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FLX00EC0290\Desktop\ARCHIVOS\CLARO_CARTA_APORTE\"/>
    </mc:Choice>
  </mc:AlternateContent>
  <xr:revisionPtr revIDLastSave="0" documentId="13_ncr:1_{9853AA09-CA71-42EE-9345-B07ED0F55D36}" xr6:coauthVersionLast="47" xr6:coauthVersionMax="47" xr10:uidLastSave="{00000000-0000-0000-0000-000000000000}"/>
  <bookViews>
    <workbookView xWindow="-120" yWindow="-120" windowWidth="20730" windowHeight="11160" xr2:uid="{B4900E35-347B-420A-A197-0FBE4EEFD33D}"/>
  </bookViews>
  <sheets>
    <sheet name="BASE" sheetId="1" r:id="rId1"/>
    <sheet name="CARTA PORTE" sheetId="2" r:id="rId2"/>
    <sheet name="CAMBIO ESTADO" sheetId="3" r:id="rId3"/>
  </sheets>
  <externalReferences>
    <externalReference r:id="rId4"/>
  </externalReferences>
  <definedNames>
    <definedName name="_xlnm._FilterDatabase" localSheetId="2" hidden="1">'CAMBIO ESTADO'!$A$1:$G$421</definedName>
    <definedName name="_xlnm._FilterDatabase" localSheetId="1" hidden="1">'CARTA PORTE'!$A$1:$T$433</definedName>
    <definedName name="ESCANEO_CARTA1">BASE!$B$7:$C$49</definedName>
    <definedName name="ESCANEO_CARTA2">BASE!$F$7:$G$49</definedName>
    <definedName name="ESCANEO_CARTA3">BASE!$J$7:$K$49</definedName>
    <definedName name="ESCANEO_CARTA4">BASE!$N$7:$O$49</definedName>
    <definedName name="ESCANEO_CARTA5">BASE!$R$7:$S$49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8" i="1" l="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AD76" i="1"/>
  <c r="AC76" i="1"/>
  <c r="AB76" i="1"/>
  <c r="AA76"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Z76"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C355" i="3" l="1"/>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281"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V5" i="1"/>
  <c r="R5" i="1"/>
  <c r="N5" i="1"/>
  <c r="J5" i="1"/>
  <c r="F5" i="1"/>
  <c r="B5" i="1"/>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35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28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1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142" i="3"/>
  <c r="B73"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A412" i="3"/>
  <c r="D412" i="3"/>
  <c r="A413" i="3"/>
  <c r="D413" i="3"/>
  <c r="A414" i="3"/>
  <c r="D414" i="3"/>
  <c r="A415" i="3"/>
  <c r="D415" i="3"/>
  <c r="A416" i="3"/>
  <c r="D416" i="3"/>
  <c r="A417" i="3"/>
  <c r="D417" i="3"/>
  <c r="A418" i="3"/>
  <c r="D418" i="3"/>
  <c r="A419" i="3"/>
  <c r="D419" i="3"/>
  <c r="A420" i="3"/>
  <c r="D420" i="3"/>
  <c r="A421" i="3"/>
  <c r="D421" i="3"/>
  <c r="A353" i="3"/>
  <c r="C353" i="3" s="1"/>
  <c r="D353" i="3"/>
  <c r="A354" i="3"/>
  <c r="C354" i="3" s="1"/>
  <c r="D354" i="3"/>
  <c r="A355" i="3"/>
  <c r="D355" i="3"/>
  <c r="A356" i="3"/>
  <c r="D356" i="3"/>
  <c r="A357" i="3"/>
  <c r="D357" i="3"/>
  <c r="A358" i="3"/>
  <c r="D358" i="3"/>
  <c r="A359" i="3"/>
  <c r="D359" i="3"/>
  <c r="A360" i="3"/>
  <c r="D360" i="3"/>
  <c r="A361" i="3"/>
  <c r="D361" i="3"/>
  <c r="A362" i="3"/>
  <c r="D362" i="3"/>
  <c r="A363" i="3"/>
  <c r="D363" i="3"/>
  <c r="A364" i="3"/>
  <c r="D364" i="3"/>
  <c r="A365" i="3"/>
  <c r="D365" i="3"/>
  <c r="A366" i="3"/>
  <c r="D366" i="3"/>
  <c r="A367" i="3"/>
  <c r="D367" i="3"/>
  <c r="A368" i="3"/>
  <c r="D368" i="3"/>
  <c r="A369" i="3"/>
  <c r="D369" i="3"/>
  <c r="A370" i="3"/>
  <c r="D370" i="3"/>
  <c r="A371" i="3"/>
  <c r="D371" i="3"/>
  <c r="A372" i="3"/>
  <c r="D372" i="3"/>
  <c r="A373" i="3"/>
  <c r="D373" i="3"/>
  <c r="A374" i="3"/>
  <c r="D374" i="3"/>
  <c r="A375" i="3"/>
  <c r="D375" i="3"/>
  <c r="A376" i="3"/>
  <c r="D376" i="3"/>
  <c r="A377" i="3"/>
  <c r="D377" i="3"/>
  <c r="A378" i="3"/>
  <c r="D378" i="3"/>
  <c r="A379" i="3"/>
  <c r="D379" i="3"/>
  <c r="A380" i="3"/>
  <c r="D380" i="3"/>
  <c r="A381" i="3"/>
  <c r="D381" i="3"/>
  <c r="A382" i="3"/>
  <c r="D382" i="3"/>
  <c r="A383" i="3"/>
  <c r="D383" i="3"/>
  <c r="A384" i="3"/>
  <c r="D384" i="3"/>
  <c r="A385" i="3"/>
  <c r="D385" i="3"/>
  <c r="A386" i="3"/>
  <c r="D386" i="3"/>
  <c r="A387" i="3"/>
  <c r="D387" i="3"/>
  <c r="A388" i="3"/>
  <c r="D388" i="3"/>
  <c r="A389" i="3"/>
  <c r="D389" i="3"/>
  <c r="A390" i="3"/>
  <c r="D390" i="3"/>
  <c r="A391" i="3"/>
  <c r="D391" i="3"/>
  <c r="A392" i="3"/>
  <c r="D392" i="3"/>
  <c r="A393" i="3"/>
  <c r="D393" i="3"/>
  <c r="A394" i="3"/>
  <c r="D394" i="3"/>
  <c r="A395" i="3"/>
  <c r="D395" i="3"/>
  <c r="A396" i="3"/>
  <c r="D396" i="3"/>
  <c r="A397" i="3"/>
  <c r="D397" i="3"/>
  <c r="A398" i="3"/>
  <c r="D398" i="3"/>
  <c r="A399" i="3"/>
  <c r="D399" i="3"/>
  <c r="A400" i="3"/>
  <c r="D400" i="3"/>
  <c r="A401" i="3"/>
  <c r="D401" i="3"/>
  <c r="A402" i="3"/>
  <c r="D402" i="3"/>
  <c r="A403" i="3"/>
  <c r="D403" i="3"/>
  <c r="A404" i="3"/>
  <c r="D404" i="3"/>
  <c r="A405" i="3"/>
  <c r="D405" i="3"/>
  <c r="A406" i="3"/>
  <c r="D406" i="3"/>
  <c r="A407" i="3"/>
  <c r="D407" i="3"/>
  <c r="A408" i="3"/>
  <c r="D408" i="3"/>
  <c r="A409" i="3"/>
  <c r="D409" i="3"/>
  <c r="A410" i="3"/>
  <c r="D410" i="3"/>
  <c r="A411" i="3"/>
  <c r="D411"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A351" i="3"/>
  <c r="D351"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A281" i="3"/>
  <c r="D281"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A211" i="3"/>
  <c r="D211"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A141" i="3"/>
  <c r="D14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60" i="2"/>
  <c r="N288" i="2"/>
  <c r="N216" i="2"/>
  <c r="N144" i="2"/>
  <c r="E417" i="2"/>
  <c r="A417" i="2" s="1"/>
  <c r="F417" i="2"/>
  <c r="E418" i="2"/>
  <c r="D418" i="2" s="1"/>
  <c r="C418" i="2" s="1"/>
  <c r="F418" i="2"/>
  <c r="E419" i="2"/>
  <c r="A419" i="2" s="1"/>
  <c r="F419" i="2"/>
  <c r="E420" i="2"/>
  <c r="D420" i="2" s="1"/>
  <c r="C420" i="2" s="1"/>
  <c r="F420" i="2"/>
  <c r="E421" i="2"/>
  <c r="A421" i="2" s="1"/>
  <c r="F421" i="2"/>
  <c r="E422" i="2"/>
  <c r="D422" i="2" s="1"/>
  <c r="C422" i="2" s="1"/>
  <c r="F422" i="2"/>
  <c r="E423" i="2"/>
  <c r="A423" i="2" s="1"/>
  <c r="F423" i="2"/>
  <c r="E424" i="2"/>
  <c r="D424" i="2" s="1"/>
  <c r="C424" i="2" s="1"/>
  <c r="F424" i="2"/>
  <c r="E425" i="2"/>
  <c r="A425" i="2" s="1"/>
  <c r="F425" i="2"/>
  <c r="E426" i="2"/>
  <c r="D426" i="2" s="1"/>
  <c r="C426" i="2" s="1"/>
  <c r="F426" i="2"/>
  <c r="E427" i="2"/>
  <c r="A427" i="2" s="1"/>
  <c r="F427" i="2"/>
  <c r="E428" i="2"/>
  <c r="D428" i="2" s="1"/>
  <c r="C428" i="2" s="1"/>
  <c r="F428" i="2"/>
  <c r="E429" i="2"/>
  <c r="A429" i="2" s="1"/>
  <c r="F429" i="2"/>
  <c r="E430" i="2"/>
  <c r="D430" i="2" s="1"/>
  <c r="C430" i="2" s="1"/>
  <c r="F430" i="2"/>
  <c r="E431" i="2"/>
  <c r="A431" i="2" s="1"/>
  <c r="F431" i="2"/>
  <c r="E432" i="2"/>
  <c r="D432" i="2" s="1"/>
  <c r="C432" i="2" s="1"/>
  <c r="F432" i="2"/>
  <c r="E396" i="2"/>
  <c r="A396" i="2" s="1"/>
  <c r="E397" i="2"/>
  <c r="D397" i="2" s="1"/>
  <c r="C397" i="2" s="1"/>
  <c r="F397" i="2"/>
  <c r="E398" i="2"/>
  <c r="A398" i="2" s="1"/>
  <c r="F398" i="2"/>
  <c r="E399" i="2"/>
  <c r="D399" i="2" s="1"/>
  <c r="C399" i="2" s="1"/>
  <c r="F399" i="2"/>
  <c r="E400" i="2"/>
  <c r="A400" i="2" s="1"/>
  <c r="F400" i="2"/>
  <c r="E401" i="2"/>
  <c r="D401" i="2" s="1"/>
  <c r="C401" i="2" s="1"/>
  <c r="F401" i="2"/>
  <c r="E402" i="2"/>
  <c r="A402" i="2" s="1"/>
  <c r="F402" i="2"/>
  <c r="E403" i="2"/>
  <c r="D403" i="2" s="1"/>
  <c r="C403" i="2" s="1"/>
  <c r="F403" i="2"/>
  <c r="E404" i="2"/>
  <c r="A404" i="2" s="1"/>
  <c r="F404" i="2"/>
  <c r="E405" i="2"/>
  <c r="D405" i="2" s="1"/>
  <c r="C405" i="2" s="1"/>
  <c r="F405" i="2"/>
  <c r="E406" i="2"/>
  <c r="A406" i="2" s="1"/>
  <c r="F406" i="2"/>
  <c r="E407" i="2"/>
  <c r="D407" i="2" s="1"/>
  <c r="C407" i="2" s="1"/>
  <c r="F407" i="2"/>
  <c r="E408" i="2"/>
  <c r="A408" i="2" s="1"/>
  <c r="F408" i="2"/>
  <c r="E409" i="2"/>
  <c r="D409" i="2" s="1"/>
  <c r="C409" i="2" s="1"/>
  <c r="F409" i="2"/>
  <c r="E410" i="2"/>
  <c r="A410" i="2" s="1"/>
  <c r="F410" i="2"/>
  <c r="E411" i="2"/>
  <c r="D411" i="2" s="1"/>
  <c r="C411" i="2" s="1"/>
  <c r="F411" i="2"/>
  <c r="E412" i="2"/>
  <c r="A412" i="2" s="1"/>
  <c r="F412" i="2"/>
  <c r="E413" i="2"/>
  <c r="D413" i="2" s="1"/>
  <c r="C413" i="2" s="1"/>
  <c r="F413" i="2"/>
  <c r="E414" i="2"/>
  <c r="A414" i="2" s="1"/>
  <c r="F414" i="2"/>
  <c r="E415" i="2"/>
  <c r="D415" i="2" s="1"/>
  <c r="C415" i="2" s="1"/>
  <c r="F415" i="2"/>
  <c r="E416" i="2"/>
  <c r="A416" i="2" s="1"/>
  <c r="F416" i="2"/>
  <c r="E360" i="2"/>
  <c r="D360" i="2" s="1"/>
  <c r="C360" i="2" s="1"/>
  <c r="F360" i="2"/>
  <c r="E288" i="2"/>
  <c r="A288" i="2" s="1"/>
  <c r="F288" i="2"/>
  <c r="E216" i="2"/>
  <c r="A216" i="2" s="1"/>
  <c r="F216" i="2"/>
  <c r="O76" i="1"/>
  <c r="E144" i="2"/>
  <c r="D144" i="2" s="1"/>
  <c r="C144" i="2" s="1"/>
  <c r="F144" i="2"/>
  <c r="D43" i="1"/>
  <c r="Y43" i="1" s="1"/>
  <c r="D44" i="1"/>
  <c r="Y44" i="1" s="1"/>
  <c r="D45" i="1"/>
  <c r="Y45" i="1" s="1"/>
  <c r="D46" i="1"/>
  <c r="Y46" i="1" s="1"/>
  <c r="D47" i="1"/>
  <c r="Y47" i="1" s="1"/>
  <c r="D48" i="1"/>
  <c r="Y48" i="1" s="1"/>
  <c r="D49" i="1"/>
  <c r="Y49" i="1" s="1"/>
  <c r="D50" i="1"/>
  <c r="Y50" i="1" s="1"/>
  <c r="D51" i="1"/>
  <c r="Y51" i="1" s="1"/>
  <c r="D52" i="1"/>
  <c r="Y52" i="1" s="1"/>
  <c r="D53" i="1"/>
  <c r="Y53" i="1" s="1"/>
  <c r="D54" i="1"/>
  <c r="Y54" i="1" s="1"/>
  <c r="D55" i="1"/>
  <c r="Y55" i="1" s="1"/>
  <c r="D56" i="1"/>
  <c r="Y56" i="1" s="1"/>
  <c r="D57" i="1"/>
  <c r="Y57" i="1" s="1"/>
  <c r="D58" i="1"/>
  <c r="Y58" i="1" s="1"/>
  <c r="D59" i="1"/>
  <c r="Y59" i="1" s="1"/>
  <c r="D60" i="1"/>
  <c r="Y60" i="1" s="1"/>
  <c r="D61" i="1"/>
  <c r="Y61" i="1" s="1"/>
  <c r="D62" i="1"/>
  <c r="Y62" i="1" s="1"/>
  <c r="D63" i="1"/>
  <c r="Y63" i="1" s="1"/>
  <c r="D64" i="1"/>
  <c r="Y64" i="1" s="1"/>
  <c r="D65" i="1"/>
  <c r="Y65" i="1" s="1"/>
  <c r="D66" i="1"/>
  <c r="Y66" i="1" s="1"/>
  <c r="D67" i="1"/>
  <c r="Y67" i="1" s="1"/>
  <c r="D68" i="1"/>
  <c r="Y68" i="1" s="1"/>
  <c r="D69" i="1"/>
  <c r="Y69" i="1" s="1"/>
  <c r="D70" i="1"/>
  <c r="Y70" i="1" s="1"/>
  <c r="D71" i="1"/>
  <c r="Y71" i="1" s="1"/>
  <c r="D72" i="1"/>
  <c r="Y72" i="1" s="1"/>
  <c r="D73" i="1"/>
  <c r="Y73" i="1" s="1"/>
  <c r="D74" i="1"/>
  <c r="Y74" i="1" s="1"/>
  <c r="D75" i="1"/>
  <c r="Y75" i="1" s="1"/>
  <c r="D76" i="1"/>
  <c r="Y76" i="1" s="1"/>
  <c r="X8" i="1"/>
  <c r="AD8" i="1" s="1"/>
  <c r="X9" i="1"/>
  <c r="AD9" i="1" s="1"/>
  <c r="X10" i="1"/>
  <c r="AD10" i="1" s="1"/>
  <c r="X11" i="1"/>
  <c r="AD11" i="1" s="1"/>
  <c r="X12" i="1"/>
  <c r="AD12" i="1" s="1"/>
  <c r="X13" i="1"/>
  <c r="AD13" i="1" s="1"/>
  <c r="X14" i="1"/>
  <c r="AD14" i="1" s="1"/>
  <c r="X15" i="1"/>
  <c r="AD15" i="1" s="1"/>
  <c r="X16" i="1"/>
  <c r="AD16" i="1" s="1"/>
  <c r="X17" i="1"/>
  <c r="AD17" i="1" s="1"/>
  <c r="X18" i="1"/>
  <c r="AD18" i="1" s="1"/>
  <c r="X19" i="1"/>
  <c r="AD19" i="1" s="1"/>
  <c r="X20" i="1"/>
  <c r="AD20" i="1" s="1"/>
  <c r="X21" i="1"/>
  <c r="AD21" i="1" s="1"/>
  <c r="X22" i="1"/>
  <c r="AD22" i="1" s="1"/>
  <c r="X23" i="1"/>
  <c r="AD23" i="1" s="1"/>
  <c r="X24" i="1"/>
  <c r="AD24" i="1" s="1"/>
  <c r="X25" i="1"/>
  <c r="AD25" i="1" s="1"/>
  <c r="X26" i="1"/>
  <c r="AD26" i="1" s="1"/>
  <c r="X27" i="1"/>
  <c r="AD27" i="1" s="1"/>
  <c r="X28" i="1"/>
  <c r="AD28" i="1" s="1"/>
  <c r="X29" i="1"/>
  <c r="AD29" i="1" s="1"/>
  <c r="X30" i="1"/>
  <c r="AD30" i="1" s="1"/>
  <c r="X31" i="1"/>
  <c r="AD31" i="1" s="1"/>
  <c r="X32" i="1"/>
  <c r="AD32" i="1" s="1"/>
  <c r="X33" i="1"/>
  <c r="AD33" i="1" s="1"/>
  <c r="X34" i="1"/>
  <c r="AD34" i="1" s="1"/>
  <c r="X35" i="1"/>
  <c r="AD35" i="1" s="1"/>
  <c r="X36" i="1"/>
  <c r="AD36" i="1" s="1"/>
  <c r="X37" i="1"/>
  <c r="AD37" i="1" s="1"/>
  <c r="X38" i="1"/>
  <c r="AD38" i="1" s="1"/>
  <c r="X39" i="1"/>
  <c r="AD39" i="1" s="1"/>
  <c r="X40" i="1"/>
  <c r="AD40" i="1" s="1"/>
  <c r="X41" i="1"/>
  <c r="AD41" i="1" s="1"/>
  <c r="X42" i="1"/>
  <c r="AD42" i="1" s="1"/>
  <c r="X43" i="1"/>
  <c r="AD43" i="1" s="1"/>
  <c r="X44" i="1"/>
  <c r="AD44" i="1" s="1"/>
  <c r="X45" i="1"/>
  <c r="AD45" i="1" s="1"/>
  <c r="X46" i="1"/>
  <c r="AD46" i="1" s="1"/>
  <c r="X47" i="1"/>
  <c r="AD47" i="1" s="1"/>
  <c r="X48" i="1"/>
  <c r="AD48" i="1" s="1"/>
  <c r="X49" i="1"/>
  <c r="AD49" i="1" s="1"/>
  <c r="X50" i="1"/>
  <c r="AD50" i="1" s="1"/>
  <c r="X51" i="1"/>
  <c r="AD51" i="1" s="1"/>
  <c r="X52" i="1"/>
  <c r="AD52" i="1" s="1"/>
  <c r="X53" i="1"/>
  <c r="AD53" i="1" s="1"/>
  <c r="X54" i="1"/>
  <c r="AD54" i="1" s="1"/>
  <c r="X55" i="1"/>
  <c r="AD55" i="1" s="1"/>
  <c r="X56" i="1"/>
  <c r="AD56" i="1" s="1"/>
  <c r="X57" i="1"/>
  <c r="AD57" i="1" s="1"/>
  <c r="X58" i="1"/>
  <c r="AD58" i="1" s="1"/>
  <c r="X59" i="1"/>
  <c r="AD59" i="1" s="1"/>
  <c r="X60" i="1"/>
  <c r="AD60" i="1" s="1"/>
  <c r="X61" i="1"/>
  <c r="AD61" i="1" s="1"/>
  <c r="X62" i="1"/>
  <c r="AD62" i="1" s="1"/>
  <c r="X63" i="1"/>
  <c r="AD63" i="1" s="1"/>
  <c r="X64" i="1"/>
  <c r="AD64" i="1" s="1"/>
  <c r="X65" i="1"/>
  <c r="AD65" i="1" s="1"/>
  <c r="X66" i="1"/>
  <c r="AD66" i="1" s="1"/>
  <c r="X67" i="1"/>
  <c r="AD67" i="1" s="1"/>
  <c r="X68" i="1"/>
  <c r="AD68" i="1" s="1"/>
  <c r="X69" i="1"/>
  <c r="AD69" i="1" s="1"/>
  <c r="X70" i="1"/>
  <c r="AD70" i="1" s="1"/>
  <c r="X71" i="1"/>
  <c r="AD71" i="1" s="1"/>
  <c r="X72" i="1"/>
  <c r="AD72" i="1" s="1"/>
  <c r="X73" i="1"/>
  <c r="AD73" i="1" s="1"/>
  <c r="X74" i="1"/>
  <c r="AD74" i="1" s="1"/>
  <c r="X75" i="1"/>
  <c r="AD75" i="1" s="1"/>
  <c r="T8" i="1"/>
  <c r="AC8" i="1" s="1"/>
  <c r="T9" i="1"/>
  <c r="AC9" i="1" s="1"/>
  <c r="T10" i="1"/>
  <c r="AC10" i="1" s="1"/>
  <c r="T11" i="1"/>
  <c r="T12" i="1"/>
  <c r="AC12" i="1" s="1"/>
  <c r="T13" i="1"/>
  <c r="AC13" i="1" s="1"/>
  <c r="T14" i="1"/>
  <c r="AC14" i="1" s="1"/>
  <c r="T15" i="1"/>
  <c r="T16" i="1"/>
  <c r="T17" i="1"/>
  <c r="T18" i="1"/>
  <c r="AC18" i="1" s="1"/>
  <c r="T19" i="1"/>
  <c r="T20" i="1"/>
  <c r="T21" i="1"/>
  <c r="AC21" i="1" s="1"/>
  <c r="T22" i="1"/>
  <c r="T23" i="1"/>
  <c r="T24" i="1"/>
  <c r="T25" i="1"/>
  <c r="T26" i="1"/>
  <c r="AC26" i="1" s="1"/>
  <c r="T27" i="1"/>
  <c r="T28" i="1"/>
  <c r="T29" i="1"/>
  <c r="T30" i="1"/>
  <c r="T31" i="1"/>
  <c r="T32" i="1"/>
  <c r="T33" i="1"/>
  <c r="T34" i="1"/>
  <c r="T35" i="1"/>
  <c r="T36" i="1"/>
  <c r="T37" i="1"/>
  <c r="AC37" i="1" s="1"/>
  <c r="T38" i="1"/>
  <c r="T39" i="1"/>
  <c r="T40" i="1"/>
  <c r="T41" i="1"/>
  <c r="T42" i="1"/>
  <c r="AC42" i="1" s="1"/>
  <c r="T43" i="1"/>
  <c r="T44" i="1"/>
  <c r="T45" i="1"/>
  <c r="T46" i="1"/>
  <c r="AC46" i="1" s="1"/>
  <c r="T47" i="1"/>
  <c r="T48" i="1"/>
  <c r="AC48" i="1" s="1"/>
  <c r="T49" i="1"/>
  <c r="T50" i="1"/>
  <c r="AC50" i="1" s="1"/>
  <c r="T51" i="1"/>
  <c r="T52" i="1"/>
  <c r="T53" i="1"/>
  <c r="AC53" i="1" s="1"/>
  <c r="T54" i="1"/>
  <c r="AC54" i="1" s="1"/>
  <c r="T55" i="1"/>
  <c r="T56" i="1"/>
  <c r="T57" i="1"/>
  <c r="T58" i="1"/>
  <c r="AC58" i="1" s="1"/>
  <c r="T59" i="1"/>
  <c r="T60" i="1"/>
  <c r="T61" i="1"/>
  <c r="T62" i="1"/>
  <c r="AC62" i="1" s="1"/>
  <c r="T63" i="1"/>
  <c r="T64" i="1"/>
  <c r="T65" i="1"/>
  <c r="T66" i="1"/>
  <c r="AC66" i="1" s="1"/>
  <c r="T67" i="1"/>
  <c r="T68" i="1"/>
  <c r="T69" i="1"/>
  <c r="T70" i="1"/>
  <c r="T71" i="1"/>
  <c r="AC71" i="1" s="1"/>
  <c r="T72" i="1"/>
  <c r="T73" i="1"/>
  <c r="T74" i="1"/>
  <c r="AC74" i="1" s="1"/>
  <c r="T75"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AB49" i="1" s="1"/>
  <c r="P50" i="1"/>
  <c r="P51" i="1"/>
  <c r="P52" i="1"/>
  <c r="P53" i="1"/>
  <c r="AB53" i="1" s="1"/>
  <c r="P54" i="1"/>
  <c r="P55" i="1"/>
  <c r="P56" i="1"/>
  <c r="P57" i="1"/>
  <c r="AB57" i="1" s="1"/>
  <c r="P58" i="1"/>
  <c r="P59" i="1"/>
  <c r="P60" i="1"/>
  <c r="P61" i="1"/>
  <c r="AB61" i="1" s="1"/>
  <c r="P62" i="1"/>
  <c r="P63" i="1"/>
  <c r="P64" i="1"/>
  <c r="P65" i="1"/>
  <c r="AB65" i="1" s="1"/>
  <c r="P66" i="1"/>
  <c r="P67" i="1"/>
  <c r="P68" i="1"/>
  <c r="P69" i="1"/>
  <c r="AB69" i="1" s="1"/>
  <c r="P70" i="1"/>
  <c r="P71" i="1"/>
  <c r="P72" i="1"/>
  <c r="P73" i="1"/>
  <c r="AB73" i="1" s="1"/>
  <c r="P74" i="1"/>
  <c r="P75" i="1"/>
  <c r="L8" i="1"/>
  <c r="AA8" i="1" s="1"/>
  <c r="L9" i="1"/>
  <c r="AA9" i="1" s="1"/>
  <c r="L10" i="1"/>
  <c r="AA10" i="1" s="1"/>
  <c r="L11" i="1"/>
  <c r="AA11" i="1" s="1"/>
  <c r="L12" i="1"/>
  <c r="AA12" i="1" s="1"/>
  <c r="L13" i="1"/>
  <c r="AA13" i="1" s="1"/>
  <c r="L14" i="1"/>
  <c r="AA14" i="1" s="1"/>
  <c r="L15" i="1"/>
  <c r="AA15" i="1" s="1"/>
  <c r="L16" i="1"/>
  <c r="L17" i="1"/>
  <c r="AA17" i="1" s="1"/>
  <c r="L18" i="1"/>
  <c r="L19" i="1"/>
  <c r="AA19" i="1" s="1"/>
  <c r="L20" i="1"/>
  <c r="AA20" i="1" s="1"/>
  <c r="L21" i="1"/>
  <c r="AA21" i="1" s="1"/>
  <c r="L22" i="1"/>
  <c r="L23" i="1"/>
  <c r="AA23" i="1" s="1"/>
  <c r="L24" i="1"/>
  <c r="L25" i="1"/>
  <c r="AA25" i="1" s="1"/>
  <c r="L26" i="1"/>
  <c r="L27" i="1"/>
  <c r="AA27" i="1" s="1"/>
  <c r="L28" i="1"/>
  <c r="AA28" i="1" s="1"/>
  <c r="L29" i="1"/>
  <c r="AA29" i="1" s="1"/>
  <c r="L30" i="1"/>
  <c r="L31" i="1"/>
  <c r="AA31" i="1" s="1"/>
  <c r="L32" i="1"/>
  <c r="L33" i="1"/>
  <c r="AA33" i="1" s="1"/>
  <c r="L34" i="1"/>
  <c r="L35" i="1"/>
  <c r="AA35" i="1" s="1"/>
  <c r="L36" i="1"/>
  <c r="AA36" i="1" s="1"/>
  <c r="L37" i="1"/>
  <c r="AA37" i="1" s="1"/>
  <c r="L38" i="1"/>
  <c r="L39" i="1"/>
  <c r="AA39" i="1" s="1"/>
  <c r="L40" i="1"/>
  <c r="L41" i="1"/>
  <c r="AA41" i="1" s="1"/>
  <c r="L42" i="1"/>
  <c r="L43" i="1"/>
  <c r="AA43" i="1" s="1"/>
  <c r="L44" i="1"/>
  <c r="AA44" i="1" s="1"/>
  <c r="L45" i="1"/>
  <c r="AA45" i="1" s="1"/>
  <c r="L46" i="1"/>
  <c r="L47" i="1"/>
  <c r="AA47" i="1" s="1"/>
  <c r="L48" i="1"/>
  <c r="AA48" i="1" s="1"/>
  <c r="L49" i="1"/>
  <c r="AA49" i="1" s="1"/>
  <c r="L50" i="1"/>
  <c r="L51" i="1"/>
  <c r="AA51" i="1" s="1"/>
  <c r="L52" i="1"/>
  <c r="AA52" i="1" s="1"/>
  <c r="L53" i="1"/>
  <c r="AA53" i="1" s="1"/>
  <c r="L54" i="1"/>
  <c r="L55" i="1"/>
  <c r="AA55" i="1" s="1"/>
  <c r="L56" i="1"/>
  <c r="AA56" i="1" s="1"/>
  <c r="L57" i="1"/>
  <c r="AA57" i="1" s="1"/>
  <c r="L58" i="1"/>
  <c r="L59" i="1"/>
  <c r="AA59" i="1" s="1"/>
  <c r="L60" i="1"/>
  <c r="AA60" i="1" s="1"/>
  <c r="L61" i="1"/>
  <c r="AA61" i="1" s="1"/>
  <c r="L62" i="1"/>
  <c r="L63" i="1"/>
  <c r="AA63" i="1" s="1"/>
  <c r="L64" i="1"/>
  <c r="AA64" i="1" s="1"/>
  <c r="L65" i="1"/>
  <c r="AA65" i="1" s="1"/>
  <c r="L66" i="1"/>
  <c r="L67" i="1"/>
  <c r="AA67" i="1" s="1"/>
  <c r="L68" i="1"/>
  <c r="AA68" i="1" s="1"/>
  <c r="L69" i="1"/>
  <c r="AA69" i="1" s="1"/>
  <c r="L70" i="1"/>
  <c r="L71" i="1"/>
  <c r="AA71" i="1" s="1"/>
  <c r="L72" i="1"/>
  <c r="AA72" i="1" s="1"/>
  <c r="L73" i="1"/>
  <c r="AA73" i="1" s="1"/>
  <c r="L74" i="1"/>
  <c r="L75" i="1"/>
  <c r="AA75" i="1" s="1"/>
  <c r="H8" i="1"/>
  <c r="E8" i="1" s="1"/>
  <c r="H9" i="1"/>
  <c r="H10" i="1"/>
  <c r="E10" i="1" s="1"/>
  <c r="H11" i="1"/>
  <c r="H12" i="1"/>
  <c r="Z12" i="1" s="1"/>
  <c r="H13" i="1"/>
  <c r="Z13" i="1" s="1"/>
  <c r="H14" i="1"/>
  <c r="Z14" i="1" s="1"/>
  <c r="H15" i="1"/>
  <c r="H16" i="1"/>
  <c r="Z16" i="1" s="1"/>
  <c r="H17" i="1"/>
  <c r="H18" i="1"/>
  <c r="Z18" i="1" s="1"/>
  <c r="H19" i="1"/>
  <c r="H20" i="1"/>
  <c r="Z20" i="1" s="1"/>
  <c r="H21" i="1"/>
  <c r="H22" i="1"/>
  <c r="Z22" i="1" s="1"/>
  <c r="H23" i="1"/>
  <c r="H24" i="1"/>
  <c r="Z24" i="1" s="1"/>
  <c r="H25" i="1"/>
  <c r="Z25" i="1" s="1"/>
  <c r="H26" i="1"/>
  <c r="Z26" i="1" s="1"/>
  <c r="H27" i="1"/>
  <c r="Z27" i="1" s="1"/>
  <c r="H28" i="1"/>
  <c r="Z28" i="1" s="1"/>
  <c r="H29" i="1"/>
  <c r="Z29" i="1" s="1"/>
  <c r="H30" i="1"/>
  <c r="Z30" i="1" s="1"/>
  <c r="H31" i="1"/>
  <c r="H32" i="1"/>
  <c r="Z32" i="1" s="1"/>
  <c r="H33" i="1"/>
  <c r="Z33" i="1" s="1"/>
  <c r="H34" i="1"/>
  <c r="Z34" i="1" s="1"/>
  <c r="H35" i="1"/>
  <c r="H36" i="1"/>
  <c r="Z36" i="1" s="1"/>
  <c r="H37" i="1"/>
  <c r="Z37" i="1" s="1"/>
  <c r="H38" i="1"/>
  <c r="Z38" i="1" s="1"/>
  <c r="H39" i="1"/>
  <c r="H40" i="1"/>
  <c r="Z40" i="1" s="1"/>
  <c r="H41" i="1"/>
  <c r="Z41" i="1" s="1"/>
  <c r="H42" i="1"/>
  <c r="Z42" i="1" s="1"/>
  <c r="H43" i="1"/>
  <c r="Z43" i="1" s="1"/>
  <c r="H44" i="1"/>
  <c r="Z44" i="1" s="1"/>
  <c r="H45" i="1"/>
  <c r="Z45" i="1" s="1"/>
  <c r="H46" i="1"/>
  <c r="Z46" i="1" s="1"/>
  <c r="H47" i="1"/>
  <c r="Z47" i="1" s="1"/>
  <c r="H48" i="1"/>
  <c r="Z48" i="1" s="1"/>
  <c r="H49" i="1"/>
  <c r="Z49" i="1" s="1"/>
  <c r="H50" i="1"/>
  <c r="Z50" i="1" s="1"/>
  <c r="H51" i="1"/>
  <c r="Z51" i="1" s="1"/>
  <c r="H52" i="1"/>
  <c r="Z52" i="1" s="1"/>
  <c r="H53" i="1"/>
  <c r="Z53" i="1" s="1"/>
  <c r="H54" i="1"/>
  <c r="Z54" i="1" s="1"/>
  <c r="H55" i="1"/>
  <c r="Z55" i="1" s="1"/>
  <c r="H56" i="1"/>
  <c r="Z56" i="1" s="1"/>
  <c r="H57" i="1"/>
  <c r="Z57" i="1" s="1"/>
  <c r="H58" i="1"/>
  <c r="Z58" i="1" s="1"/>
  <c r="H59" i="1"/>
  <c r="Z59" i="1" s="1"/>
  <c r="H60" i="1"/>
  <c r="Z60" i="1" s="1"/>
  <c r="H61" i="1"/>
  <c r="Z61" i="1" s="1"/>
  <c r="H62" i="1"/>
  <c r="Z62" i="1" s="1"/>
  <c r="H63" i="1"/>
  <c r="Z63" i="1" s="1"/>
  <c r="H64" i="1"/>
  <c r="Z64" i="1" s="1"/>
  <c r="H65" i="1"/>
  <c r="Z65" i="1" s="1"/>
  <c r="H66" i="1"/>
  <c r="Z66" i="1" s="1"/>
  <c r="H67" i="1"/>
  <c r="Z67" i="1" s="1"/>
  <c r="H68" i="1"/>
  <c r="Z68" i="1" s="1"/>
  <c r="H69" i="1"/>
  <c r="Z69" i="1" s="1"/>
  <c r="H70" i="1"/>
  <c r="Z70" i="1" s="1"/>
  <c r="H71" i="1"/>
  <c r="Z71" i="1" s="1"/>
  <c r="H72" i="1"/>
  <c r="Z72" i="1" s="1"/>
  <c r="H73" i="1"/>
  <c r="Z73" i="1" s="1"/>
  <c r="H74" i="1"/>
  <c r="Z74" i="1" s="1"/>
  <c r="H75" i="1"/>
  <c r="Z75" i="1" s="1"/>
  <c r="D8" i="1"/>
  <c r="D9" i="1"/>
  <c r="Y9" i="1" s="1"/>
  <c r="C10" i="1"/>
  <c r="D10" i="1"/>
  <c r="Y10" i="1" s="1"/>
  <c r="C11" i="1"/>
  <c r="D11" i="1"/>
  <c r="Y11" i="1" s="1"/>
  <c r="D12" i="1"/>
  <c r="Y12" i="1" s="1"/>
  <c r="D13" i="1"/>
  <c r="Y13" i="1" s="1"/>
  <c r="D14" i="1"/>
  <c r="Y14" i="1" s="1"/>
  <c r="D15" i="1"/>
  <c r="Y15" i="1" s="1"/>
  <c r="D16" i="1"/>
  <c r="Y16" i="1" s="1"/>
  <c r="D17" i="1"/>
  <c r="Y17" i="1" s="1"/>
  <c r="D18" i="1"/>
  <c r="Y18" i="1" s="1"/>
  <c r="D19" i="1"/>
  <c r="Y19" i="1" s="1"/>
  <c r="C20" i="1"/>
  <c r="D20" i="1"/>
  <c r="Y20" i="1" s="1"/>
  <c r="C21" i="1"/>
  <c r="D21" i="1"/>
  <c r="Y21" i="1" s="1"/>
  <c r="C22" i="1"/>
  <c r="D22" i="1"/>
  <c r="Y22" i="1" s="1"/>
  <c r="D23" i="1"/>
  <c r="Y23" i="1" s="1"/>
  <c r="D24" i="1"/>
  <c r="Y24" i="1" s="1"/>
  <c r="C25" i="1"/>
  <c r="D25" i="1"/>
  <c r="Y25" i="1" s="1"/>
  <c r="D26" i="1"/>
  <c r="Y26" i="1" s="1"/>
  <c r="C27" i="1"/>
  <c r="D27" i="1"/>
  <c r="Y27" i="1" s="1"/>
  <c r="D28" i="1"/>
  <c r="Y28" i="1" s="1"/>
  <c r="D29" i="1"/>
  <c r="Y29" i="1" s="1"/>
  <c r="D30" i="1"/>
  <c r="Y30" i="1" s="1"/>
  <c r="D31" i="1"/>
  <c r="Y31" i="1" s="1"/>
  <c r="C32" i="1"/>
  <c r="D32" i="1"/>
  <c r="Y32" i="1" s="1"/>
  <c r="C33" i="1"/>
  <c r="D33" i="1"/>
  <c r="Y33" i="1" s="1"/>
  <c r="C34" i="1"/>
  <c r="D34" i="1"/>
  <c r="Y34" i="1" s="1"/>
  <c r="C35" i="1"/>
  <c r="D35" i="1"/>
  <c r="Y35" i="1" s="1"/>
  <c r="C36" i="1"/>
  <c r="D36" i="1"/>
  <c r="Y36" i="1" s="1"/>
  <c r="C37" i="1"/>
  <c r="D37" i="1"/>
  <c r="Y37" i="1" s="1"/>
  <c r="C38" i="1"/>
  <c r="D38" i="1"/>
  <c r="Y38" i="1" s="1"/>
  <c r="C39" i="1"/>
  <c r="D39" i="1"/>
  <c r="Y39" i="1" s="1"/>
  <c r="C40" i="1"/>
  <c r="D40" i="1"/>
  <c r="Y40" i="1" s="1"/>
  <c r="C41" i="1"/>
  <c r="D41" i="1"/>
  <c r="Y41" i="1" s="1"/>
  <c r="C42" i="1"/>
  <c r="D42" i="1"/>
  <c r="Y42" i="1" s="1"/>
  <c r="C43" i="1"/>
  <c r="C44" i="1"/>
  <c r="C45" i="1"/>
  <c r="C47" i="1"/>
  <c r="C48" i="1"/>
  <c r="C49" i="1"/>
  <c r="C51" i="1"/>
  <c r="C52" i="1"/>
  <c r="C53" i="1"/>
  <c r="C54" i="1"/>
  <c r="C55" i="1"/>
  <c r="C56" i="1"/>
  <c r="C57" i="1"/>
  <c r="C58" i="1"/>
  <c r="C59" i="1"/>
  <c r="C60" i="1"/>
  <c r="C61" i="1"/>
  <c r="C62" i="1"/>
  <c r="C63" i="1"/>
  <c r="C64" i="1"/>
  <c r="C65" i="1"/>
  <c r="C66" i="1"/>
  <c r="C67" i="1"/>
  <c r="C68" i="1"/>
  <c r="C69" i="1"/>
  <c r="C70" i="1"/>
  <c r="C71" i="1"/>
  <c r="C72" i="1"/>
  <c r="C73" i="1"/>
  <c r="C74" i="1"/>
  <c r="C75" i="1"/>
  <c r="C76"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9" i="1"/>
  <c r="W8" i="1"/>
  <c r="S76" i="1"/>
  <c r="S75" i="1"/>
  <c r="S74" i="1"/>
  <c r="S71" i="1"/>
  <c r="S68" i="1"/>
  <c r="S67" i="1"/>
  <c r="S63" i="1"/>
  <c r="S60" i="1"/>
  <c r="S59" i="1"/>
  <c r="S58" i="1"/>
  <c r="S56" i="1"/>
  <c r="S55" i="1"/>
  <c r="S54" i="1"/>
  <c r="S51" i="1"/>
  <c r="S50" i="1"/>
  <c r="S48" i="1"/>
  <c r="S47" i="1"/>
  <c r="S46" i="1"/>
  <c r="S44" i="1"/>
  <c r="S43" i="1"/>
  <c r="S42" i="1"/>
  <c r="S40" i="1"/>
  <c r="S39" i="1"/>
  <c r="S38" i="1"/>
  <c r="S36" i="1"/>
  <c r="S35" i="1"/>
  <c r="S34" i="1"/>
  <c r="S32" i="1"/>
  <c r="S31" i="1"/>
  <c r="S30" i="1"/>
  <c r="S28" i="1"/>
  <c r="S27" i="1"/>
  <c r="S26" i="1"/>
  <c r="S24" i="1"/>
  <c r="S23" i="1"/>
  <c r="S22" i="1"/>
  <c r="S20" i="1"/>
  <c r="S19" i="1"/>
  <c r="S18" i="1"/>
  <c r="S16" i="1"/>
  <c r="S15" i="1"/>
  <c r="S14" i="1"/>
  <c r="S12" i="1"/>
  <c r="S11" i="1"/>
  <c r="S10" i="1"/>
  <c r="S8" i="1"/>
  <c r="K76" i="1"/>
  <c r="K75" i="1"/>
  <c r="K71" i="1"/>
  <c r="K69" i="1"/>
  <c r="K67" i="1"/>
  <c r="K63" i="1"/>
  <c r="K61" i="1"/>
  <c r="K59" i="1"/>
  <c r="K57" i="1"/>
  <c r="K55" i="1"/>
  <c r="K53" i="1"/>
  <c r="K51" i="1"/>
  <c r="K49" i="1"/>
  <c r="K47" i="1"/>
  <c r="K45" i="1"/>
  <c r="K43" i="1"/>
  <c r="K41" i="1"/>
  <c r="K39" i="1"/>
  <c r="K37" i="1"/>
  <c r="K35" i="1"/>
  <c r="K33" i="1"/>
  <c r="K31" i="1"/>
  <c r="K29" i="1"/>
  <c r="K27" i="1"/>
  <c r="K25" i="1"/>
  <c r="K23" i="1"/>
  <c r="K21" i="1"/>
  <c r="K19" i="1"/>
  <c r="K17" i="1"/>
  <c r="K15" i="1"/>
  <c r="K14" i="1"/>
  <c r="K13" i="1"/>
  <c r="K11" i="1"/>
  <c r="K10" i="1"/>
  <c r="G76" i="1"/>
  <c r="G74" i="1"/>
  <c r="G71" i="1"/>
  <c r="G70" i="1"/>
  <c r="G66" i="1"/>
  <c r="G63" i="1"/>
  <c r="G62" i="1"/>
  <c r="G58" i="1"/>
  <c r="G57" i="1"/>
  <c r="G55" i="1"/>
  <c r="G54" i="1"/>
  <c r="G53" i="1"/>
  <c r="G51" i="1"/>
  <c r="G50" i="1"/>
  <c r="G46" i="1"/>
  <c r="G45" i="1"/>
  <c r="G42" i="1"/>
  <c r="G39" i="1"/>
  <c r="G38" i="1"/>
  <c r="G37" i="1"/>
  <c r="G34" i="1"/>
  <c r="G33" i="1"/>
  <c r="G31" i="1"/>
  <c r="G30" i="1"/>
  <c r="G29" i="1"/>
  <c r="G27" i="1"/>
  <c r="G26" i="1"/>
  <c r="G25" i="1"/>
  <c r="G23" i="1"/>
  <c r="G22" i="1"/>
  <c r="G21" i="1"/>
  <c r="G19" i="1"/>
  <c r="G18" i="1"/>
  <c r="G17" i="1"/>
  <c r="G15" i="1"/>
  <c r="G14" i="1"/>
  <c r="G13" i="1"/>
  <c r="G11" i="1"/>
  <c r="G10" i="1"/>
  <c r="G9" i="1"/>
  <c r="H7" i="1"/>
  <c r="L7" i="1"/>
  <c r="AA7" i="1" s="1"/>
  <c r="P7" i="1"/>
  <c r="T7" i="1"/>
  <c r="AC7" i="1" s="1"/>
  <c r="X7" i="1"/>
  <c r="A16" i="3"/>
  <c r="A17" i="3"/>
  <c r="A18" i="3"/>
  <c r="A19" i="3"/>
  <c r="A21" i="3"/>
  <c r="N18" i="2"/>
  <c r="N20" i="2"/>
  <c r="N45" i="2"/>
  <c r="E365" i="2"/>
  <c r="F365" i="2"/>
  <c r="F366" i="2"/>
  <c r="E367" i="2"/>
  <c r="F367" i="2"/>
  <c r="E368" i="2"/>
  <c r="F368" i="2"/>
  <c r="E369" i="2"/>
  <c r="F369" i="2"/>
  <c r="E370" i="2"/>
  <c r="F370" i="2"/>
  <c r="E371" i="2"/>
  <c r="F371" i="2"/>
  <c r="E372" i="2"/>
  <c r="F372" i="2"/>
  <c r="E373" i="2"/>
  <c r="F373" i="2"/>
  <c r="E374" i="2"/>
  <c r="F374" i="2"/>
  <c r="E375" i="2"/>
  <c r="F375" i="2"/>
  <c r="E376" i="2"/>
  <c r="F376" i="2"/>
  <c r="E377" i="2"/>
  <c r="F377" i="2"/>
  <c r="E378" i="2"/>
  <c r="F378" i="2"/>
  <c r="E379" i="2"/>
  <c r="F379" i="2"/>
  <c r="E380" i="2"/>
  <c r="F380" i="2"/>
  <c r="E381" i="2"/>
  <c r="F381" i="2"/>
  <c r="E382" i="2"/>
  <c r="F382" i="2"/>
  <c r="E383" i="2"/>
  <c r="F383" i="2"/>
  <c r="E384" i="2"/>
  <c r="F384" i="2"/>
  <c r="E385" i="2"/>
  <c r="F385" i="2"/>
  <c r="E386" i="2"/>
  <c r="F386" i="2"/>
  <c r="E387" i="2"/>
  <c r="F387" i="2"/>
  <c r="E388" i="2"/>
  <c r="F388" i="2"/>
  <c r="E389" i="2"/>
  <c r="F389" i="2"/>
  <c r="E390" i="2"/>
  <c r="F390" i="2"/>
  <c r="E391" i="2"/>
  <c r="F391" i="2"/>
  <c r="E392" i="2"/>
  <c r="F392" i="2"/>
  <c r="E393" i="2"/>
  <c r="F393" i="2"/>
  <c r="E394" i="2"/>
  <c r="F394" i="2"/>
  <c r="E395" i="2"/>
  <c r="F395" i="2"/>
  <c r="E292" i="2"/>
  <c r="F293" i="2"/>
  <c r="E294" i="2"/>
  <c r="E295" i="2"/>
  <c r="F295" i="2"/>
  <c r="E296" i="2"/>
  <c r="F297" i="2"/>
  <c r="E298" i="2"/>
  <c r="E299" i="2"/>
  <c r="F299" i="2"/>
  <c r="E300" i="2"/>
  <c r="F301" i="2"/>
  <c r="F220" i="2"/>
  <c r="F223" i="2"/>
  <c r="E230" i="2"/>
  <c r="E231" i="2"/>
  <c r="F231" i="2"/>
  <c r="E232" i="2"/>
  <c r="E233" i="2"/>
  <c r="E235" i="2"/>
  <c r="F235" i="2"/>
  <c r="E236" i="2"/>
  <c r="E237" i="2"/>
  <c r="F237" i="2"/>
  <c r="E238" i="2"/>
  <c r="E239" i="2"/>
  <c r="F239" i="2"/>
  <c r="E240" i="2"/>
  <c r="E241" i="2"/>
  <c r="F241" i="2"/>
  <c r="E242" i="2"/>
  <c r="E149" i="2"/>
  <c r="E150" i="2"/>
  <c r="F150" i="2"/>
  <c r="E151" i="2"/>
  <c r="F151" i="2"/>
  <c r="E153" i="2"/>
  <c r="F153" i="2"/>
  <c r="E154" i="2"/>
  <c r="F154" i="2"/>
  <c r="E155" i="2"/>
  <c r="F155" i="2"/>
  <c r="E157" i="2"/>
  <c r="F157" i="2"/>
  <c r="E158" i="2"/>
  <c r="F158" i="2"/>
  <c r="E159" i="2"/>
  <c r="F159" i="2"/>
  <c r="E161" i="2"/>
  <c r="F161" i="2"/>
  <c r="E162" i="2"/>
  <c r="F162" i="2"/>
  <c r="E163" i="2"/>
  <c r="F163" i="2"/>
  <c r="E165" i="2"/>
  <c r="F165" i="2"/>
  <c r="E166" i="2"/>
  <c r="F166" i="2"/>
  <c r="E167" i="2"/>
  <c r="F167" i="2"/>
  <c r="E169" i="2"/>
  <c r="F169" i="2"/>
  <c r="E170" i="2"/>
  <c r="F170" i="2"/>
  <c r="E171" i="2"/>
  <c r="F171" i="2"/>
  <c r="E173" i="2"/>
  <c r="F173" i="2"/>
  <c r="E174" i="2"/>
  <c r="F174" i="2"/>
  <c r="E175" i="2"/>
  <c r="F175" i="2"/>
  <c r="E177" i="2"/>
  <c r="F177" i="2"/>
  <c r="E178" i="2"/>
  <c r="F178" i="2"/>
  <c r="E179" i="2"/>
  <c r="F179" i="2"/>
  <c r="F147" i="2"/>
  <c r="F79" i="2"/>
  <c r="F81" i="2"/>
  <c r="E82" i="2"/>
  <c r="F82" i="2"/>
  <c r="F83" i="2"/>
  <c r="F85" i="2"/>
  <c r="E86" i="2"/>
  <c r="F86" i="2"/>
  <c r="F87" i="2"/>
  <c r="F88" i="2"/>
  <c r="E93" i="2"/>
  <c r="F93" i="2"/>
  <c r="F94" i="2"/>
  <c r="F95" i="2"/>
  <c r="F97" i="2"/>
  <c r="E98" i="2"/>
  <c r="F98" i="2"/>
  <c r="F99" i="2"/>
  <c r="F102" i="2"/>
  <c r="F103" i="2"/>
  <c r="F105" i="2"/>
  <c r="F106" i="2"/>
  <c r="F107" i="2"/>
  <c r="F109" i="2"/>
  <c r="F110" i="2"/>
  <c r="F111" i="2"/>
  <c r="F113" i="2"/>
  <c r="F114" i="2"/>
  <c r="F78" i="2"/>
  <c r="F90" i="2"/>
  <c r="F115" i="2"/>
  <c r="N10" i="2"/>
  <c r="F6" i="2"/>
  <c r="F7" i="2"/>
  <c r="F9" i="2"/>
  <c r="F10" i="2"/>
  <c r="F11" i="2"/>
  <c r="F12" i="2"/>
  <c r="F13" i="2"/>
  <c r="F14" i="2"/>
  <c r="F15" i="2"/>
  <c r="F16" i="2"/>
  <c r="F17" i="2"/>
  <c r="F18" i="2"/>
  <c r="F20" i="2"/>
  <c r="F22" i="2"/>
  <c r="F24" i="2"/>
  <c r="F26" i="2"/>
  <c r="F28" i="2"/>
  <c r="F30" i="2"/>
  <c r="F32" i="2"/>
  <c r="F34" i="2"/>
  <c r="F36" i="2"/>
  <c r="F38" i="2"/>
  <c r="F40" i="2"/>
  <c r="F42" i="2"/>
  <c r="F44" i="2"/>
  <c r="F45" i="2"/>
  <c r="E7" i="2"/>
  <c r="E9" i="2"/>
  <c r="E10" i="2"/>
  <c r="E11" i="2"/>
  <c r="E12" i="2"/>
  <c r="E14" i="2"/>
  <c r="E15" i="2"/>
  <c r="E16" i="2"/>
  <c r="E17" i="2"/>
  <c r="E18" i="2"/>
  <c r="E19" i="2"/>
  <c r="E20" i="2"/>
  <c r="E22" i="2"/>
  <c r="E23" i="2"/>
  <c r="E24" i="2"/>
  <c r="E26" i="2"/>
  <c r="E27" i="2"/>
  <c r="E28" i="2"/>
  <c r="E30" i="2"/>
  <c r="E31" i="2"/>
  <c r="E32" i="2"/>
  <c r="E34" i="2"/>
  <c r="E35" i="2"/>
  <c r="E36" i="2"/>
  <c r="E38" i="2"/>
  <c r="E39" i="2"/>
  <c r="E40" i="2"/>
  <c r="E42" i="2"/>
  <c r="E43" i="2"/>
  <c r="E44" i="2"/>
  <c r="E45" i="2"/>
  <c r="D352" i="3"/>
  <c r="D282" i="3"/>
  <c r="D212" i="3"/>
  <c r="D142" i="3"/>
  <c r="D73" i="3"/>
  <c r="D74" i="3"/>
  <c r="D75" i="3"/>
  <c r="D76" i="3"/>
  <c r="D72" i="3"/>
  <c r="D3" i="3"/>
  <c r="D4" i="3"/>
  <c r="D5" i="3"/>
  <c r="D6" i="3"/>
  <c r="D7" i="3"/>
  <c r="D8" i="3"/>
  <c r="D9" i="3"/>
  <c r="D10" i="3"/>
  <c r="D11" i="3"/>
  <c r="D12" i="3"/>
  <c r="D13" i="3"/>
  <c r="D14" i="3"/>
  <c r="D15" i="3"/>
  <c r="D16" i="3"/>
  <c r="D17" i="3"/>
  <c r="D18" i="3"/>
  <c r="D19" i="3"/>
  <c r="D20" i="3"/>
  <c r="D21" i="3"/>
  <c r="W7" i="1" l="1"/>
  <c r="AD7" i="1"/>
  <c r="E353" i="2"/>
  <c r="A353" i="2" s="1"/>
  <c r="AC69" i="1"/>
  <c r="A320" i="3"/>
  <c r="AC45" i="1"/>
  <c r="A304" i="3"/>
  <c r="AC29" i="1"/>
  <c r="A345" i="3"/>
  <c r="AC70" i="1"/>
  <c r="A336" i="3"/>
  <c r="AC61" i="1"/>
  <c r="F352" i="2"/>
  <c r="AC68" i="1"/>
  <c r="A335" i="3"/>
  <c r="AC60" i="1"/>
  <c r="E336" i="2"/>
  <c r="A336" i="2" s="1"/>
  <c r="AC52" i="1"/>
  <c r="A319" i="3"/>
  <c r="AC44" i="1"/>
  <c r="E320" i="2"/>
  <c r="A320" i="2" s="1"/>
  <c r="AC36" i="1"/>
  <c r="A303" i="3"/>
  <c r="AC28" i="1"/>
  <c r="E304" i="2"/>
  <c r="A304" i="2" s="1"/>
  <c r="AC20" i="1"/>
  <c r="A350" i="3"/>
  <c r="AC75" i="1"/>
  <c r="E351" i="2"/>
  <c r="A351" i="2" s="1"/>
  <c r="AC67" i="1"/>
  <c r="E343" i="2"/>
  <c r="A343" i="2" s="1"/>
  <c r="AC59" i="1"/>
  <c r="E335" i="2"/>
  <c r="A335" i="2" s="1"/>
  <c r="AC51" i="1"/>
  <c r="E327" i="2"/>
  <c r="A327" i="2" s="1"/>
  <c r="AC43" i="1"/>
  <c r="E319" i="2"/>
  <c r="A319" i="2" s="1"/>
  <c r="AC35" i="1"/>
  <c r="E311" i="2"/>
  <c r="A311" i="2" s="1"/>
  <c r="AC27" i="1"/>
  <c r="A294" i="3"/>
  <c r="AC19" i="1"/>
  <c r="A286" i="3"/>
  <c r="AC11" i="1"/>
  <c r="F357" i="2"/>
  <c r="AC73" i="1"/>
  <c r="A340" i="3"/>
  <c r="AC65" i="1"/>
  <c r="F341" i="2"/>
  <c r="AC57" i="1"/>
  <c r="A324" i="3"/>
  <c r="AC49" i="1"/>
  <c r="F325" i="2"/>
  <c r="AC41" i="1"/>
  <c r="A308" i="3"/>
  <c r="AC33" i="1"/>
  <c r="F309" i="2"/>
  <c r="AC25" i="1"/>
  <c r="N301" i="2"/>
  <c r="AC17" i="1"/>
  <c r="A315" i="3"/>
  <c r="AC40" i="1"/>
  <c r="F316" i="2"/>
  <c r="AC32" i="1"/>
  <c r="A299" i="3"/>
  <c r="AC24" i="1"/>
  <c r="N300" i="2"/>
  <c r="AC16" i="1"/>
  <c r="A309" i="3"/>
  <c r="AC34" i="1"/>
  <c r="A347" i="3"/>
  <c r="AC72" i="1"/>
  <c r="S64" i="1"/>
  <c r="AC64" i="1"/>
  <c r="A331" i="3"/>
  <c r="AC56" i="1"/>
  <c r="E347" i="2"/>
  <c r="A347" i="2" s="1"/>
  <c r="AC63" i="1"/>
  <c r="E339" i="2"/>
  <c r="A339" i="2" s="1"/>
  <c r="AC55" i="1"/>
  <c r="E331" i="2"/>
  <c r="A331" i="2" s="1"/>
  <c r="AC47" i="1"/>
  <c r="E323" i="2"/>
  <c r="A323" i="2" s="1"/>
  <c r="AC39" i="1"/>
  <c r="E315" i="2"/>
  <c r="A315" i="2" s="1"/>
  <c r="AC31" i="1"/>
  <c r="N307" i="2"/>
  <c r="AC23" i="1"/>
  <c r="A290" i="3"/>
  <c r="AC15" i="1"/>
  <c r="E322" i="2"/>
  <c r="A322" i="2" s="1"/>
  <c r="AC38" i="1"/>
  <c r="E314" i="2"/>
  <c r="A314" i="2" s="1"/>
  <c r="AC30" i="1"/>
  <c r="E306" i="2"/>
  <c r="A306" i="2" s="1"/>
  <c r="AC22" i="1"/>
  <c r="O72" i="1"/>
  <c r="AB72" i="1"/>
  <c r="N204" i="2"/>
  <c r="AB64" i="1"/>
  <c r="N196" i="2"/>
  <c r="AB56" i="1"/>
  <c r="N188" i="2"/>
  <c r="AB48" i="1"/>
  <c r="N180" i="2"/>
  <c r="AB40" i="1"/>
  <c r="N172" i="2"/>
  <c r="AB32" i="1"/>
  <c r="N164" i="2"/>
  <c r="AB24" i="1"/>
  <c r="N156" i="2"/>
  <c r="AB16" i="1"/>
  <c r="A213" i="3"/>
  <c r="C213" i="3" s="1"/>
  <c r="AB8" i="1"/>
  <c r="O7" i="1"/>
  <c r="AB7" i="1"/>
  <c r="N211" i="2"/>
  <c r="AB71" i="1"/>
  <c r="N203" i="2"/>
  <c r="AB63" i="1"/>
  <c r="N195" i="2"/>
  <c r="AB55" i="1"/>
  <c r="N187" i="2"/>
  <c r="AB47" i="1"/>
  <c r="N179" i="2"/>
  <c r="AB39" i="1"/>
  <c r="N171" i="2"/>
  <c r="AB31" i="1"/>
  <c r="N163" i="2"/>
  <c r="AB23" i="1"/>
  <c r="N155" i="2"/>
  <c r="AB15" i="1"/>
  <c r="O70" i="1"/>
  <c r="AB70" i="1"/>
  <c r="N202" i="2"/>
  <c r="AB62" i="1"/>
  <c r="N194" i="2"/>
  <c r="AB54" i="1"/>
  <c r="N186" i="2"/>
  <c r="AB46" i="1"/>
  <c r="N178" i="2"/>
  <c r="AB38" i="1"/>
  <c r="N170" i="2"/>
  <c r="AB30" i="1"/>
  <c r="E234" i="2"/>
  <c r="AB22" i="1"/>
  <c r="N154" i="2"/>
  <c r="AB14" i="1"/>
  <c r="N249" i="2"/>
  <c r="AB37" i="1"/>
  <c r="N153" i="2"/>
  <c r="AB13" i="1"/>
  <c r="O68" i="1"/>
  <c r="AB68" i="1"/>
  <c r="O60" i="1"/>
  <c r="AB60" i="1"/>
  <c r="O52" i="1"/>
  <c r="AB52" i="1"/>
  <c r="N184" i="2"/>
  <c r="AB44" i="1"/>
  <c r="N176" i="2"/>
  <c r="AB36" i="1"/>
  <c r="N168" i="2"/>
  <c r="AB28" i="1"/>
  <c r="N160" i="2"/>
  <c r="AB20" i="1"/>
  <c r="N152" i="2"/>
  <c r="AB12" i="1"/>
  <c r="E257" i="2"/>
  <c r="A257" i="2" s="1"/>
  <c r="AB45" i="1"/>
  <c r="F233" i="2"/>
  <c r="AB21" i="1"/>
  <c r="N215" i="2"/>
  <c r="AB75" i="1"/>
  <c r="N207" i="2"/>
  <c r="AB67" i="1"/>
  <c r="N199" i="2"/>
  <c r="AB59" i="1"/>
  <c r="N191" i="2"/>
  <c r="AB51" i="1"/>
  <c r="N183" i="2"/>
  <c r="AB43" i="1"/>
  <c r="N175" i="2"/>
  <c r="AB35" i="1"/>
  <c r="N167" i="2"/>
  <c r="AB27" i="1"/>
  <c r="N159" i="2"/>
  <c r="AB19" i="1"/>
  <c r="N151" i="2"/>
  <c r="AB11" i="1"/>
  <c r="N169" i="2"/>
  <c r="AB29" i="1"/>
  <c r="N214" i="2"/>
  <c r="AB74" i="1"/>
  <c r="N206" i="2"/>
  <c r="AB66" i="1"/>
  <c r="N198" i="2"/>
  <c r="AB58" i="1"/>
  <c r="N190" i="2"/>
  <c r="AB50" i="1"/>
  <c r="N182" i="2"/>
  <c r="AB42" i="1"/>
  <c r="N174" i="2"/>
  <c r="AB34" i="1"/>
  <c r="N166" i="2"/>
  <c r="AB26" i="1"/>
  <c r="N158" i="2"/>
  <c r="AB18" i="1"/>
  <c r="N150" i="2"/>
  <c r="AB10" i="1"/>
  <c r="E253" i="2"/>
  <c r="A253" i="2" s="1"/>
  <c r="AB41" i="1"/>
  <c r="N173" i="2"/>
  <c r="AB33" i="1"/>
  <c r="N165" i="2"/>
  <c r="AB25" i="1"/>
  <c r="N157" i="2"/>
  <c r="AB17" i="1"/>
  <c r="O9" i="1"/>
  <c r="AB9" i="1"/>
  <c r="A209" i="3"/>
  <c r="AA74" i="1"/>
  <c r="A201" i="3"/>
  <c r="AA66" i="1"/>
  <c r="A193" i="3"/>
  <c r="AA58" i="1"/>
  <c r="A185" i="3"/>
  <c r="AA50" i="1"/>
  <c r="A177" i="3"/>
  <c r="AA42" i="1"/>
  <c r="A169" i="3"/>
  <c r="AA34" i="1"/>
  <c r="A161" i="3"/>
  <c r="AA26" i="1"/>
  <c r="K18" i="1"/>
  <c r="AA18" i="1"/>
  <c r="F180" i="2"/>
  <c r="AA40" i="1"/>
  <c r="F172" i="2"/>
  <c r="AA32" i="1"/>
  <c r="F164" i="2"/>
  <c r="AA24" i="1"/>
  <c r="F156" i="2"/>
  <c r="AA16" i="1"/>
  <c r="A205" i="3"/>
  <c r="AA70" i="1"/>
  <c r="A197" i="3"/>
  <c r="AA62" i="1"/>
  <c r="A189" i="3"/>
  <c r="AA54" i="1"/>
  <c r="A181" i="3"/>
  <c r="AA46" i="1"/>
  <c r="A173" i="3"/>
  <c r="AA38" i="1"/>
  <c r="A165" i="3"/>
  <c r="AA30" i="1"/>
  <c r="K22" i="1"/>
  <c r="AA22" i="1"/>
  <c r="Z9" i="1"/>
  <c r="E9" i="1"/>
  <c r="B72" i="3"/>
  <c r="E7" i="1"/>
  <c r="B75" i="3"/>
  <c r="B74" i="3"/>
  <c r="A100" i="3"/>
  <c r="Z35" i="1"/>
  <c r="N87" i="2"/>
  <c r="Z19" i="1"/>
  <c r="Z11" i="1"/>
  <c r="Z10" i="1"/>
  <c r="Z17" i="1"/>
  <c r="G8" i="1"/>
  <c r="Z8" i="1"/>
  <c r="A104" i="3"/>
  <c r="Z39" i="1"/>
  <c r="A96" i="3"/>
  <c r="Z31" i="1"/>
  <c r="N91" i="2"/>
  <c r="Z23" i="1"/>
  <c r="N83" i="2"/>
  <c r="Z15" i="1"/>
  <c r="N89" i="2"/>
  <c r="Z21" i="1"/>
  <c r="G7" i="1"/>
  <c r="Z7" i="1"/>
  <c r="B3" i="3"/>
  <c r="Y8" i="1"/>
  <c r="F60" i="2"/>
  <c r="C31" i="1"/>
  <c r="C28" i="1"/>
  <c r="C30" i="1"/>
  <c r="E58" i="2"/>
  <c r="A58" i="2" s="1"/>
  <c r="C46" i="1"/>
  <c r="C29" i="1"/>
  <c r="C17" i="1"/>
  <c r="E71" i="2"/>
  <c r="A71" i="2" s="1"/>
  <c r="E63" i="2"/>
  <c r="A63" i="2" s="1"/>
  <c r="F55" i="2"/>
  <c r="F47" i="2"/>
  <c r="C9" i="1"/>
  <c r="E62" i="2"/>
  <c r="A62" i="2" s="1"/>
  <c r="N46" i="2"/>
  <c r="A68" i="3"/>
  <c r="A60" i="3"/>
  <c r="A52" i="3"/>
  <c r="C8" i="1"/>
  <c r="A8" i="1"/>
  <c r="F351" i="2"/>
  <c r="F327" i="2"/>
  <c r="F355" i="2"/>
  <c r="N323" i="2"/>
  <c r="F344" i="2"/>
  <c r="F315" i="2"/>
  <c r="F343" i="2"/>
  <c r="N355" i="2"/>
  <c r="E352" i="2"/>
  <c r="A352" i="2" s="1"/>
  <c r="F331" i="2"/>
  <c r="N339" i="2"/>
  <c r="F311" i="2"/>
  <c r="E355" i="2"/>
  <c r="A355" i="2" s="1"/>
  <c r="N351" i="2"/>
  <c r="N335" i="2"/>
  <c r="N319" i="2"/>
  <c r="A346" i="3"/>
  <c r="A338" i="3"/>
  <c r="A330" i="3"/>
  <c r="A322" i="3"/>
  <c r="A314" i="3"/>
  <c r="A306" i="3"/>
  <c r="A298" i="3"/>
  <c r="S52" i="1"/>
  <c r="F347" i="2"/>
  <c r="F339" i="2"/>
  <c r="F323" i="2"/>
  <c r="F307" i="2"/>
  <c r="F359" i="2"/>
  <c r="N347" i="2"/>
  <c r="N331" i="2"/>
  <c r="N315" i="2"/>
  <c r="F346" i="2"/>
  <c r="F335" i="2"/>
  <c r="F319" i="2"/>
  <c r="F303" i="2"/>
  <c r="E359" i="2"/>
  <c r="A359" i="2" s="1"/>
  <c r="N359" i="2"/>
  <c r="N343" i="2"/>
  <c r="N327" i="2"/>
  <c r="N311" i="2"/>
  <c r="A342" i="3"/>
  <c r="A334" i="3"/>
  <c r="A326" i="3"/>
  <c r="A318" i="3"/>
  <c r="A310" i="3"/>
  <c r="A302" i="3"/>
  <c r="O8" i="1"/>
  <c r="N177" i="2"/>
  <c r="N162" i="2"/>
  <c r="N161" i="2"/>
  <c r="N210" i="2"/>
  <c r="A214" i="3"/>
  <c r="C214" i="3" s="1"/>
  <c r="F221" i="2"/>
  <c r="N148" i="2"/>
  <c r="N213" i="2"/>
  <c r="N209" i="2"/>
  <c r="N205" i="2"/>
  <c r="N201" i="2"/>
  <c r="N197" i="2"/>
  <c r="N193" i="2"/>
  <c r="N189" i="2"/>
  <c r="N185" i="2"/>
  <c r="N181" i="2"/>
  <c r="N212" i="2"/>
  <c r="N208" i="2"/>
  <c r="N200" i="2"/>
  <c r="N192" i="2"/>
  <c r="F197" i="2"/>
  <c r="K65" i="1"/>
  <c r="K73" i="1"/>
  <c r="F199" i="2"/>
  <c r="F191" i="2"/>
  <c r="F183" i="2"/>
  <c r="F203" i="2"/>
  <c r="F213" i="2"/>
  <c r="F189" i="2"/>
  <c r="F181" i="2"/>
  <c r="F211" i="2"/>
  <c r="F195" i="2"/>
  <c r="F187" i="2"/>
  <c r="F207" i="2"/>
  <c r="F209" i="2"/>
  <c r="F201" i="2"/>
  <c r="F193" i="2"/>
  <c r="F185" i="2"/>
  <c r="F205" i="2"/>
  <c r="F215" i="2"/>
  <c r="G73" i="1"/>
  <c r="G35" i="1"/>
  <c r="G41" i="1"/>
  <c r="G47" i="1"/>
  <c r="G61" i="1"/>
  <c r="G67" i="1"/>
  <c r="G69" i="1"/>
  <c r="G43" i="1"/>
  <c r="G49" i="1"/>
  <c r="G59" i="1"/>
  <c r="G65" i="1"/>
  <c r="G75" i="1"/>
  <c r="F71" i="2"/>
  <c r="E61" i="2"/>
  <c r="B61" i="2" s="1"/>
  <c r="C26" i="1"/>
  <c r="C24" i="1"/>
  <c r="C23" i="1"/>
  <c r="E344" i="2"/>
  <c r="A344" i="2" s="1"/>
  <c r="F338" i="2"/>
  <c r="F333" i="2"/>
  <c r="F330" i="2"/>
  <c r="E328" i="2"/>
  <c r="A328" i="2" s="1"/>
  <c r="F322" i="2"/>
  <c r="F317" i="2"/>
  <c r="F314" i="2"/>
  <c r="E312" i="2"/>
  <c r="A312" i="2" s="1"/>
  <c r="F306" i="2"/>
  <c r="F358" i="2"/>
  <c r="N354" i="2"/>
  <c r="N346" i="2"/>
  <c r="N338" i="2"/>
  <c r="N330" i="2"/>
  <c r="N322" i="2"/>
  <c r="N314" i="2"/>
  <c r="A329" i="3"/>
  <c r="A313" i="3"/>
  <c r="F324" i="2"/>
  <c r="F308" i="2"/>
  <c r="N308" i="2"/>
  <c r="A341" i="3"/>
  <c r="A325" i="3"/>
  <c r="E358" i="2"/>
  <c r="A358" i="2" s="1"/>
  <c r="E354" i="2"/>
  <c r="D354" i="2" s="1"/>
  <c r="C354" i="2" s="1"/>
  <c r="A297" i="3"/>
  <c r="N306" i="2"/>
  <c r="A293" i="3"/>
  <c r="N302" i="2"/>
  <c r="A289" i="3"/>
  <c r="N298" i="2"/>
  <c r="A285" i="3"/>
  <c r="E350" i="2"/>
  <c r="A350" i="2" s="1"/>
  <c r="E342" i="2"/>
  <c r="A342" i="2" s="1"/>
  <c r="S70" i="1"/>
  <c r="N357" i="2"/>
  <c r="S73" i="1"/>
  <c r="N353" i="2"/>
  <c r="S69" i="1"/>
  <c r="N349" i="2"/>
  <c r="E349" i="2"/>
  <c r="A349" i="2" s="1"/>
  <c r="S65" i="1"/>
  <c r="N345" i="2"/>
  <c r="E345" i="2"/>
  <c r="A345" i="2" s="1"/>
  <c r="S61" i="1"/>
  <c r="N341" i="2"/>
  <c r="E341" i="2"/>
  <c r="A341" i="2" s="1"/>
  <c r="N337" i="2"/>
  <c r="E337" i="2"/>
  <c r="A337" i="2" s="1"/>
  <c r="N333" i="2"/>
  <c r="E333" i="2"/>
  <c r="A333" i="2" s="1"/>
  <c r="N329" i="2"/>
  <c r="E329" i="2"/>
  <c r="A329" i="2" s="1"/>
  <c r="N325" i="2"/>
  <c r="E325" i="2"/>
  <c r="A325" i="2" s="1"/>
  <c r="N321" i="2"/>
  <c r="E321" i="2"/>
  <c r="A321" i="2" s="1"/>
  <c r="N317" i="2"/>
  <c r="E317" i="2"/>
  <c r="A317" i="2" s="1"/>
  <c r="N313" i="2"/>
  <c r="E313" i="2"/>
  <c r="A313" i="2" s="1"/>
  <c r="N309" i="2"/>
  <c r="E309" i="2"/>
  <c r="A309" i="2" s="1"/>
  <c r="A296" i="3"/>
  <c r="E305" i="2"/>
  <c r="A305" i="2" s="1"/>
  <c r="A292" i="3"/>
  <c r="A288" i="3"/>
  <c r="N293" i="2"/>
  <c r="A284" i="3"/>
  <c r="C284" i="3" s="1"/>
  <c r="F349" i="2"/>
  <c r="E301" i="2"/>
  <c r="E297" i="2"/>
  <c r="E293" i="2"/>
  <c r="S66" i="1"/>
  <c r="N356" i="2"/>
  <c r="E356" i="2"/>
  <c r="D356" i="2" s="1"/>
  <c r="C356" i="2" s="1"/>
  <c r="N352" i="2"/>
  <c r="N348" i="2"/>
  <c r="N344" i="2"/>
  <c r="N340" i="2"/>
  <c r="N336" i="2"/>
  <c r="N332" i="2"/>
  <c r="N328" i="2"/>
  <c r="N324" i="2"/>
  <c r="N320" i="2"/>
  <c r="N316" i="2"/>
  <c r="N312" i="2"/>
  <c r="A295" i="3"/>
  <c r="A291" i="3"/>
  <c r="A287" i="3"/>
  <c r="A283" i="3"/>
  <c r="C283" i="3" s="1"/>
  <c r="F348" i="2"/>
  <c r="E346" i="2"/>
  <c r="A346" i="2" s="1"/>
  <c r="F340" i="2"/>
  <c r="E338" i="2"/>
  <c r="A338" i="2" s="1"/>
  <c r="F332" i="2"/>
  <c r="E330" i="2"/>
  <c r="A330" i="2" s="1"/>
  <c r="F300" i="2"/>
  <c r="F298" i="2"/>
  <c r="F296" i="2"/>
  <c r="F294" i="2"/>
  <c r="F292" i="2"/>
  <c r="S9" i="1"/>
  <c r="S13" i="1"/>
  <c r="S17" i="1"/>
  <c r="S21" i="1"/>
  <c r="S25" i="1"/>
  <c r="S29" i="1"/>
  <c r="S33" i="1"/>
  <c r="S37" i="1"/>
  <c r="S41" i="1"/>
  <c r="S45" i="1"/>
  <c r="S49" i="1"/>
  <c r="S53" i="1"/>
  <c r="S57" i="1"/>
  <c r="S62" i="1"/>
  <c r="S72" i="1"/>
  <c r="F350" i="2"/>
  <c r="E348" i="2"/>
  <c r="A348" i="2" s="1"/>
  <c r="F345" i="2"/>
  <c r="F342" i="2"/>
  <c r="E340" i="2"/>
  <c r="A340" i="2" s="1"/>
  <c r="F337" i="2"/>
  <c r="F334" i="2"/>
  <c r="E332" i="2"/>
  <c r="A332" i="2" s="1"/>
  <c r="F329" i="2"/>
  <c r="F326" i="2"/>
  <c r="E324" i="2"/>
  <c r="A324" i="2" s="1"/>
  <c r="F321" i="2"/>
  <c r="F318" i="2"/>
  <c r="E316" i="2"/>
  <c r="A316" i="2" s="1"/>
  <c r="F313" i="2"/>
  <c r="F310" i="2"/>
  <c r="E308" i="2"/>
  <c r="A308" i="2" s="1"/>
  <c r="F305" i="2"/>
  <c r="F302" i="2"/>
  <c r="E357" i="2"/>
  <c r="A357" i="2" s="1"/>
  <c r="F354" i="2"/>
  <c r="N305" i="2"/>
  <c r="N297" i="2"/>
  <c r="N358" i="2"/>
  <c r="N350" i="2"/>
  <c r="N342" i="2"/>
  <c r="N334" i="2"/>
  <c r="N326" i="2"/>
  <c r="N318" i="2"/>
  <c r="N310" i="2"/>
  <c r="A348" i="3"/>
  <c r="A343" i="3"/>
  <c r="A337" i="3"/>
  <c r="A332" i="3"/>
  <c r="A327" i="3"/>
  <c r="A321" i="3"/>
  <c r="A316" i="3"/>
  <c r="A311" i="3"/>
  <c r="A305" i="3"/>
  <c r="A300" i="3"/>
  <c r="F336" i="2"/>
  <c r="E334" i="2"/>
  <c r="A334" i="2" s="1"/>
  <c r="F328" i="2"/>
  <c r="E326" i="2"/>
  <c r="A326" i="2" s="1"/>
  <c r="F320" i="2"/>
  <c r="E318" i="2"/>
  <c r="A318" i="2" s="1"/>
  <c r="F312" i="2"/>
  <c r="E310" i="2"/>
  <c r="A310" i="2" s="1"/>
  <c r="F304" i="2"/>
  <c r="E302" i="2"/>
  <c r="A302" i="2" s="1"/>
  <c r="F356" i="2"/>
  <c r="F353" i="2"/>
  <c r="N304" i="2"/>
  <c r="N296" i="2"/>
  <c r="A349" i="3"/>
  <c r="A344" i="3"/>
  <c r="A339" i="3"/>
  <c r="A333" i="3"/>
  <c r="A328" i="3"/>
  <c r="A323" i="3"/>
  <c r="A317" i="3"/>
  <c r="A312" i="3"/>
  <c r="A307" i="3"/>
  <c r="A301" i="3"/>
  <c r="E307" i="2"/>
  <c r="A307" i="2" s="1"/>
  <c r="E303" i="2"/>
  <c r="A303" i="2" s="1"/>
  <c r="N303" i="2"/>
  <c r="N299" i="2"/>
  <c r="N295" i="2"/>
  <c r="F227" i="2"/>
  <c r="A91" i="3"/>
  <c r="A87" i="3"/>
  <c r="A83" i="3"/>
  <c r="A79" i="3"/>
  <c r="E143" i="2"/>
  <c r="B143" i="2" s="1"/>
  <c r="E141" i="2"/>
  <c r="A141" i="2" s="1"/>
  <c r="E139" i="2"/>
  <c r="B139" i="2" s="1"/>
  <c r="E137" i="2"/>
  <c r="A137" i="2" s="1"/>
  <c r="E135" i="2"/>
  <c r="B135" i="2" s="1"/>
  <c r="E133" i="2"/>
  <c r="A133" i="2" s="1"/>
  <c r="E131" i="2"/>
  <c r="B131" i="2" s="1"/>
  <c r="E129" i="2"/>
  <c r="A129" i="2" s="1"/>
  <c r="E127" i="2"/>
  <c r="B127" i="2" s="1"/>
  <c r="E125" i="2"/>
  <c r="A125" i="2" s="1"/>
  <c r="E123" i="2"/>
  <c r="B123" i="2" s="1"/>
  <c r="E121" i="2"/>
  <c r="A121" i="2" s="1"/>
  <c r="E119" i="2"/>
  <c r="B119" i="2" s="1"/>
  <c r="N143" i="2"/>
  <c r="N139" i="2"/>
  <c r="N135" i="2"/>
  <c r="N131" i="2"/>
  <c r="N127" i="2"/>
  <c r="N123" i="2"/>
  <c r="N119" i="2"/>
  <c r="N115" i="2"/>
  <c r="N111" i="2"/>
  <c r="N107" i="2"/>
  <c r="N103" i="2"/>
  <c r="N99" i="2"/>
  <c r="N94" i="2"/>
  <c r="A138" i="3"/>
  <c r="A134" i="3"/>
  <c r="A130" i="3"/>
  <c r="A126" i="3"/>
  <c r="A122" i="3"/>
  <c r="A118" i="3"/>
  <c r="A114" i="3"/>
  <c r="A110" i="3"/>
  <c r="A106" i="3"/>
  <c r="A102" i="3"/>
  <c r="A98" i="3"/>
  <c r="A94" i="3"/>
  <c r="N96" i="2"/>
  <c r="A89" i="3"/>
  <c r="N92" i="2"/>
  <c r="A85" i="3"/>
  <c r="N88" i="2"/>
  <c r="A81" i="3"/>
  <c r="N84" i="2"/>
  <c r="N80" i="2"/>
  <c r="A77" i="3"/>
  <c r="F84" i="2"/>
  <c r="F100" i="2"/>
  <c r="F80" i="2"/>
  <c r="F112" i="2"/>
  <c r="F108" i="2"/>
  <c r="F104" i="2"/>
  <c r="F92" i="2"/>
  <c r="G12" i="1"/>
  <c r="G16" i="1"/>
  <c r="G20" i="1"/>
  <c r="G24" i="1"/>
  <c r="G28" i="1"/>
  <c r="G32" i="1"/>
  <c r="G36" i="1"/>
  <c r="G40" i="1"/>
  <c r="G44" i="1"/>
  <c r="G48" i="1"/>
  <c r="G52" i="1"/>
  <c r="G56" i="1"/>
  <c r="G60" i="1"/>
  <c r="G64" i="1"/>
  <c r="G68" i="1"/>
  <c r="G72" i="1"/>
  <c r="A90" i="3"/>
  <c r="A86" i="3"/>
  <c r="A82" i="3"/>
  <c r="A78" i="3"/>
  <c r="N77" i="2"/>
  <c r="F142" i="2"/>
  <c r="F140" i="2"/>
  <c r="F138" i="2"/>
  <c r="F136" i="2"/>
  <c r="F134" i="2"/>
  <c r="F132" i="2"/>
  <c r="F130" i="2"/>
  <c r="F128" i="2"/>
  <c r="F126" i="2"/>
  <c r="F124" i="2"/>
  <c r="F122" i="2"/>
  <c r="F120" i="2"/>
  <c r="F118" i="2"/>
  <c r="N142" i="2"/>
  <c r="N138" i="2"/>
  <c r="N134" i="2"/>
  <c r="N130" i="2"/>
  <c r="N126" i="2"/>
  <c r="N122" i="2"/>
  <c r="N118" i="2"/>
  <c r="N114" i="2"/>
  <c r="N110" i="2"/>
  <c r="N106" i="2"/>
  <c r="N102" i="2"/>
  <c r="N98" i="2"/>
  <c r="N93" i="2"/>
  <c r="N82" i="2"/>
  <c r="A139" i="3"/>
  <c r="A135" i="3"/>
  <c r="A131" i="3"/>
  <c r="A127" i="3"/>
  <c r="A123" i="3"/>
  <c r="A119" i="3"/>
  <c r="A115" i="3"/>
  <c r="A111" i="3"/>
  <c r="A107" i="3"/>
  <c r="A103" i="3"/>
  <c r="A99" i="3"/>
  <c r="A95" i="3"/>
  <c r="E142" i="2"/>
  <c r="A142" i="2" s="1"/>
  <c r="E140" i="2"/>
  <c r="D140" i="2" s="1"/>
  <c r="C140" i="2" s="1"/>
  <c r="E138" i="2"/>
  <c r="A138" i="2" s="1"/>
  <c r="E136" i="2"/>
  <c r="D136" i="2" s="1"/>
  <c r="C136" i="2" s="1"/>
  <c r="E134" i="2"/>
  <c r="A134" i="2" s="1"/>
  <c r="E132" i="2"/>
  <c r="D132" i="2" s="1"/>
  <c r="C132" i="2" s="1"/>
  <c r="E130" i="2"/>
  <c r="A130" i="2" s="1"/>
  <c r="E128" i="2"/>
  <c r="D128" i="2" s="1"/>
  <c r="C128" i="2" s="1"/>
  <c r="E126" i="2"/>
  <c r="A126" i="2" s="1"/>
  <c r="E124" i="2"/>
  <c r="D124" i="2" s="1"/>
  <c r="C124" i="2" s="1"/>
  <c r="E122" i="2"/>
  <c r="A122" i="2" s="1"/>
  <c r="E120" i="2"/>
  <c r="D120" i="2" s="1"/>
  <c r="C120" i="2" s="1"/>
  <c r="E118" i="2"/>
  <c r="A118" i="2" s="1"/>
  <c r="N141" i="2"/>
  <c r="N137" i="2"/>
  <c r="N133" i="2"/>
  <c r="N129" i="2"/>
  <c r="N125" i="2"/>
  <c r="N121" i="2"/>
  <c r="N117" i="2"/>
  <c r="N113" i="2"/>
  <c r="N109" i="2"/>
  <c r="N105" i="2"/>
  <c r="N101" i="2"/>
  <c r="N97" i="2"/>
  <c r="N86" i="2"/>
  <c r="N81" i="2"/>
  <c r="A140" i="3"/>
  <c r="A136" i="3"/>
  <c r="A132" i="3"/>
  <c r="A128" i="3"/>
  <c r="A124" i="3"/>
  <c r="A120" i="3"/>
  <c r="A116" i="3"/>
  <c r="A112" i="3"/>
  <c r="A108" i="3"/>
  <c r="A92" i="3"/>
  <c r="A88" i="3"/>
  <c r="A84" i="3"/>
  <c r="A80" i="3"/>
  <c r="F143" i="2"/>
  <c r="F141" i="2"/>
  <c r="F139" i="2"/>
  <c r="F137" i="2"/>
  <c r="F135" i="2"/>
  <c r="F133" i="2"/>
  <c r="F131" i="2"/>
  <c r="F129" i="2"/>
  <c r="F127" i="2"/>
  <c r="F125" i="2"/>
  <c r="F123" i="2"/>
  <c r="F121" i="2"/>
  <c r="F119" i="2"/>
  <c r="N140" i="2"/>
  <c r="N136" i="2"/>
  <c r="N132" i="2"/>
  <c r="N128" i="2"/>
  <c r="N124" i="2"/>
  <c r="N120" i="2"/>
  <c r="N116" i="2"/>
  <c r="N112" i="2"/>
  <c r="N108" i="2"/>
  <c r="N104" i="2"/>
  <c r="N100" i="2"/>
  <c r="N95" i="2"/>
  <c r="N90" i="2"/>
  <c r="N85" i="2"/>
  <c r="N76" i="2"/>
  <c r="A137" i="3"/>
  <c r="A133" i="3"/>
  <c r="A129" i="3"/>
  <c r="A125" i="3"/>
  <c r="A121" i="3"/>
  <c r="A117" i="3"/>
  <c r="A113" i="3"/>
  <c r="A109" i="3"/>
  <c r="A105" i="3"/>
  <c r="A101" i="3"/>
  <c r="A97" i="3"/>
  <c r="A93" i="3"/>
  <c r="F206" i="2"/>
  <c r="F204" i="2"/>
  <c r="F202" i="2"/>
  <c r="A208" i="3"/>
  <c r="A204" i="3"/>
  <c r="A200" i="3"/>
  <c r="A196" i="3"/>
  <c r="A192" i="3"/>
  <c r="A188" i="3"/>
  <c r="A184" i="3"/>
  <c r="A180" i="3"/>
  <c r="A176" i="3"/>
  <c r="A172" i="3"/>
  <c r="A168" i="3"/>
  <c r="A164" i="3"/>
  <c r="A160" i="3"/>
  <c r="K26" i="1"/>
  <c r="K30" i="1"/>
  <c r="K34" i="1"/>
  <c r="K38" i="1"/>
  <c r="K42" i="1"/>
  <c r="K46" i="1"/>
  <c r="K50" i="1"/>
  <c r="K54" i="1"/>
  <c r="K58" i="1"/>
  <c r="K62" i="1"/>
  <c r="K66" i="1"/>
  <c r="K70" i="1"/>
  <c r="K74" i="1"/>
  <c r="A158" i="3"/>
  <c r="A154" i="3"/>
  <c r="A150" i="3"/>
  <c r="A146" i="3"/>
  <c r="E201" i="2"/>
  <c r="A201" i="2" s="1"/>
  <c r="E199" i="2"/>
  <c r="A199" i="2" s="1"/>
  <c r="E197" i="2"/>
  <c r="A197" i="2" s="1"/>
  <c r="E195" i="2"/>
  <c r="A195" i="2" s="1"/>
  <c r="E193" i="2"/>
  <c r="A193" i="2" s="1"/>
  <c r="E191" i="2"/>
  <c r="A191" i="2" s="1"/>
  <c r="E189" i="2"/>
  <c r="A189" i="2" s="1"/>
  <c r="E187" i="2"/>
  <c r="A187" i="2" s="1"/>
  <c r="E185" i="2"/>
  <c r="A185" i="2" s="1"/>
  <c r="E183" i="2"/>
  <c r="A183" i="2" s="1"/>
  <c r="E181" i="2"/>
  <c r="A181" i="2" s="1"/>
  <c r="E206" i="2"/>
  <c r="A206" i="2" s="1"/>
  <c r="E204" i="2"/>
  <c r="A204" i="2" s="1"/>
  <c r="E202" i="2"/>
  <c r="A202" i="2" s="1"/>
  <c r="E215" i="2"/>
  <c r="D215" i="2" s="1"/>
  <c r="C215" i="2" s="1"/>
  <c r="E213" i="2"/>
  <c r="D213" i="2" s="1"/>
  <c r="C213" i="2" s="1"/>
  <c r="E211" i="2"/>
  <c r="A211" i="2" s="1"/>
  <c r="E209" i="2"/>
  <c r="A209" i="2" s="1"/>
  <c r="A155" i="3"/>
  <c r="A147" i="3"/>
  <c r="F176" i="2"/>
  <c r="F168" i="2"/>
  <c r="F160" i="2"/>
  <c r="F152" i="2"/>
  <c r="A157" i="3"/>
  <c r="A153" i="3"/>
  <c r="A149" i="3"/>
  <c r="A145" i="3"/>
  <c r="F200" i="2"/>
  <c r="F198" i="2"/>
  <c r="F196" i="2"/>
  <c r="F194" i="2"/>
  <c r="F192" i="2"/>
  <c r="F190" i="2"/>
  <c r="F188" i="2"/>
  <c r="F186" i="2"/>
  <c r="F184" i="2"/>
  <c r="F182" i="2"/>
  <c r="F214" i="2"/>
  <c r="F212" i="2"/>
  <c r="F210" i="2"/>
  <c r="F208" i="2"/>
  <c r="A210" i="3"/>
  <c r="A206" i="3"/>
  <c r="A202" i="3"/>
  <c r="A198" i="3"/>
  <c r="A194" i="3"/>
  <c r="A190" i="3"/>
  <c r="A186" i="3"/>
  <c r="A182" i="3"/>
  <c r="A178" i="3"/>
  <c r="A174" i="3"/>
  <c r="A170" i="3"/>
  <c r="A166" i="3"/>
  <c r="A162" i="3"/>
  <c r="A151" i="3"/>
  <c r="A143" i="3"/>
  <c r="C143" i="3" s="1"/>
  <c r="E180" i="2"/>
  <c r="E176" i="2"/>
  <c r="E172" i="2"/>
  <c r="E168" i="2"/>
  <c r="E164" i="2"/>
  <c r="E160" i="2"/>
  <c r="E156" i="2"/>
  <c r="E152" i="2"/>
  <c r="K12" i="1"/>
  <c r="K16" i="1"/>
  <c r="K20" i="1"/>
  <c r="K24" i="1"/>
  <c r="K28" i="1"/>
  <c r="K32" i="1"/>
  <c r="K36" i="1"/>
  <c r="K40" i="1"/>
  <c r="K44" i="1"/>
  <c r="K48" i="1"/>
  <c r="K52" i="1"/>
  <c r="K56" i="1"/>
  <c r="K60" i="1"/>
  <c r="K64" i="1"/>
  <c r="K68" i="1"/>
  <c r="K72" i="1"/>
  <c r="A156" i="3"/>
  <c r="A152" i="3"/>
  <c r="A148" i="3"/>
  <c r="F149" i="2"/>
  <c r="A144" i="3"/>
  <c r="C144" i="3" s="1"/>
  <c r="E200" i="2"/>
  <c r="A200" i="2" s="1"/>
  <c r="E198" i="2"/>
  <c r="A198" i="2" s="1"/>
  <c r="E196" i="2"/>
  <c r="A196" i="2" s="1"/>
  <c r="E194" i="2"/>
  <c r="A194" i="2" s="1"/>
  <c r="E192" i="2"/>
  <c r="A192" i="2" s="1"/>
  <c r="E190" i="2"/>
  <c r="A190" i="2" s="1"/>
  <c r="E188" i="2"/>
  <c r="A188" i="2" s="1"/>
  <c r="E186" i="2"/>
  <c r="A186" i="2" s="1"/>
  <c r="E184" i="2"/>
  <c r="A184" i="2" s="1"/>
  <c r="E182" i="2"/>
  <c r="A182" i="2" s="1"/>
  <c r="E207" i="2"/>
  <c r="A207" i="2" s="1"/>
  <c r="E205" i="2"/>
  <c r="A205" i="2" s="1"/>
  <c r="E203" i="2"/>
  <c r="A203" i="2" s="1"/>
  <c r="E214" i="2"/>
  <c r="A214" i="2" s="1"/>
  <c r="E212" i="2"/>
  <c r="A212" i="2" s="1"/>
  <c r="E210" i="2"/>
  <c r="A210" i="2" s="1"/>
  <c r="E208" i="2"/>
  <c r="A208" i="2" s="1"/>
  <c r="A207" i="3"/>
  <c r="A203" i="3"/>
  <c r="A199" i="3"/>
  <c r="A195" i="3"/>
  <c r="A191" i="3"/>
  <c r="A187" i="3"/>
  <c r="A183" i="3"/>
  <c r="A179" i="3"/>
  <c r="A175" i="3"/>
  <c r="A171" i="3"/>
  <c r="A167" i="3"/>
  <c r="A163" i="3"/>
  <c r="A159" i="3"/>
  <c r="C50" i="1"/>
  <c r="A37" i="3"/>
  <c r="A35" i="3"/>
  <c r="A33" i="3"/>
  <c r="A31" i="3"/>
  <c r="A29" i="3"/>
  <c r="A27" i="3"/>
  <c r="A25" i="3"/>
  <c r="A23" i="3"/>
  <c r="C12" i="1"/>
  <c r="E72" i="2"/>
  <c r="D72" i="2" s="1"/>
  <c r="C72" i="2" s="1"/>
  <c r="E68" i="2"/>
  <c r="A68" i="2" s="1"/>
  <c r="E64" i="2"/>
  <c r="A64" i="2" s="1"/>
  <c r="E60" i="2"/>
  <c r="A60" i="2" s="1"/>
  <c r="E56" i="2"/>
  <c r="A56" i="2" s="1"/>
  <c r="E52" i="2"/>
  <c r="A52" i="2" s="1"/>
  <c r="E48" i="2"/>
  <c r="A48" i="2" s="1"/>
  <c r="F46" i="2"/>
  <c r="F68" i="2"/>
  <c r="F63" i="2"/>
  <c r="F58" i="2"/>
  <c r="F52" i="2"/>
  <c r="E69" i="2"/>
  <c r="B69" i="2" s="1"/>
  <c r="E53" i="2"/>
  <c r="B53" i="2" s="1"/>
  <c r="E46" i="2"/>
  <c r="A46" i="2" s="1"/>
  <c r="N72" i="2"/>
  <c r="N64" i="2"/>
  <c r="N56" i="2"/>
  <c r="N48" i="2"/>
  <c r="A71" i="3"/>
  <c r="A67" i="3"/>
  <c r="A63" i="3"/>
  <c r="A59" i="3"/>
  <c r="A55" i="3"/>
  <c r="A51" i="3"/>
  <c r="A47" i="3"/>
  <c r="A43" i="3"/>
  <c r="A39" i="3"/>
  <c r="C18" i="1"/>
  <c r="C16" i="1"/>
  <c r="C14" i="1"/>
  <c r="N71" i="2"/>
  <c r="N67" i="2"/>
  <c r="N63" i="2"/>
  <c r="N59" i="2"/>
  <c r="N55" i="2"/>
  <c r="N51" i="2"/>
  <c r="N47" i="2"/>
  <c r="F72" i="2"/>
  <c r="F67" i="2"/>
  <c r="F62" i="2"/>
  <c r="F56" i="2"/>
  <c r="F51" i="2"/>
  <c r="E67" i="2"/>
  <c r="A67" i="2" s="1"/>
  <c r="E57" i="2"/>
  <c r="B57" i="2" s="1"/>
  <c r="E51" i="2"/>
  <c r="A51" i="2" s="1"/>
  <c r="N69" i="2"/>
  <c r="N61" i="2"/>
  <c r="N53" i="2"/>
  <c r="A64" i="3"/>
  <c r="A56" i="3"/>
  <c r="A48" i="3"/>
  <c r="A44" i="3"/>
  <c r="A40" i="3"/>
  <c r="A36" i="3"/>
  <c r="A34" i="3"/>
  <c r="A32" i="3"/>
  <c r="A30" i="3"/>
  <c r="A28" i="3"/>
  <c r="A26" i="3"/>
  <c r="A24" i="3"/>
  <c r="A22" i="3"/>
  <c r="N70" i="2"/>
  <c r="N66" i="2"/>
  <c r="N62" i="2"/>
  <c r="N58" i="2"/>
  <c r="N54" i="2"/>
  <c r="N50" i="2"/>
  <c r="F66" i="2"/>
  <c r="F50" i="2"/>
  <c r="E66" i="2"/>
  <c r="A66" i="2" s="1"/>
  <c r="E55" i="2"/>
  <c r="A55" i="2" s="1"/>
  <c r="E50" i="2"/>
  <c r="A50" i="2" s="1"/>
  <c r="N68" i="2"/>
  <c r="N60" i="2"/>
  <c r="N52" i="2"/>
  <c r="A69" i="3"/>
  <c r="A65" i="3"/>
  <c r="A61" i="3"/>
  <c r="A57" i="3"/>
  <c r="A53" i="3"/>
  <c r="A49" i="3"/>
  <c r="A45" i="3"/>
  <c r="A41" i="3"/>
  <c r="C19" i="1"/>
  <c r="C15" i="1"/>
  <c r="C13" i="1"/>
  <c r="F69" i="2"/>
  <c r="F65" i="2"/>
  <c r="F61" i="2"/>
  <c r="F57" i="2"/>
  <c r="F53" i="2"/>
  <c r="F49" i="2"/>
  <c r="E49" i="2"/>
  <c r="B49" i="2" s="1"/>
  <c r="F70" i="2"/>
  <c r="F64" i="2"/>
  <c r="F59" i="2"/>
  <c r="F54" i="2"/>
  <c r="F48" i="2"/>
  <c r="E70" i="2"/>
  <c r="A70" i="2" s="1"/>
  <c r="E65" i="2"/>
  <c r="B65" i="2" s="1"/>
  <c r="E59" i="2"/>
  <c r="A59" i="2" s="1"/>
  <c r="E54" i="2"/>
  <c r="A54" i="2" s="1"/>
  <c r="E47" i="2"/>
  <c r="A47" i="2" s="1"/>
  <c r="N65" i="2"/>
  <c r="N57" i="2"/>
  <c r="N49" i="2"/>
  <c r="A70" i="3"/>
  <c r="A66" i="3"/>
  <c r="A62" i="3"/>
  <c r="A58" i="3"/>
  <c r="A54" i="3"/>
  <c r="A50" i="3"/>
  <c r="A46" i="3"/>
  <c r="A42" i="3"/>
  <c r="A38" i="3"/>
  <c r="N287" i="2"/>
  <c r="E287" i="2"/>
  <c r="D287" i="2" s="1"/>
  <c r="C287" i="2" s="1"/>
  <c r="A280" i="3"/>
  <c r="F287" i="2"/>
  <c r="N283" i="2"/>
  <c r="E283" i="2"/>
  <c r="D283" i="2" s="1"/>
  <c r="C283" i="2" s="1"/>
  <c r="A276" i="3"/>
  <c r="F283" i="2"/>
  <c r="N279" i="2"/>
  <c r="E279" i="2"/>
  <c r="D279" i="2" s="1"/>
  <c r="C279" i="2" s="1"/>
  <c r="A272" i="3"/>
  <c r="F279" i="2"/>
  <c r="N275" i="2"/>
  <c r="E275" i="2"/>
  <c r="A275" i="2" s="1"/>
  <c r="A268" i="3"/>
  <c r="F275" i="2"/>
  <c r="N271" i="2"/>
  <c r="F271" i="2"/>
  <c r="A264" i="3"/>
  <c r="E271" i="2"/>
  <c r="A271" i="2" s="1"/>
  <c r="N267" i="2"/>
  <c r="F267" i="2"/>
  <c r="A260" i="3"/>
  <c r="E267" i="2"/>
  <c r="A267" i="2" s="1"/>
  <c r="N263" i="2"/>
  <c r="F263" i="2"/>
  <c r="A256" i="3"/>
  <c r="E263" i="2"/>
  <c r="A263" i="2" s="1"/>
  <c r="N259" i="2"/>
  <c r="F259" i="2"/>
  <c r="A252" i="3"/>
  <c r="E259" i="2"/>
  <c r="A259" i="2" s="1"/>
  <c r="N255" i="2"/>
  <c r="F255" i="2"/>
  <c r="A248" i="3"/>
  <c r="E255" i="2"/>
  <c r="A255" i="2" s="1"/>
  <c r="E251" i="2"/>
  <c r="A251" i="2" s="1"/>
  <c r="O39" i="1"/>
  <c r="A244" i="3"/>
  <c r="E247" i="2"/>
  <c r="A247" i="2" s="1"/>
  <c r="O35" i="1"/>
  <c r="F247" i="2"/>
  <c r="N247" i="2"/>
  <c r="A240" i="3"/>
  <c r="N243" i="2"/>
  <c r="E243" i="2"/>
  <c r="A243" i="2" s="1"/>
  <c r="O31" i="1"/>
  <c r="F243" i="2"/>
  <c r="A236" i="3"/>
  <c r="O27" i="1"/>
  <c r="A232" i="3"/>
  <c r="N239" i="2"/>
  <c r="A228" i="3"/>
  <c r="N235" i="2"/>
  <c r="O23" i="1"/>
  <c r="A224" i="3"/>
  <c r="O19" i="1"/>
  <c r="N231" i="2"/>
  <c r="A220" i="3"/>
  <c r="O15" i="1"/>
  <c r="N227" i="2"/>
  <c r="O11" i="1"/>
  <c r="A216" i="3"/>
  <c r="O75" i="1"/>
  <c r="O63" i="1"/>
  <c r="O55" i="1"/>
  <c r="O47" i="1"/>
  <c r="A279" i="3"/>
  <c r="N286" i="2"/>
  <c r="E286" i="2"/>
  <c r="A286" i="2" s="1"/>
  <c r="F286" i="2"/>
  <c r="A275" i="3"/>
  <c r="E282" i="2"/>
  <c r="A282" i="2" s="1"/>
  <c r="N282" i="2"/>
  <c r="F282" i="2"/>
  <c r="A271" i="3"/>
  <c r="E278" i="2"/>
  <c r="A278" i="2" s="1"/>
  <c r="F278" i="2"/>
  <c r="N278" i="2"/>
  <c r="O66" i="1"/>
  <c r="A267" i="3"/>
  <c r="E274" i="2"/>
  <c r="D274" i="2" s="1"/>
  <c r="C274" i="2" s="1"/>
  <c r="F274" i="2"/>
  <c r="O62" i="1"/>
  <c r="N274" i="2"/>
  <c r="A263" i="3"/>
  <c r="N270" i="2"/>
  <c r="E270" i="2"/>
  <c r="D270" i="2" s="1"/>
  <c r="C270" i="2" s="1"/>
  <c r="F270" i="2"/>
  <c r="O58" i="1"/>
  <c r="A259" i="3"/>
  <c r="N266" i="2"/>
  <c r="E266" i="2"/>
  <c r="D266" i="2" s="1"/>
  <c r="C266" i="2" s="1"/>
  <c r="F266" i="2"/>
  <c r="O54" i="1"/>
  <c r="A255" i="3"/>
  <c r="E262" i="2"/>
  <c r="D262" i="2" s="1"/>
  <c r="C262" i="2" s="1"/>
  <c r="N262" i="2"/>
  <c r="F262" i="2"/>
  <c r="O50" i="1"/>
  <c r="A251" i="3"/>
  <c r="E258" i="2"/>
  <c r="D258" i="2" s="1"/>
  <c r="C258" i="2" s="1"/>
  <c r="F258" i="2"/>
  <c r="O46" i="1"/>
  <c r="N258" i="2"/>
  <c r="A247" i="3"/>
  <c r="N254" i="2"/>
  <c r="E254" i="2"/>
  <c r="D254" i="2" s="1"/>
  <c r="C254" i="2" s="1"/>
  <c r="F254" i="2"/>
  <c r="O42" i="1"/>
  <c r="N250" i="2"/>
  <c r="A243" i="3"/>
  <c r="E250" i="2"/>
  <c r="D250" i="2" s="1"/>
  <c r="C250" i="2" s="1"/>
  <c r="O38" i="1"/>
  <c r="F250" i="2"/>
  <c r="N246" i="2"/>
  <c r="A239" i="3"/>
  <c r="E246" i="2"/>
  <c r="D246" i="2" s="1"/>
  <c r="C246" i="2" s="1"/>
  <c r="F246" i="2"/>
  <c r="O34" i="1"/>
  <c r="A235" i="3"/>
  <c r="N242" i="2"/>
  <c r="F242" i="2"/>
  <c r="O30" i="1"/>
  <c r="A231" i="3"/>
  <c r="N238" i="2"/>
  <c r="F238" i="2"/>
  <c r="O26" i="1"/>
  <c r="A227" i="3"/>
  <c r="F234" i="2"/>
  <c r="N234" i="2"/>
  <c r="O22" i="1"/>
  <c r="A223" i="3"/>
  <c r="N230" i="2"/>
  <c r="F230" i="2"/>
  <c r="O18" i="1"/>
  <c r="O14" i="1"/>
  <c r="A219" i="3"/>
  <c r="N222" i="2"/>
  <c r="A215" i="3"/>
  <c r="F222" i="2"/>
  <c r="O74" i="1"/>
  <c r="O43" i="1"/>
  <c r="O67" i="1"/>
  <c r="O59" i="1"/>
  <c r="O51" i="1"/>
  <c r="E284" i="2"/>
  <c r="A284" i="2" s="1"/>
  <c r="F284" i="2"/>
  <c r="A277" i="3"/>
  <c r="N284" i="2"/>
  <c r="E280" i="2"/>
  <c r="A280" i="2" s="1"/>
  <c r="F280" i="2"/>
  <c r="A273" i="3"/>
  <c r="N280" i="2"/>
  <c r="N276" i="2"/>
  <c r="E276" i="2"/>
  <c r="A276" i="2" s="1"/>
  <c r="A269" i="3"/>
  <c r="F276" i="2"/>
  <c r="N272" i="2"/>
  <c r="E272" i="2"/>
  <c r="D272" i="2" s="1"/>
  <c r="C272" i="2" s="1"/>
  <c r="A265" i="3"/>
  <c r="F272" i="2"/>
  <c r="E268" i="2"/>
  <c r="D268" i="2" s="1"/>
  <c r="C268" i="2" s="1"/>
  <c r="A261" i="3"/>
  <c r="N268" i="2"/>
  <c r="F268" i="2"/>
  <c r="E264" i="2"/>
  <c r="D264" i="2" s="1"/>
  <c r="C264" i="2" s="1"/>
  <c r="A257" i="3"/>
  <c r="F264" i="2"/>
  <c r="N264" i="2"/>
  <c r="N260" i="2"/>
  <c r="E260" i="2"/>
  <c r="D260" i="2" s="1"/>
  <c r="C260" i="2" s="1"/>
  <c r="A253" i="3"/>
  <c r="F260" i="2"/>
  <c r="E256" i="2"/>
  <c r="D256" i="2" s="1"/>
  <c r="C256" i="2" s="1"/>
  <c r="O44" i="1"/>
  <c r="A249" i="3"/>
  <c r="N256" i="2"/>
  <c r="F256" i="2"/>
  <c r="N252" i="2"/>
  <c r="E252" i="2"/>
  <c r="D252" i="2" s="1"/>
  <c r="C252" i="2" s="1"/>
  <c r="O40" i="1"/>
  <c r="A245" i="3"/>
  <c r="F252" i="2"/>
  <c r="N248" i="2"/>
  <c r="O36" i="1"/>
  <c r="A241" i="3"/>
  <c r="E248" i="2"/>
  <c r="D248" i="2" s="1"/>
  <c r="C248" i="2" s="1"/>
  <c r="F248" i="2"/>
  <c r="N244" i="2"/>
  <c r="O32" i="1"/>
  <c r="A237" i="3"/>
  <c r="E244" i="2"/>
  <c r="D244" i="2" s="1"/>
  <c r="C244" i="2" s="1"/>
  <c r="F244" i="2"/>
  <c r="N240" i="2"/>
  <c r="O28" i="1"/>
  <c r="A233" i="3"/>
  <c r="F240" i="2"/>
  <c r="A229" i="3"/>
  <c r="N236" i="2"/>
  <c r="O24" i="1"/>
  <c r="F236" i="2"/>
  <c r="A225" i="3"/>
  <c r="O20" i="1"/>
  <c r="N232" i="2"/>
  <c r="F232" i="2"/>
  <c r="A221" i="3"/>
  <c r="O16" i="1"/>
  <c r="N228" i="2"/>
  <c r="A217" i="3"/>
  <c r="O71" i="1"/>
  <c r="O64" i="1"/>
  <c r="O56" i="1"/>
  <c r="O48" i="1"/>
  <c r="E273" i="2"/>
  <c r="A273" i="2" s="1"/>
  <c r="E269" i="2"/>
  <c r="A269" i="2" s="1"/>
  <c r="E265" i="2"/>
  <c r="A265" i="2" s="1"/>
  <c r="E261" i="2"/>
  <c r="A261" i="2" s="1"/>
  <c r="F285" i="2"/>
  <c r="F281" i="2"/>
  <c r="E277" i="2"/>
  <c r="D277" i="2" s="1"/>
  <c r="C277" i="2" s="1"/>
  <c r="N285" i="2"/>
  <c r="N269" i="2"/>
  <c r="F277" i="2"/>
  <c r="N257" i="2"/>
  <c r="N253" i="2"/>
  <c r="N241" i="2"/>
  <c r="A230" i="3"/>
  <c r="N237" i="2"/>
  <c r="A226" i="3"/>
  <c r="N233" i="2"/>
  <c r="A222" i="3"/>
  <c r="N229" i="2"/>
  <c r="A218" i="3"/>
  <c r="O73" i="1"/>
  <c r="O69" i="1"/>
  <c r="O65" i="1"/>
  <c r="O61" i="1"/>
  <c r="O57" i="1"/>
  <c r="O53" i="1"/>
  <c r="O49" i="1"/>
  <c r="O45" i="1"/>
  <c r="O41" i="1"/>
  <c r="O37" i="1"/>
  <c r="O33" i="1"/>
  <c r="O29" i="1"/>
  <c r="O25" i="1"/>
  <c r="O21" i="1"/>
  <c r="O17" i="1"/>
  <c r="E285" i="2"/>
  <c r="D285" i="2" s="1"/>
  <c r="C285" i="2" s="1"/>
  <c r="E281" i="2"/>
  <c r="D281" i="2" s="1"/>
  <c r="C281" i="2" s="1"/>
  <c r="N273" i="2"/>
  <c r="F249" i="2"/>
  <c r="F245" i="2"/>
  <c r="N277" i="2"/>
  <c r="N261" i="2"/>
  <c r="N245" i="2"/>
  <c r="A278" i="3"/>
  <c r="A274" i="3"/>
  <c r="A270" i="3"/>
  <c r="A266" i="3"/>
  <c r="A262" i="3"/>
  <c r="A258" i="3"/>
  <c r="A254" i="3"/>
  <c r="A250" i="3"/>
  <c r="A246" i="3"/>
  <c r="A242" i="3"/>
  <c r="A238" i="3"/>
  <c r="A234" i="3"/>
  <c r="F273" i="2"/>
  <c r="F269" i="2"/>
  <c r="F265" i="2"/>
  <c r="F261" i="2"/>
  <c r="F257" i="2"/>
  <c r="F253" i="2"/>
  <c r="E249" i="2"/>
  <c r="A249" i="2" s="1"/>
  <c r="E245" i="2"/>
  <c r="A245" i="2" s="1"/>
  <c r="N281" i="2"/>
  <c r="N265" i="2"/>
  <c r="N226" i="2"/>
  <c r="N225" i="2"/>
  <c r="F148" i="2"/>
  <c r="K9" i="1"/>
  <c r="N294" i="2"/>
  <c r="E148" i="2"/>
  <c r="K8" i="1"/>
  <c r="W10" i="1"/>
  <c r="N79" i="2"/>
  <c r="N366" i="2"/>
  <c r="O10" i="1"/>
  <c r="N78" i="2"/>
  <c r="N365" i="2"/>
  <c r="O13" i="1"/>
  <c r="N224" i="2"/>
  <c r="N292" i="2"/>
  <c r="O12" i="1"/>
  <c r="N223" i="2"/>
  <c r="B422" i="2"/>
  <c r="F291" i="2"/>
  <c r="S7" i="1"/>
  <c r="N221" i="2"/>
  <c r="N149" i="2"/>
  <c r="F251" i="2"/>
  <c r="N251" i="2"/>
  <c r="N396" i="2"/>
  <c r="F396" i="2"/>
  <c r="N8" i="2"/>
  <c r="F8" i="2"/>
  <c r="F219" i="2"/>
  <c r="K7" i="1"/>
  <c r="D429" i="2"/>
  <c r="C429" i="2" s="1"/>
  <c r="B426" i="2"/>
  <c r="B401" i="2"/>
  <c r="B405" i="2"/>
  <c r="B430" i="2"/>
  <c r="B418" i="2"/>
  <c r="B413" i="2"/>
  <c r="B397" i="2"/>
  <c r="D431" i="2"/>
  <c r="C431" i="2" s="1"/>
  <c r="D427" i="2"/>
  <c r="C427" i="2" s="1"/>
  <c r="D423" i="2"/>
  <c r="C423" i="2" s="1"/>
  <c r="D419" i="2"/>
  <c r="C419" i="2" s="1"/>
  <c r="D416" i="2"/>
  <c r="C416" i="2" s="1"/>
  <c r="B409" i="2"/>
  <c r="B432" i="2"/>
  <c r="B428" i="2"/>
  <c r="B424" i="2"/>
  <c r="B420" i="2"/>
  <c r="D425" i="2"/>
  <c r="C425" i="2" s="1"/>
  <c r="D421" i="2"/>
  <c r="C421" i="2" s="1"/>
  <c r="D417" i="2"/>
  <c r="C417" i="2" s="1"/>
  <c r="A428" i="2"/>
  <c r="A424" i="2"/>
  <c r="A422" i="2"/>
  <c r="A420" i="2"/>
  <c r="A418" i="2"/>
  <c r="A432" i="2"/>
  <c r="A430" i="2"/>
  <c r="A426" i="2"/>
  <c r="B431" i="2"/>
  <c r="B429" i="2"/>
  <c r="B427" i="2"/>
  <c r="B425" i="2"/>
  <c r="B423" i="2"/>
  <c r="B421" i="2"/>
  <c r="B419" i="2"/>
  <c r="B417" i="2"/>
  <c r="B360" i="2"/>
  <c r="D414" i="2"/>
  <c r="C414" i="2" s="1"/>
  <c r="D410" i="2"/>
  <c r="C410" i="2" s="1"/>
  <c r="D406" i="2"/>
  <c r="C406" i="2" s="1"/>
  <c r="D402" i="2"/>
  <c r="C402" i="2" s="1"/>
  <c r="D398" i="2"/>
  <c r="C398" i="2" s="1"/>
  <c r="D304" i="2"/>
  <c r="C304" i="2" s="1"/>
  <c r="B415" i="2"/>
  <c r="B411" i="2"/>
  <c r="B407" i="2"/>
  <c r="B403" i="2"/>
  <c r="B399" i="2"/>
  <c r="D412" i="2"/>
  <c r="C412" i="2" s="1"/>
  <c r="D408" i="2"/>
  <c r="C408" i="2" s="1"/>
  <c r="D404" i="2"/>
  <c r="C404" i="2" s="1"/>
  <c r="D400" i="2"/>
  <c r="C400" i="2" s="1"/>
  <c r="D396" i="2"/>
  <c r="C396" i="2" s="1"/>
  <c r="A415" i="2"/>
  <c r="A413" i="2"/>
  <c r="A411" i="2"/>
  <c r="A409" i="2"/>
  <c r="A407" i="2"/>
  <c r="A405" i="2"/>
  <c r="A403" i="2"/>
  <c r="A401" i="2"/>
  <c r="A399" i="2"/>
  <c r="A397" i="2"/>
  <c r="B416" i="2"/>
  <c r="B414" i="2"/>
  <c r="B412" i="2"/>
  <c r="B410" i="2"/>
  <c r="B408" i="2"/>
  <c r="B406" i="2"/>
  <c r="B404" i="2"/>
  <c r="B402" i="2"/>
  <c r="B400" i="2"/>
  <c r="B398" i="2"/>
  <c r="B396" i="2"/>
  <c r="D353" i="2"/>
  <c r="C353" i="2" s="1"/>
  <c r="A360" i="2"/>
  <c r="B353" i="2"/>
  <c r="D351" i="2"/>
  <c r="C351" i="2" s="1"/>
  <c r="D347" i="2"/>
  <c r="C347" i="2" s="1"/>
  <c r="D344" i="2"/>
  <c r="C344" i="2" s="1"/>
  <c r="D343" i="2"/>
  <c r="C343" i="2" s="1"/>
  <c r="D339" i="2"/>
  <c r="C339" i="2" s="1"/>
  <c r="D336" i="2"/>
  <c r="C336" i="2" s="1"/>
  <c r="D335" i="2"/>
  <c r="C335" i="2" s="1"/>
  <c r="D331" i="2"/>
  <c r="C331" i="2" s="1"/>
  <c r="D327" i="2"/>
  <c r="C327" i="2" s="1"/>
  <c r="D323" i="2"/>
  <c r="C323" i="2" s="1"/>
  <c r="D322" i="2"/>
  <c r="C322" i="2" s="1"/>
  <c r="D320" i="2"/>
  <c r="C320" i="2" s="1"/>
  <c r="D319" i="2"/>
  <c r="C319" i="2" s="1"/>
  <c r="D315" i="2"/>
  <c r="C315" i="2" s="1"/>
  <c r="D314" i="2"/>
  <c r="C314" i="2" s="1"/>
  <c r="D312" i="2"/>
  <c r="C312" i="2" s="1"/>
  <c r="D311" i="2"/>
  <c r="C311" i="2" s="1"/>
  <c r="D308" i="2"/>
  <c r="C308" i="2" s="1"/>
  <c r="D306" i="2"/>
  <c r="C306" i="2" s="1"/>
  <c r="B248" i="2"/>
  <c r="B352" i="2"/>
  <c r="B351" i="2"/>
  <c r="B349" i="2"/>
  <c r="B347" i="2"/>
  <c r="B345" i="2"/>
  <c r="B344" i="2"/>
  <c r="B343" i="2"/>
  <c r="B339" i="2"/>
  <c r="B336" i="2"/>
  <c r="B335" i="2"/>
  <c r="B331" i="2"/>
  <c r="B327" i="2"/>
  <c r="B323" i="2"/>
  <c r="B322" i="2"/>
  <c r="B320" i="2"/>
  <c r="B319" i="2"/>
  <c r="B315" i="2"/>
  <c r="B314" i="2"/>
  <c r="B312" i="2"/>
  <c r="B311" i="2"/>
  <c r="B306" i="2"/>
  <c r="B304" i="2"/>
  <c r="D288" i="2"/>
  <c r="C288" i="2" s="1"/>
  <c r="D286" i="2"/>
  <c r="C286" i="2" s="1"/>
  <c r="B288" i="2"/>
  <c r="B286" i="2"/>
  <c r="D269" i="2"/>
  <c r="C269" i="2" s="1"/>
  <c r="D257" i="2"/>
  <c r="C257" i="2" s="1"/>
  <c r="D253" i="2"/>
  <c r="C253" i="2" s="1"/>
  <c r="B204" i="2"/>
  <c r="D255" i="2"/>
  <c r="C255" i="2" s="1"/>
  <c r="A264" i="2"/>
  <c r="B257" i="2"/>
  <c r="B253" i="2"/>
  <c r="D63" i="2"/>
  <c r="C63" i="2" s="1"/>
  <c r="D216" i="2"/>
  <c r="C216" i="2" s="1"/>
  <c r="B52" i="2"/>
  <c r="B216" i="2"/>
  <c r="B182" i="2"/>
  <c r="D193" i="2"/>
  <c r="C193" i="2" s="1"/>
  <c r="D71" i="2"/>
  <c r="C71" i="2" s="1"/>
  <c r="D62" i="2"/>
  <c r="C62" i="2" s="1"/>
  <c r="D58" i="2"/>
  <c r="C58" i="2" s="1"/>
  <c r="B71" i="2"/>
  <c r="B63" i="2"/>
  <c r="D53" i="2"/>
  <c r="C53" i="2" s="1"/>
  <c r="B62" i="2"/>
  <c r="B58" i="2"/>
  <c r="B144" i="2"/>
  <c r="A144" i="2"/>
  <c r="F101" i="2"/>
  <c r="N44" i="2"/>
  <c r="N40" i="2"/>
  <c r="N36" i="2"/>
  <c r="N32" i="2"/>
  <c r="N28" i="2"/>
  <c r="N24" i="2"/>
  <c r="N41" i="2"/>
  <c r="N37" i="2"/>
  <c r="N33" i="2"/>
  <c r="N29" i="2"/>
  <c r="N25" i="2"/>
  <c r="N21" i="2"/>
  <c r="N13" i="2"/>
  <c r="A20" i="3"/>
  <c r="F41" i="2"/>
  <c r="F37" i="2"/>
  <c r="F33" i="2"/>
  <c r="F29" i="2"/>
  <c r="F25" i="2"/>
  <c r="F21" i="2"/>
  <c r="E41" i="2"/>
  <c r="E37" i="2"/>
  <c r="E33" i="2"/>
  <c r="E29" i="2"/>
  <c r="E25" i="2"/>
  <c r="E21" i="2"/>
  <c r="E13" i="2"/>
  <c r="N43" i="2"/>
  <c r="N39" i="2"/>
  <c r="N35" i="2"/>
  <c r="N31" i="2"/>
  <c r="N27" i="2"/>
  <c r="N23" i="2"/>
  <c r="N19" i="2"/>
  <c r="F43" i="2"/>
  <c r="F39" i="2"/>
  <c r="F35" i="2"/>
  <c r="F31" i="2"/>
  <c r="F27" i="2"/>
  <c r="F23" i="2"/>
  <c r="F19" i="2"/>
  <c r="N42" i="2"/>
  <c r="N38" i="2"/>
  <c r="N34" i="2"/>
  <c r="N30" i="2"/>
  <c r="N26" i="2"/>
  <c r="N22" i="2"/>
  <c r="D7" i="1"/>
  <c r="Y7" i="1" s="1"/>
  <c r="E117" i="2"/>
  <c r="E99" i="2"/>
  <c r="E94" i="2"/>
  <c r="E87" i="2"/>
  <c r="E83" i="2"/>
  <c r="E79" i="2"/>
  <c r="N17" i="2"/>
  <c r="A76" i="3"/>
  <c r="E115" i="2"/>
  <c r="E111" i="2"/>
  <c r="E107" i="2"/>
  <c r="E103" i="2"/>
  <c r="E229" i="2"/>
  <c r="E221" i="2"/>
  <c r="N16" i="2"/>
  <c r="A10" i="3"/>
  <c r="E116" i="2"/>
  <c r="E114" i="2"/>
  <c r="E110" i="2"/>
  <c r="E106" i="2"/>
  <c r="E102" i="2"/>
  <c r="E227" i="2"/>
  <c r="N12" i="2"/>
  <c r="A8" i="3"/>
  <c r="E101" i="2"/>
  <c r="E97" i="2"/>
  <c r="E92" i="2"/>
  <c r="E85" i="2"/>
  <c r="E81" i="2"/>
  <c r="N11" i="2"/>
  <c r="A15" i="3"/>
  <c r="A14" i="3"/>
  <c r="E113" i="2"/>
  <c r="E109" i="2"/>
  <c r="E105" i="2"/>
  <c r="E223" i="2"/>
  <c r="N9" i="2"/>
  <c r="A7" i="3"/>
  <c r="A13" i="3"/>
  <c r="E100" i="2"/>
  <c r="E95" i="2"/>
  <c r="E88" i="2"/>
  <c r="E84" i="2"/>
  <c r="E80" i="2"/>
  <c r="N7" i="2"/>
  <c r="A12" i="3"/>
  <c r="E112" i="2"/>
  <c r="E108" i="2"/>
  <c r="E104" i="2"/>
  <c r="E222" i="2"/>
  <c r="A11" i="3"/>
  <c r="A6" i="3"/>
  <c r="F117" i="2"/>
  <c r="E90" i="2"/>
  <c r="F116" i="2"/>
  <c r="F228" i="2"/>
  <c r="F224" i="2"/>
  <c r="E228" i="2"/>
  <c r="E224" i="2"/>
  <c r="F226" i="2"/>
  <c r="E226" i="2"/>
  <c r="F229" i="2"/>
  <c r="F225" i="2"/>
  <c r="E225" i="2"/>
  <c r="E89" i="2"/>
  <c r="N14" i="2"/>
  <c r="F75" i="2"/>
  <c r="E78" i="2"/>
  <c r="F89" i="2"/>
  <c r="F77" i="2"/>
  <c r="A75" i="3"/>
  <c r="C75" i="3" s="1"/>
  <c r="E77" i="2"/>
  <c r="F96" i="2"/>
  <c r="F76" i="2"/>
  <c r="A74" i="3"/>
  <c r="C74" i="3" s="1"/>
  <c r="E96" i="2"/>
  <c r="E76" i="2"/>
  <c r="F91" i="2"/>
  <c r="A73" i="3"/>
  <c r="C73" i="3" s="1"/>
  <c r="E91" i="2"/>
  <c r="N15" i="2"/>
  <c r="A9" i="3"/>
  <c r="C7" i="1"/>
  <c r="F4" i="2"/>
  <c r="E8" i="2"/>
  <c r="F363" i="2"/>
  <c r="E366" i="2"/>
  <c r="A366" i="2" s="1"/>
  <c r="F364" i="2"/>
  <c r="F5" i="2"/>
  <c r="A365"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B365" i="2"/>
  <c r="B373" i="2"/>
  <c r="D387" i="2"/>
  <c r="C387" i="2" s="1"/>
  <c r="D367" i="2"/>
  <c r="C367" i="2" s="1"/>
  <c r="B337" i="2" l="1"/>
  <c r="D341" i="2"/>
  <c r="C341" i="2" s="1"/>
  <c r="D303" i="2"/>
  <c r="C303" i="2" s="1"/>
  <c r="D340" i="2"/>
  <c r="C340" i="2" s="1"/>
  <c r="D251" i="2"/>
  <c r="C251" i="2" s="1"/>
  <c r="B251" i="2"/>
  <c r="B268" i="2"/>
  <c r="B285" i="2"/>
  <c r="D123" i="2"/>
  <c r="C123" i="2" s="1"/>
  <c r="A128" i="2"/>
  <c r="A139" i="2"/>
  <c r="B128" i="2"/>
  <c r="A131" i="2"/>
  <c r="A53" i="2"/>
  <c r="A7" i="1"/>
  <c r="D48" i="2"/>
  <c r="C48" i="2" s="1"/>
  <c r="B48" i="2"/>
  <c r="D359" i="2"/>
  <c r="C359" i="2" s="1"/>
  <c r="D358" i="2"/>
  <c r="C358" i="2" s="1"/>
  <c r="B358" i="2"/>
  <c r="B321" i="2"/>
  <c r="B305" i="2"/>
  <c r="D337" i="2"/>
  <c r="C337" i="2" s="1"/>
  <c r="D352" i="2"/>
  <c r="C352" i="2" s="1"/>
  <c r="D321" i="2"/>
  <c r="C321" i="2" s="1"/>
  <c r="B270" i="2"/>
  <c r="A285" i="2"/>
  <c r="B269" i="2"/>
  <c r="B255" i="2"/>
  <c r="A248" i="2"/>
  <c r="B254" i="2"/>
  <c r="D214" i="2"/>
  <c r="C214" i="2" s="1"/>
  <c r="B302" i="2"/>
  <c r="B328" i="2"/>
  <c r="D121" i="2"/>
  <c r="C121" i="2" s="1"/>
  <c r="D302" i="2"/>
  <c r="C302" i="2" s="1"/>
  <c r="D348" i="2"/>
  <c r="C348" i="2" s="1"/>
  <c r="A283" i="2"/>
  <c r="B348" i="2"/>
  <c r="D338" i="2"/>
  <c r="C338" i="2" s="1"/>
  <c r="B259" i="2"/>
  <c r="D325" i="2"/>
  <c r="C325" i="2" s="1"/>
  <c r="B338" i="2"/>
  <c r="B325" i="2"/>
  <c r="D328" i="2"/>
  <c r="C328" i="2" s="1"/>
  <c r="A250" i="2"/>
  <c r="D267" i="2"/>
  <c r="C267" i="2" s="1"/>
  <c r="B55" i="2"/>
  <c r="D284" i="2"/>
  <c r="C284" i="2" s="1"/>
  <c r="B250" i="2"/>
  <c r="B282" i="2"/>
  <c r="D317" i="2"/>
  <c r="C317" i="2" s="1"/>
  <c r="D118" i="2"/>
  <c r="C118" i="2" s="1"/>
  <c r="D125" i="2"/>
  <c r="C125" i="2" s="1"/>
  <c r="D202" i="2"/>
  <c r="C202" i="2" s="1"/>
  <c r="B190" i="2"/>
  <c r="B214" i="2"/>
  <c r="D190" i="2"/>
  <c r="C190" i="2" s="1"/>
  <c r="A120" i="2"/>
  <c r="A136" i="2"/>
  <c r="B54" i="2"/>
  <c r="D52" i="2"/>
  <c r="C52" i="2" s="1"/>
  <c r="D59" i="2"/>
  <c r="C59" i="2" s="1"/>
  <c r="D134" i="2"/>
  <c r="C134" i="2" s="1"/>
  <c r="B316" i="2"/>
  <c r="B318" i="2"/>
  <c r="D316" i="2"/>
  <c r="C316" i="2" s="1"/>
  <c r="D61" i="2"/>
  <c r="C61" i="2" s="1"/>
  <c r="D47" i="2"/>
  <c r="C47" i="2" s="1"/>
  <c r="D181" i="2"/>
  <c r="C181" i="2" s="1"/>
  <c r="B342" i="2"/>
  <c r="D243" i="2"/>
  <c r="C243" i="2" s="1"/>
  <c r="D324" i="2"/>
  <c r="C324" i="2" s="1"/>
  <c r="D271" i="2"/>
  <c r="C271" i="2" s="1"/>
  <c r="B271" i="2"/>
  <c r="B246" i="2"/>
  <c r="B243" i="2"/>
  <c r="A246" i="2"/>
  <c r="B333" i="2"/>
  <c r="D333" i="2"/>
  <c r="C333" i="2" s="1"/>
  <c r="D342" i="2"/>
  <c r="C342" i="2" s="1"/>
  <c r="B357" i="2"/>
  <c r="B129" i="2"/>
  <c r="B309" i="2"/>
  <c r="B329" i="2"/>
  <c r="B341" i="2"/>
  <c r="B350" i="2"/>
  <c r="D309" i="2"/>
  <c r="C309" i="2" s="1"/>
  <c r="D318" i="2"/>
  <c r="C318" i="2" s="1"/>
  <c r="D350" i="2"/>
  <c r="C350" i="2" s="1"/>
  <c r="B303" i="2"/>
  <c r="B313" i="2"/>
  <c r="D313" i="2"/>
  <c r="C313" i="2" s="1"/>
  <c r="B334" i="2"/>
  <c r="D329" i="2"/>
  <c r="C329" i="2" s="1"/>
  <c r="B317" i="2"/>
  <c r="D334" i="2"/>
  <c r="C334" i="2" s="1"/>
  <c r="D206" i="2"/>
  <c r="C206" i="2" s="1"/>
  <c r="B67" i="2"/>
  <c r="A72" i="2"/>
  <c r="D67" i="2"/>
  <c r="C67" i="2" s="1"/>
  <c r="B56" i="2"/>
  <c r="A69" i="2"/>
  <c r="A61" i="2"/>
  <c r="B47" i="2"/>
  <c r="F3" i="2"/>
  <c r="B2" i="3"/>
  <c r="D278" i="2"/>
  <c r="C278" i="2" s="1"/>
  <c r="B262" i="2"/>
  <c r="D192" i="2"/>
  <c r="C192" i="2" s="1"/>
  <c r="B206" i="2"/>
  <c r="B192" i="2"/>
  <c r="D203" i="2"/>
  <c r="C203" i="2" s="1"/>
  <c r="B141" i="2"/>
  <c r="D131" i="2"/>
  <c r="C131" i="2" s="1"/>
  <c r="B136" i="2"/>
  <c r="D55" i="2"/>
  <c r="C55" i="2" s="1"/>
  <c r="D69" i="2"/>
  <c r="C69" i="2" s="1"/>
  <c r="D198" i="2"/>
  <c r="C198" i="2" s="1"/>
  <c r="B198" i="2"/>
  <c r="D182" i="2"/>
  <c r="C182" i="2" s="1"/>
  <c r="A140" i="2"/>
  <c r="B68" i="2"/>
  <c r="D68" i="2"/>
  <c r="C68" i="2" s="1"/>
  <c r="D275" i="2"/>
  <c r="C275" i="2" s="1"/>
  <c r="B184" i="2"/>
  <c r="B64" i="2"/>
  <c r="B272" i="2"/>
  <c r="A272" i="2"/>
  <c r="D282" i="2"/>
  <c r="C282" i="2" s="1"/>
  <c r="B284" i="2"/>
  <c r="A266" i="2"/>
  <c r="B197" i="2"/>
  <c r="D189" i="2"/>
  <c r="C189" i="2" s="1"/>
  <c r="D186" i="2"/>
  <c r="C186" i="2" s="1"/>
  <c r="D197" i="2"/>
  <c r="C197" i="2" s="1"/>
  <c r="B181" i="2"/>
  <c r="B189" i="2"/>
  <c r="D141" i="2"/>
  <c r="C141" i="2" s="1"/>
  <c r="B134" i="2"/>
  <c r="B125" i="2"/>
  <c r="D129" i="2"/>
  <c r="C129" i="2" s="1"/>
  <c r="A49" i="2"/>
  <c r="B59" i="2"/>
  <c r="D50" i="2"/>
  <c r="C50" i="2" s="1"/>
  <c r="D49" i="2"/>
  <c r="C49" i="2" s="1"/>
  <c r="D247" i="2"/>
  <c r="C247" i="2" s="1"/>
  <c r="B247" i="2"/>
  <c r="B275" i="2"/>
  <c r="D184" i="2"/>
  <c r="C184" i="2" s="1"/>
  <c r="B200" i="2"/>
  <c r="D183" i="2"/>
  <c r="C183" i="2" s="1"/>
  <c r="A215" i="2"/>
  <c r="D210" i="2"/>
  <c r="C210" i="2" s="1"/>
  <c r="B199" i="2"/>
  <c r="B215" i="2"/>
  <c r="B138" i="2"/>
  <c r="D138" i="2"/>
  <c r="C138" i="2" s="1"/>
  <c r="D122" i="2"/>
  <c r="C122" i="2" s="1"/>
  <c r="B122" i="2"/>
  <c r="B66" i="2"/>
  <c r="D66" i="2"/>
  <c r="C66" i="2" s="1"/>
  <c r="B60" i="2"/>
  <c r="D60" i="2"/>
  <c r="C60" i="2" s="1"/>
  <c r="D263" i="2"/>
  <c r="C263" i="2" s="1"/>
  <c r="B283" i="2"/>
  <c r="B332" i="2"/>
  <c r="B355" i="2"/>
  <c r="B130" i="2"/>
  <c r="B194" i="2"/>
  <c r="B213" i="2"/>
  <c r="D133" i="2"/>
  <c r="C133" i="2" s="1"/>
  <c r="B205" i="2"/>
  <c r="B359" i="2"/>
  <c r="B185" i="2"/>
  <c r="A270" i="2"/>
  <c r="D130" i="2"/>
  <c r="C130" i="2" s="1"/>
  <c r="A119" i="2"/>
  <c r="B70" i="2"/>
  <c r="B72" i="2"/>
  <c r="D211" i="2"/>
  <c r="C211" i="2" s="1"/>
  <c r="B263" i="2"/>
  <c r="D349" i="2"/>
  <c r="C349" i="2" s="1"/>
  <c r="A354" i="2"/>
  <c r="B354" i="2"/>
  <c r="B133" i="2"/>
  <c r="D56" i="2"/>
  <c r="C56" i="2" s="1"/>
  <c r="B211" i="2"/>
  <c r="D332" i="2"/>
  <c r="C332" i="2" s="1"/>
  <c r="A356" i="2"/>
  <c r="B356" i="2"/>
  <c r="D185" i="2"/>
  <c r="C185" i="2" s="1"/>
  <c r="B266" i="2"/>
  <c r="B310" i="2"/>
  <c r="D200" i="2"/>
  <c r="C200" i="2" s="1"/>
  <c r="B191" i="2"/>
  <c r="B201" i="2"/>
  <c r="D199" i="2"/>
  <c r="C199" i="2" s="1"/>
  <c r="D204" i="2"/>
  <c r="C204" i="2" s="1"/>
  <c r="B208" i="2"/>
  <c r="D208" i="2"/>
  <c r="C208" i="2" s="1"/>
  <c r="D194" i="2"/>
  <c r="C194" i="2" s="1"/>
  <c r="B209" i="2"/>
  <c r="B203" i="2"/>
  <c r="B183" i="2"/>
  <c r="B193" i="2"/>
  <c r="D191" i="2"/>
  <c r="C191" i="2" s="1"/>
  <c r="D201" i="2"/>
  <c r="C201" i="2" s="1"/>
  <c r="B186" i="2"/>
  <c r="B202" i="2"/>
  <c r="D205" i="2"/>
  <c r="C205" i="2" s="1"/>
  <c r="D209" i="2"/>
  <c r="C209" i="2" s="1"/>
  <c r="B210" i="2"/>
  <c r="B346" i="2"/>
  <c r="D345" i="2"/>
  <c r="C345" i="2" s="1"/>
  <c r="D357" i="2"/>
  <c r="C357" i="2" s="1"/>
  <c r="D355" i="2"/>
  <c r="C355" i="2" s="1"/>
  <c r="B326" i="2"/>
  <c r="B330" i="2"/>
  <c r="D310" i="2"/>
  <c r="C310" i="2" s="1"/>
  <c r="D326" i="2"/>
  <c r="C326" i="2" s="1"/>
  <c r="D330" i="2"/>
  <c r="C330" i="2" s="1"/>
  <c r="D346" i="2"/>
  <c r="C346" i="2" s="1"/>
  <c r="D305" i="2"/>
  <c r="C305" i="2" s="1"/>
  <c r="A274" i="2"/>
  <c r="A254" i="2"/>
  <c r="B260" i="2"/>
  <c r="D276" i="2"/>
  <c r="C276" i="2" s="1"/>
  <c r="A258" i="2"/>
  <c r="B258" i="2"/>
  <c r="B274" i="2"/>
  <c r="A260" i="2"/>
  <c r="B187" i="2"/>
  <c r="B195" i="2"/>
  <c r="D188" i="2"/>
  <c r="C188" i="2" s="1"/>
  <c r="B196" i="2"/>
  <c r="D212" i="2"/>
  <c r="C212" i="2" s="1"/>
  <c r="B207" i="2"/>
  <c r="D196" i="2"/>
  <c r="C196" i="2" s="1"/>
  <c r="D207" i="2"/>
  <c r="C207" i="2" s="1"/>
  <c r="A213" i="2"/>
  <c r="D187" i="2"/>
  <c r="C187" i="2" s="1"/>
  <c r="D195" i="2"/>
  <c r="C195" i="2" s="1"/>
  <c r="B188" i="2"/>
  <c r="B212" i="2"/>
  <c r="D46" i="2"/>
  <c r="C46" i="2" s="1"/>
  <c r="A65" i="2"/>
  <c r="D51" i="2"/>
  <c r="C51" i="2" s="1"/>
  <c r="B46" i="2"/>
  <c r="D57" i="2"/>
  <c r="C57" i="2" s="1"/>
  <c r="A57" i="2"/>
  <c r="B50" i="2"/>
  <c r="B51" i="2"/>
  <c r="D54" i="2"/>
  <c r="C54" i="2" s="1"/>
  <c r="D64" i="2"/>
  <c r="C64" i="2" s="1"/>
  <c r="B308" i="2"/>
  <c r="B324" i="2"/>
  <c r="B340" i="2"/>
  <c r="B261" i="2"/>
  <c r="A268" i="2"/>
  <c r="B276" i="2"/>
  <c r="B142" i="2"/>
  <c r="A124" i="2"/>
  <c r="B132" i="2"/>
  <c r="B126" i="2"/>
  <c r="B137" i="2"/>
  <c r="D142" i="2"/>
  <c r="C142" i="2" s="1"/>
  <c r="B140" i="2"/>
  <c r="D137" i="2"/>
  <c r="C137" i="2" s="1"/>
  <c r="B118" i="2"/>
  <c r="D139" i="2"/>
  <c r="C139" i="2" s="1"/>
  <c r="B121" i="2"/>
  <c r="D126" i="2"/>
  <c r="C126" i="2" s="1"/>
  <c r="B120" i="2"/>
  <c r="A123" i="2"/>
  <c r="A132" i="2"/>
  <c r="A143" i="2"/>
  <c r="D119" i="2"/>
  <c r="C119" i="2" s="1"/>
  <c r="D127" i="2"/>
  <c r="C127" i="2" s="1"/>
  <c r="D135" i="2"/>
  <c r="C135" i="2" s="1"/>
  <c r="D143" i="2"/>
  <c r="C143" i="2" s="1"/>
  <c r="A135" i="2"/>
  <c r="A127" i="2"/>
  <c r="B124" i="2"/>
  <c r="D65" i="2"/>
  <c r="C65" i="2" s="1"/>
  <c r="B307" i="2"/>
  <c r="D307" i="2"/>
  <c r="C307" i="2" s="1"/>
  <c r="D70" i="2"/>
  <c r="C70" i="2" s="1"/>
  <c r="D265" i="2"/>
  <c r="C265" i="2" s="1"/>
  <c r="A256" i="2"/>
  <c r="D273" i="2"/>
  <c r="C273" i="2" s="1"/>
  <c r="B244" i="2"/>
  <c r="B287" i="2"/>
  <c r="B256" i="2"/>
  <c r="B245" i="2"/>
  <c r="B273" i="2"/>
  <c r="D261" i="2"/>
  <c r="C261" i="2" s="1"/>
  <c r="B280" i="2"/>
  <c r="A287" i="2"/>
  <c r="B264" i="2"/>
  <c r="B279" i="2"/>
  <c r="B278" i="2"/>
  <c r="B267" i="2"/>
  <c r="A262" i="2"/>
  <c r="A244" i="2"/>
  <c r="A252" i="2"/>
  <c r="D259" i="2"/>
  <c r="C259" i="2" s="1"/>
  <c r="D245" i="2"/>
  <c r="C245" i="2" s="1"/>
  <c r="B252" i="2"/>
  <c r="A279" i="2"/>
  <c r="D280" i="2"/>
  <c r="C280" i="2" s="1"/>
  <c r="B281" i="2"/>
  <c r="B249" i="2"/>
  <c r="B265" i="2"/>
  <c r="A281" i="2"/>
  <c r="B277" i="2"/>
  <c r="D249" i="2"/>
  <c r="C249" i="2" s="1"/>
  <c r="A277" i="2"/>
  <c r="D375" i="2"/>
  <c r="C375" i="2" s="1"/>
  <c r="D365" i="2"/>
  <c r="C365" i="2" s="1"/>
  <c r="D381" i="2"/>
  <c r="C381" i="2" s="1"/>
  <c r="B371" i="2"/>
  <c r="D369" i="2"/>
  <c r="C369" i="2" s="1"/>
  <c r="B381" i="2"/>
  <c r="D377" i="2"/>
  <c r="C377" i="2" s="1"/>
  <c r="B377" i="2"/>
  <c r="B393" i="2"/>
  <c r="D373" i="2"/>
  <c r="C373" i="2" s="1"/>
  <c r="D383" i="2"/>
  <c r="C383" i="2" s="1"/>
  <c r="B379" i="2"/>
  <c r="B369" i="2"/>
  <c r="D391" i="2"/>
  <c r="C391" i="2" s="1"/>
  <c r="B387" i="2"/>
  <c r="D389" i="2"/>
  <c r="C389" i="2" s="1"/>
  <c r="B389" i="2"/>
  <c r="D395" i="2"/>
  <c r="C395" i="2" s="1"/>
  <c r="B385" i="2"/>
  <c r="D371" i="2"/>
  <c r="C371" i="2" s="1"/>
  <c r="D379" i="2"/>
  <c r="C379" i="2" s="1"/>
  <c r="D385" i="2"/>
  <c r="C385" i="2" s="1"/>
  <c r="D393" i="2"/>
  <c r="C393" i="2" s="1"/>
  <c r="B391" i="2"/>
  <c r="B383" i="2"/>
  <c r="B375" i="2"/>
  <c r="B367" i="2"/>
  <c r="D380" i="2"/>
  <c r="C380" i="2" s="1"/>
  <c r="B395" i="2"/>
  <c r="D376" i="2"/>
  <c r="C376" i="2" s="1"/>
  <c r="D392" i="2"/>
  <c r="C392" i="2" s="1"/>
  <c r="D372" i="2"/>
  <c r="C372" i="2" s="1"/>
  <c r="D388" i="2"/>
  <c r="C388" i="2" s="1"/>
  <c r="B394" i="2"/>
  <c r="B392" i="2"/>
  <c r="B390" i="2"/>
  <c r="B388" i="2"/>
  <c r="B386" i="2"/>
  <c r="B384" i="2"/>
  <c r="B382" i="2"/>
  <c r="B380" i="2"/>
  <c r="B378" i="2"/>
  <c r="B376" i="2"/>
  <c r="B374" i="2"/>
  <c r="B372" i="2"/>
  <c r="B370" i="2"/>
  <c r="B368" i="2"/>
  <c r="B366" i="2"/>
  <c r="D368" i="2"/>
  <c r="C368" i="2" s="1"/>
  <c r="D384" i="2"/>
  <c r="C384" i="2" s="1"/>
  <c r="D366" i="2"/>
  <c r="C366" i="2" s="1"/>
  <c r="D370" i="2"/>
  <c r="C370" i="2" s="1"/>
  <c r="D374" i="2"/>
  <c r="C374" i="2" s="1"/>
  <c r="D378" i="2"/>
  <c r="C378" i="2" s="1"/>
  <c r="D382" i="2"/>
  <c r="C382" i="2" s="1"/>
  <c r="D386" i="2"/>
  <c r="C386" i="2" s="1"/>
  <c r="D390" i="2"/>
  <c r="C390" i="2" s="1"/>
  <c r="D394" i="2"/>
  <c r="C394" i="2" s="1"/>
  <c r="D292" i="2"/>
  <c r="C292" i="2" s="1"/>
  <c r="A293" i="2"/>
  <c r="D294" i="2"/>
  <c r="C294" i="2" s="1"/>
  <c r="D295" i="2"/>
  <c r="C295" i="2" s="1"/>
  <c r="A296" i="2"/>
  <c r="A297" i="2"/>
  <c r="A298" i="2"/>
  <c r="D299" i="2"/>
  <c r="C299" i="2" s="1"/>
  <c r="D300" i="2"/>
  <c r="C300" i="2" s="1"/>
  <c r="A301" i="2"/>
  <c r="A221" i="2"/>
  <c r="D222" i="2"/>
  <c r="C222" i="2" s="1"/>
  <c r="A223" i="2"/>
  <c r="A224" i="2"/>
  <c r="A225" i="2"/>
  <c r="A226" i="2"/>
  <c r="D227" i="2"/>
  <c r="C227" i="2" s="1"/>
  <c r="D228" i="2"/>
  <c r="C228" i="2" s="1"/>
  <c r="D229" i="2"/>
  <c r="C229" i="2" s="1"/>
  <c r="D230" i="2"/>
  <c r="C230" i="2" s="1"/>
  <c r="D231" i="2"/>
  <c r="C231" i="2" s="1"/>
  <c r="A232" i="2"/>
  <c r="A233" i="2"/>
  <c r="A234" i="2"/>
  <c r="A235" i="2"/>
  <c r="D236" i="2"/>
  <c r="C236" i="2" s="1"/>
  <c r="A237" i="2"/>
  <c r="D238" i="2"/>
  <c r="C238" i="2" s="1"/>
  <c r="D239" i="2"/>
  <c r="C239" i="2" s="1"/>
  <c r="D240" i="2"/>
  <c r="C240" i="2" s="1"/>
  <c r="D241" i="2"/>
  <c r="C241" i="2" s="1"/>
  <c r="A242" i="2"/>
  <c r="D223" i="2"/>
  <c r="C223" i="2" s="1"/>
  <c r="B148" i="2"/>
  <c r="B149" i="2"/>
  <c r="D150" i="2"/>
  <c r="C150" i="2" s="1"/>
  <c r="A151" i="2"/>
  <c r="A152" i="2"/>
  <c r="B153" i="2"/>
  <c r="B154" i="2"/>
  <c r="B155" i="2"/>
  <c r="B156" i="2"/>
  <c r="B157" i="2"/>
  <c r="D158" i="2"/>
  <c r="C158" i="2" s="1"/>
  <c r="A159" i="2"/>
  <c r="A160" i="2"/>
  <c r="B161" i="2"/>
  <c r="B162" i="2"/>
  <c r="B163" i="2"/>
  <c r="B164" i="2"/>
  <c r="B165" i="2"/>
  <c r="B166" i="2"/>
  <c r="D167" i="2"/>
  <c r="C167" i="2" s="1"/>
  <c r="A168" i="2"/>
  <c r="A169" i="2"/>
  <c r="B170" i="2"/>
  <c r="B171" i="2"/>
  <c r="B172" i="2"/>
  <c r="B173" i="2"/>
  <c r="B174" i="2"/>
  <c r="D175" i="2"/>
  <c r="C175" i="2" s="1"/>
  <c r="A176" i="2"/>
  <c r="A177" i="2"/>
  <c r="B178" i="2"/>
  <c r="B179" i="2"/>
  <c r="B180" i="2"/>
  <c r="A76" i="2"/>
  <c r="B77" i="2"/>
  <c r="A78" i="2"/>
  <c r="A79" i="2"/>
  <c r="A80" i="2"/>
  <c r="D81" i="2"/>
  <c r="C81" i="2" s="1"/>
  <c r="A82" i="2"/>
  <c r="B83" i="2"/>
  <c r="A84" i="2"/>
  <c r="A85" i="2"/>
  <c r="A86" i="2"/>
  <c r="D87" i="2"/>
  <c r="C87" i="2" s="1"/>
  <c r="A88" i="2"/>
  <c r="A89" i="2"/>
  <c r="A90" i="2"/>
  <c r="B91" i="2"/>
  <c r="A92" i="2"/>
  <c r="A93" i="2"/>
  <c r="A94" i="2"/>
  <c r="D95" i="2"/>
  <c r="C95" i="2" s="1"/>
  <c r="A96" i="2"/>
  <c r="D97" i="2"/>
  <c r="C97" i="2" s="1"/>
  <c r="D98" i="2"/>
  <c r="C98" i="2" s="1"/>
  <c r="B99" i="2"/>
  <c r="A100" i="2"/>
  <c r="D101" i="2"/>
  <c r="C101" i="2" s="1"/>
  <c r="A102" i="2"/>
  <c r="B103" i="2"/>
  <c r="D104" i="2"/>
  <c r="C104" i="2" s="1"/>
  <c r="D105" i="2"/>
  <c r="C105" i="2" s="1"/>
  <c r="D106" i="2"/>
  <c r="C106" i="2" s="1"/>
  <c r="B107" i="2"/>
  <c r="A108" i="2"/>
  <c r="A109" i="2"/>
  <c r="A110" i="2"/>
  <c r="D111" i="2"/>
  <c r="C111" i="2" s="1"/>
  <c r="A112" i="2"/>
  <c r="D113" i="2"/>
  <c r="C113" i="2" s="1"/>
  <c r="A114" i="2"/>
  <c r="B115" i="2"/>
  <c r="A116" i="2"/>
  <c r="A117" i="2"/>
  <c r="A7" i="2"/>
  <c r="A8" i="2"/>
  <c r="A9" i="2"/>
  <c r="B10" i="2"/>
  <c r="B11" i="2"/>
  <c r="B12" i="2"/>
  <c r="B13" i="2"/>
  <c r="A14" i="2"/>
  <c r="A15" i="2"/>
  <c r="A16" i="2"/>
  <c r="A17" i="2"/>
  <c r="B18" i="2"/>
  <c r="B19" i="2"/>
  <c r="B20" i="2"/>
  <c r="B21" i="2"/>
  <c r="A22" i="2"/>
  <c r="A23" i="2"/>
  <c r="A24" i="2"/>
  <c r="A25" i="2"/>
  <c r="B26" i="2"/>
  <c r="D27" i="2"/>
  <c r="D28" i="2"/>
  <c r="B29" i="2"/>
  <c r="A30" i="2"/>
  <c r="A31" i="2"/>
  <c r="A32" i="2"/>
  <c r="A33" i="2"/>
  <c r="B34" i="2"/>
  <c r="B35" i="2"/>
  <c r="D36" i="2"/>
  <c r="B37" i="2"/>
  <c r="A38" i="2"/>
  <c r="A39" i="2"/>
  <c r="A40" i="2"/>
  <c r="A41" i="2"/>
  <c r="B42" i="2"/>
  <c r="B43" i="2"/>
  <c r="B44" i="2"/>
  <c r="D45" i="2"/>
  <c r="D293" i="2" l="1"/>
  <c r="C293" i="2" s="1"/>
  <c r="D301" i="2"/>
  <c r="C301" i="2" s="1"/>
  <c r="B298" i="2"/>
  <c r="B241" i="2"/>
  <c r="B237" i="2"/>
  <c r="B233" i="2"/>
  <c r="B229" i="2"/>
  <c r="B225" i="2"/>
  <c r="B221" i="2"/>
  <c r="B294" i="2"/>
  <c r="A241" i="2"/>
  <c r="A229" i="2"/>
  <c r="A294" i="2"/>
  <c r="B240" i="2"/>
  <c r="B236" i="2"/>
  <c r="B232" i="2"/>
  <c r="B228" i="2"/>
  <c r="B224" i="2"/>
  <c r="B301" i="2"/>
  <c r="B297" i="2"/>
  <c r="B293" i="2"/>
  <c r="A240" i="2"/>
  <c r="A236" i="2"/>
  <c r="A228" i="2"/>
  <c r="B239" i="2"/>
  <c r="B235" i="2"/>
  <c r="B231" i="2"/>
  <c r="B227" i="2"/>
  <c r="B223" i="2"/>
  <c r="B300" i="2"/>
  <c r="B296" i="2"/>
  <c r="B292" i="2"/>
  <c r="A239" i="2"/>
  <c r="A231" i="2"/>
  <c r="A227" i="2"/>
  <c r="A300" i="2"/>
  <c r="A292" i="2"/>
  <c r="B242" i="2"/>
  <c r="B238" i="2"/>
  <c r="B234" i="2"/>
  <c r="B230" i="2"/>
  <c r="B226" i="2"/>
  <c r="B222" i="2"/>
  <c r="B299" i="2"/>
  <c r="B295" i="2"/>
  <c r="A238" i="2"/>
  <c r="A230" i="2"/>
  <c r="A222" i="2"/>
  <c r="A299" i="2"/>
  <c r="A295" i="2"/>
  <c r="D221" i="2"/>
  <c r="C221" i="2" s="1"/>
  <c r="D226" i="2"/>
  <c r="C226" i="2" s="1"/>
  <c r="D93" i="2"/>
  <c r="C93" i="2" s="1"/>
  <c r="D234" i="2"/>
  <c r="C234" i="2" s="1"/>
  <c r="D242" i="2"/>
  <c r="C242" i="2" s="1"/>
  <c r="D103" i="2"/>
  <c r="C103" i="2" s="1"/>
  <c r="D224" i="2"/>
  <c r="C224" i="2" s="1"/>
  <c r="D232" i="2"/>
  <c r="C232" i="2" s="1"/>
  <c r="D233" i="2"/>
  <c r="C233" i="2" s="1"/>
  <c r="D225" i="2"/>
  <c r="C225" i="2" s="1"/>
  <c r="A115" i="2"/>
  <c r="A111" i="2"/>
  <c r="A107" i="2"/>
  <c r="A103" i="2"/>
  <c r="A99" i="2"/>
  <c r="A95" i="2"/>
  <c r="A91" i="2"/>
  <c r="A87" i="2"/>
  <c r="A83" i="2"/>
  <c r="A175" i="2"/>
  <c r="A167" i="2"/>
  <c r="A158" i="2"/>
  <c r="A150" i="2"/>
  <c r="B177" i="2"/>
  <c r="B169" i="2"/>
  <c r="B160" i="2"/>
  <c r="B152" i="2"/>
  <c r="D174" i="2"/>
  <c r="C174" i="2" s="1"/>
  <c r="D166" i="2"/>
  <c r="C166" i="2" s="1"/>
  <c r="D157" i="2"/>
  <c r="C157" i="2" s="1"/>
  <c r="D149" i="2"/>
  <c r="C149" i="2" s="1"/>
  <c r="B114" i="2"/>
  <c r="B110" i="2"/>
  <c r="B106" i="2"/>
  <c r="B102" i="2"/>
  <c r="B98" i="2"/>
  <c r="B94" i="2"/>
  <c r="B90" i="2"/>
  <c r="B86" i="2"/>
  <c r="A81" i="2"/>
  <c r="A174" i="2"/>
  <c r="A166" i="2"/>
  <c r="A157" i="2"/>
  <c r="A149" i="2"/>
  <c r="B176" i="2"/>
  <c r="B168" i="2"/>
  <c r="B159" i="2"/>
  <c r="B151" i="2"/>
  <c r="D173" i="2"/>
  <c r="C173" i="2" s="1"/>
  <c r="D165" i="2"/>
  <c r="C165" i="2" s="1"/>
  <c r="D156" i="2"/>
  <c r="C156" i="2" s="1"/>
  <c r="D148" i="2"/>
  <c r="C148" i="2" s="1"/>
  <c r="A106" i="2"/>
  <c r="A98" i="2"/>
  <c r="A173" i="2"/>
  <c r="A165" i="2"/>
  <c r="A156" i="2"/>
  <c r="A148" i="2"/>
  <c r="B175" i="2"/>
  <c r="B167" i="2"/>
  <c r="B158" i="2"/>
  <c r="B150" i="2"/>
  <c r="D180" i="2"/>
  <c r="C180" i="2" s="1"/>
  <c r="D172" i="2"/>
  <c r="C172" i="2" s="1"/>
  <c r="D163" i="2"/>
  <c r="C163" i="2" s="1"/>
  <c r="D155" i="2"/>
  <c r="C155" i="2" s="1"/>
  <c r="B117" i="2"/>
  <c r="B113" i="2"/>
  <c r="B109" i="2"/>
  <c r="B105" i="2"/>
  <c r="B101" i="2"/>
  <c r="B97" i="2"/>
  <c r="B93" i="2"/>
  <c r="B89" i="2"/>
  <c r="B85" i="2"/>
  <c r="A180" i="2"/>
  <c r="A172" i="2"/>
  <c r="A163" i="2"/>
  <c r="A155" i="2"/>
  <c r="D179" i="2"/>
  <c r="C179" i="2" s="1"/>
  <c r="D171" i="2"/>
  <c r="C171" i="2" s="1"/>
  <c r="D162" i="2"/>
  <c r="C162" i="2" s="1"/>
  <c r="D154" i="2"/>
  <c r="C154" i="2" s="1"/>
  <c r="D296" i="2"/>
  <c r="C296" i="2" s="1"/>
  <c r="A113" i="2"/>
  <c r="A105" i="2"/>
  <c r="A101" i="2"/>
  <c r="A97" i="2"/>
  <c r="A179" i="2"/>
  <c r="A171" i="2"/>
  <c r="A162" i="2"/>
  <c r="A154" i="2"/>
  <c r="D178" i="2"/>
  <c r="C178" i="2" s="1"/>
  <c r="D170" i="2"/>
  <c r="C170" i="2" s="1"/>
  <c r="D161" i="2"/>
  <c r="C161" i="2" s="1"/>
  <c r="D153" i="2"/>
  <c r="C153" i="2" s="1"/>
  <c r="B116" i="2"/>
  <c r="B112" i="2"/>
  <c r="B108" i="2"/>
  <c r="B104" i="2"/>
  <c r="B100" i="2"/>
  <c r="B96" i="2"/>
  <c r="B92" i="2"/>
  <c r="B88" i="2"/>
  <c r="B84" i="2"/>
  <c r="A178" i="2"/>
  <c r="A170" i="2"/>
  <c r="A161" i="2"/>
  <c r="A153" i="2"/>
  <c r="D177" i="2"/>
  <c r="C177" i="2" s="1"/>
  <c r="D169" i="2"/>
  <c r="C169" i="2" s="1"/>
  <c r="D160" i="2"/>
  <c r="C160" i="2" s="1"/>
  <c r="D152" i="2"/>
  <c r="C152" i="2" s="1"/>
  <c r="D237" i="2"/>
  <c r="C237" i="2" s="1"/>
  <c r="A104" i="2"/>
  <c r="D176" i="2"/>
  <c r="C176" i="2" s="1"/>
  <c r="D168" i="2"/>
  <c r="C168" i="2" s="1"/>
  <c r="D159" i="2"/>
  <c r="C159" i="2" s="1"/>
  <c r="D151" i="2"/>
  <c r="C151" i="2" s="1"/>
  <c r="B111" i="2"/>
  <c r="B95" i="2"/>
  <c r="B87" i="2"/>
  <c r="D297" i="2"/>
  <c r="C297" i="2" s="1"/>
  <c r="A164" i="2"/>
  <c r="D164" i="2"/>
  <c r="C164" i="2" s="1"/>
  <c r="A77" i="2"/>
  <c r="D77" i="2"/>
  <c r="C77" i="2" s="1"/>
  <c r="D298" i="2"/>
  <c r="C298" i="2" s="1"/>
  <c r="D235" i="2"/>
  <c r="C235" i="2" s="1"/>
  <c r="B80" i="2"/>
  <c r="B76" i="2"/>
  <c r="D79" i="2"/>
  <c r="C79" i="2" s="1"/>
  <c r="B79" i="2"/>
  <c r="B82" i="2"/>
  <c r="B78" i="2"/>
  <c r="B81" i="2"/>
  <c r="D99" i="2"/>
  <c r="C99" i="2" s="1"/>
  <c r="D117" i="2"/>
  <c r="C117" i="2" s="1"/>
  <c r="D115" i="2"/>
  <c r="C115" i="2" s="1"/>
  <c r="D91" i="2"/>
  <c r="C91" i="2" s="1"/>
  <c r="D17" i="2"/>
  <c r="D109" i="2"/>
  <c r="C109" i="2" s="1"/>
  <c r="D107" i="2"/>
  <c r="C107" i="2" s="1"/>
  <c r="D85" i="2"/>
  <c r="C85" i="2" s="1"/>
  <c r="D83" i="2"/>
  <c r="C83" i="2" s="1"/>
  <c r="D33" i="2"/>
  <c r="C33" i="2" s="1"/>
  <c r="D25" i="2"/>
  <c r="C25" i="2" s="1"/>
  <c r="D116" i="2"/>
  <c r="C116" i="2" s="1"/>
  <c r="D108" i="2"/>
  <c r="C108" i="2" s="1"/>
  <c r="D100" i="2"/>
  <c r="C100" i="2" s="1"/>
  <c r="D92" i="2"/>
  <c r="C92" i="2" s="1"/>
  <c r="D84" i="2"/>
  <c r="C84" i="2" s="1"/>
  <c r="D76" i="2"/>
  <c r="C76" i="2" s="1"/>
  <c r="B33" i="2"/>
  <c r="D9" i="2"/>
  <c r="D114" i="2"/>
  <c r="C114" i="2" s="1"/>
  <c r="D90" i="2"/>
  <c r="C90" i="2" s="1"/>
  <c r="D82" i="2"/>
  <c r="C82" i="2" s="1"/>
  <c r="D89" i="2"/>
  <c r="C89" i="2" s="1"/>
  <c r="D112" i="2"/>
  <c r="C112" i="2" s="1"/>
  <c r="D96" i="2"/>
  <c r="C96" i="2" s="1"/>
  <c r="D88" i="2"/>
  <c r="C88" i="2" s="1"/>
  <c r="D80" i="2"/>
  <c r="C80" i="2" s="1"/>
  <c r="D41" i="2"/>
  <c r="C41" i="2" s="1"/>
  <c r="D110" i="2"/>
  <c r="C110" i="2" s="1"/>
  <c r="D102" i="2"/>
  <c r="C102" i="2" s="1"/>
  <c r="D94" i="2"/>
  <c r="C94" i="2" s="1"/>
  <c r="D86" i="2"/>
  <c r="C86" i="2" s="1"/>
  <c r="D78" i="2"/>
  <c r="C78" i="2" s="1"/>
  <c r="D39" i="2"/>
  <c r="C39" i="2" s="1"/>
  <c r="D31" i="2"/>
  <c r="C31" i="2" s="1"/>
  <c r="D23" i="2"/>
  <c r="D15" i="2"/>
  <c r="D7" i="2"/>
  <c r="B25" i="2"/>
  <c r="D38" i="2"/>
  <c r="C38" i="2" s="1"/>
  <c r="D30" i="2"/>
  <c r="C30" i="2" s="1"/>
  <c r="D22" i="2"/>
  <c r="D14" i="2"/>
  <c r="B17" i="2"/>
  <c r="D37" i="2"/>
  <c r="C37" i="2" s="1"/>
  <c r="D29" i="2"/>
  <c r="C29" i="2" s="1"/>
  <c r="D21" i="2"/>
  <c r="D13" i="2"/>
  <c r="B9" i="2"/>
  <c r="D44" i="2"/>
  <c r="C44" i="2" s="1"/>
  <c r="D20" i="2"/>
  <c r="D12" i="2"/>
  <c r="D43" i="2"/>
  <c r="C43" i="2" s="1"/>
  <c r="D35" i="2"/>
  <c r="C35" i="2" s="1"/>
  <c r="D19" i="2"/>
  <c r="D11" i="2"/>
  <c r="C45" i="2"/>
  <c r="D42" i="2"/>
  <c r="C42" i="2" s="1"/>
  <c r="D34" i="2"/>
  <c r="C34" i="2" s="1"/>
  <c r="D26" i="2"/>
  <c r="C26" i="2" s="1"/>
  <c r="D18" i="2"/>
  <c r="D10" i="2"/>
  <c r="C36" i="2"/>
  <c r="C28" i="2"/>
  <c r="C27" i="2"/>
  <c r="B41" i="2"/>
  <c r="D40" i="2"/>
  <c r="C40" i="2" s="1"/>
  <c r="D32" i="2"/>
  <c r="C32" i="2" s="1"/>
  <c r="D24" i="2"/>
  <c r="D16" i="2"/>
  <c r="D8" i="2"/>
  <c r="A45" i="2"/>
  <c r="A37" i="2"/>
  <c r="A29" i="2"/>
  <c r="A21" i="2"/>
  <c r="A13" i="2"/>
  <c r="A44" i="2"/>
  <c r="A36" i="2"/>
  <c r="A28" i="2"/>
  <c r="A20" i="2"/>
  <c r="A12" i="2"/>
  <c r="B40" i="2"/>
  <c r="B32" i="2"/>
  <c r="B24" i="2"/>
  <c r="B16" i="2"/>
  <c r="B8" i="2"/>
  <c r="A43" i="2"/>
  <c r="A35" i="2"/>
  <c r="A27" i="2"/>
  <c r="A19" i="2"/>
  <c r="A11" i="2"/>
  <c r="B39" i="2"/>
  <c r="B31" i="2"/>
  <c r="B23" i="2"/>
  <c r="B15" i="2"/>
  <c r="B7" i="2"/>
  <c r="A42" i="2"/>
  <c r="A34" i="2"/>
  <c r="A26" i="2"/>
  <c r="A18" i="2"/>
  <c r="A10" i="2"/>
  <c r="B38" i="2"/>
  <c r="B30" i="2"/>
  <c r="B22" i="2"/>
  <c r="B14" i="2"/>
  <c r="B45" i="2"/>
  <c r="B36" i="2"/>
  <c r="B28" i="2"/>
  <c r="B27" i="2"/>
  <c r="C23" i="2" l="1"/>
  <c r="C22" i="2" l="1"/>
  <c r="C17" i="2"/>
  <c r="C11" i="2"/>
  <c r="C19" i="2"/>
  <c r="C12" i="2"/>
  <c r="C21" i="2"/>
  <c r="C13" i="2"/>
  <c r="C15" i="2"/>
  <c r="C8" i="2"/>
  <c r="C18" i="2"/>
  <c r="C16" i="2"/>
  <c r="C10" i="2"/>
  <c r="C9" i="2"/>
  <c r="C14" i="2"/>
  <c r="C7" i="2"/>
  <c r="C24" i="2"/>
  <c r="C20" i="2"/>
  <c r="D2" i="3" l="1"/>
  <c r="E6" i="2" l="1"/>
  <c r="E4" i="2"/>
  <c r="N5" i="2"/>
  <c r="A5" i="3"/>
  <c r="N6" i="2"/>
  <c r="A3" i="3"/>
  <c r="C3" i="3" s="1"/>
  <c r="N4" i="2"/>
  <c r="E5" i="2"/>
  <c r="A4" i="3"/>
  <c r="C4" i="3" s="1"/>
  <c r="A352" i="3"/>
  <c r="C352" i="3" s="1"/>
  <c r="E363" i="2"/>
  <c r="N364" i="2"/>
  <c r="N220" i="2"/>
  <c r="E147" i="2"/>
  <c r="N291" i="2"/>
  <c r="E291" i="2"/>
  <c r="E220" i="2"/>
  <c r="I7" i="1"/>
  <c r="Q7" i="1"/>
  <c r="N147" i="2"/>
  <c r="A142" i="3"/>
  <c r="C142" i="3" s="1"/>
  <c r="N219" i="2"/>
  <c r="E219" i="2"/>
  <c r="A72" i="3"/>
  <c r="C72" i="3" s="1"/>
  <c r="A2" i="3"/>
  <c r="C2" i="3" s="1"/>
  <c r="M7" i="1"/>
  <c r="U7" i="1"/>
  <c r="A212" i="3"/>
  <c r="C212" i="3" s="1"/>
  <c r="E364" i="2"/>
  <c r="N363" i="2"/>
  <c r="N75" i="2"/>
  <c r="A282" i="3"/>
  <c r="C282" i="3" s="1"/>
  <c r="E75" i="2"/>
  <c r="E3" i="2"/>
  <c r="N3" i="2"/>
  <c r="A6" i="2" l="1"/>
  <c r="D6" i="2"/>
  <c r="C6" i="2" s="1"/>
  <c r="B6" i="2"/>
  <c r="B4" i="2"/>
  <c r="D4" i="2"/>
  <c r="C4" i="2" s="1"/>
  <c r="A4" i="2"/>
  <c r="B5" i="2"/>
  <c r="A5" i="2"/>
  <c r="D5" i="2"/>
  <c r="C5" i="2" s="1"/>
  <c r="D219" i="2"/>
  <c r="C219" i="2" s="1"/>
  <c r="B219" i="2"/>
  <c r="A219" i="2"/>
  <c r="A291" i="2"/>
  <c r="D291" i="2"/>
  <c r="C291" i="2" s="1"/>
  <c r="B291" i="2"/>
  <c r="A363" i="2"/>
  <c r="B363" i="2"/>
  <c r="D363" i="2"/>
  <c r="C363" i="2" s="1"/>
  <c r="A75" i="2"/>
  <c r="B75" i="2"/>
  <c r="D75" i="2"/>
  <c r="C75" i="2" s="1"/>
  <c r="V78" i="1"/>
  <c r="U78" i="1"/>
  <c r="N78" i="1"/>
  <c r="M78" i="1"/>
  <c r="R78" i="1"/>
  <c r="Q78" i="1"/>
  <c r="A3" i="2"/>
  <c r="B3" i="2"/>
  <c r="D3" i="2"/>
  <c r="C3" i="2" s="1"/>
  <c r="B78" i="1"/>
  <c r="A78" i="1"/>
  <c r="B364" i="2"/>
  <c r="A364" i="2"/>
  <c r="D364" i="2"/>
  <c r="C364" i="2" s="1"/>
  <c r="J78" i="1"/>
  <c r="I78" i="1"/>
  <c r="F78" i="1"/>
  <c r="E78" i="1"/>
  <c r="D220" i="2"/>
  <c r="C220" i="2" s="1"/>
  <c r="B220" i="2"/>
  <c r="A220" i="2"/>
  <c r="B147" i="2"/>
  <c r="A147" i="2"/>
  <c r="D147" i="2"/>
  <c r="C147" i="2" s="1"/>
  <c r="A1" i="1" l="1"/>
  <c r="F145" i="2"/>
  <c r="F217" i="2"/>
  <c r="E74" i="2"/>
  <c r="F74" i="2"/>
  <c r="E6" i="1"/>
  <c r="E145" i="2"/>
  <c r="G6" i="1"/>
  <c r="E146" i="2"/>
  <c r="F146" i="2"/>
  <c r="I6" i="1"/>
  <c r="E217" i="2"/>
  <c r="K6" i="1"/>
  <c r="E218" i="2"/>
  <c r="F289" i="2"/>
  <c r="M6" i="1"/>
  <c r="F218" i="2"/>
  <c r="E289" i="2"/>
  <c r="O6" i="1"/>
  <c r="A6" i="1"/>
  <c r="E2" i="2"/>
  <c r="C6" i="1"/>
  <c r="F73" i="2"/>
  <c r="F2" i="2"/>
  <c r="E73" i="2"/>
  <c r="E290" i="2"/>
  <c r="F361" i="2"/>
  <c r="F290" i="2"/>
  <c r="Q6" i="1"/>
  <c r="S6" i="1"/>
  <c r="E361" i="2"/>
  <c r="F433" i="2"/>
  <c r="E433" i="2"/>
  <c r="U6" i="1"/>
  <c r="F362" i="2"/>
  <c r="W6" i="1"/>
  <c r="E362" i="2"/>
  <c r="B362" i="2" l="1"/>
  <c r="A362" i="2"/>
  <c r="D362" i="2"/>
  <c r="C362" i="2" s="1"/>
  <c r="B433" i="2"/>
  <c r="D433" i="2"/>
  <c r="C433" i="2" s="1"/>
  <c r="A433" i="2"/>
  <c r="B73" i="2"/>
  <c r="D73" i="2"/>
  <c r="C73" i="2" s="1"/>
  <c r="A73" i="2"/>
  <c r="B2" i="2"/>
  <c r="D2" i="2"/>
  <c r="C2" i="2" s="1"/>
  <c r="A2" i="2"/>
  <c r="B146" i="2"/>
  <c r="A146" i="2"/>
  <c r="D146" i="2"/>
  <c r="C146" i="2" s="1"/>
  <c r="B217" i="2"/>
  <c r="A217" i="2"/>
  <c r="D217" i="2"/>
  <c r="C217" i="2" s="1"/>
  <c r="D74" i="2"/>
  <c r="C74" i="2" s="1"/>
  <c r="A74" i="2"/>
  <c r="B74" i="2"/>
  <c r="D361" i="2"/>
  <c r="C361" i="2" s="1"/>
  <c r="A361" i="2"/>
  <c r="B361" i="2"/>
  <c r="B145" i="2"/>
  <c r="D145" i="2"/>
  <c r="C145" i="2" s="1"/>
  <c r="A145" i="2"/>
  <c r="B290" i="2"/>
  <c r="D290" i="2"/>
  <c r="C290" i="2" s="1"/>
  <c r="A290" i="2"/>
  <c r="B289" i="2"/>
  <c r="A289" i="2"/>
  <c r="D289" i="2"/>
  <c r="C289" i="2" s="1"/>
  <c r="A218" i="2"/>
  <c r="D218" i="2"/>
  <c r="C218" i="2" s="1"/>
  <c r="B21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JOEL JG. GANCHOZO</author>
  </authors>
  <commentList>
    <comment ref="N2" authorId="0" shapeId="0" xr:uid="{02BCBD4A-BB75-453E-BF62-B764E1192F07}">
      <text>
        <r>
          <rPr>
            <b/>
            <sz val="9"/>
            <color indexed="81"/>
            <rFont val="Tahoma"/>
            <family val="2"/>
          </rPr>
          <t>JOEL JG. GANCHOZO:</t>
        </r>
        <r>
          <rPr>
            <sz val="9"/>
            <color indexed="81"/>
            <rFont val="Tahoma"/>
            <family val="2"/>
          </rPr>
          <t xml:space="preserve">
Calendario animado
</t>
        </r>
      </text>
    </comment>
  </commentList>
</comments>
</file>

<file path=xl/sharedStrings.xml><?xml version="1.0" encoding="utf-8"?>
<sst xmlns="http://schemas.openxmlformats.org/spreadsheetml/2006/main" count="57" uniqueCount="47">
  <si>
    <t>Conductor</t>
  </si>
  <si>
    <t>Vehículo</t>
  </si>
  <si>
    <t>Índice de ruta</t>
  </si>
  <si>
    <t>Parada</t>
  </si>
  <si>
    <t>Título</t>
  </si>
  <si>
    <t>Dirección</t>
  </si>
  <si>
    <t>Tiempo de servicio</t>
  </si>
  <si>
    <t>Tiempo estimado de llegada</t>
  </si>
  <si>
    <t>Distancia</t>
  </si>
  <si>
    <t>Carga</t>
  </si>
  <si>
    <t>Carga total</t>
  </si>
  <si>
    <t>Latitud</t>
  </si>
  <si>
    <t>Longitud</t>
  </si>
  <si>
    <t>Id de pedido</t>
  </si>
  <si>
    <t>Advertencias</t>
  </si>
  <si>
    <t>Capacidad 2</t>
  </si>
  <si>
    <t>Capacidad 3</t>
  </si>
  <si>
    <t>Comentario de la ruta</t>
  </si>
  <si>
    <t>Notas</t>
  </si>
  <si>
    <t>Zonas</t>
  </si>
  <si>
    <t>EMPRESA</t>
  </si>
  <si>
    <t>NRO_REFERENCIA</t>
  </si>
  <si>
    <t>CODIGO_EVENTO</t>
  </si>
  <si>
    <t>FECHA_HORA_EVENTO</t>
  </si>
  <si>
    <t>CONFORMANTE</t>
  </si>
  <si>
    <t>MOTIVO</t>
  </si>
  <si>
    <t>OBSERVACION</t>
  </si>
  <si>
    <t>🚛</t>
  </si>
  <si>
    <t>👨‍✈️</t>
  </si>
  <si>
    <t>RUTA 1</t>
  </si>
  <si>
    <t>RUTA 2</t>
  </si>
  <si>
    <t>RUTA 3</t>
  </si>
  <si>
    <t>RUTA 4</t>
  </si>
  <si>
    <t>RUTA 5</t>
  </si>
  <si>
    <t>RUTA 6</t>
  </si>
  <si>
    <t>CHORLANGO TOAPAXI JANDY DANIEL</t>
  </si>
  <si>
    <t>JOSE ALEXANDER GALVIS ORTEGA</t>
  </si>
  <si>
    <t>FERNANDA SABANDO</t>
  </si>
  <si>
    <t>GIRA MELANIA MUNOZ BENAVIDES</t>
  </si>
  <si>
    <t>MALDONADO SARANGO ELVIS FABRICIO</t>
  </si>
  <si>
    <t>HD672T</t>
  </si>
  <si>
    <t>AE919F</t>
  </si>
  <si>
    <t>ABD1435</t>
  </si>
  <si>
    <t>PCE7956</t>
  </si>
  <si>
    <t>PXY0396</t>
  </si>
  <si>
    <t>CARTAS PORTE CLARO</t>
  </si>
  <si>
    <t>CARGADO_VEHICULO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</si>
</sst>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
  </numFmts>
  <fonts count="17"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theme="0"/>
      <name val="Calibri"/>
      <family val="2"/>
    </font>
    <font>
      <sz val="28"/>
      <color theme="1"/>
      <name val="Amasis MT Pro Black"/>
      <family val="1"/>
    </font>
    <font>
      <b/>
      <i/>
      <sz val="16"/>
      <color rgb="FF000000"/>
      <name val="Calibri"/>
      <family val="2"/>
    </font>
    <font>
      <sz val="12"/>
      <color theme="1"/>
      <name val="Calibri"/>
      <family val="2"/>
      <scheme val="minor"/>
    </font>
    <font>
      <sz val="14"/>
      <color theme="1"/>
      <name val="Amasis MT Pro Black"/>
      <family val="1"/>
    </font>
    <font>
      <b/>
      <sz val="8"/>
      <color theme="1" tint="4.9989318521683403E-2"/>
      <name val="Forte"/>
      <family val="4"/>
    </font>
    <font>
      <sz val="20"/>
      <color theme="1"/>
      <name val="Amasis MT Pro Black"/>
      <family val="1"/>
    </font>
    <font>
      <sz val="18"/>
      <color theme="1"/>
      <name val="Calibri"/>
      <family val="2"/>
      <scheme val="minor"/>
    </font>
    <font>
      <sz val="9"/>
      <color indexed="81"/>
      <name val="Tahoma"/>
      <family val="2"/>
    </font>
    <font>
      <b/>
      <sz val="9"/>
      <color indexed="81"/>
      <name val="Tahoma"/>
      <family val="2"/>
    </font>
    <font>
      <sz val="18"/>
      <color rgb="FF000000"/>
      <name val="Segoe UI Emoji"/>
      <family val="2"/>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0070C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rgb="FFC198E0"/>
        <bgColor indexed="64"/>
      </patternFill>
    </fill>
    <fill>
      <patternFill patternType="solid">
        <fgColor theme="9" tint="0.39997558519241921"/>
        <bgColor indexed="64"/>
      </patternFill>
    </fill>
    <fill>
      <patternFill patternType="solid">
        <fgColor theme="2" tint="-0.499984740745262"/>
        <bgColor indexed="64"/>
      </patternFill>
    </fill>
    <fill>
      <patternFill patternType="solid">
        <fgColor theme="7" tint="-0.249977111117893"/>
        <bgColor indexed="64"/>
      </patternFill>
    </fill>
    <fill>
      <patternFill patternType="solid">
        <fgColor rgb="FFFF3333"/>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8" tint="0.59999389629810485"/>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right/>
      <top/>
      <bottom style="medium">
        <color indexed="64"/>
      </bottom>
      <diagonal/>
    </border>
    <border>
      <left style="medium">
        <color indexed="64"/>
      </left>
      <right style="thin">
        <color indexed="64"/>
      </right>
      <top/>
      <bottom style="medium">
        <color indexed="64"/>
      </bottom>
      <diagonal/>
    </border>
    <border>
      <left/>
      <right/>
      <top style="medium">
        <color indexed="64"/>
      </top>
      <bottom/>
      <diagonal/>
    </border>
    <border>
      <left/>
      <right style="medium">
        <color indexed="64"/>
      </right>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1">
    <xf numFmtId="0" fontId="0" fillId="0" borderId="0"/>
  </cellStyleXfs>
  <cellXfs count="110">
    <xf numFmtId="0" fontId="0" fillId="0" borderId="0" xfId="0"/>
    <xf numFmtId="0" fontId="0" fillId="0" borderId="4" xfId="0" applyBorder="1" applyAlignment="1">
      <alignment horizontal="center"/>
    </xf>
    <xf numFmtId="0" fontId="0" fillId="0" borderId="5" xfId="0" applyBorder="1" applyAlignment="1">
      <alignment horizontal="center"/>
    </xf>
    <xf numFmtId="0" fontId="2" fillId="2" borderId="0" xfId="0" applyFont="1" applyFill="1"/>
    <xf numFmtId="0" fontId="0" fillId="3" borderId="0" xfId="0" applyFill="1"/>
    <xf numFmtId="0" fontId="0" fillId="3" borderId="0" xfId="0" quotePrefix="1" applyFill="1"/>
    <xf numFmtId="0" fontId="0" fillId="4" borderId="0" xfId="0" applyFill="1"/>
    <xf numFmtId="0" fontId="0" fillId="4" borderId="0" xfId="0" quotePrefix="1" applyFill="1"/>
    <xf numFmtId="0" fontId="0" fillId="5" borderId="0" xfId="0" applyFill="1"/>
    <xf numFmtId="0" fontId="0" fillId="5" borderId="0" xfId="0" quotePrefix="1" applyFill="1"/>
    <xf numFmtId="0" fontId="0" fillId="6" borderId="0" xfId="0" applyFill="1"/>
    <xf numFmtId="0" fontId="0" fillId="7" borderId="0" xfId="0" applyFill="1"/>
    <xf numFmtId="0" fontId="0" fillId="3" borderId="10" xfId="0" applyFill="1" applyBorder="1" applyAlignment="1">
      <alignment horizontal="center"/>
    </xf>
    <xf numFmtId="0" fontId="0" fillId="5" borderId="10" xfId="0" applyFill="1" applyBorder="1" applyAlignment="1">
      <alignment horizontal="center"/>
    </xf>
    <xf numFmtId="0" fontId="0" fillId="6" borderId="10" xfId="0" applyFill="1" applyBorder="1" applyAlignment="1">
      <alignment horizontal="center"/>
    </xf>
    <xf numFmtId="0" fontId="0" fillId="7" borderId="10" xfId="0" applyFill="1" applyBorder="1" applyAlignment="1">
      <alignment horizontal="center"/>
    </xf>
    <xf numFmtId="0" fontId="0" fillId="8" borderId="1" xfId="0" applyFill="1" applyBorder="1" applyAlignment="1">
      <alignment horizontal="center"/>
    </xf>
    <xf numFmtId="0" fontId="0" fillId="11" borderId="10" xfId="0" applyFill="1" applyBorder="1" applyAlignment="1">
      <alignment horizontal="center"/>
    </xf>
    <xf numFmtId="0" fontId="0" fillId="0" borderId="1" xfId="0" applyBorder="1" applyAlignment="1">
      <alignment horizontal="center"/>
    </xf>
    <xf numFmtId="0" fontId="0" fillId="11" borderId="0" xfId="0" applyFill="1"/>
    <xf numFmtId="0" fontId="0" fillId="0" borderId="4" xfId="0" applyBorder="1" applyProtection="1">
      <protection locked="0"/>
    </xf>
    <xf numFmtId="14" fontId="0" fillId="0" borderId="0" xfId="0" applyNumberFormat="1"/>
    <xf numFmtId="0" fontId="0" fillId="12" borderId="0" xfId="0" applyFill="1"/>
    <xf numFmtId="14" fontId="0" fillId="12" borderId="0" xfId="0" applyNumberFormat="1" applyFill="1"/>
    <xf numFmtId="0" fontId="0" fillId="8" borderId="0" xfId="0" applyFill="1"/>
    <xf numFmtId="14" fontId="0" fillId="8" borderId="0" xfId="0" applyNumberFormat="1" applyFill="1"/>
    <xf numFmtId="14" fontId="0" fillId="5" borderId="0" xfId="0" applyNumberFormat="1" applyFill="1"/>
    <xf numFmtId="14" fontId="0" fillId="6" borderId="0" xfId="0" applyNumberFormat="1" applyFill="1"/>
    <xf numFmtId="14" fontId="0" fillId="7" borderId="0" xfId="0" applyNumberFormat="1" applyFill="1"/>
    <xf numFmtId="14" fontId="0" fillId="11" borderId="0" xfId="0" applyNumberFormat="1" applyFill="1"/>
    <xf numFmtId="49" fontId="0" fillId="0" borderId="4" xfId="0" applyNumberFormat="1" applyBorder="1" applyProtection="1">
      <protection locked="0"/>
    </xf>
    <xf numFmtId="0" fontId="0" fillId="10" borderId="11" xfId="0" applyFill="1" applyBorder="1"/>
    <xf numFmtId="0" fontId="0" fillId="10" borderId="8" xfId="0" applyFill="1" applyBorder="1"/>
    <xf numFmtId="165" fontId="0" fillId="10" borderId="8" xfId="0" applyNumberFormat="1" applyFill="1" applyBorder="1"/>
    <xf numFmtId="0" fontId="0" fillId="10" borderId="12" xfId="0" applyFill="1" applyBorder="1"/>
    <xf numFmtId="165" fontId="0" fillId="10" borderId="12" xfId="0" applyNumberFormat="1" applyFill="1" applyBorder="1"/>
    <xf numFmtId="0" fontId="0" fillId="10" borderId="0" xfId="0" applyFill="1"/>
    <xf numFmtId="0" fontId="10" fillId="10" borderId="0" xfId="0" applyFont="1" applyFill="1" applyAlignment="1">
      <alignment horizontal="center" vertical="center"/>
    </xf>
    <xf numFmtId="0" fontId="11" fillId="10" borderId="0" xfId="0" applyFont="1" applyFill="1" applyAlignment="1">
      <alignment horizontal="center" vertical="center"/>
    </xf>
    <xf numFmtId="0" fontId="1" fillId="3" borderId="8" xfId="0" applyFont="1" applyFill="1" applyBorder="1" applyAlignment="1">
      <alignment horizontal="center" shrinkToFit="1"/>
    </xf>
    <xf numFmtId="49" fontId="15" fillId="0" borderId="4" xfId="0" applyNumberFormat="1" applyFont="1" applyBorder="1" applyProtection="1">
      <protection locked="0"/>
    </xf>
    <xf numFmtId="0" fontId="0" fillId="3" borderId="10" xfId="0" applyFill="1" applyBorder="1" applyAlignment="1">
      <alignment horizontal="center" vertical="center"/>
    </xf>
    <xf numFmtId="0" fontId="1" fillId="6" borderId="8" xfId="0" applyFont="1" applyFill="1" applyBorder="1" applyAlignment="1">
      <alignment horizontal="center" shrinkToFit="1"/>
    </xf>
    <xf numFmtId="0" fontId="14" fillId="7" borderId="0" xfId="0" applyFont="1" applyFill="1" applyAlignment="1">
      <alignment vertical="center" shrinkToFit="1"/>
    </xf>
    <xf numFmtId="0" fontId="1" fillId="11" borderId="8" xfId="0" applyFont="1" applyFill="1" applyBorder="1" applyAlignment="1">
      <alignment horizontal="center" shrinkToFit="1"/>
    </xf>
    <xf numFmtId="0" fontId="14" fillId="3" borderId="0" xfId="0" applyFont="1" applyFill="1" applyAlignment="1">
      <alignment vertical="center" shrinkToFit="1"/>
    </xf>
    <xf numFmtId="0" fontId="14" fillId="8" borderId="6" xfId="0" applyFont="1" applyFill="1" applyBorder="1" applyAlignment="1">
      <alignment vertical="center" shrinkToFit="1"/>
    </xf>
    <xf numFmtId="0" fontId="1" fillId="8" borderId="6" xfId="0" applyFont="1" applyFill="1" applyBorder="1" applyAlignment="1">
      <alignment horizontal="center" shrinkToFit="1"/>
    </xf>
    <xf numFmtId="0" fontId="14" fillId="13" borderId="6" xfId="0" applyFont="1" applyFill="1" applyBorder="1" applyAlignment="1">
      <alignment vertical="center" shrinkToFit="1"/>
    </xf>
    <xf numFmtId="0" fontId="1" fillId="13" borderId="6" xfId="0" applyFont="1" applyFill="1" applyBorder="1" applyAlignment="1">
      <alignment horizontal="center" shrinkToFit="1"/>
    </xf>
    <xf numFmtId="0" fontId="14" fillId="6" borderId="6" xfId="0" applyFont="1" applyFill="1" applyBorder="1" applyAlignment="1">
      <alignment vertical="center" shrinkToFit="1"/>
    </xf>
    <xf numFmtId="0" fontId="1" fillId="7" borderId="6" xfId="0" applyFont="1" applyFill="1" applyBorder="1" applyAlignment="1">
      <alignment horizontal="center" shrinkToFit="1"/>
    </xf>
    <xf numFmtId="0" fontId="14" fillId="11" borderId="6" xfId="0" applyFont="1" applyFill="1" applyBorder="1" applyAlignment="1">
      <alignment vertical="center" shrinkToFit="1"/>
    </xf>
    <xf numFmtId="0" fontId="0" fillId="5" borderId="1" xfId="0" applyFill="1" applyBorder="1" applyAlignment="1">
      <alignment horizontal="center"/>
    </xf>
    <xf numFmtId="0" fontId="0" fillId="6" borderId="1" xfId="0" applyFill="1" applyBorder="1" applyAlignment="1">
      <alignment horizontal="center"/>
    </xf>
    <xf numFmtId="0" fontId="0" fillId="7" borderId="1" xfId="0" applyFill="1" applyBorder="1" applyAlignment="1">
      <alignment horizontal="center"/>
    </xf>
    <xf numFmtId="0" fontId="0" fillId="11" borderId="1" xfId="0" applyFill="1" applyBorder="1" applyAlignment="1">
      <alignment horizontal="center"/>
    </xf>
    <xf numFmtId="0" fontId="8" fillId="10" borderId="11" xfId="0" applyFont="1" applyFill="1" applyBorder="1" applyAlignment="1">
      <alignment vertical="top"/>
    </xf>
    <xf numFmtId="164" fontId="7" fillId="10" borderId="0" xfId="0" applyNumberFormat="1" applyFont="1" applyFill="1"/>
    <xf numFmtId="49" fontId="0" fillId="0" borderId="1" xfId="0" applyNumberFormat="1" applyBorder="1" applyProtection="1">
      <protection locked="0"/>
    </xf>
    <xf numFmtId="0" fontId="1" fillId="8" borderId="17" xfId="0" applyFont="1" applyFill="1" applyBorder="1" applyAlignment="1">
      <alignment vertical="center"/>
    </xf>
    <xf numFmtId="0" fontId="1" fillId="6" borderId="12" xfId="0" applyFont="1" applyFill="1" applyBorder="1" applyAlignment="1">
      <alignment vertical="center"/>
    </xf>
    <xf numFmtId="0" fontId="1" fillId="7" borderId="12" xfId="0" applyFont="1" applyFill="1" applyBorder="1" applyAlignment="1">
      <alignment vertical="center"/>
    </xf>
    <xf numFmtId="0" fontId="1" fillId="11" borderId="12" xfId="0" applyFont="1" applyFill="1" applyBorder="1" applyAlignment="1">
      <alignment vertical="center"/>
    </xf>
    <xf numFmtId="0" fontId="1" fillId="3" borderId="17" xfId="0" applyFont="1" applyFill="1" applyBorder="1" applyAlignment="1">
      <alignment horizontal="center" vertical="center"/>
    </xf>
    <xf numFmtId="0" fontId="1" fillId="5" borderId="17" xfId="0" applyFont="1" applyFill="1" applyBorder="1" applyAlignment="1">
      <alignment vertical="center"/>
    </xf>
    <xf numFmtId="0" fontId="9" fillId="10" borderId="0" xfId="0" applyFont="1" applyFill="1" applyAlignment="1">
      <alignment horizontal="left" vertical="center" indent="2"/>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1" fillId="8" borderId="14" xfId="0" applyFont="1" applyFill="1" applyBorder="1" applyAlignment="1">
      <alignment horizontal="center"/>
    </xf>
    <xf numFmtId="0" fontId="1" fillId="8" borderId="15" xfId="0" applyFont="1" applyFill="1" applyBorder="1" applyAlignment="1">
      <alignment horizontal="center"/>
    </xf>
    <xf numFmtId="0" fontId="1" fillId="8" borderId="16" xfId="0" applyFont="1" applyFill="1" applyBorder="1" applyAlignment="1">
      <alignment horizontal="center"/>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1" fillId="5" borderId="14" xfId="0" applyFont="1" applyFill="1" applyBorder="1" applyAlignment="1">
      <alignment horizontal="center"/>
    </xf>
    <xf numFmtId="0" fontId="1" fillId="5" borderId="15" xfId="0" applyFont="1" applyFill="1" applyBorder="1" applyAlignment="1">
      <alignment horizontal="center"/>
    </xf>
    <xf numFmtId="0" fontId="1" fillId="5" borderId="16" xfId="0" applyFont="1" applyFill="1" applyBorder="1" applyAlignment="1">
      <alignment horizontal="center"/>
    </xf>
    <xf numFmtId="0" fontId="10" fillId="10" borderId="0" xfId="0" applyFont="1" applyFill="1" applyAlignment="1">
      <alignment horizontal="left" vertical="center" indent="10"/>
    </xf>
    <xf numFmtId="0" fontId="0" fillId="12" borderId="4" xfId="0" applyFill="1" applyBorder="1" applyAlignment="1">
      <alignment horizontal="center"/>
    </xf>
    <xf numFmtId="0" fontId="0" fillId="12" borderId="13" xfId="0" applyFill="1" applyBorder="1" applyAlignment="1">
      <alignment horizontal="center"/>
    </xf>
    <xf numFmtId="0" fontId="0" fillId="12" borderId="5" xfId="0" applyFill="1" applyBorder="1" applyAlignment="1">
      <alignment horizontal="center"/>
    </xf>
    <xf numFmtId="14" fontId="1" fillId="10" borderId="0" xfId="0" applyNumberFormat="1" applyFont="1" applyFill="1" applyAlignment="1">
      <alignment horizontal="center" vertical="center"/>
    </xf>
    <xf numFmtId="0" fontId="1" fillId="3" borderId="18" xfId="0" applyFont="1" applyFill="1" applyBorder="1" applyAlignment="1">
      <alignment horizontal="center"/>
    </xf>
    <xf numFmtId="0" fontId="1" fillId="3" borderId="11" xfId="0" applyFont="1" applyFill="1" applyBorder="1" applyAlignment="1">
      <alignment horizontal="center"/>
    </xf>
    <xf numFmtId="0" fontId="1" fillId="3" borderId="19" xfId="0" applyFont="1" applyFill="1" applyBorder="1" applyAlignment="1">
      <alignment horizontal="center"/>
    </xf>
    <xf numFmtId="0" fontId="5" fillId="10" borderId="6" xfId="0" applyFont="1" applyFill="1" applyBorder="1" applyAlignment="1">
      <alignment horizontal="center" vertical="center" shrinkToFit="1"/>
    </xf>
    <xf numFmtId="0" fontId="4" fillId="9" borderId="4" xfId="0" applyFont="1" applyFill="1" applyBorder="1" applyAlignment="1">
      <alignment horizontal="center"/>
    </xf>
    <xf numFmtId="0" fontId="4" fillId="9" borderId="5" xfId="0" applyFont="1" applyFill="1" applyBorder="1" applyAlignment="1">
      <alignment horizontal="center"/>
    </xf>
    <xf numFmtId="0" fontId="1" fillId="3" borderId="7" xfId="0" applyFont="1" applyFill="1" applyBorder="1" applyAlignment="1">
      <alignment horizontal="center" vertical="center"/>
    </xf>
    <xf numFmtId="0" fontId="1" fillId="3" borderId="9" xfId="0" applyFont="1" applyFill="1" applyBorder="1" applyAlignment="1">
      <alignment horizontal="center" vertical="center"/>
    </xf>
    <xf numFmtId="0" fontId="1" fillId="8" borderId="7" xfId="0" applyFont="1" applyFill="1" applyBorder="1" applyAlignment="1">
      <alignment horizontal="center" vertical="center"/>
    </xf>
    <xf numFmtId="0" fontId="1" fillId="8" borderId="9"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9" xfId="0" applyFont="1" applyFill="1" applyBorder="1" applyAlignment="1">
      <alignment horizontal="center" vertical="center"/>
    </xf>
    <xf numFmtId="0" fontId="1" fillId="11" borderId="14" xfId="0" applyFont="1" applyFill="1" applyBorder="1" applyAlignment="1">
      <alignment horizontal="center"/>
    </xf>
    <xf numFmtId="0" fontId="1" fillId="11" borderId="15" xfId="0" applyFont="1" applyFill="1" applyBorder="1" applyAlignment="1">
      <alignment horizontal="center"/>
    </xf>
    <xf numFmtId="0" fontId="1" fillId="11" borderId="16" xfId="0" applyFont="1" applyFill="1" applyBorder="1" applyAlignment="1">
      <alignment horizontal="center"/>
    </xf>
    <xf numFmtId="0" fontId="1" fillId="11" borderId="6" xfId="0" applyFont="1" applyFill="1" applyBorder="1" applyAlignment="1">
      <alignment horizontal="center" vertical="center"/>
    </xf>
    <xf numFmtId="0" fontId="1" fillId="11" borderId="0" xfId="0" applyFont="1" applyFill="1" applyAlignment="1">
      <alignment horizontal="center" vertical="center"/>
    </xf>
    <xf numFmtId="0" fontId="1" fillId="7" borderId="6" xfId="0" applyFont="1" applyFill="1" applyBorder="1" applyAlignment="1">
      <alignment horizontal="center" vertical="center"/>
    </xf>
    <xf numFmtId="0" fontId="1" fillId="7" borderId="0" xfId="0" applyFont="1" applyFill="1" applyAlignment="1">
      <alignment horizontal="center" vertical="center"/>
    </xf>
    <xf numFmtId="0" fontId="1" fillId="6" borderId="6" xfId="0" applyFont="1" applyFill="1" applyBorder="1" applyAlignment="1">
      <alignment horizontal="center" vertical="center"/>
    </xf>
    <xf numFmtId="0" fontId="1" fillId="6" borderId="0" xfId="0" applyFont="1" applyFill="1" applyAlignment="1">
      <alignment horizontal="center" vertical="center"/>
    </xf>
    <xf numFmtId="0" fontId="1" fillId="7" borderId="14" xfId="0" applyFont="1" applyFill="1" applyBorder="1" applyAlignment="1">
      <alignment horizontal="center"/>
    </xf>
    <xf numFmtId="0" fontId="1" fillId="7" borderId="15" xfId="0" applyFont="1" applyFill="1" applyBorder="1" applyAlignment="1">
      <alignment horizontal="center"/>
    </xf>
    <xf numFmtId="0" fontId="1" fillId="7" borderId="16" xfId="0" applyFont="1" applyFill="1" applyBorder="1" applyAlignment="1">
      <alignment horizontal="center"/>
    </xf>
    <xf numFmtId="0" fontId="1" fillId="6" borderId="14" xfId="0" applyFont="1" applyFill="1" applyBorder="1" applyAlignment="1">
      <alignment horizontal="center"/>
    </xf>
    <xf numFmtId="0" fontId="1" fillId="6" borderId="15" xfId="0" applyFont="1" applyFill="1" applyBorder="1" applyAlignment="1">
      <alignment horizontal="center"/>
    </xf>
    <xf numFmtId="0" fontId="1" fillId="6" borderId="16" xfId="0" applyFont="1" applyFill="1" applyBorder="1" applyAlignment="1">
      <alignment horizontal="center"/>
    </xf>
    <xf numFmtId="0" fontId="0" fillId="14" borderId="0" xfId="0" applyFill="1"/>
  </cellXfs>
  <cellStyles count="1">
    <cellStyle name="Normal" xfId="0" builtinId="0"/>
  </cellStyles>
  <dxfs count="86">
    <dxf>
      <font>
        <color theme="0"/>
      </font>
      <fill>
        <patternFill>
          <bgColor theme="1"/>
        </patternFill>
      </fill>
    </dxf>
    <dxf>
      <font>
        <b val="0"/>
        <i val="0"/>
        <color theme="0"/>
      </font>
      <fill>
        <patternFill>
          <bgColor theme="1"/>
        </patternFill>
      </fill>
    </dxf>
    <dxf>
      <font>
        <b val="0"/>
        <i val="0"/>
        <color theme="0"/>
      </font>
      <fill>
        <patternFill>
          <bgColor theme="1"/>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Light16"/>
  <colors>
    <mruColors>
      <color rgb="FFFF3333"/>
      <color rgb="FFC198E0"/>
      <color rgb="FFE57C0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38100</xdr:rowOff>
        </xdr:from>
        <xdr:to>
          <xdr:col>2</xdr:col>
          <xdr:colOff>47625</xdr:colOff>
          <xdr:row>1</xdr:row>
          <xdr:rowOff>209550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000" tIns="46800" rIns="90000" bIns="46800" anchor="ctr" upright="1"/>
            <a:lstStyle/>
            <a:p>
              <a:pPr algn="ctr" rtl="0">
                <a:defRPr sz="1000"/>
              </a:pPr>
              <a:r>
                <a:rPr lang="es-ES" sz="1600" b="1" i="1" u="none" strike="noStrike" baseline="0">
                  <a:solidFill>
                    <a:srgbClr val="000000"/>
                  </a:solidFill>
                  <a:latin typeface="Calibri"/>
                  <a:cs typeface="Calibri"/>
                </a:rPr>
                <a:t>CREAR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0</xdr:row>
          <xdr:rowOff>28575</xdr:rowOff>
        </xdr:from>
        <xdr:to>
          <xdr:col>12</xdr:col>
          <xdr:colOff>114300</xdr:colOff>
          <xdr:row>1</xdr:row>
          <xdr:rowOff>209550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000" tIns="46800" rIns="90000" bIns="46800" anchor="ctr" upright="1"/>
            <a:lstStyle/>
            <a:p>
              <a:pPr algn="ctr" rtl="0">
                <a:defRPr sz="1000"/>
              </a:pPr>
              <a:r>
                <a:rPr lang="es-ES" sz="1600" b="1" i="1" u="none" strike="noStrike" baseline="0">
                  <a:solidFill>
                    <a:srgbClr val="000000"/>
                  </a:solidFill>
                  <a:latin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0</xdr:row>
          <xdr:rowOff>38100</xdr:rowOff>
        </xdr:from>
        <xdr:to>
          <xdr:col>18</xdr:col>
          <xdr:colOff>314325</xdr:colOff>
          <xdr:row>1</xdr:row>
          <xdr:rowOff>209550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000" tIns="46800" rIns="90000" bIns="46800" anchor="ctr" upright="1"/>
            <a:lstStyle/>
            <a:p>
              <a:pPr algn="ctr" rtl="0">
                <a:defRPr sz="1000"/>
              </a:pPr>
              <a:r>
                <a:rPr lang="es-ES" sz="1600" b="1" i="1" u="none" strike="noStrike" baseline="0">
                  <a:solidFill>
                    <a:srgbClr val="000000"/>
                  </a:solidFill>
                  <a:latin typeface="Calibri"/>
                  <a:cs typeface="Calibri"/>
                </a:rPr>
                <a:t>DEPURAR</a:t>
              </a:r>
            </a:p>
            <a:p>
              <a:pPr algn="ctr" rtl="0">
                <a:defRPr sz="1000"/>
              </a:pPr>
              <a:r>
                <a:rPr lang="es-ES" sz="1600" b="1" i="1" u="none" strike="noStrike" baseline="0">
                  <a:solidFill>
                    <a:srgbClr val="000000"/>
                  </a:solidFill>
                  <a:latin typeface="Calibri"/>
                  <a:cs typeface="Calibri"/>
                </a:rPr>
                <a: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85725</xdr:colOff>
          <xdr:row>0</xdr:row>
          <xdr:rowOff>38100</xdr:rowOff>
        </xdr:from>
        <xdr:to>
          <xdr:col>23</xdr:col>
          <xdr:colOff>104775</xdr:colOff>
          <xdr:row>1</xdr:row>
          <xdr:rowOff>190500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000" tIns="46800" rIns="90000" bIns="46800" anchor="ctr" upright="1"/>
            <a:lstStyle/>
            <a:p>
              <a:pPr algn="ctr" rtl="0">
                <a:defRPr sz="1000"/>
              </a:pPr>
              <a:r>
                <a:rPr lang="es-ES" sz="1600" b="1" i="1"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xdr:row>
          <xdr:rowOff>9525</xdr:rowOff>
        </xdr:from>
        <xdr:to>
          <xdr:col>2</xdr:col>
          <xdr:colOff>542925</xdr:colOff>
          <xdr:row>2</xdr:row>
          <xdr:rowOff>190500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2</xdr:row>
          <xdr:rowOff>9525</xdr:rowOff>
        </xdr:from>
        <xdr:to>
          <xdr:col>6</xdr:col>
          <xdr:colOff>552450</xdr:colOff>
          <xdr:row>2</xdr:row>
          <xdr:rowOff>190500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2</xdr:row>
          <xdr:rowOff>9525</xdr:rowOff>
        </xdr:from>
        <xdr:to>
          <xdr:col>10</xdr:col>
          <xdr:colOff>542925</xdr:colOff>
          <xdr:row>2</xdr:row>
          <xdr:rowOff>190500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85725</xdr:colOff>
          <xdr:row>2</xdr:row>
          <xdr:rowOff>9525</xdr:rowOff>
        </xdr:from>
        <xdr:to>
          <xdr:col>14</xdr:col>
          <xdr:colOff>552450</xdr:colOff>
          <xdr:row>2</xdr:row>
          <xdr:rowOff>190500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66675</xdr:colOff>
          <xdr:row>2</xdr:row>
          <xdr:rowOff>9525</xdr:rowOff>
        </xdr:from>
        <xdr:to>
          <xdr:col>18</xdr:col>
          <xdr:colOff>542925</xdr:colOff>
          <xdr:row>2</xdr:row>
          <xdr:rowOff>190500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76200</xdr:colOff>
          <xdr:row>2</xdr:row>
          <xdr:rowOff>9525</xdr:rowOff>
        </xdr:from>
        <xdr:to>
          <xdr:col>22</xdr:col>
          <xdr:colOff>552450</xdr:colOff>
          <xdr:row>2</xdr:row>
          <xdr:rowOff>190500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LX00EC0290/Desktop/ARCHIVOS/Monitor%20DC%20Control%20de%20carga%20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_de_carga"/>
    </sheetNames>
    <sheetDataSet>
      <sheetData sheetId="0">
        <row r="1">
          <cell r="A1" t="str">
            <v>Nro_Referencia 2</v>
          </cell>
          <cell r="B1" t="str">
            <v>idpedido</v>
          </cell>
          <cell r="C1" t="str">
            <v>Nro_Referencia</v>
          </cell>
          <cell r="D1" t="str">
            <v>Cliente</v>
          </cell>
          <cell r="E1" t="str">
            <v>Tipo_Operacion</v>
          </cell>
          <cell r="F1" t="str">
            <v>Tipo_Servicio</v>
          </cell>
          <cell r="G1" t="str">
            <v>Nro_Remito</v>
          </cell>
          <cell r="H1" t="str">
            <v>Fecha_alta</v>
          </cell>
          <cell r="I1" t="str">
            <v>Estado</v>
          </cell>
          <cell r="J1" t="str">
            <v>Fecha_Estado</v>
          </cell>
          <cell r="K1" t="str">
            <v>Destinatario</v>
          </cell>
          <cell r="L1" t="str">
            <v>direccion</v>
          </cell>
        </row>
        <row r="2">
          <cell r="A2" t="str">
            <v>SG_2023_288</v>
          </cell>
          <cell r="B2">
            <v>517553</v>
          </cell>
          <cell r="C2" t="str">
            <v>SG_2023_288</v>
          </cell>
          <cell r="D2" t="str">
            <v>SG</v>
          </cell>
          <cell r="E2" t="str">
            <v>DESPACHO</v>
          </cell>
          <cell r="F2" t="str">
            <v>NORMAL</v>
          </cell>
          <cell r="H2">
            <v>44973</v>
          </cell>
          <cell r="I2" t="str">
            <v>EN_PROCESO</v>
          </cell>
          <cell r="J2">
            <v>44973</v>
          </cell>
          <cell r="K2" t="str">
            <v>MEGAMETALES SAN EDUARDO</v>
          </cell>
          <cell r="L2" t="str">
            <v>CDLA. JARDINES DEL SALADO, AV JOSE RODRIGUEZ BONIN S/N MZ 189 A-1</v>
          </cell>
        </row>
        <row r="3">
          <cell r="A3" t="str">
            <v>SG_2023_287_276</v>
          </cell>
          <cell r="B3">
            <v>517552</v>
          </cell>
          <cell r="C3" t="str">
            <v>SG_2023_287_276</v>
          </cell>
          <cell r="D3" t="str">
            <v>SG</v>
          </cell>
          <cell r="E3" t="str">
            <v>DESPACHO</v>
          </cell>
          <cell r="F3" t="str">
            <v>NORMAL</v>
          </cell>
          <cell r="H3">
            <v>44973</v>
          </cell>
          <cell r="I3" t="str">
            <v>EN_PROCESO</v>
          </cell>
          <cell r="J3">
            <v>44973</v>
          </cell>
          <cell r="K3" t="str">
            <v>MEGAMETALES MAPASINGUE</v>
          </cell>
          <cell r="L3" t="str">
            <v>CDLA. MAPASINGUE ESTE S. 11 MZ. 5-A</v>
          </cell>
        </row>
        <row r="4">
          <cell r="A4" t="str">
            <v>SG_2023_275_286</v>
          </cell>
          <cell r="B4">
            <v>517551</v>
          </cell>
          <cell r="C4" t="str">
            <v>SG_2023_275_286</v>
          </cell>
          <cell r="D4" t="str">
            <v>SG</v>
          </cell>
          <cell r="E4" t="str">
            <v>DESPACHO</v>
          </cell>
          <cell r="F4" t="str">
            <v>NORMAL</v>
          </cell>
          <cell r="H4">
            <v>44973</v>
          </cell>
          <cell r="I4" t="str">
            <v>EN_PROCESO</v>
          </cell>
          <cell r="J4">
            <v>44973</v>
          </cell>
          <cell r="K4" t="str">
            <v>MEGAMETALES PALMAS</v>
          </cell>
          <cell r="L4" t="str">
            <v>KM 13 1/2 VIA DAULE FRENTE AL HOTEL LAS PALMAS</v>
          </cell>
        </row>
        <row r="5">
          <cell r="A5" t="str">
            <v>SG_2023_285</v>
          </cell>
          <cell r="B5">
            <v>517550</v>
          </cell>
          <cell r="C5" t="str">
            <v>SG_2023_285</v>
          </cell>
          <cell r="D5" t="str">
            <v>SG</v>
          </cell>
          <cell r="E5" t="str">
            <v>DESPACHO</v>
          </cell>
          <cell r="H5">
            <v>44973</v>
          </cell>
          <cell r="I5" t="str">
            <v>EN_PROCESO</v>
          </cell>
          <cell r="J5">
            <v>44973</v>
          </cell>
          <cell r="K5" t="str">
            <v>MEGAMETALES AURORA</v>
          </cell>
          <cell r="L5" t="str">
            <v>AV. LEON FEBRES CORDERO S/N Y COLEMBAS DE SAN ENRIQUE</v>
          </cell>
        </row>
        <row r="6">
          <cell r="A6" t="str">
            <v>SG_2023_284</v>
          </cell>
          <cell r="B6">
            <v>517549</v>
          </cell>
          <cell r="C6" t="str">
            <v>SG_2023_284</v>
          </cell>
          <cell r="D6" t="str">
            <v>SG</v>
          </cell>
          <cell r="E6" t="str">
            <v>DESPACHO</v>
          </cell>
          <cell r="F6" t="str">
            <v>NORMAL</v>
          </cell>
          <cell r="H6">
            <v>44973</v>
          </cell>
          <cell r="I6" t="str">
            <v>EN_PROCESO</v>
          </cell>
          <cell r="J6">
            <v>44973</v>
          </cell>
          <cell r="K6" t="str">
            <v>MEGAMETALES CAPITAN NAJERA</v>
          </cell>
          <cell r="L6" t="str">
            <v>AV. QUITO Y CAPITAN NAJERA (ESQUINA)</v>
          </cell>
        </row>
        <row r="7">
          <cell r="A7" t="str">
            <v>SG_2023_283</v>
          </cell>
          <cell r="B7">
            <v>517548</v>
          </cell>
          <cell r="C7" t="str">
            <v>SG_2023_283</v>
          </cell>
          <cell r="D7" t="str">
            <v>SG</v>
          </cell>
          <cell r="E7" t="str">
            <v>DESPACHO</v>
          </cell>
          <cell r="F7" t="str">
            <v>NORMAL</v>
          </cell>
          <cell r="H7">
            <v>44973</v>
          </cell>
          <cell r="I7" t="str">
            <v>EN_PROCESO</v>
          </cell>
          <cell r="J7">
            <v>44973</v>
          </cell>
          <cell r="K7" t="str">
            <v>MEGAMETALES ALBORADA</v>
          </cell>
          <cell r="L7" t="str">
            <v>CDLA. ALBORADA 8 AVA. ETAPA S 1-2 MZ 803</v>
          </cell>
        </row>
        <row r="8">
          <cell r="A8" t="str">
            <v>SG_2023_282</v>
          </cell>
          <cell r="B8">
            <v>517547</v>
          </cell>
          <cell r="C8" t="str">
            <v>SG_2023_282</v>
          </cell>
          <cell r="D8" t="str">
            <v>SG</v>
          </cell>
          <cell r="E8" t="str">
            <v>DESPACHO</v>
          </cell>
          <cell r="F8" t="str">
            <v>NORMAL</v>
          </cell>
          <cell r="H8">
            <v>44973</v>
          </cell>
          <cell r="I8" t="str">
            <v>EN_PROCESO</v>
          </cell>
          <cell r="J8">
            <v>44973</v>
          </cell>
          <cell r="K8" t="str">
            <v xml:space="preserve">MEGAMETALES MEGADURAN </v>
          </cell>
          <cell r="L8" t="str">
            <v>DURAN COOP. 12 DE NOVIEMBRE S. 17 MZ.T</v>
          </cell>
        </row>
        <row r="9">
          <cell r="A9" t="str">
            <v>SG_2023_281</v>
          </cell>
          <cell r="B9">
            <v>517546</v>
          </cell>
          <cell r="C9" t="str">
            <v>SG_2023_281</v>
          </cell>
          <cell r="D9" t="str">
            <v>SG</v>
          </cell>
          <cell r="E9" t="str">
            <v>DESPACHO</v>
          </cell>
          <cell r="F9" t="str">
            <v>NORMAL</v>
          </cell>
          <cell r="H9">
            <v>44973</v>
          </cell>
          <cell r="I9" t="str">
            <v>EN_PROCESO</v>
          </cell>
          <cell r="J9">
            <v>44973</v>
          </cell>
          <cell r="K9" t="str">
            <v>MEGAMETALES SUCURSAL VENEZUELA</v>
          </cell>
          <cell r="L9" t="str">
            <v xml:space="preserve">VENEZUELA E/ CALLEJON 13 Y CALLE 13 (ESQUINA) </v>
          </cell>
        </row>
        <row r="10">
          <cell r="A10" t="str">
            <v>SG_2023_280</v>
          </cell>
          <cell r="B10">
            <v>517545</v>
          </cell>
          <cell r="C10" t="str">
            <v>SG_2023_280</v>
          </cell>
          <cell r="D10" t="str">
            <v>SG</v>
          </cell>
          <cell r="E10" t="str">
            <v>DESPACHO</v>
          </cell>
          <cell r="F10" t="str">
            <v>NORMAL</v>
          </cell>
          <cell r="H10">
            <v>44973</v>
          </cell>
          <cell r="I10" t="str">
            <v>EN_PROCESO</v>
          </cell>
          <cell r="J10">
            <v>44973</v>
          </cell>
          <cell r="K10" t="str">
            <v>MEGAMETALES HUANCAVILCA</v>
          </cell>
          <cell r="L10" t="str">
            <v>PEDRO MONCAYO #2201 Y HUANCAVILCA (ESQUINA)</v>
          </cell>
        </row>
        <row r="11">
          <cell r="A11" t="str">
            <v>SG_2023_279</v>
          </cell>
          <cell r="B11">
            <v>517544</v>
          </cell>
          <cell r="C11" t="str">
            <v>SG_2023_279</v>
          </cell>
          <cell r="D11" t="str">
            <v>SG</v>
          </cell>
          <cell r="E11" t="str">
            <v>DESPACHO</v>
          </cell>
          <cell r="F11" t="str">
            <v>NORMAL</v>
          </cell>
          <cell r="H11">
            <v>44973</v>
          </cell>
          <cell r="I11" t="str">
            <v>EN_PROCESO</v>
          </cell>
          <cell r="J11">
            <v>44973</v>
          </cell>
          <cell r="K11" t="str">
            <v>MEGAMETALES HIPERFERIA</v>
          </cell>
          <cell r="L11" t="str">
            <v>VIA DURAN -TAMBO KM 3 1/2 SECTOR LAS FERIAS MZ B SOLAR 1</v>
          </cell>
        </row>
        <row r="12">
          <cell r="A12" t="str">
            <v>SG_2023_278</v>
          </cell>
          <cell r="B12">
            <v>517543</v>
          </cell>
          <cell r="C12" t="str">
            <v>SG_2023_278</v>
          </cell>
          <cell r="D12" t="str">
            <v>SG</v>
          </cell>
          <cell r="E12" t="str">
            <v>DESPACHO</v>
          </cell>
          <cell r="F12" t="str">
            <v>NORMAL</v>
          </cell>
          <cell r="H12">
            <v>44973</v>
          </cell>
          <cell r="I12" t="str">
            <v>EN_PROCESO</v>
          </cell>
          <cell r="J12">
            <v>44973</v>
          </cell>
          <cell r="K12" t="str">
            <v>MEGAMETALES CALIFORNIA</v>
          </cell>
          <cell r="L12" t="str">
            <v>CDLA. INMACONSA 2DA ETAPA S/N MZ 39</v>
          </cell>
        </row>
        <row r="13">
          <cell r="A13" t="str">
            <v>TK-8248</v>
          </cell>
          <cell r="B13">
            <v>517528</v>
          </cell>
          <cell r="C13" t="str">
            <v>TK-8248</v>
          </cell>
          <cell r="D13" t="str">
            <v>MDELIVERY</v>
          </cell>
          <cell r="E13" t="str">
            <v>DESPACHO</v>
          </cell>
          <cell r="F13" t="str">
            <v>EXPRESS</v>
          </cell>
          <cell r="G13" t="str">
            <v/>
          </cell>
          <cell r="H13">
            <v>44973</v>
          </cell>
          <cell r="I13" t="str">
            <v>EN_PROCESO</v>
          </cell>
          <cell r="J13">
            <v>44973</v>
          </cell>
          <cell r="K13" t="str">
            <v>OTECEL</v>
          </cell>
          <cell r="L13" t="str">
            <v>AVDA SIMON BOLIVAR Y VIA NAYON CONJUNTO CORPORATIVO EKOPARK TORRE 3 TELEFONICA</v>
          </cell>
        </row>
        <row r="14">
          <cell r="A14" t="str">
            <v>TK-8249</v>
          </cell>
          <cell r="B14">
            <v>517529</v>
          </cell>
          <cell r="C14" t="str">
            <v>TK-8249</v>
          </cell>
          <cell r="D14" t="str">
            <v>MDELIVERY</v>
          </cell>
          <cell r="E14" t="str">
            <v>DESPACHO</v>
          </cell>
          <cell r="F14" t="str">
            <v>EXPRESS</v>
          </cell>
          <cell r="G14" t="str">
            <v/>
          </cell>
          <cell r="H14">
            <v>44973</v>
          </cell>
          <cell r="I14" t="str">
            <v>EN_PROCESO</v>
          </cell>
          <cell r="J14">
            <v>44973</v>
          </cell>
          <cell r="K14" t="str">
            <v>OTECEL</v>
          </cell>
          <cell r="L14" t="str">
            <v>AVDA SIMON BOLIVAR Y VIA NAYON CONJUNTO CORPORATIVO EKOPARK TORRE 3 TELEFONICA</v>
          </cell>
        </row>
        <row r="15">
          <cell r="A15" t="str">
            <v>TK-8250</v>
          </cell>
          <cell r="B15">
            <v>517530</v>
          </cell>
          <cell r="C15" t="str">
            <v>TK-8250</v>
          </cell>
          <cell r="D15" t="str">
            <v>MDELIVERY</v>
          </cell>
          <cell r="E15" t="str">
            <v>DESPACHO</v>
          </cell>
          <cell r="F15" t="str">
            <v>EXPRESS</v>
          </cell>
          <cell r="G15" t="str">
            <v/>
          </cell>
          <cell r="H15">
            <v>44973</v>
          </cell>
          <cell r="I15" t="str">
            <v>EN_PROCESO</v>
          </cell>
          <cell r="J15">
            <v>44973</v>
          </cell>
          <cell r="K15" t="str">
            <v>OTECEL</v>
          </cell>
          <cell r="L15" t="str">
            <v>AVDA SIMON BOLIVAR Y VIA NAYON CONJUNTO CORPORATIVO EKOPARK TORRE 3 TELEFONICA</v>
          </cell>
        </row>
        <row r="16">
          <cell r="A16" t="str">
            <v>TK-8251</v>
          </cell>
          <cell r="B16">
            <v>517531</v>
          </cell>
          <cell r="C16" t="str">
            <v>TK-8251</v>
          </cell>
          <cell r="D16" t="str">
            <v>MDELIVERY</v>
          </cell>
          <cell r="E16" t="str">
            <v>DESPACHO</v>
          </cell>
          <cell r="F16" t="str">
            <v>EXPRESS</v>
          </cell>
          <cell r="G16" t="str">
            <v/>
          </cell>
          <cell r="H16">
            <v>44973</v>
          </cell>
          <cell r="I16" t="str">
            <v>EN_PROCESO</v>
          </cell>
          <cell r="J16">
            <v>44973</v>
          </cell>
          <cell r="K16" t="str">
            <v>OTECEL</v>
          </cell>
          <cell r="L16" t="str">
            <v>AVDA SIMON BOLIVAR Y VIA NAYON CONJUNTO CORPORATIVO EKOPARK TORRE 3 TELEFONICA</v>
          </cell>
        </row>
        <row r="17">
          <cell r="A17" t="str">
            <v>TK-8252</v>
          </cell>
          <cell r="B17">
            <v>517532</v>
          </cell>
          <cell r="C17" t="str">
            <v>TK-8252</v>
          </cell>
          <cell r="D17" t="str">
            <v>MDELIVERY</v>
          </cell>
          <cell r="E17" t="str">
            <v>DESPACHO</v>
          </cell>
          <cell r="F17" t="str">
            <v>EXPRESS</v>
          </cell>
          <cell r="G17" t="str">
            <v/>
          </cell>
          <cell r="H17">
            <v>44973</v>
          </cell>
          <cell r="I17" t="str">
            <v>EN_PROCESO</v>
          </cell>
          <cell r="J17">
            <v>44973</v>
          </cell>
          <cell r="K17" t="str">
            <v>OTECEL</v>
          </cell>
          <cell r="L17" t="str">
            <v>AVDA SIMON BOLIVAR Y VIA NAYON CONJUNTO CORPORATIVO EKOPARK TORRE 3 TELEFONICA</v>
          </cell>
        </row>
        <row r="18">
          <cell r="A18" t="str">
            <v>TK-8253</v>
          </cell>
          <cell r="B18">
            <v>517533</v>
          </cell>
          <cell r="C18" t="str">
            <v>TK-8253</v>
          </cell>
          <cell r="D18" t="str">
            <v>MDELIVERY</v>
          </cell>
          <cell r="E18" t="str">
            <v>DESPACHO</v>
          </cell>
          <cell r="F18" t="str">
            <v>EXPRESS</v>
          </cell>
          <cell r="G18" t="str">
            <v/>
          </cell>
          <cell r="H18">
            <v>44973</v>
          </cell>
          <cell r="I18" t="str">
            <v>EN_PROCESO</v>
          </cell>
          <cell r="J18">
            <v>44973</v>
          </cell>
          <cell r="K18" t="str">
            <v>OTECEL</v>
          </cell>
          <cell r="L18" t="str">
            <v>AVDA SIMON BOLIVAR Y VIA NAYON CONJUNTO CORPORATIVO EKOPARK TORRE 3 TELEFONICA</v>
          </cell>
        </row>
        <row r="19">
          <cell r="A19" t="str">
            <v>TK-8254</v>
          </cell>
          <cell r="B19">
            <v>517534</v>
          </cell>
          <cell r="C19" t="str">
            <v>TK-8254</v>
          </cell>
          <cell r="D19" t="str">
            <v>MDELIVERY</v>
          </cell>
          <cell r="E19" t="str">
            <v>DESPACHO</v>
          </cell>
          <cell r="F19" t="str">
            <v>EXPRESS</v>
          </cell>
          <cell r="G19" t="str">
            <v/>
          </cell>
          <cell r="H19">
            <v>44973</v>
          </cell>
          <cell r="I19" t="str">
            <v>EN_PROCESO</v>
          </cell>
          <cell r="J19">
            <v>44973</v>
          </cell>
          <cell r="K19" t="str">
            <v>OTECEL</v>
          </cell>
          <cell r="L19" t="str">
            <v>AVDA SIMON BOLIVAR Y VIA NAYON CONJUNTO CORPORATIVO EKOPARK TORRE 3 TELEFONICA</v>
          </cell>
        </row>
        <row r="20">
          <cell r="A20" t="str">
            <v>TK-8255</v>
          </cell>
          <cell r="B20">
            <v>517535</v>
          </cell>
          <cell r="C20" t="str">
            <v>TK-8255</v>
          </cell>
          <cell r="D20" t="str">
            <v>MDELIVERY</v>
          </cell>
          <cell r="E20" t="str">
            <v>DESPACHO</v>
          </cell>
          <cell r="F20" t="str">
            <v>EXPRESS</v>
          </cell>
          <cell r="G20" t="str">
            <v/>
          </cell>
          <cell r="H20">
            <v>44973</v>
          </cell>
          <cell r="I20" t="str">
            <v>EN_PROCESO</v>
          </cell>
          <cell r="J20">
            <v>44973</v>
          </cell>
          <cell r="K20" t="str">
            <v>OTECEL</v>
          </cell>
          <cell r="L20" t="str">
            <v>AVDA SIMON BOLIVAR Y VIA NAYON CONJUNTO CORPORATIVO EKOPARK TORRE 3 TELEFONICA</v>
          </cell>
        </row>
        <row r="21">
          <cell r="A21" t="str">
            <v>TK-8256</v>
          </cell>
          <cell r="B21">
            <v>517536</v>
          </cell>
          <cell r="C21" t="str">
            <v>TK-8256</v>
          </cell>
          <cell r="D21" t="str">
            <v>MDELIVERY</v>
          </cell>
          <cell r="E21" t="str">
            <v>DESPACHO</v>
          </cell>
          <cell r="F21" t="str">
            <v>EXPRESS</v>
          </cell>
          <cell r="G21" t="str">
            <v/>
          </cell>
          <cell r="H21">
            <v>44973</v>
          </cell>
          <cell r="I21" t="str">
            <v>EN_PROCESO</v>
          </cell>
          <cell r="J21">
            <v>44973</v>
          </cell>
          <cell r="K21" t="str">
            <v>OTECEL</v>
          </cell>
          <cell r="L21" t="str">
            <v>AVDA SIMON BOLIVAR Y VIA NAYON CONJUNTO CORPORATIVO EKOPARK TORRE 3 TELEFONICA</v>
          </cell>
        </row>
        <row r="22">
          <cell r="A22" t="str">
            <v>TK-8257</v>
          </cell>
          <cell r="B22">
            <v>517537</v>
          </cell>
          <cell r="C22" t="str">
            <v>TK-8257</v>
          </cell>
          <cell r="D22" t="str">
            <v>MDELIVERY</v>
          </cell>
          <cell r="E22" t="str">
            <v>DESPACHO</v>
          </cell>
          <cell r="F22" t="str">
            <v>EXPRESS</v>
          </cell>
          <cell r="G22" t="str">
            <v/>
          </cell>
          <cell r="H22">
            <v>44973</v>
          </cell>
          <cell r="I22" t="str">
            <v>EN_PROCESO</v>
          </cell>
          <cell r="J22">
            <v>44973</v>
          </cell>
          <cell r="K22" t="str">
            <v>OTECEL</v>
          </cell>
          <cell r="L22" t="str">
            <v>AVDA SIMON BOLIVAR Y VIA NAYON CONJUNTO CORPORATIVO EKOPARK TORRE 3 TELEFONICA</v>
          </cell>
        </row>
        <row r="23">
          <cell r="A23" t="str">
            <v>TK-8258</v>
          </cell>
          <cell r="B23">
            <v>517538</v>
          </cell>
          <cell r="C23" t="str">
            <v>TK-8258</v>
          </cell>
          <cell r="D23" t="str">
            <v>MDELIVERY</v>
          </cell>
          <cell r="E23" t="str">
            <v>DESPACHO</v>
          </cell>
          <cell r="F23" t="str">
            <v>EXPRESS</v>
          </cell>
          <cell r="G23" t="str">
            <v/>
          </cell>
          <cell r="H23">
            <v>44973</v>
          </cell>
          <cell r="I23" t="str">
            <v>EN_PROCESO</v>
          </cell>
          <cell r="J23">
            <v>44973</v>
          </cell>
          <cell r="K23" t="str">
            <v>OTECEL</v>
          </cell>
          <cell r="L23" t="str">
            <v>AVDA SIMON BOLIVAR Y VIA NAYON CONJUNTO CORPORATIVO EKOPARK TORRE 3 TELEFONICA</v>
          </cell>
        </row>
        <row r="24">
          <cell r="A24" t="str">
            <v>TK-8259</v>
          </cell>
          <cell r="B24">
            <v>517539</v>
          </cell>
          <cell r="C24" t="str">
            <v>TK-8259</v>
          </cell>
          <cell r="D24" t="str">
            <v>MDELIVERY</v>
          </cell>
          <cell r="E24" t="str">
            <v>DESPACHO</v>
          </cell>
          <cell r="F24" t="str">
            <v>EXPRESS</v>
          </cell>
          <cell r="G24" t="str">
            <v/>
          </cell>
          <cell r="H24">
            <v>44973</v>
          </cell>
          <cell r="I24" t="str">
            <v>EN_PROCESO</v>
          </cell>
          <cell r="J24">
            <v>44973</v>
          </cell>
          <cell r="K24" t="str">
            <v>OTECEL</v>
          </cell>
          <cell r="L24" t="str">
            <v>AVDA SIMON BOLIVAR Y VIA NAYON CONJUNTO CORPORATIVO EKOPARK TORRE 3 TELEFONICA</v>
          </cell>
        </row>
        <row r="25">
          <cell r="A25" t="str">
            <v>SG_23_224</v>
          </cell>
          <cell r="B25">
            <v>517527</v>
          </cell>
          <cell r="C25" t="str">
            <v>SG_23_224</v>
          </cell>
          <cell r="D25" t="str">
            <v>SG</v>
          </cell>
          <cell r="E25" t="str">
            <v>DESPACHO</v>
          </cell>
          <cell r="F25" t="str">
            <v>NORMAL</v>
          </cell>
          <cell r="H25">
            <v>44973</v>
          </cell>
          <cell r="I25" t="str">
            <v>HABILITADO_RUTEO</v>
          </cell>
          <cell r="J25">
            <v>44973</v>
          </cell>
          <cell r="K25" t="str">
            <v>TAPITEX M&amp;B CIA LTDA</v>
          </cell>
          <cell r="L25" t="str">
            <v>BODEGA PARQUE INDUSTRIAL: AVENIDA DEL TORIL Y CARAPUNGO. A LADO DE LA BODEGA DE HOLCIM</v>
          </cell>
        </row>
        <row r="26">
          <cell r="A26" t="str">
            <v>PARK20230207</v>
          </cell>
          <cell r="B26">
            <v>517526</v>
          </cell>
          <cell r="C26" t="str">
            <v>PARK20230207</v>
          </cell>
          <cell r="D26" t="str">
            <v>TELEFONICAPOP</v>
          </cell>
          <cell r="E26" t="str">
            <v>DESPACHO</v>
          </cell>
          <cell r="F26" t="str">
            <v>NORMAL</v>
          </cell>
          <cell r="G26" t="str">
            <v>031080000230207</v>
          </cell>
          <cell r="H26">
            <v>44973</v>
          </cell>
          <cell r="I26" t="str">
            <v>EN_TRANSITO</v>
          </cell>
          <cell r="J26">
            <v>44973</v>
          </cell>
          <cell r="K26" t="str">
            <v>LORENA RIVADENEIRA</v>
          </cell>
          <cell r="L26" t="str">
            <v>CESLAO MARIN Y 27 DE FEBRERO, LOCAL POSTERIOR AL CENTRO DE ATENCION MOVISTAR</v>
          </cell>
        </row>
        <row r="27">
          <cell r="A27" t="str">
            <v>PARK20230201</v>
          </cell>
          <cell r="B27">
            <v>517519</v>
          </cell>
          <cell r="C27" t="str">
            <v>PARK20230201</v>
          </cell>
          <cell r="D27" t="str">
            <v>TELEFONICAPOP</v>
          </cell>
          <cell r="E27" t="str">
            <v>DESPACHO</v>
          </cell>
          <cell r="F27" t="str">
            <v>NORMAL</v>
          </cell>
          <cell r="G27" t="str">
            <v>FT86888</v>
          </cell>
          <cell r="H27">
            <v>44973</v>
          </cell>
          <cell r="I27" t="str">
            <v>HABILITADO_RUTEO</v>
          </cell>
          <cell r="J27">
            <v>44973</v>
          </cell>
          <cell r="K27" t="str">
            <v>DARIO CEVALLOS</v>
          </cell>
          <cell r="L27" t="str">
            <v>AV. SIMON BOLIVAR Y VIA NAYON, CENTRO CORPORATIVO EKOPARK, TORRE 3</v>
          </cell>
        </row>
        <row r="28">
          <cell r="A28" t="str">
            <v>PARK20230202</v>
          </cell>
          <cell r="B28">
            <v>517520</v>
          </cell>
          <cell r="C28" t="str">
            <v>PARK20230202</v>
          </cell>
          <cell r="D28" t="str">
            <v>TELEFONICAPOP</v>
          </cell>
          <cell r="E28" t="str">
            <v>DESPACHO</v>
          </cell>
          <cell r="F28" t="str">
            <v>NORMAL</v>
          </cell>
          <cell r="G28" t="str">
            <v>FT86886</v>
          </cell>
          <cell r="H28">
            <v>44973</v>
          </cell>
          <cell r="I28" t="str">
            <v>EN_TRANSITO</v>
          </cell>
          <cell r="J28">
            <v>44973</v>
          </cell>
          <cell r="K28" t="str">
            <v>BOLIVAR TERAN</v>
          </cell>
          <cell r="L28" t="str">
            <v>TERMINAL DE PASAJEROS AEROPUERTO JJ OLMEDO, AV. DE LAS AMERICAS. TELEFONICA GYE</v>
          </cell>
        </row>
        <row r="29">
          <cell r="A29" t="str">
            <v>PARK20230203</v>
          </cell>
          <cell r="B29">
            <v>517521</v>
          </cell>
          <cell r="C29" t="str">
            <v>PARK20230203</v>
          </cell>
          <cell r="D29" t="str">
            <v>TELEFONICAPOP</v>
          </cell>
          <cell r="E29" t="str">
            <v>DESPACHO</v>
          </cell>
          <cell r="F29" t="str">
            <v>NORMAL</v>
          </cell>
          <cell r="G29" t="str">
            <v>031080000230203</v>
          </cell>
          <cell r="H29">
            <v>44973</v>
          </cell>
          <cell r="I29" t="str">
            <v>EN_TRANSITO</v>
          </cell>
          <cell r="J29">
            <v>44973</v>
          </cell>
          <cell r="K29" t="str">
            <v>NARCISA ORTIZ CORDERO</v>
          </cell>
          <cell r="L29" t="str">
            <v>CDLA UNIVERSITARIA, CALLE UNIVERSITARIA 6 Y CALLE 32, MZ UZ. CASA ALTA DE 3 PISOS, PORTON BLANCO, RESTAURANT SOUTH INDIAN</v>
          </cell>
        </row>
        <row r="30">
          <cell r="A30" t="str">
            <v>PARK20230204</v>
          </cell>
          <cell r="B30">
            <v>517522</v>
          </cell>
          <cell r="C30" t="str">
            <v>PARK20230204</v>
          </cell>
          <cell r="D30" t="str">
            <v>TELEFONICAPOP</v>
          </cell>
          <cell r="E30" t="str">
            <v>DESPACHO</v>
          </cell>
          <cell r="F30" t="str">
            <v>NORMAL</v>
          </cell>
          <cell r="G30" t="str">
            <v>IC7469</v>
          </cell>
          <cell r="H30">
            <v>44973</v>
          </cell>
          <cell r="I30" t="str">
            <v>HABILITADO_RUTEO</v>
          </cell>
          <cell r="J30">
            <v>44973</v>
          </cell>
          <cell r="K30" t="str">
            <v>KARINA NOVILLO</v>
          </cell>
          <cell r="L30" t="str">
            <v>ANGEL PAREDES Y BELISARIO QUEVEDO, ENTRANDO POR LA GASOLINERA DE GAPAL, CASA L28, CIUDADELA QUINTA BOLIVAR</v>
          </cell>
        </row>
        <row r="31">
          <cell r="A31" t="str">
            <v>PARK20230205</v>
          </cell>
          <cell r="B31">
            <v>517523</v>
          </cell>
          <cell r="C31" t="str">
            <v>PARK20230205</v>
          </cell>
          <cell r="D31" t="str">
            <v>TELEFONICAPOP</v>
          </cell>
          <cell r="E31" t="str">
            <v>DESPACHO</v>
          </cell>
          <cell r="F31" t="str">
            <v>NORMAL</v>
          </cell>
          <cell r="G31" t="str">
            <v>031080000230205</v>
          </cell>
          <cell r="H31">
            <v>44973</v>
          </cell>
          <cell r="I31" t="str">
            <v>EN_TRANSITO</v>
          </cell>
          <cell r="J31">
            <v>44973</v>
          </cell>
          <cell r="K31" t="str">
            <v>WILMER APOLO</v>
          </cell>
          <cell r="L31" t="str">
            <v>25 DE JUNIO E/STA ROSA Y VELA</v>
          </cell>
        </row>
        <row r="32">
          <cell r="A32" t="str">
            <v>QUITO_279</v>
          </cell>
          <cell r="B32">
            <v>517517</v>
          </cell>
          <cell r="C32" t="str">
            <v>QUITO_279</v>
          </cell>
          <cell r="D32" t="str">
            <v>CARESTINO</v>
          </cell>
          <cell r="E32" t="str">
            <v>DESPACHO</v>
          </cell>
          <cell r="H32">
            <v>44973</v>
          </cell>
          <cell r="I32" t="str">
            <v>EN_PROCESO</v>
          </cell>
          <cell r="J32">
            <v>44973</v>
          </cell>
          <cell r="K32" t="str">
            <v>TIENDA CARESTINO</v>
          </cell>
          <cell r="L32" t="str">
            <v>LOCAL NRO 1, EDIFICIO TITANIUM PLAZA, AVENIDA REPUBLICA, PARROQUIA INAQUITO</v>
          </cell>
        </row>
        <row r="33">
          <cell r="A33" t="str">
            <v>QUITO_280</v>
          </cell>
          <cell r="B33">
            <v>517518</v>
          </cell>
          <cell r="C33" t="str">
            <v>QUITO_280</v>
          </cell>
          <cell r="D33" t="str">
            <v>CARESTINO</v>
          </cell>
          <cell r="E33" t="str">
            <v>DESPACHO</v>
          </cell>
          <cell r="H33">
            <v>44973</v>
          </cell>
          <cell r="I33" t="str">
            <v>EN_PROCESO</v>
          </cell>
          <cell r="J33">
            <v>44973</v>
          </cell>
          <cell r="K33" t="str">
            <v>TIENDA CARESTINO</v>
          </cell>
          <cell r="L33" t="str">
            <v>LOCAL NRO 1, EDIFICIO TITANIUM PLAZA, AVENIDA REPUBLICA, PARROQUIA INAQUITO</v>
          </cell>
        </row>
        <row r="34">
          <cell r="A34" t="str">
            <v>SG_2023_274 + ACTA</v>
          </cell>
          <cell r="B34">
            <v>517516</v>
          </cell>
          <cell r="C34" t="str">
            <v>SG_2023_274 + ACTA</v>
          </cell>
          <cell r="D34" t="str">
            <v>SG</v>
          </cell>
          <cell r="E34" t="str">
            <v>DESPACHO</v>
          </cell>
          <cell r="F34" t="str">
            <v>NORMAL</v>
          </cell>
          <cell r="H34">
            <v>44973</v>
          </cell>
          <cell r="I34" t="str">
            <v>EN_PROCESO</v>
          </cell>
          <cell r="J34">
            <v>44973</v>
          </cell>
          <cell r="K34" t="str">
            <v>MEGAMETALES  SAMBORONDON</v>
          </cell>
          <cell r="L34" t="str">
            <v>AV. LEÓN FEBRES CORDERO S/N Y COLEMBAS DE SAN ENRIQUE KLM 13.5</v>
          </cell>
        </row>
        <row r="35">
          <cell r="A35" t="str">
            <v>SG_2023_271+ ACTA</v>
          </cell>
          <cell r="B35">
            <v>517515</v>
          </cell>
          <cell r="C35" t="str">
            <v>SG_2023_271+ ACTA</v>
          </cell>
          <cell r="D35" t="str">
            <v>SG</v>
          </cell>
          <cell r="E35" t="str">
            <v>DESPACHO</v>
          </cell>
          <cell r="F35" t="str">
            <v>NORMAL</v>
          </cell>
          <cell r="H35">
            <v>44973</v>
          </cell>
          <cell r="I35" t="str">
            <v>EN_PROCESO</v>
          </cell>
          <cell r="J35">
            <v>44973</v>
          </cell>
          <cell r="K35" t="str">
            <v>PINTURA EL MAESTRO</v>
          </cell>
          <cell r="L35" t="str">
            <v>AV. 113 DIAGONAL A GASOLINERA TERPEL</v>
          </cell>
        </row>
        <row r="36">
          <cell r="A36" t="str">
            <v>SG_2023_273</v>
          </cell>
          <cell r="B36">
            <v>517514</v>
          </cell>
          <cell r="C36" t="str">
            <v>SG_2023_273</v>
          </cell>
          <cell r="D36" t="str">
            <v>SG</v>
          </cell>
          <cell r="E36" t="str">
            <v>DESPACHO</v>
          </cell>
          <cell r="F36" t="str">
            <v>NORMAL</v>
          </cell>
          <cell r="H36">
            <v>44973</v>
          </cell>
          <cell r="I36" t="str">
            <v>EN_PROCESO</v>
          </cell>
          <cell r="J36">
            <v>44973</v>
          </cell>
          <cell r="K36" t="str">
            <v>GERARDO ORTIZ &amp; HIJOS</v>
          </cell>
          <cell r="L36" t="str">
            <v>VIA A RACAR CENTRO COMERCIAL PLAZA RACAR</v>
          </cell>
        </row>
        <row r="37">
          <cell r="A37" t="str">
            <v>SG_2023_273</v>
          </cell>
          <cell r="B37">
            <v>517512</v>
          </cell>
          <cell r="C37" t="str">
            <v>SG_2023_273</v>
          </cell>
          <cell r="D37" t="str">
            <v>SERVICIOS EVENTUAES</v>
          </cell>
          <cell r="E37" t="str">
            <v>DESPACHO</v>
          </cell>
          <cell r="F37" t="str">
            <v>ESPECIAL</v>
          </cell>
          <cell r="H37">
            <v>44973</v>
          </cell>
          <cell r="I37" t="str">
            <v>EN_PROCESO</v>
          </cell>
          <cell r="J37">
            <v>44973</v>
          </cell>
          <cell r="K37" t="str">
            <v>GERARDO ORTIZ &amp; HIJOS</v>
          </cell>
          <cell r="L37" t="str">
            <v>VIA A RACAR CENTRO COMERCIAL PLAZA RACAR</v>
          </cell>
        </row>
        <row r="38">
          <cell r="A38" t="str">
            <v>SG_2022_242_289</v>
          </cell>
          <cell r="B38">
            <v>517511</v>
          </cell>
          <cell r="C38" t="str">
            <v>SG_2022_242_289</v>
          </cell>
          <cell r="D38" t="str">
            <v>SG</v>
          </cell>
          <cell r="E38" t="str">
            <v>DESPACHO</v>
          </cell>
          <cell r="F38" t="str">
            <v>NORMAL</v>
          </cell>
          <cell r="H38">
            <v>44973</v>
          </cell>
          <cell r="I38" t="str">
            <v>EN_PROCESO</v>
          </cell>
          <cell r="J38">
            <v>44973</v>
          </cell>
          <cell r="K38" t="str">
            <v>TAPITEX MB-CDGA PARQUE INDUSTRIAL</v>
          </cell>
          <cell r="L38" t="str">
            <v>BODEGA PARQUE INDUSTRIAL: AVENIDA DEL TORIL Y CARAPUNGO. A LADO DE LA BODEGA DE HOLCIM</v>
          </cell>
        </row>
        <row r="39">
          <cell r="A39" t="str">
            <v>SG_2022_241_270</v>
          </cell>
          <cell r="B39">
            <v>517510</v>
          </cell>
          <cell r="C39" t="str">
            <v>SG_2022_241_270</v>
          </cell>
          <cell r="D39" t="str">
            <v>SG</v>
          </cell>
          <cell r="E39" t="str">
            <v>DESPACHO</v>
          </cell>
          <cell r="F39" t="str">
            <v>NORMAL</v>
          </cell>
          <cell r="H39">
            <v>44973</v>
          </cell>
          <cell r="I39" t="str">
            <v>EN_PROCESO</v>
          </cell>
          <cell r="J39">
            <v>44973</v>
          </cell>
          <cell r="K39" t="str">
            <v>DISFERCAL-CELIO ALFREDO CALDERON</v>
          </cell>
          <cell r="L39" t="str">
            <v>AV ORDONEZ LASSO Y CEREZOS ED. PROCAL</v>
          </cell>
        </row>
        <row r="40">
          <cell r="A40" t="str">
            <v>20003118825078</v>
          </cell>
          <cell r="B40">
            <v>517505</v>
          </cell>
          <cell r="C40" t="str">
            <v>20003118825078</v>
          </cell>
          <cell r="D40" t="str">
            <v>CONECEL</v>
          </cell>
          <cell r="E40" t="str">
            <v>DESPACHO</v>
          </cell>
          <cell r="F40" t="str">
            <v>NORMAL</v>
          </cell>
          <cell r="G40" t="str">
            <v>GR20003118825078</v>
          </cell>
          <cell r="H40">
            <v>44973</v>
          </cell>
          <cell r="I40" t="str">
            <v>EN_TRANSITO</v>
          </cell>
          <cell r="J40">
            <v>44973</v>
          </cell>
          <cell r="K40" t="str">
            <v xml:space="preserve">STEVEN LEONARDO VARGAS HERRERA / </v>
          </cell>
          <cell r="L40" t="str">
            <v>SANTO DOMINGO / ABRAHAM CALAZACON / AV ABRAHAM CALAZACON Y AV QUEVEDO EN EL LOCAL DE REPUESTOS DE MOTOS CHINO CHANS</v>
          </cell>
        </row>
        <row r="41">
          <cell r="A41" t="str">
            <v>20003118424512</v>
          </cell>
          <cell r="B41">
            <v>517506</v>
          </cell>
          <cell r="C41" t="str">
            <v>20003118424512</v>
          </cell>
          <cell r="D41" t="str">
            <v>CONECEL</v>
          </cell>
          <cell r="E41" t="str">
            <v>DESPACHO</v>
          </cell>
          <cell r="F41" t="str">
            <v>NORMAL</v>
          </cell>
          <cell r="G41" t="str">
            <v/>
          </cell>
          <cell r="H41">
            <v>44973</v>
          </cell>
          <cell r="I41" t="str">
            <v>COORDINADO</v>
          </cell>
          <cell r="J41">
            <v>44973</v>
          </cell>
          <cell r="K41" t="str">
            <v xml:space="preserve">ANGEL DIONICIO MOCHA ENCALADA / </v>
          </cell>
          <cell r="L41" t="str">
            <v>CUENCA / HUAYNA CAPAC / AV DEL ESTADIO Y JOSE PERALTA EN LA SEDE DEL CLUB DEPORTIVO DE CUENCA FRENTE A LA DISCOTECA ANOS 80</v>
          </cell>
        </row>
        <row r="42">
          <cell r="A42" t="str">
            <v>20003118423977</v>
          </cell>
          <cell r="B42">
            <v>517507</v>
          </cell>
          <cell r="C42" t="str">
            <v>20003118423977</v>
          </cell>
          <cell r="D42" t="str">
            <v>CONECEL</v>
          </cell>
          <cell r="E42" t="str">
            <v>DESPACHO</v>
          </cell>
          <cell r="F42" t="str">
            <v>NORMAL</v>
          </cell>
          <cell r="G42" t="str">
            <v/>
          </cell>
          <cell r="H42">
            <v>44973</v>
          </cell>
          <cell r="I42" t="str">
            <v>COORDINADO</v>
          </cell>
          <cell r="J42">
            <v>44973</v>
          </cell>
          <cell r="K42" t="str">
            <v xml:space="preserve">GLADYS MARGARITA MOROCHO LEON / </v>
          </cell>
          <cell r="L42" t="str">
            <v>CUENCA / BELLAVISTA / AV MANUEL ANTONIO MUNOZ BORRERO Y MIRAFLORES CASA DE PORTON ROJO JUNTO A UNA LAVANDERIA</v>
          </cell>
        </row>
        <row r="43">
          <cell r="A43" t="str">
            <v>20003118423490</v>
          </cell>
          <cell r="B43">
            <v>517508</v>
          </cell>
          <cell r="C43" t="str">
            <v>20003118423490</v>
          </cell>
          <cell r="D43" t="str">
            <v>CONECEL</v>
          </cell>
          <cell r="E43" t="str">
            <v>DESPACHO</v>
          </cell>
          <cell r="F43" t="str">
            <v>NORMAL</v>
          </cell>
          <cell r="G43" t="str">
            <v/>
          </cell>
          <cell r="H43">
            <v>44973</v>
          </cell>
          <cell r="I43" t="str">
            <v>COORDINADO</v>
          </cell>
          <cell r="J43">
            <v>44973</v>
          </cell>
          <cell r="K43" t="str">
            <v xml:space="preserve">LUIS ERNESTO DUCHE CONTRERAS / </v>
          </cell>
          <cell r="L43" t="str">
            <v>CUENCA / HUAYNA CAPAC / AV JUAN LEON MERA Y JAIME ROLDOS CASA DE 4 PISOS COLOR BLANCO EN EL TERCER PISO FRENTE AL EDIFICIO ARIAS</v>
          </cell>
        </row>
        <row r="44">
          <cell r="A44" t="str">
            <v>20003118439526</v>
          </cell>
          <cell r="B44">
            <v>517509</v>
          </cell>
          <cell r="C44" t="str">
            <v>20003118439526</v>
          </cell>
          <cell r="D44" t="str">
            <v>CONECEL</v>
          </cell>
          <cell r="E44" t="str">
            <v>DESPACHO</v>
          </cell>
          <cell r="F44" t="str">
            <v>NORMAL</v>
          </cell>
          <cell r="G44" t="str">
            <v>FT86881</v>
          </cell>
          <cell r="H44">
            <v>44973</v>
          </cell>
          <cell r="I44" t="str">
            <v>COORDINADO</v>
          </cell>
          <cell r="J44">
            <v>44973</v>
          </cell>
          <cell r="K44" t="str">
            <v xml:space="preserve">MARIA SUSANA AGUILERA CARPIO / </v>
          </cell>
          <cell r="L44" t="str">
            <v>QUITO / LA KENNEDY / AV RAFAEL BUSTAMANTE E6-88 Y AV GONZALO ZALDUMBIDE FRENTE AL COLEGIO DON BOSCO LOCAL DE UN PISO COLOR BLANCO EN LA FLORISTERIA SURTIFLOR</v>
          </cell>
        </row>
        <row r="45">
          <cell r="A45" t="str">
            <v>PE_23_17</v>
          </cell>
          <cell r="B45">
            <v>517504</v>
          </cell>
          <cell r="C45" t="str">
            <v>PE_23_17</v>
          </cell>
          <cell r="D45" t="str">
            <v>PE</v>
          </cell>
          <cell r="E45" t="str">
            <v>DESPACHO</v>
          </cell>
          <cell r="F45" t="str">
            <v>NORMAL</v>
          </cell>
          <cell r="H45">
            <v>44973</v>
          </cell>
          <cell r="I45" t="str">
            <v>EN_TRANSITO</v>
          </cell>
          <cell r="J45">
            <v>44973</v>
          </cell>
          <cell r="K45" t="str">
            <v>LIDIA SCALDAFERRI</v>
          </cell>
          <cell r="L45" t="str">
            <v>VILLA CLUB, ETAPA KRYPTON , MANZANA 15 VILLA 20 , DAULE </v>
          </cell>
        </row>
        <row r="46">
          <cell r="A46" t="str">
            <v>WTEC32302160001_1</v>
          </cell>
          <cell r="B46">
            <v>517503</v>
          </cell>
          <cell r="C46" t="str">
            <v>WTEC32302160001_1</v>
          </cell>
          <cell r="D46" t="str">
            <v>HUAWEI</v>
          </cell>
          <cell r="E46" t="str">
            <v>DESPACHO</v>
          </cell>
          <cell r="F46" t="str">
            <v>EXCLUSIVO</v>
          </cell>
          <cell r="H46">
            <v>44973</v>
          </cell>
          <cell r="I46" t="str">
            <v>EN_PROCESO</v>
          </cell>
          <cell r="J46">
            <v>44973</v>
          </cell>
          <cell r="K46" t="str">
            <v>FLEXNET QUITO</v>
          </cell>
          <cell r="L46" t="str">
            <v>COMPLEJO SAN JORGE. 28 DE JUNIO Y GARCIA MORENO - ENTRADA A LLANO GRANDE.</v>
          </cell>
        </row>
        <row r="47">
          <cell r="A47" t="str">
            <v>WTEC32302160001</v>
          </cell>
          <cell r="B47">
            <v>517502</v>
          </cell>
          <cell r="C47" t="str">
            <v>WTEC32302160001</v>
          </cell>
          <cell r="D47" t="str">
            <v>HUAWEI</v>
          </cell>
          <cell r="E47" t="str">
            <v>DESPACHO</v>
          </cell>
          <cell r="F47" t="str">
            <v>EXCLUSIVO</v>
          </cell>
          <cell r="G47" t="str">
            <v>86903</v>
          </cell>
          <cell r="H47">
            <v>44973</v>
          </cell>
          <cell r="I47" t="str">
            <v>EN_PROCESO</v>
          </cell>
          <cell r="J47">
            <v>44973</v>
          </cell>
          <cell r="K47" t="str">
            <v>FLEXNET QUITO</v>
          </cell>
          <cell r="L47" t="str">
            <v>COMPLEJO SAN JORGE. 28 DE JUNIO Y GARCIA MORENO - ENTRADA A LLANO GRANDE.</v>
          </cell>
        </row>
        <row r="48">
          <cell r="A48" t="str">
            <v>98934486</v>
          </cell>
          <cell r="B48">
            <v>517497</v>
          </cell>
          <cell r="C48" t="str">
            <v>98934486</v>
          </cell>
          <cell r="D48" t="str">
            <v>HYCITE</v>
          </cell>
          <cell r="E48" t="str">
            <v>DESPACHO</v>
          </cell>
          <cell r="F48" t="str">
            <v>NORMAL</v>
          </cell>
          <cell r="G48" t="str">
            <v>ITQ7430</v>
          </cell>
          <cell r="H48">
            <v>44973</v>
          </cell>
          <cell r="I48" t="str">
            <v>HABILITADO_RUTEO</v>
          </cell>
          <cell r="J48">
            <v>44973</v>
          </cell>
          <cell r="K48" t="str">
            <v>ALFONSO EDUARDO TROYA</v>
          </cell>
          <cell r="L48" t="str">
            <v>PASAJE 2 PABLO CRUZ S12-209 Y GARCIA MORENO, VIA AL COLEGIO LA SALLE / PROVINCIA: PICHINCHA / CANTON: QUITO PARROQUIA: CONOCOTO / LOCALIDAD: VALLE DE LOS ANILLOS</v>
          </cell>
        </row>
        <row r="49">
          <cell r="A49" t="str">
            <v>98934469</v>
          </cell>
          <cell r="B49">
            <v>517498</v>
          </cell>
          <cell r="C49" t="str">
            <v>98934469</v>
          </cell>
          <cell r="D49" t="str">
            <v>HYCITE</v>
          </cell>
          <cell r="E49" t="str">
            <v>DESPACHO</v>
          </cell>
          <cell r="F49" t="str">
            <v>NORMAL</v>
          </cell>
          <cell r="G49" t="str">
            <v>031002004271184</v>
          </cell>
          <cell r="H49">
            <v>44973</v>
          </cell>
          <cell r="I49" t="str">
            <v>HABILITADO_RUTEO</v>
          </cell>
          <cell r="J49">
            <v>44973</v>
          </cell>
          <cell r="K49" t="str">
            <v>JHON ARTURO ALAVA INTRIAGO</v>
          </cell>
          <cell r="L49" t="str">
            <v>AV ELOY ALFARO FRENTE A UNIDAD EUGENIO ESPEJO, NUMERO DE CASA #003 / PROVINCIA: MANABI / CANTON: CHONE / PARROQUIA: CHONE</v>
          </cell>
        </row>
        <row r="50">
          <cell r="A50" t="str">
            <v>98934481</v>
          </cell>
          <cell r="B50">
            <v>517499</v>
          </cell>
          <cell r="C50" t="str">
            <v>98934481</v>
          </cell>
          <cell r="D50" t="str">
            <v>HYCITE</v>
          </cell>
          <cell r="E50" t="str">
            <v>DESPACHO</v>
          </cell>
          <cell r="F50" t="str">
            <v>NORMAL</v>
          </cell>
          <cell r="G50" t="str">
            <v>031002004271730</v>
          </cell>
          <cell r="H50">
            <v>44973</v>
          </cell>
          <cell r="I50" t="str">
            <v>HABILITADO_RUTEO</v>
          </cell>
          <cell r="J50">
            <v>44973</v>
          </cell>
          <cell r="K50" t="str">
            <v>JULIA VERONICA AMENDANO IZA</v>
          </cell>
          <cell r="L50" t="str">
            <v xml:space="preserve">CALLE SUCRE, NUMERACION 0325336, FRENTE AL PARQUE HOMERO VALENCIA, 3 PISO DIRECC DE OBRAS PUBLICAS, POR FAVOR ENTREGAR DE 8 AM A 5 PM DE LUNES A VIERNES / PROVINCIA: PICHINCHA / CANTON: PEDRO MONCAYO </v>
          </cell>
        </row>
        <row r="51">
          <cell r="A51" t="str">
            <v>98940029</v>
          </cell>
          <cell r="B51">
            <v>517500</v>
          </cell>
          <cell r="C51" t="str">
            <v>98940029</v>
          </cell>
          <cell r="D51" t="str">
            <v>HYCITE</v>
          </cell>
          <cell r="E51" t="str">
            <v>DESPACHO</v>
          </cell>
          <cell r="F51" t="str">
            <v>NORMAL</v>
          </cell>
          <cell r="G51" t="str">
            <v>ITG7431</v>
          </cell>
          <cell r="H51">
            <v>44973</v>
          </cell>
          <cell r="I51" t="str">
            <v>EN_TRANSITO</v>
          </cell>
          <cell r="J51">
            <v>44973</v>
          </cell>
          <cell r="K51" t="str">
            <v>YULIS RIBEL BRAVO BRAVO / JEMS BRAVO</v>
          </cell>
          <cell r="L51" t="str">
            <v>MZ 1 VILLA 1 CASA DE DOS PISOS, BRR BRISA DE MAR, FRENTE AL HOTEL ESPANOL / PROVINCIA: PICHINCHA / CANTON: GUAYAQUIL / PARROQUIA: POSORJA NOTA: ENTREGA DESPUES DE LAS 4 PM</v>
          </cell>
        </row>
        <row r="52">
          <cell r="A52" t="str">
            <v>98940033</v>
          </cell>
          <cell r="B52">
            <v>517501</v>
          </cell>
          <cell r="C52" t="str">
            <v>98940033</v>
          </cell>
          <cell r="D52" t="str">
            <v>HYCITE</v>
          </cell>
          <cell r="E52" t="str">
            <v>DESPACHO</v>
          </cell>
          <cell r="F52" t="str">
            <v>NORMAL</v>
          </cell>
          <cell r="G52" t="str">
            <v>ITQ7432</v>
          </cell>
          <cell r="H52">
            <v>44973</v>
          </cell>
          <cell r="I52" t="str">
            <v>HABILITADO_RUTEO</v>
          </cell>
          <cell r="J52">
            <v>44973</v>
          </cell>
          <cell r="K52" t="str">
            <v>MARIA LUISA NANTIP TAANT</v>
          </cell>
          <cell r="L52" t="str">
            <v>AV DE LA REPUBLICA Y TERESA DE CEPEDA / PROVINCIA: PICHINCHA / CANTON: QUITO / PARROQUIA: INAQUITO NOTA: OFI DE DISTRIBUIDOR</v>
          </cell>
        </row>
        <row r="53">
          <cell r="A53" t="str">
            <v>2496707</v>
          </cell>
          <cell r="B53">
            <v>517495</v>
          </cell>
          <cell r="C53" t="str">
            <v>2496707</v>
          </cell>
          <cell r="D53" t="str">
            <v>MDELIVERY</v>
          </cell>
          <cell r="E53" t="str">
            <v>DESPACHO</v>
          </cell>
          <cell r="F53" t="str">
            <v>PREMIUM</v>
          </cell>
          <cell r="G53" t="str">
            <v>FT86877</v>
          </cell>
          <cell r="H53">
            <v>44973</v>
          </cell>
          <cell r="I53" t="str">
            <v>EN_TRANSITO</v>
          </cell>
          <cell r="J53">
            <v>44973</v>
          </cell>
          <cell r="K53" t="str">
            <v>Ullon Sanchez Ariel Reinaldo Zambrano Lara Henrry Andres_MAQUINARIAS Y VEHICULOS S A MAVESA</v>
          </cell>
          <cell r="L53" t="str">
            <v>Calle AV JUAN TANCA MARENGO Kilometro 3 5 Referencia FRENTE A LA FACULTAD DE INGENIERIA INDUSTRIAL DE LA UNIVERSIDAD DE GUAYAQUIL</v>
          </cell>
        </row>
        <row r="54">
          <cell r="A54" t="str">
            <v>2496923</v>
          </cell>
          <cell r="B54">
            <v>517496</v>
          </cell>
          <cell r="C54" t="str">
            <v>2496923</v>
          </cell>
          <cell r="D54" t="str">
            <v>MDELIVERY</v>
          </cell>
          <cell r="E54" t="str">
            <v>DESPACHO</v>
          </cell>
          <cell r="F54" t="str">
            <v>PREMIUM</v>
          </cell>
          <cell r="G54" t="str">
            <v>FT86878</v>
          </cell>
          <cell r="H54">
            <v>44973</v>
          </cell>
          <cell r="I54" t="str">
            <v>EN_TRANSITO</v>
          </cell>
          <cell r="J54">
            <v>44973</v>
          </cell>
          <cell r="K54" t="str">
            <v>Ullon Sanchez Ariel Reinaldo Zambrano Lara Henrry Andres_MAQUINARIAS Y VEHICULOS S A MAVESA</v>
          </cell>
          <cell r="L54" t="str">
            <v>Calle AV JUAN TANCA MARENGO Kilometro 3 5 Referencia FRENTE A LA FACULTAD DE INGENIERIA INDUSTRIAL DE LA UNIVERSIDAD DE GUAYAQUIL</v>
          </cell>
        </row>
        <row r="55">
          <cell r="A55" t="str">
            <v>25283</v>
          </cell>
          <cell r="B55">
            <v>517493</v>
          </cell>
          <cell r="C55" t="str">
            <v>25283</v>
          </cell>
          <cell r="D55" t="str">
            <v>WORLINASLI</v>
          </cell>
          <cell r="E55" t="str">
            <v>DESPACHO</v>
          </cell>
          <cell r="F55" t="str">
            <v>NORMAL</v>
          </cell>
          <cell r="G55" t="str">
            <v>86760</v>
          </cell>
          <cell r="H55">
            <v>44973</v>
          </cell>
          <cell r="I55" t="str">
            <v>EN_PROCESO</v>
          </cell>
          <cell r="J55">
            <v>44973</v>
          </cell>
          <cell r="K55" t="str">
            <v>JOSELLYN ISABEL MENDIETA TORRES</v>
          </cell>
          <cell r="L55" t="str">
            <v>GOMEZ RENDON ENTRE GALLEGOS LARA Y GUERRERO VALENZUELA 2617</v>
          </cell>
        </row>
        <row r="56">
          <cell r="A56" t="str">
            <v>98948162</v>
          </cell>
          <cell r="B56">
            <v>517492</v>
          </cell>
          <cell r="C56" t="str">
            <v>98948162</v>
          </cell>
          <cell r="D56" t="str">
            <v>HYCITE</v>
          </cell>
          <cell r="E56" t="str">
            <v>DESPACHO</v>
          </cell>
          <cell r="F56" t="str">
            <v>NORMAL</v>
          </cell>
          <cell r="G56" t="str">
            <v>ITG7429</v>
          </cell>
          <cell r="H56">
            <v>44973</v>
          </cell>
          <cell r="I56" t="str">
            <v>EN_TRANSITO</v>
          </cell>
          <cell r="J56">
            <v>44973</v>
          </cell>
          <cell r="K56" t="str">
            <v>BETTY BUSTAMANTE</v>
          </cell>
          <cell r="L56" t="str">
            <v>URBANIZACION LA RIOJA ETAPA ASTORIA MZ-9 18 DAULE // DAULE LA AURORA 905161 GUAYAS</v>
          </cell>
        </row>
        <row r="57">
          <cell r="A57" t="str">
            <v>98917188</v>
          </cell>
          <cell r="B57">
            <v>517460</v>
          </cell>
          <cell r="C57" t="str">
            <v>98917188</v>
          </cell>
          <cell r="D57" t="str">
            <v>HYCITE</v>
          </cell>
          <cell r="E57" t="str">
            <v>DESPACHO</v>
          </cell>
          <cell r="F57" t="str">
            <v>NORMAL</v>
          </cell>
          <cell r="G57" t="str">
            <v>ITQ7410</v>
          </cell>
          <cell r="H57">
            <v>44973</v>
          </cell>
          <cell r="I57" t="str">
            <v>HABILITADO_RUTEO</v>
          </cell>
          <cell r="J57">
            <v>44973</v>
          </cell>
          <cell r="K57" t="str">
            <v>INGRI L GARCIA</v>
          </cell>
          <cell r="L57" t="str">
            <v>LEONOR STACEY Y N48-180   QUITO DISTRITO METROPOLIT 170132 PICHINCHA</v>
          </cell>
        </row>
        <row r="58">
          <cell r="A58" t="str">
            <v>98917933</v>
          </cell>
          <cell r="B58">
            <v>517461</v>
          </cell>
          <cell r="C58" t="str">
            <v>98917933</v>
          </cell>
          <cell r="D58" t="str">
            <v>HYCITE</v>
          </cell>
          <cell r="E58" t="str">
            <v>DESPACHO</v>
          </cell>
          <cell r="F58" t="str">
            <v>NORMAL</v>
          </cell>
          <cell r="G58" t="str">
            <v>ITG7468</v>
          </cell>
          <cell r="H58">
            <v>44973</v>
          </cell>
          <cell r="I58" t="str">
            <v>EN_TRANSITO</v>
          </cell>
          <cell r="J58">
            <v>44973</v>
          </cell>
          <cell r="K58" t="str">
            <v>GUIDO RAMIREZ</v>
          </cell>
          <cell r="L58" t="str">
            <v>URDESA CENTRAL AV LAS AGUAS Y JIGUAS EDIFICIO # 1-111 GUAYAQUIL // URDESA TARQUI 090507 GUAYAS</v>
          </cell>
        </row>
        <row r="59">
          <cell r="A59" t="str">
            <v>98923434</v>
          </cell>
          <cell r="B59">
            <v>517462</v>
          </cell>
          <cell r="C59" t="str">
            <v>98923434</v>
          </cell>
          <cell r="D59" t="str">
            <v>HYCITE</v>
          </cell>
          <cell r="E59" t="str">
            <v>DESPACHO</v>
          </cell>
          <cell r="F59" t="str">
            <v>NORMAL</v>
          </cell>
          <cell r="G59" t="str">
            <v>031002004270260</v>
          </cell>
          <cell r="H59">
            <v>44973</v>
          </cell>
          <cell r="I59" t="str">
            <v>HABILITADO_RUTEO</v>
          </cell>
          <cell r="J59">
            <v>44973</v>
          </cell>
          <cell r="K59" t="str">
            <v>BERTHA LEGARDA</v>
          </cell>
          <cell r="L59" t="str">
            <v>CIUDADELA DE LOS ARQUITECTOS L7 AV DE LOS MIGRANTES CASA ESQUINERA CUENCA // CDLA LOS ARQUITECTOS MACHANGARA 010107 AZUAY</v>
          </cell>
        </row>
        <row r="60">
          <cell r="A60" t="str">
            <v>98927276</v>
          </cell>
          <cell r="B60">
            <v>517463</v>
          </cell>
          <cell r="C60" t="str">
            <v>98927276</v>
          </cell>
          <cell r="D60" t="str">
            <v>HYCITE</v>
          </cell>
          <cell r="E60" t="str">
            <v>DESPACHO</v>
          </cell>
          <cell r="F60" t="str">
            <v>NORMAL</v>
          </cell>
          <cell r="G60" t="str">
            <v>ITQ7412</v>
          </cell>
          <cell r="H60">
            <v>44973</v>
          </cell>
          <cell r="I60" t="str">
            <v>HABILITADO_RUTEO</v>
          </cell>
          <cell r="J60">
            <v>44973</v>
          </cell>
          <cell r="K60" t="str">
            <v>BEATRIZ FLORES</v>
          </cell>
          <cell r="L60" t="str">
            <v>JOSE ENRIQUE OE2-77 Y CRISTOBAL TORRES CASA COLOR BLANCO FRENTE A BAZAR YADIRA QUITO CARCELEN CARCELEN 170120 PICHINCHA</v>
          </cell>
        </row>
        <row r="61">
          <cell r="A61" t="str">
            <v>98933397</v>
          </cell>
          <cell r="B61">
            <v>517464</v>
          </cell>
          <cell r="C61" t="str">
            <v>98933397</v>
          </cell>
          <cell r="D61" t="str">
            <v>HYCITE</v>
          </cell>
          <cell r="E61" t="str">
            <v>DESPACHO</v>
          </cell>
          <cell r="F61" t="str">
            <v>NORMAL</v>
          </cell>
          <cell r="G61" t="str">
            <v>031002004270263</v>
          </cell>
          <cell r="H61">
            <v>44973</v>
          </cell>
          <cell r="I61" t="str">
            <v>HABILITADO_RUTEO</v>
          </cell>
          <cell r="J61">
            <v>44973</v>
          </cell>
          <cell r="K61" t="str">
            <v>ORLANDA MANZO</v>
          </cell>
          <cell r="L61" t="str">
            <v>BOLIVIA CASA VERDA REJA LADRILLOS AV DE LAS AMERICAS Y MEXICO MILAGRO / CIUDADELA SAN FRANCISCO MILAGRO 091704 GUAYAS</v>
          </cell>
        </row>
        <row r="62">
          <cell r="A62" t="str">
            <v>98934295</v>
          </cell>
          <cell r="B62">
            <v>517465</v>
          </cell>
          <cell r="C62" t="str">
            <v>98934295</v>
          </cell>
          <cell r="D62" t="str">
            <v>HYCITE</v>
          </cell>
          <cell r="E62" t="str">
            <v>DESPACHO</v>
          </cell>
          <cell r="F62" t="str">
            <v>NORMAL</v>
          </cell>
          <cell r="G62" t="str">
            <v>ITG7413</v>
          </cell>
          <cell r="H62">
            <v>44973</v>
          </cell>
          <cell r="I62" t="str">
            <v>EN_TRANSITO</v>
          </cell>
          <cell r="J62">
            <v>44973</v>
          </cell>
          <cell r="K62" t="str">
            <v>ARTURO ALVARADO</v>
          </cell>
          <cell r="L62" t="str">
            <v>CL RODOLFO BAQUERIZO Y DEMETRIO AGUILERA ALBORADA VIII ETAPA MZ 378 SL 1 OF.101  TARQUI 090501 GUAYAS</v>
          </cell>
        </row>
        <row r="63">
          <cell r="A63" t="str">
            <v>98935272</v>
          </cell>
          <cell r="B63">
            <v>517466</v>
          </cell>
          <cell r="C63" t="str">
            <v>98935272</v>
          </cell>
          <cell r="D63" t="str">
            <v>HYCITE</v>
          </cell>
          <cell r="E63" t="str">
            <v>DESPACHO</v>
          </cell>
          <cell r="F63" t="str">
            <v>NORMAL</v>
          </cell>
          <cell r="G63" t="str">
            <v>ITG7414</v>
          </cell>
          <cell r="H63">
            <v>44973</v>
          </cell>
          <cell r="I63" t="str">
            <v>EN_TRANSITO</v>
          </cell>
          <cell r="J63">
            <v>44973</v>
          </cell>
          <cell r="K63" t="str">
            <v>IVAN O MUNIZ MAGO</v>
          </cell>
          <cell r="L63" t="str">
            <v>CDLA GARZOTA MZ 33 Y VILLA 21   TARQUI 090607 GUAYAS</v>
          </cell>
        </row>
        <row r="64">
          <cell r="A64" t="str">
            <v>98936175</v>
          </cell>
          <cell r="B64">
            <v>517467</v>
          </cell>
          <cell r="C64" t="str">
            <v>98936175</v>
          </cell>
          <cell r="D64" t="str">
            <v>HYCITE</v>
          </cell>
          <cell r="E64" t="str">
            <v>DESPACHO</v>
          </cell>
          <cell r="F64" t="str">
            <v>NORMAL</v>
          </cell>
          <cell r="G64" t="str">
            <v>ITG7415</v>
          </cell>
          <cell r="H64">
            <v>44973</v>
          </cell>
          <cell r="I64" t="str">
            <v>EN_TRANSITO</v>
          </cell>
          <cell r="J64">
            <v>44973</v>
          </cell>
          <cell r="K64" t="str">
            <v>EDUVIGES AQUINO</v>
          </cell>
          <cell r="L64" t="str">
            <v>HAMANGUALO MZA E13 SOLAR 10 DETRAS DE PASAJE GUAYAQUIL // GUAYAQUIL-GUANGOLA XIMENA 090202 GUAYAS</v>
          </cell>
        </row>
        <row r="65">
          <cell r="A65" t="str">
            <v>98936416</v>
          </cell>
          <cell r="B65">
            <v>517468</v>
          </cell>
          <cell r="C65" t="str">
            <v>98936416</v>
          </cell>
          <cell r="D65" t="str">
            <v>HYCITE</v>
          </cell>
          <cell r="E65" t="str">
            <v>DESPACHO</v>
          </cell>
          <cell r="F65" t="str">
            <v>NORMAL</v>
          </cell>
          <cell r="G65" t="str">
            <v>031002004270266</v>
          </cell>
          <cell r="H65">
            <v>44973</v>
          </cell>
          <cell r="I65" t="str">
            <v>HABILITADO_RUTEO</v>
          </cell>
          <cell r="J65">
            <v>44973</v>
          </cell>
          <cell r="K65" t="str">
            <v>CECILIA MALAVE</v>
          </cell>
          <cell r="L65" t="str">
            <v>RECINTO 3 CERRITOS KM 15 VIA NARANJAL PUERTO INCA NARANJAL // 3 CAMITOS TAURA 091205 GUAYAS</v>
          </cell>
        </row>
        <row r="66">
          <cell r="A66" t="str">
            <v>98936527</v>
          </cell>
          <cell r="B66">
            <v>517469</v>
          </cell>
          <cell r="C66" t="str">
            <v>98936527</v>
          </cell>
          <cell r="D66" t="str">
            <v>HYCITE</v>
          </cell>
          <cell r="E66" t="str">
            <v>DESPACHO</v>
          </cell>
          <cell r="F66" t="str">
            <v>NORMAL</v>
          </cell>
          <cell r="G66" t="str">
            <v>031002004270205</v>
          </cell>
          <cell r="H66">
            <v>44973</v>
          </cell>
          <cell r="I66" t="str">
            <v>HABILITADO_RUTEO</v>
          </cell>
          <cell r="J66">
            <v>44973</v>
          </cell>
          <cell r="K66" t="str">
            <v>INES MOLINA</v>
          </cell>
          <cell r="L66" t="str">
            <v>CALLE VIRGILIO REGALADO S/N KM 126 DIAGONAL IG CATOLICA A LADO DE IG TESTIG JUAGACHA-COOP UNIDOS VENCEREMOS VIRGEN DE FATIMA K126 092105 GUAYAS</v>
          </cell>
        </row>
        <row r="67">
          <cell r="A67" t="str">
            <v>98936808</v>
          </cell>
          <cell r="B67">
            <v>517470</v>
          </cell>
          <cell r="C67" t="str">
            <v>98936808</v>
          </cell>
          <cell r="D67" t="str">
            <v>HYCITE</v>
          </cell>
          <cell r="E67" t="str">
            <v>DESPACHO</v>
          </cell>
          <cell r="F67" t="str">
            <v>NORMAL</v>
          </cell>
          <cell r="G67" t="str">
            <v>ITQ7416</v>
          </cell>
          <cell r="H67">
            <v>44973</v>
          </cell>
          <cell r="I67" t="str">
            <v>HABILITADO_RUTEO</v>
          </cell>
          <cell r="J67">
            <v>44973</v>
          </cell>
          <cell r="K67" t="str">
            <v>JOSE RAFAEL SIMBANA(S)</v>
          </cell>
          <cell r="L67" t="str">
            <v>CALLE REINALDO ESPINOSA N47-301 JUNTO EDIFICIO TOQUILLA CASA DE COLOR BN QUITO JIPIJAPA 170137 PICHINCHA</v>
          </cell>
        </row>
        <row r="68">
          <cell r="A68" t="str">
            <v>98938694</v>
          </cell>
          <cell r="B68">
            <v>517471</v>
          </cell>
          <cell r="C68" t="str">
            <v>98938694</v>
          </cell>
          <cell r="D68" t="str">
            <v>HYCITE</v>
          </cell>
          <cell r="E68" t="str">
            <v>DESPACHO</v>
          </cell>
          <cell r="F68" t="str">
            <v>NORMAL</v>
          </cell>
          <cell r="G68" t="str">
            <v>ITG7417</v>
          </cell>
          <cell r="H68">
            <v>44973</v>
          </cell>
          <cell r="I68" t="str">
            <v>EN_TRANSITO</v>
          </cell>
          <cell r="J68">
            <v>44973</v>
          </cell>
          <cell r="K68" t="str">
            <v>JESSICA MARISCAL</v>
          </cell>
          <cell r="L68" t="str">
            <v>BASTION POPULAR MZA 876 SOLAR 05 PASCUAL GUAYAQUIL ENYAMBO PEJAS PLOMAS PORTON C GUAYAQUIL // BASTION TARQUI 090112 GUAYAS</v>
          </cell>
        </row>
        <row r="69">
          <cell r="A69" t="str">
            <v>98938720</v>
          </cell>
          <cell r="B69">
            <v>517472</v>
          </cell>
          <cell r="C69" t="str">
            <v>98938720</v>
          </cell>
          <cell r="D69" t="str">
            <v>HYCITE</v>
          </cell>
          <cell r="E69" t="str">
            <v>DESPACHO</v>
          </cell>
          <cell r="F69" t="str">
            <v>NORMAL</v>
          </cell>
          <cell r="G69" t="str">
            <v>ITG7418</v>
          </cell>
          <cell r="H69">
            <v>44973</v>
          </cell>
          <cell r="I69" t="str">
            <v>EN_TRANSITO</v>
          </cell>
          <cell r="J69">
            <v>44973</v>
          </cell>
          <cell r="K69" t="str">
            <v>ROGELIO SALAZAR</v>
          </cell>
          <cell r="L69" t="str">
            <v>PARAISO DE LA FLOR BLOQUE 10 MZ 422 SL21 ESQUINERO MIES CASA BLANCA PUERTA NEGRA GUYAQUIL / PARAISO DE LA FLOR PASCUALES 090802 GUAYAS</v>
          </cell>
        </row>
        <row r="70">
          <cell r="A70" t="str">
            <v>98938818</v>
          </cell>
          <cell r="B70">
            <v>517473</v>
          </cell>
          <cell r="C70" t="str">
            <v>98938818</v>
          </cell>
          <cell r="D70" t="str">
            <v>HYCITE</v>
          </cell>
          <cell r="E70" t="str">
            <v>DESPACHO</v>
          </cell>
          <cell r="F70" t="str">
            <v>NORMAL</v>
          </cell>
          <cell r="G70" t="str">
            <v>031002004270270</v>
          </cell>
          <cell r="H70">
            <v>44973</v>
          </cell>
          <cell r="I70" t="str">
            <v>HABILITADO_RUTEO</v>
          </cell>
          <cell r="J70">
            <v>44973</v>
          </cell>
          <cell r="K70" t="str">
            <v>CLAUDIA ROMAN</v>
          </cell>
          <cell r="L70" t="str">
            <v>CDLA ABEL GILBERT GASTON 3 MZ-A2 V-13 CDLA ABEL GILBER DETRAS FARMACIA 911 DURAN // ABEL GILBER ELOY ALFARO (DURAN / DURA 092409 GUAYAS</v>
          </cell>
        </row>
        <row r="71">
          <cell r="A71" t="str">
            <v>98939239</v>
          </cell>
          <cell r="B71">
            <v>517474</v>
          </cell>
          <cell r="C71" t="str">
            <v>98939239</v>
          </cell>
          <cell r="D71" t="str">
            <v>HYCITE</v>
          </cell>
          <cell r="E71" t="str">
            <v>DESPACHO</v>
          </cell>
          <cell r="F71" t="str">
            <v>NORMAL</v>
          </cell>
          <cell r="G71" t="str">
            <v>031002004270272</v>
          </cell>
          <cell r="H71">
            <v>44973</v>
          </cell>
          <cell r="I71" t="str">
            <v>HABILITADO_RUTEO</v>
          </cell>
          <cell r="J71">
            <v>44973</v>
          </cell>
          <cell r="K71" t="str">
            <v>CARLOS SILVA</v>
          </cell>
          <cell r="L71" t="str">
            <v>CIUDADELA INDEPENDIENTE FRENTE A LA MECANICA CARBO MACHALA CUIDADELA INDEPENDIENTE JAMBELI 070202 EL ORO</v>
          </cell>
        </row>
        <row r="72">
          <cell r="A72" t="str">
            <v>98939845</v>
          </cell>
          <cell r="B72">
            <v>517475</v>
          </cell>
          <cell r="C72" t="str">
            <v>98939845</v>
          </cell>
          <cell r="D72" t="str">
            <v>HYCITE</v>
          </cell>
          <cell r="E72" t="str">
            <v>DESPACHO</v>
          </cell>
          <cell r="F72" t="str">
            <v>NORMAL</v>
          </cell>
          <cell r="G72" t="str">
            <v>ITG7420</v>
          </cell>
          <cell r="H72">
            <v>44973</v>
          </cell>
          <cell r="I72" t="str">
            <v>EN_TRANSITO</v>
          </cell>
          <cell r="J72">
            <v>44973</v>
          </cell>
          <cell r="K72" t="str">
            <v>MARIA F AGUIRRE</v>
          </cell>
          <cell r="L72" t="str">
            <v>DALIAS S/N Y JOSE RODRIGUEZ   TARQUI 090501 GUAYAS</v>
          </cell>
        </row>
        <row r="73">
          <cell r="A73" t="str">
            <v>98940105</v>
          </cell>
          <cell r="B73">
            <v>517476</v>
          </cell>
          <cell r="C73" t="str">
            <v>98940105</v>
          </cell>
          <cell r="D73" t="str">
            <v>HYCITE</v>
          </cell>
          <cell r="E73" t="str">
            <v>DESPACHO</v>
          </cell>
          <cell r="F73" t="str">
            <v>NORMAL</v>
          </cell>
          <cell r="G73" t="str">
            <v>031002004270273</v>
          </cell>
          <cell r="H73">
            <v>44973</v>
          </cell>
          <cell r="I73" t="str">
            <v>HABILITADO_RUTEO</v>
          </cell>
          <cell r="J73">
            <v>44973</v>
          </cell>
          <cell r="K73" t="str">
            <v>SUSANA ALVARADO</v>
          </cell>
          <cell r="L73" t="str">
            <v>JOSE VINUEZA 1-62 Y RIOFRIO JUNTO SUPERSTOCK CUENCA // CORAL CENTRO AV AMERICAS YANUNCAY 010206 AZUAY</v>
          </cell>
        </row>
        <row r="74">
          <cell r="A74" t="str">
            <v>98940549</v>
          </cell>
          <cell r="B74">
            <v>517477</v>
          </cell>
          <cell r="C74" t="str">
            <v>98940549</v>
          </cell>
          <cell r="D74" t="str">
            <v>HYCITE</v>
          </cell>
          <cell r="E74" t="str">
            <v>DESPACHO</v>
          </cell>
          <cell r="F74" t="str">
            <v>NORMAL</v>
          </cell>
          <cell r="G74" t="str">
            <v>ITG7421</v>
          </cell>
          <cell r="H74">
            <v>44973</v>
          </cell>
          <cell r="I74" t="str">
            <v>EN_TRANSITO</v>
          </cell>
          <cell r="J74">
            <v>44973</v>
          </cell>
          <cell r="K74" t="str">
            <v>RAMON B VELEZ</v>
          </cell>
          <cell r="L74" t="str">
            <v>URDENOR II SOLAR 43 Y URDENOR   GUAYAQUIL 090607 GUAYAS</v>
          </cell>
        </row>
        <row r="75">
          <cell r="A75" t="str">
            <v>98941612</v>
          </cell>
          <cell r="B75">
            <v>517478</v>
          </cell>
          <cell r="C75" t="str">
            <v>98941612</v>
          </cell>
          <cell r="D75" t="str">
            <v>HYCITE</v>
          </cell>
          <cell r="E75" t="str">
            <v>DESPACHO</v>
          </cell>
          <cell r="F75" t="str">
            <v>NORMAL</v>
          </cell>
          <cell r="G75" t="str">
            <v>031002004270276</v>
          </cell>
          <cell r="H75">
            <v>44973</v>
          </cell>
          <cell r="I75" t="str">
            <v>HABILITADO_RUTEO</v>
          </cell>
          <cell r="J75">
            <v>44973</v>
          </cell>
          <cell r="K75" t="str">
            <v>APIA ESPINOSA JORGE EDUARDO</v>
          </cell>
          <cell r="L75" t="str">
            <v>ALLE DE TIERRA SIN NOMBRE,ENTRADA A LA F LA FABRICA CURTILAN- DE LADRILLO VISTO CASA DE LADRILLO VISTO, 1 PISO LATACUNGA 050101 COTOPAXI</v>
          </cell>
        </row>
        <row r="76">
          <cell r="A76" t="str">
            <v>98942080</v>
          </cell>
          <cell r="B76">
            <v>517479</v>
          </cell>
          <cell r="C76" t="str">
            <v>98942080</v>
          </cell>
          <cell r="D76" t="str">
            <v>HYCITE</v>
          </cell>
          <cell r="E76" t="str">
            <v>DESPACHO</v>
          </cell>
          <cell r="F76" t="str">
            <v>NORMAL</v>
          </cell>
          <cell r="G76" t="str">
            <v>031002004271831</v>
          </cell>
          <cell r="H76">
            <v>44973</v>
          </cell>
          <cell r="I76" t="str">
            <v>HABILITADO_RUTEO</v>
          </cell>
          <cell r="J76">
            <v>44973</v>
          </cell>
          <cell r="K76" t="str">
            <v>BYRON F ARMIJOS ARIAS</v>
          </cell>
          <cell r="L76" t="str">
            <v>CALLE TULCAN AV EDGAR CORDOBA JUNTO A NET LIFE  LA PROVIDENCIA 070101 EL ORO</v>
          </cell>
        </row>
        <row r="77">
          <cell r="A77" t="str">
            <v>98942791</v>
          </cell>
          <cell r="B77">
            <v>517480</v>
          </cell>
          <cell r="C77" t="str">
            <v>98942791</v>
          </cell>
          <cell r="D77" t="str">
            <v>HYCITE</v>
          </cell>
          <cell r="E77" t="str">
            <v>DESPACHO</v>
          </cell>
          <cell r="F77" t="str">
            <v>NORMAL</v>
          </cell>
          <cell r="G77" t="str">
            <v>ITG7422</v>
          </cell>
          <cell r="H77">
            <v>44973</v>
          </cell>
          <cell r="I77" t="str">
            <v>EN_TRANSITO</v>
          </cell>
          <cell r="J77">
            <v>44973</v>
          </cell>
          <cell r="K77" t="str">
            <v>YELENA LOOR</v>
          </cell>
          <cell r="L77" t="str">
            <v>URBANIZACION VILANOVA - VIA A SALITRE FRENTE A PLAZA SUNSET DAULE / DAULE DAULE 030183 GUAYAS</v>
          </cell>
        </row>
        <row r="78">
          <cell r="A78" t="str">
            <v>98944139</v>
          </cell>
          <cell r="B78">
            <v>517481</v>
          </cell>
          <cell r="C78" t="str">
            <v>98944139</v>
          </cell>
          <cell r="D78" t="str">
            <v>HYCITE</v>
          </cell>
          <cell r="E78" t="str">
            <v>DESPACHO</v>
          </cell>
          <cell r="F78" t="str">
            <v>NORMAL</v>
          </cell>
          <cell r="G78" t="str">
            <v>031002004271825</v>
          </cell>
          <cell r="H78">
            <v>44973</v>
          </cell>
          <cell r="I78" t="str">
            <v>HABILITADO_RUTEO</v>
          </cell>
          <cell r="J78">
            <v>44973</v>
          </cell>
          <cell r="K78" t="str">
            <v>NORMA MERO</v>
          </cell>
          <cell r="L78" t="str">
            <v>VIA MANABI URB. SAN MIGUEL DE AFUERA CLL QUITO MZ 16 SL 9 ENTRADA POLICENTRO EL EMPALME / SAN MIGUEL VELASCO IBARRA (CAB. EL E 091501 GUAYAS</v>
          </cell>
        </row>
        <row r="79">
          <cell r="A79" t="str">
            <v>98944540</v>
          </cell>
          <cell r="B79">
            <v>517482</v>
          </cell>
          <cell r="C79" t="str">
            <v>98944540</v>
          </cell>
          <cell r="D79" t="str">
            <v>HYCITE</v>
          </cell>
          <cell r="E79" t="str">
            <v>DESPACHO</v>
          </cell>
          <cell r="F79" t="str">
            <v>NORMAL</v>
          </cell>
          <cell r="G79" t="str">
            <v>ITG7423</v>
          </cell>
          <cell r="H79">
            <v>44973</v>
          </cell>
          <cell r="I79" t="str">
            <v>EN_TRANSITO</v>
          </cell>
          <cell r="J79">
            <v>44973</v>
          </cell>
          <cell r="K79" t="str">
            <v>JUAN RODRIGUEZ</v>
          </cell>
          <cell r="L79" t="str">
            <v>KM 6.5 VIA SAMBORONDON, ISLA MOCOLI URB PENINSULA MZ C 4 SAMBORONDON LA PUNTILLA 092302 GUAYAS</v>
          </cell>
        </row>
        <row r="80">
          <cell r="A80" t="str">
            <v>98944809</v>
          </cell>
          <cell r="B80">
            <v>517483</v>
          </cell>
          <cell r="C80" t="str">
            <v>98944809</v>
          </cell>
          <cell r="D80" t="str">
            <v>HYCITE</v>
          </cell>
          <cell r="E80" t="str">
            <v>DESPACHO</v>
          </cell>
          <cell r="F80" t="str">
            <v>NORMAL</v>
          </cell>
          <cell r="G80" t="str">
            <v>ITG7467</v>
          </cell>
          <cell r="H80">
            <v>44973</v>
          </cell>
          <cell r="I80" t="str">
            <v>EN_TRANSITO</v>
          </cell>
          <cell r="J80">
            <v>44973</v>
          </cell>
          <cell r="K80" t="str">
            <v>CARLA ROBERTO</v>
          </cell>
          <cell r="L80" t="str">
            <v>DALIAS SOLAR 1210 Y CALLE JOSE RODRIGUEZ GUAYAQUIL  GUAYAQUIL 090501 GUAYAS</v>
          </cell>
        </row>
        <row r="81">
          <cell r="A81" t="str">
            <v>98945443</v>
          </cell>
          <cell r="B81">
            <v>517484</v>
          </cell>
          <cell r="C81" t="str">
            <v>98945443</v>
          </cell>
          <cell r="D81" t="str">
            <v>HYCITE</v>
          </cell>
          <cell r="E81" t="str">
            <v>DESPACHO</v>
          </cell>
          <cell r="F81" t="str">
            <v>NORMAL</v>
          </cell>
          <cell r="G81" t="str">
            <v>031002004270286</v>
          </cell>
          <cell r="H81">
            <v>44973</v>
          </cell>
          <cell r="I81" t="str">
            <v>HABILITADO_RUTEO</v>
          </cell>
          <cell r="J81">
            <v>44973</v>
          </cell>
          <cell r="K81" t="str">
            <v>CARLOS MARCELO GUERRERO CALLES(S)</v>
          </cell>
          <cell r="L81" t="str">
            <v>JUAN DE VELASCO 30-21 Y FEBRES CORDERO DOS CUADRAS ARCO DE LA TRINIDAD RIOBAMBA MALDONADO 060103 CHIMBORAZO</v>
          </cell>
        </row>
        <row r="82">
          <cell r="A82" t="str">
            <v>98945463</v>
          </cell>
          <cell r="B82">
            <v>517485</v>
          </cell>
          <cell r="C82" t="str">
            <v>98945463</v>
          </cell>
          <cell r="D82" t="str">
            <v>HYCITE</v>
          </cell>
          <cell r="E82" t="str">
            <v>DESPACHO</v>
          </cell>
          <cell r="F82" t="str">
            <v>NORMAL</v>
          </cell>
          <cell r="G82" t="str">
            <v>031002004270288</v>
          </cell>
          <cell r="H82">
            <v>44973</v>
          </cell>
          <cell r="I82" t="str">
            <v>HABILITADO_RUTEO</v>
          </cell>
          <cell r="J82">
            <v>44973</v>
          </cell>
          <cell r="K82" t="str">
            <v>LILIANA CECIBEL CARRION ABAD</v>
          </cell>
          <cell r="L82" t="str">
            <v>CALLE PRINCIPAL S/N ATACAMES HOSTERIA PLAYA DEL SOL (TONSUPA) ATACAMES TONSUPA 080306 ESMERALDAS</v>
          </cell>
        </row>
        <row r="83">
          <cell r="A83" t="str">
            <v>98945670</v>
          </cell>
          <cell r="B83">
            <v>517486</v>
          </cell>
          <cell r="C83" t="str">
            <v>98945670</v>
          </cell>
          <cell r="D83" t="str">
            <v>HYCITE</v>
          </cell>
          <cell r="E83" t="str">
            <v>DESPACHO</v>
          </cell>
          <cell r="F83" t="str">
            <v>NORMAL</v>
          </cell>
          <cell r="G83" t="str">
            <v>ITQ7425</v>
          </cell>
          <cell r="H83">
            <v>44973</v>
          </cell>
          <cell r="I83" t="str">
            <v>HABILITADO_RUTEO</v>
          </cell>
          <cell r="J83">
            <v>44973</v>
          </cell>
          <cell r="K83" t="str">
            <v>INGRI L GARCIA</v>
          </cell>
          <cell r="L83" t="str">
            <v>LEONOR STACEY Y N48-180   QUITO DISTRITO METROPOLIT 170132 PICHINCHA</v>
          </cell>
        </row>
        <row r="84">
          <cell r="A84" t="str">
            <v>98946510</v>
          </cell>
          <cell r="B84">
            <v>517487</v>
          </cell>
          <cell r="C84" t="str">
            <v>98946510</v>
          </cell>
          <cell r="D84" t="str">
            <v>HYCITE</v>
          </cell>
          <cell r="E84" t="str">
            <v>DESPACHO</v>
          </cell>
          <cell r="F84" t="str">
            <v>NORMAL</v>
          </cell>
          <cell r="G84" t="str">
            <v>031002004270292</v>
          </cell>
          <cell r="H84">
            <v>44973</v>
          </cell>
          <cell r="I84" t="str">
            <v>HABILITADO_RUTEO</v>
          </cell>
          <cell r="J84">
            <v>44973</v>
          </cell>
          <cell r="K84" t="str">
            <v>ALBA BENAVIDES</v>
          </cell>
          <cell r="L84" t="str">
            <v>ENTRE SUCRE Y COLON # 14 NA° 207A A UNA CUADRA DEL MALECON DEL SALADO GUAYAQUIL // SUROESTE BOLIVAR (SAGRARIO) 090402 GUAYAS</v>
          </cell>
        </row>
        <row r="85">
          <cell r="A85" t="str">
            <v>98947417</v>
          </cell>
          <cell r="B85">
            <v>517488</v>
          </cell>
          <cell r="C85" t="str">
            <v>98947417</v>
          </cell>
          <cell r="D85" t="str">
            <v>HYCITE</v>
          </cell>
          <cell r="E85" t="str">
            <v>DESPACHO</v>
          </cell>
          <cell r="F85" t="str">
            <v>NORMAL</v>
          </cell>
          <cell r="G85" t="str">
            <v>ITG7427</v>
          </cell>
          <cell r="H85">
            <v>44973</v>
          </cell>
          <cell r="I85" t="str">
            <v>EN_TRANSITO</v>
          </cell>
          <cell r="J85">
            <v>44973</v>
          </cell>
          <cell r="K85" t="str">
            <v>ARTURO ALVARADO</v>
          </cell>
          <cell r="L85" t="str">
            <v>CL RODOLFO BAQUERIZO Y DEMETRIO AGUILERA ALBORADA VIII ETAPA MZ 378 SL 1 OF.101  TARQUI 090501 GUAYAS</v>
          </cell>
        </row>
        <row r="86">
          <cell r="A86" t="str">
            <v>98947699</v>
          </cell>
          <cell r="B86">
            <v>517489</v>
          </cell>
          <cell r="C86" t="str">
            <v>98947699</v>
          </cell>
          <cell r="D86" t="str">
            <v>HYCITE</v>
          </cell>
          <cell r="E86" t="str">
            <v>DESPACHO</v>
          </cell>
          <cell r="F86" t="str">
            <v>NORMAL</v>
          </cell>
          <cell r="G86" t="str">
            <v>031002004270293</v>
          </cell>
          <cell r="H86">
            <v>44973</v>
          </cell>
          <cell r="I86" t="str">
            <v>EN_PROCESO</v>
          </cell>
          <cell r="J86">
            <v>44973</v>
          </cell>
          <cell r="K86" t="str">
            <v>VERONICA MIRIAN ILLESCAS TENESACA</v>
          </cell>
          <cell r="L86" t="str">
            <v>SAN ALFONSO CDLA LAS BRISAS, FRENTE A LA CANCHA DEL FUTBOL CAMILO PONCE ENRIQUEZ CAMILO PONCE ENRIQUEZ 010703 AZUAY</v>
          </cell>
        </row>
        <row r="87">
          <cell r="A87" t="str">
            <v>98948008</v>
          </cell>
          <cell r="B87">
            <v>517490</v>
          </cell>
          <cell r="C87" t="str">
            <v>98948008</v>
          </cell>
          <cell r="D87" t="str">
            <v>HYCITE</v>
          </cell>
          <cell r="E87" t="str">
            <v>DESPACHO</v>
          </cell>
          <cell r="F87" t="str">
            <v>NORMAL</v>
          </cell>
          <cell r="G87" t="str">
            <v>ITQ7428</v>
          </cell>
          <cell r="H87">
            <v>44973</v>
          </cell>
          <cell r="I87" t="str">
            <v>HABILITADO_RUTEO</v>
          </cell>
          <cell r="J87">
            <v>44973</v>
          </cell>
          <cell r="K87" t="str">
            <v>JUAN CARLOS ROSAS ABARCA</v>
          </cell>
          <cell r="L87" t="str">
            <v>PEDRO DE LA MATA E 165 DIEGO DE VASQUEZ (TRAS DEPORTIVO QUITO) QUITO CARCELEN 170120 PICHINCHA</v>
          </cell>
        </row>
        <row r="88">
          <cell r="A88" t="str">
            <v>98948068</v>
          </cell>
          <cell r="B88">
            <v>517491</v>
          </cell>
          <cell r="C88" t="str">
            <v>98948068</v>
          </cell>
          <cell r="D88" t="str">
            <v>HYCITE</v>
          </cell>
          <cell r="E88" t="str">
            <v>DESPACHO</v>
          </cell>
          <cell r="F88" t="str">
            <v>NORMAL</v>
          </cell>
          <cell r="G88" t="str">
            <v>031002004270294</v>
          </cell>
          <cell r="H88">
            <v>44973</v>
          </cell>
          <cell r="I88" t="str">
            <v>HABILITADO_RUTEO</v>
          </cell>
          <cell r="J88">
            <v>44973</v>
          </cell>
          <cell r="K88" t="str">
            <v>MONICA MARLENE TAPIA TAPIA</v>
          </cell>
          <cell r="L88" t="str">
            <v>MONICA MARLENE TAPIA TAPIA PUYO  FATIMA 160155 PASTAZA</v>
          </cell>
        </row>
        <row r="89">
          <cell r="A89" t="str">
            <v>20003118407119</v>
          </cell>
          <cell r="B89">
            <v>517439</v>
          </cell>
          <cell r="C89" t="str">
            <v>20003118407119</v>
          </cell>
          <cell r="D89" t="str">
            <v>CONECEL</v>
          </cell>
          <cell r="E89" t="str">
            <v>DESPACHO</v>
          </cell>
          <cell r="F89" t="str">
            <v>NORMAL</v>
          </cell>
          <cell r="G89" t="str">
            <v>031002004271557</v>
          </cell>
          <cell r="H89">
            <v>44973</v>
          </cell>
          <cell r="I89" t="str">
            <v>EN_TRANSITO</v>
          </cell>
          <cell r="J89">
            <v>44973</v>
          </cell>
          <cell r="K89" t="str">
            <v xml:space="preserve">JORGE IVAN CEDENO CHANCAY / </v>
          </cell>
          <cell r="L89" t="str">
            <v>PORTOVIEJO / ANDRES DE VERA / CALLE 27 JUNIO Y CALLE EDUCADORES Y AMIGOS A UNA CUADRA DE LA IGLESIA LOS CAPUCHINOS, CONTRA ESQUINA CON CRABS HOUSE MARISCO Y MAS</v>
          </cell>
        </row>
        <row r="90">
          <cell r="A90" t="str">
            <v>20003118405287</v>
          </cell>
          <cell r="B90">
            <v>517440</v>
          </cell>
          <cell r="C90" t="str">
            <v>20003118405287</v>
          </cell>
          <cell r="D90" t="str">
            <v>CONECEL</v>
          </cell>
          <cell r="E90" t="str">
            <v>DESPACHO</v>
          </cell>
          <cell r="F90" t="str">
            <v>NORMAL</v>
          </cell>
          <cell r="G90" t="str">
            <v>GR20003118405287</v>
          </cell>
          <cell r="H90">
            <v>44973</v>
          </cell>
          <cell r="I90" t="str">
            <v>COORDINADO</v>
          </cell>
          <cell r="J90">
            <v>44973</v>
          </cell>
          <cell r="K90" t="str">
            <v xml:space="preserve">JANET AZUCENA GALARZA ALMEIDA / </v>
          </cell>
          <cell r="L90" t="str">
            <v>LA LIBERTAD / LA LIBERTAD / CDL 5 DE JUNIO CALLE 21 Y AV 43 CASA DE UN PISO COLOR BLANCO CON VERDE A 3 CALLES DEL PARQUE DE LOS HAMBRIENTOS Y DEL PARQUE ACUATICO SINAI</v>
          </cell>
        </row>
        <row r="91">
          <cell r="A91" t="str">
            <v>20003118391099</v>
          </cell>
          <cell r="B91">
            <v>517441</v>
          </cell>
          <cell r="C91" t="str">
            <v>20003118391099</v>
          </cell>
          <cell r="D91" t="str">
            <v>CONECEL</v>
          </cell>
          <cell r="E91" t="str">
            <v>DESPACHO</v>
          </cell>
          <cell r="F91" t="str">
            <v>NORMAL</v>
          </cell>
          <cell r="G91" t="str">
            <v>031002004271563</v>
          </cell>
          <cell r="H91">
            <v>44973</v>
          </cell>
          <cell r="I91" t="str">
            <v>EN_TRANSITO</v>
          </cell>
          <cell r="J91">
            <v>44973</v>
          </cell>
          <cell r="K91" t="str">
            <v xml:space="preserve">MARA PAMELA CONTRERAS MOYA / </v>
          </cell>
          <cell r="L91" t="str">
            <v>AMBATO / MERCED / CALLE SIMON BOLIVAR Y ARIANO CASTILLO EN EL IESS FRENTE A LA CATEDRAL</v>
          </cell>
        </row>
        <row r="92">
          <cell r="A92" t="str">
            <v>20003117533570</v>
          </cell>
          <cell r="B92">
            <v>517442</v>
          </cell>
          <cell r="C92" t="str">
            <v>20003117533570</v>
          </cell>
          <cell r="D92" t="str">
            <v>CONECEL</v>
          </cell>
          <cell r="E92" t="str">
            <v>DESPACHO</v>
          </cell>
          <cell r="F92" t="str">
            <v>NORMAL</v>
          </cell>
          <cell r="G92" t="str">
            <v>GR20003117533570</v>
          </cell>
          <cell r="H92">
            <v>44973</v>
          </cell>
          <cell r="I92" t="str">
            <v>EN_TRANSITO</v>
          </cell>
          <cell r="J92">
            <v>44973</v>
          </cell>
          <cell r="K92" t="str">
            <v xml:space="preserve">BRYAN HERNAN RODRIGUEZ ALONSO / </v>
          </cell>
          <cell r="L92" t="str">
            <v>MANTA / TARQUI / URB CIELITO LINDO / CALLE C.D Y C.7 / CASA 1P PORTON GRIS/A UNA CUADRA DE TALLER DE REPARACIONES EDIPA</v>
          </cell>
        </row>
        <row r="93">
          <cell r="A93" t="str">
            <v>20003118200387</v>
          </cell>
          <cell r="B93">
            <v>517443</v>
          </cell>
          <cell r="C93" t="str">
            <v>20003118200387</v>
          </cell>
          <cell r="D93" t="str">
            <v>CONECEL</v>
          </cell>
          <cell r="E93" t="str">
            <v>DESPACHO</v>
          </cell>
          <cell r="F93" t="str">
            <v>NORMAL</v>
          </cell>
          <cell r="G93" t="str">
            <v>FT86884</v>
          </cell>
          <cell r="H93">
            <v>44973</v>
          </cell>
          <cell r="I93" t="str">
            <v>COORDINADO</v>
          </cell>
          <cell r="J93">
            <v>44973</v>
          </cell>
          <cell r="K93" t="str">
            <v xml:space="preserve">MONICA MARICELA MEDINA LOMBEIDA / </v>
          </cell>
          <cell r="L93" t="str">
            <v>QUITO / LA ECUATORIANA / CALLE S45B Y CALLE OE9D EN EL LOTE 56 FRENTE A LA MECANICA DE MOTOS KD</v>
          </cell>
        </row>
        <row r="94">
          <cell r="A94" t="str">
            <v>20003118416320</v>
          </cell>
          <cell r="B94">
            <v>517444</v>
          </cell>
          <cell r="C94" t="str">
            <v>20003118416320</v>
          </cell>
          <cell r="D94" t="str">
            <v>CONECEL</v>
          </cell>
          <cell r="E94" t="str">
            <v>DESPACHO</v>
          </cell>
          <cell r="F94" t="str">
            <v>NORMAL</v>
          </cell>
          <cell r="G94" t="str">
            <v/>
          </cell>
          <cell r="H94">
            <v>44973</v>
          </cell>
          <cell r="I94" t="str">
            <v>COORDINADO</v>
          </cell>
          <cell r="J94">
            <v>44973</v>
          </cell>
          <cell r="K94" t="str">
            <v xml:space="preserve">ANGELICA MILENA GARCIA BRAVO / </v>
          </cell>
          <cell r="L94" t="str">
            <v>MILAGRO / MILAGRO / AV COLON Y GENERAL ANDRADE PASANDO EL CENTRO DE ATENCION CIUDADANA CASA DE UN PISO ESQUINERA COLOR NARANJA</v>
          </cell>
        </row>
        <row r="95">
          <cell r="A95" t="str">
            <v>20003118416498</v>
          </cell>
          <cell r="B95">
            <v>517445</v>
          </cell>
          <cell r="C95" t="str">
            <v>20003118416498</v>
          </cell>
          <cell r="D95" t="str">
            <v>CONECEL</v>
          </cell>
          <cell r="E95" t="str">
            <v>DESPACHO</v>
          </cell>
          <cell r="F95" t="str">
            <v>NORMAL</v>
          </cell>
          <cell r="G95" t="str">
            <v>031002004271562</v>
          </cell>
          <cell r="H95">
            <v>44973</v>
          </cell>
          <cell r="I95" t="str">
            <v>EN_TRANSITO</v>
          </cell>
          <cell r="J95">
            <v>44973</v>
          </cell>
          <cell r="K95" t="str">
            <v xml:space="preserve">MARIA BEATRIZ BASTIDAS PENAFIEL / </v>
          </cell>
          <cell r="L95" t="str">
            <v>RIOBAMBA / MALDONADO / BARRIO SANTA MARIANITA CALLE ALMAGRO Y JUNIN CASA 27-12 DE COLOR SALOM Y PORTON NEGRO A DOS CUADRAS DEL CUERPO DE BOMBEROS</v>
          </cell>
        </row>
        <row r="96">
          <cell r="A96" t="str">
            <v>20003118417330</v>
          </cell>
          <cell r="B96">
            <v>517446</v>
          </cell>
          <cell r="C96" t="str">
            <v>20003118417330</v>
          </cell>
          <cell r="D96" t="str">
            <v>CONECEL</v>
          </cell>
          <cell r="E96" t="str">
            <v>DESPACHO</v>
          </cell>
          <cell r="F96" t="str">
            <v>NORMAL</v>
          </cell>
          <cell r="G96" t="str">
            <v>031002004271558</v>
          </cell>
          <cell r="H96">
            <v>44973</v>
          </cell>
          <cell r="I96" t="str">
            <v>EN_TRANSITO</v>
          </cell>
          <cell r="J96">
            <v>44973</v>
          </cell>
          <cell r="K96" t="str">
            <v xml:space="preserve">GANCHOZO ESPINOZA ANA ELIZABETH / </v>
          </cell>
          <cell r="L96" t="str">
            <v>PORTOVIEJO / ANDRES DE VERA / CDLA MODELO CALLE B1 ENTR CALLE A Y P CASA CON CERCO ELECTRICO DE 1PSO/DGNAL TIENDA MARI/FRENTE A LA CDL FABIAN PALACIOS</v>
          </cell>
        </row>
        <row r="97">
          <cell r="A97" t="str">
            <v>20003118423322</v>
          </cell>
          <cell r="B97">
            <v>517447</v>
          </cell>
          <cell r="C97" t="str">
            <v>20003118423322</v>
          </cell>
          <cell r="D97" t="str">
            <v>CONECEL</v>
          </cell>
          <cell r="E97" t="str">
            <v>DESPACHO</v>
          </cell>
          <cell r="F97" t="str">
            <v>NORMAL</v>
          </cell>
          <cell r="G97" t="str">
            <v>GR20003118423322</v>
          </cell>
          <cell r="H97">
            <v>44973</v>
          </cell>
          <cell r="I97" t="str">
            <v>EN_TRANSITO</v>
          </cell>
          <cell r="J97">
            <v>44973</v>
          </cell>
          <cell r="K97" t="str">
            <v xml:space="preserve">ROSARIO MAGDALENA AVILA CHICA / </v>
          </cell>
          <cell r="L97" t="str">
            <v>MANTA / TARQUI / CALLE 307 Y AV 224 CASA DURAZNO REJILLA BLANCA DIAG PARQUE CIRCUNVALACION</v>
          </cell>
        </row>
        <row r="98">
          <cell r="A98" t="str">
            <v>20003118417361</v>
          </cell>
          <cell r="B98">
            <v>517448</v>
          </cell>
          <cell r="C98" t="str">
            <v>20003118417361</v>
          </cell>
          <cell r="D98" t="str">
            <v>CONECEL</v>
          </cell>
          <cell r="E98" t="str">
            <v>DESPACHO</v>
          </cell>
          <cell r="F98" t="str">
            <v>NORMAL</v>
          </cell>
          <cell r="G98" t="str">
            <v>031002004271564</v>
          </cell>
          <cell r="H98">
            <v>44973</v>
          </cell>
          <cell r="I98" t="str">
            <v>EN_TRANSITO</v>
          </cell>
          <cell r="J98">
            <v>44973</v>
          </cell>
          <cell r="K98" t="str">
            <v xml:space="preserve">MARIA ALEJANDRA NAVAS PAREDES / </v>
          </cell>
          <cell r="L98" t="str">
            <v>AMBATO / HUACHI CHICO / Ernesto Alban Mosquera &amp; Jose Rodriguez Labandera JUNTO A UN EDIFICIO CONDOMINIO CASA DE 2P COLOR CREMA SECTOR MALL DE LOS ANDES</v>
          </cell>
        </row>
        <row r="99">
          <cell r="A99" t="str">
            <v>20003118397501</v>
          </cell>
          <cell r="B99">
            <v>517449</v>
          </cell>
          <cell r="C99" t="str">
            <v>20003118397501</v>
          </cell>
          <cell r="D99" t="str">
            <v>CONECEL</v>
          </cell>
          <cell r="E99" t="str">
            <v>DESPACHO</v>
          </cell>
          <cell r="F99" t="str">
            <v>NORMAL</v>
          </cell>
          <cell r="G99" t="str">
            <v>FT86883</v>
          </cell>
          <cell r="H99">
            <v>44973</v>
          </cell>
          <cell r="I99" t="str">
            <v>COORDINADO</v>
          </cell>
          <cell r="J99">
            <v>44973</v>
          </cell>
          <cell r="K99" t="str">
            <v xml:space="preserve">ALEX JHOEL GOMEZ SIMBANA / </v>
          </cell>
          <cell r="L99" t="str">
            <v>QUITO / TABABELA / CALLE SAN PABLO Y CALL SAN PEDRO, CSA 1P CLOR BLANCO CERRAMIENTO LADRILLO PUERTA DE MADERA A UNA CUADRA DE SERVIREPUESTOS Y JARDINERIA</v>
          </cell>
        </row>
        <row r="100">
          <cell r="A100" t="str">
            <v>20003118398553</v>
          </cell>
          <cell r="B100">
            <v>517450</v>
          </cell>
          <cell r="C100" t="str">
            <v>20003118398553</v>
          </cell>
          <cell r="D100" t="str">
            <v>CONECEL</v>
          </cell>
          <cell r="E100" t="str">
            <v>DESPACHO</v>
          </cell>
          <cell r="F100" t="str">
            <v>NORMAL</v>
          </cell>
          <cell r="G100" t="str">
            <v>031002004271559</v>
          </cell>
          <cell r="H100">
            <v>44973</v>
          </cell>
          <cell r="I100" t="str">
            <v>EN_TRANSITO</v>
          </cell>
          <cell r="J100">
            <v>44973</v>
          </cell>
          <cell r="K100" t="str">
            <v xml:space="preserve">FLORA MODESTA ARTEAGA BRIONES / </v>
          </cell>
          <cell r="L100" t="str">
            <v>PORTOVIEJO / 12 DE MARZO / AV 4TA TRANSVERSAL Y DIDIMO ARTEAGA A DOS CUADRAS DEL ESTADIO REALES TAMARINDOS JUNTO A LA ESCUELA ALCIVAR VALENCIA CASA DE DOS PISOS COLOR CAFE CON CERRAMIENTO VERDE</v>
          </cell>
        </row>
        <row r="101">
          <cell r="A101" t="str">
            <v>20003118420828</v>
          </cell>
          <cell r="B101">
            <v>517451</v>
          </cell>
          <cell r="C101" t="str">
            <v>20003118420828</v>
          </cell>
          <cell r="D101" t="str">
            <v>CONECEL</v>
          </cell>
          <cell r="E101" t="str">
            <v>DESPACHO</v>
          </cell>
          <cell r="F101" t="str">
            <v>NORMAL</v>
          </cell>
          <cell r="G101" t="str">
            <v>GR20003118420828</v>
          </cell>
          <cell r="H101">
            <v>44973</v>
          </cell>
          <cell r="I101" t="str">
            <v>COORDINADO</v>
          </cell>
          <cell r="J101">
            <v>44973</v>
          </cell>
          <cell r="K101" t="str">
            <v xml:space="preserve">MAYRA MARIUXI PAREDES CEDENO / </v>
          </cell>
          <cell r="L101" t="str">
            <v>SANTO DOMINGO / RIO VERDE / AV QUEVEDO KM 1 Y MEDIO Y CAMILO PONCE CASA DE DOS PISOS COLOR TURQUESA FRENTE A UN PATIO DE CARROS</v>
          </cell>
        </row>
        <row r="102">
          <cell r="A102" t="str">
            <v>20003118406593</v>
          </cell>
          <cell r="B102">
            <v>517452</v>
          </cell>
          <cell r="C102" t="str">
            <v>20003118406593</v>
          </cell>
          <cell r="D102" t="str">
            <v>CONECEL</v>
          </cell>
          <cell r="E102" t="str">
            <v>DESPACHO</v>
          </cell>
          <cell r="F102" t="str">
            <v>NORMAL</v>
          </cell>
          <cell r="G102" t="str">
            <v>FT86882</v>
          </cell>
          <cell r="H102">
            <v>44973</v>
          </cell>
          <cell r="I102" t="str">
            <v>COORDINADO</v>
          </cell>
          <cell r="J102">
            <v>44973</v>
          </cell>
          <cell r="K102" t="str">
            <v xml:space="preserve">CESAR DAVID CHAVEZ RIOS / </v>
          </cell>
          <cell r="L102" t="str">
            <v>QUITO / QUITUMBE / QUICENTRO SUR</v>
          </cell>
        </row>
        <row r="103">
          <cell r="A103" t="str">
            <v>20003118408569</v>
          </cell>
          <cell r="B103">
            <v>517453</v>
          </cell>
          <cell r="C103" t="str">
            <v>20003118408569</v>
          </cell>
          <cell r="D103" t="str">
            <v>CONECEL</v>
          </cell>
          <cell r="E103" t="str">
            <v>DESPACHO</v>
          </cell>
          <cell r="F103" t="str">
            <v>NORMAL</v>
          </cell>
          <cell r="G103" t="str">
            <v>GR20003118408569</v>
          </cell>
          <cell r="H103">
            <v>44973</v>
          </cell>
          <cell r="I103" t="str">
            <v>EN_TRANSITO</v>
          </cell>
          <cell r="J103">
            <v>44973</v>
          </cell>
          <cell r="K103" t="str">
            <v xml:space="preserve">MILENA NOHELY VERA MOREIRA / </v>
          </cell>
          <cell r="L103" t="str">
            <v>LA LIBERTAD / LA LIBERTAD / AV. 24 Y CALLE 14 BARRIO EUGENIO ESPEJO CASA PARED BLANCA PUERTA AZUL FRENTE HOSTAL PACIFICA INC</v>
          </cell>
        </row>
        <row r="104">
          <cell r="A104" t="str">
            <v>20003118417843</v>
          </cell>
          <cell r="B104">
            <v>517454</v>
          </cell>
          <cell r="C104" t="str">
            <v>20003118417843</v>
          </cell>
          <cell r="D104" t="str">
            <v>CONECEL</v>
          </cell>
          <cell r="E104" t="str">
            <v>DESPACHO</v>
          </cell>
          <cell r="F104" t="str">
            <v>NORMAL</v>
          </cell>
          <cell r="G104" t="str">
            <v>GR20003118417843</v>
          </cell>
          <cell r="H104">
            <v>44973</v>
          </cell>
          <cell r="I104" t="str">
            <v>EN_TRANSITO</v>
          </cell>
          <cell r="J104">
            <v>44973</v>
          </cell>
          <cell r="K104" t="str">
            <v xml:space="preserve">ALEXANDRA LUCETTY RENTERIA GARCIA / </v>
          </cell>
          <cell r="L104" t="str">
            <v>ESMERALDAS / 5 DE AGOSTO / AV DE DICIEMBRE ENTRE SALINA Y MEJIA A UNA CUADRA DE IGLESIA CRISTIANA JESUS EL NAZARENO CASA DE 2 PISOS CREMA</v>
          </cell>
        </row>
        <row r="105">
          <cell r="A105" t="str">
            <v>20003118716077</v>
          </cell>
          <cell r="B105">
            <v>517455</v>
          </cell>
          <cell r="C105" t="str">
            <v>20003118716077</v>
          </cell>
          <cell r="D105" t="str">
            <v>CONECEL</v>
          </cell>
          <cell r="E105" t="str">
            <v>DESPACHO</v>
          </cell>
          <cell r="F105" t="str">
            <v>NORMAL</v>
          </cell>
          <cell r="H105">
            <v>44973</v>
          </cell>
          <cell r="I105" t="str">
            <v>COORDINADO</v>
          </cell>
          <cell r="J105">
            <v>44973</v>
          </cell>
          <cell r="K105" t="str">
            <v xml:space="preserve">SOFIA BETZABE FREIRE HIDALGO / </v>
          </cell>
          <cell r="L105" t="str">
            <v>PUERTO FRANCSICO DE ORELLANA / FRANCISCO DE ORELLANA / BARRIO EL MORETAL CALLE PALMITO Y ARAZAN EN EL HOSPITAL FRANCISCO DE ORELLANA EN CONSULTA EXTERNA DE PEDRIATRIA</v>
          </cell>
        </row>
        <row r="106">
          <cell r="A106" t="str">
            <v>20003117533860</v>
          </cell>
          <cell r="B106">
            <v>517456</v>
          </cell>
          <cell r="C106" t="str">
            <v>20003117533860</v>
          </cell>
          <cell r="D106" t="str">
            <v>CONECEL</v>
          </cell>
          <cell r="E106" t="str">
            <v>DESPACHO</v>
          </cell>
          <cell r="F106" t="str">
            <v>NORMAL</v>
          </cell>
          <cell r="G106" t="str">
            <v>031002004271560</v>
          </cell>
          <cell r="H106">
            <v>44973</v>
          </cell>
          <cell r="I106" t="str">
            <v>EN_TRANSITO</v>
          </cell>
          <cell r="J106">
            <v>44973</v>
          </cell>
          <cell r="K106" t="str">
            <v xml:space="preserve">EDUARDO RAFAEL VELEZ CORTES / </v>
          </cell>
          <cell r="L106" t="str">
            <v>MACHALA / JAMBELI / AV PAJONAL EN LA CONSTRUCTORA OBRECO DIAGONAL A LA IGLESIA JESUCRISTO ES LA ROCA</v>
          </cell>
        </row>
        <row r="107">
          <cell r="A107" t="str">
            <v>20003117534273</v>
          </cell>
          <cell r="B107">
            <v>517457</v>
          </cell>
          <cell r="C107" t="str">
            <v>20003117534273</v>
          </cell>
          <cell r="D107" t="str">
            <v>CONECEL</v>
          </cell>
          <cell r="E107" t="str">
            <v>DESPACHO</v>
          </cell>
          <cell r="F107" t="str">
            <v>NORMAL</v>
          </cell>
          <cell r="G107" t="str">
            <v/>
          </cell>
          <cell r="H107">
            <v>44973</v>
          </cell>
          <cell r="I107" t="str">
            <v>COORDINADO</v>
          </cell>
          <cell r="J107">
            <v>44973</v>
          </cell>
          <cell r="K107" t="str">
            <v xml:space="preserve">FAUSTO RICARDO GARRIDO ARIAS / </v>
          </cell>
          <cell r="L107" t="str">
            <v>CUENCA / EL VECINO / BARRIO MIRAFLORES AV DE LAS AMERICAS Y TUTUHUAICO DILER EN EL LOCAL ESQUINERO EL CARMEN EN EL REDONDEL DEL PARQUE MIRAFLORES</v>
          </cell>
        </row>
        <row r="108">
          <cell r="A108" t="str">
            <v>20003117562108</v>
          </cell>
          <cell r="B108">
            <v>517458</v>
          </cell>
          <cell r="C108" t="str">
            <v>20003117562108</v>
          </cell>
          <cell r="D108" t="str">
            <v>CONECEL</v>
          </cell>
          <cell r="E108" t="str">
            <v>DESPACHO</v>
          </cell>
          <cell r="F108" t="str">
            <v>NORMAL</v>
          </cell>
          <cell r="G108" t="str">
            <v/>
          </cell>
          <cell r="H108">
            <v>44973</v>
          </cell>
          <cell r="I108" t="str">
            <v>COORDINADO</v>
          </cell>
          <cell r="J108">
            <v>44973</v>
          </cell>
          <cell r="K108" t="str">
            <v xml:space="preserve">FAUSTO RICARDO GARRIDO ARIAS / </v>
          </cell>
          <cell r="L108" t="str">
            <v>CUENCA / EL VECINO / BARRIO MIRAFLORES AV DE LAS AMERICAS Y TUTUHUAICO DILER EN EL LOCAL ESQUINERO EL CARMEN EN EL REDONDEL DEL PARQUE MIRAFLORES</v>
          </cell>
        </row>
        <row r="109">
          <cell r="A109" t="str">
            <v>20003117554153</v>
          </cell>
          <cell r="B109">
            <v>517459</v>
          </cell>
          <cell r="C109" t="str">
            <v>20003117554153</v>
          </cell>
          <cell r="D109" t="str">
            <v>CONECEL</v>
          </cell>
          <cell r="E109" t="str">
            <v>DESPACHO</v>
          </cell>
          <cell r="F109" t="str">
            <v>NORMAL</v>
          </cell>
          <cell r="G109" t="str">
            <v/>
          </cell>
          <cell r="H109">
            <v>44973</v>
          </cell>
          <cell r="I109" t="str">
            <v>COORDINADO</v>
          </cell>
          <cell r="J109">
            <v>44973</v>
          </cell>
          <cell r="K109" t="str">
            <v xml:space="preserve">FAUSTO RICARDO GARRIDO ARIAS / </v>
          </cell>
          <cell r="L109" t="str">
            <v>CUENCA / EL VECINO / BARRIO MIRAFLORES AV DE LAS AMERICAS Y TUTUHUAICO DILER EN EL LOCAL ESQUINERO EL CARMEN EN EL REDONDEL DEL PARQUE MIRAFLORES</v>
          </cell>
        </row>
        <row r="110">
          <cell r="A110" t="str">
            <v>20003118425169</v>
          </cell>
          <cell r="B110">
            <v>517438</v>
          </cell>
          <cell r="C110" t="str">
            <v>20003118425169</v>
          </cell>
          <cell r="D110" t="str">
            <v>CONECEL</v>
          </cell>
          <cell r="E110" t="str">
            <v>DESPACHO</v>
          </cell>
          <cell r="F110" t="str">
            <v>NORMAL</v>
          </cell>
          <cell r="G110" t="str">
            <v>031002004271561</v>
          </cell>
          <cell r="H110">
            <v>44973</v>
          </cell>
          <cell r="I110" t="str">
            <v>EN_TRANSITO</v>
          </cell>
          <cell r="J110">
            <v>44973</v>
          </cell>
          <cell r="K110" t="str">
            <v xml:space="preserve">ALISON VANESSA GUAMAN MALDONADO / </v>
          </cell>
          <cell r="L110" t="str">
            <v>RIOBAMBA / MALDONADO / BARRIO LA CONDAMINE CALLE ROCAFUERTE Y CARONDELET CASA DE DOS PISOS N4 COLOR GRIS FRENTE A VIVERES MI CIELO</v>
          </cell>
        </row>
        <row r="111">
          <cell r="A111" t="str">
            <v>23-403</v>
          </cell>
          <cell r="B111">
            <v>517435</v>
          </cell>
          <cell r="C111" t="str">
            <v>23-403</v>
          </cell>
          <cell r="D111" t="str">
            <v>VENTURA</v>
          </cell>
          <cell r="E111" t="str">
            <v>DESPACHO</v>
          </cell>
          <cell r="F111" t="str">
            <v>NORMAL</v>
          </cell>
          <cell r="G111" t="str">
            <v>FT86764</v>
          </cell>
          <cell r="H111">
            <v>44973</v>
          </cell>
          <cell r="I111" t="str">
            <v>HABILITADO_RUTEO</v>
          </cell>
          <cell r="J111">
            <v>44973</v>
          </cell>
          <cell r="K111" t="str">
            <v>PROAUTO QUITO</v>
          </cell>
          <cell r="L111" t="str">
            <v>AV. ELOY ALFARO Y RUSIA</v>
          </cell>
        </row>
        <row r="112">
          <cell r="A112" t="str">
            <v>23-401</v>
          </cell>
          <cell r="B112">
            <v>517436</v>
          </cell>
          <cell r="C112" t="str">
            <v>23-401</v>
          </cell>
          <cell r="D112" t="str">
            <v>VENTURA</v>
          </cell>
          <cell r="E112" t="str">
            <v>DESPACHO</v>
          </cell>
          <cell r="F112" t="str">
            <v>NORMAL</v>
          </cell>
          <cell r="G112" t="str">
            <v>FT86763</v>
          </cell>
          <cell r="H112">
            <v>44973</v>
          </cell>
          <cell r="I112" t="str">
            <v>HABILITADO_RUTEO</v>
          </cell>
          <cell r="J112">
            <v>44973</v>
          </cell>
          <cell r="K112" t="str">
            <v>ASSA CUMBAYA</v>
          </cell>
          <cell r="L112" t="str">
            <v>AV INTEROCEANICA Y PASAJE LEONIDAS PLAZA</v>
          </cell>
        </row>
        <row r="113">
          <cell r="A113" t="str">
            <v>23-402</v>
          </cell>
          <cell r="B113">
            <v>517437</v>
          </cell>
          <cell r="C113" t="str">
            <v>23-402</v>
          </cell>
          <cell r="D113" t="str">
            <v>VENTURA</v>
          </cell>
          <cell r="E113" t="str">
            <v>DESPACHO</v>
          </cell>
          <cell r="F113" t="str">
            <v>NORMAL</v>
          </cell>
          <cell r="G113" t="str">
            <v>031002004270823</v>
          </cell>
          <cell r="H113">
            <v>44973</v>
          </cell>
          <cell r="I113" t="str">
            <v>HABILITADO_RUTEO</v>
          </cell>
          <cell r="J113">
            <v>44973</v>
          </cell>
          <cell r="K113" t="str">
            <v>ASSA RIOBAMBA</v>
          </cell>
          <cell r="L113" t="str">
            <v>AV. DE LA PRENSA 45-86 Y AV. MANUEL ELICIO FLOR</v>
          </cell>
        </row>
        <row r="114">
          <cell r="A114" t="str">
            <v>571486</v>
          </cell>
          <cell r="B114">
            <v>517432</v>
          </cell>
          <cell r="C114" t="str">
            <v>571486</v>
          </cell>
          <cell r="D114" t="str">
            <v>DPW</v>
          </cell>
          <cell r="E114" t="str">
            <v>DESPACHO</v>
          </cell>
          <cell r="F114" t="str">
            <v>NORMAL</v>
          </cell>
          <cell r="G114" t="str">
            <v>FT86874</v>
          </cell>
          <cell r="H114">
            <v>44973</v>
          </cell>
          <cell r="I114" t="str">
            <v>HABILITADO_RUTEO</v>
          </cell>
          <cell r="J114">
            <v>44973</v>
          </cell>
          <cell r="K114" t="str">
            <v>COLEGIO PARTICULAR JOHN OSTEEN</v>
          </cell>
          <cell r="L114" t="str">
            <v>CALLE: LUIS FELIPE BORJA N10-701 E ISMAEL SOLIS / COLONIA/ZONA CIUDAD: LA ARMENIA 2/ISAAC LOPEZ/593999083871//593962793732/7:30AM- 12:30PM//</v>
          </cell>
        </row>
        <row r="115">
          <cell r="A115" t="str">
            <v>571658</v>
          </cell>
          <cell r="B115">
            <v>517433</v>
          </cell>
          <cell r="C115" t="str">
            <v>571658</v>
          </cell>
          <cell r="D115" t="str">
            <v>DPW</v>
          </cell>
          <cell r="E115" t="str">
            <v>DESPACHO</v>
          </cell>
          <cell r="F115" t="str">
            <v>NORMAL</v>
          </cell>
          <cell r="G115" t="str">
            <v>FT86875</v>
          </cell>
          <cell r="H115">
            <v>44973</v>
          </cell>
          <cell r="I115" t="str">
            <v>HABILITADO_RUTEO</v>
          </cell>
          <cell r="J115">
            <v>44973</v>
          </cell>
          <cell r="K115" t="str">
            <v>SAINT DOMINIC SCHOOL</v>
          </cell>
          <cell r="L115" t="str">
            <v>CESAR DAVILA N10-222 Y CHARLES DARWIN/MONICA FRANCO/593978717147/// //</v>
          </cell>
        </row>
        <row r="116">
          <cell r="A116" t="str">
            <v>571659</v>
          </cell>
          <cell r="B116">
            <v>517434</v>
          </cell>
          <cell r="C116" t="str">
            <v>571659</v>
          </cell>
          <cell r="D116" t="str">
            <v>DPW</v>
          </cell>
          <cell r="E116" t="str">
            <v>DESPACHO</v>
          </cell>
          <cell r="F116" t="str">
            <v>NORMAL</v>
          </cell>
          <cell r="G116" t="str">
            <v>FT86876</v>
          </cell>
          <cell r="H116">
            <v>44973</v>
          </cell>
          <cell r="I116" t="str">
            <v>HABILITADO_RUTEO</v>
          </cell>
          <cell r="J116">
            <v>44973</v>
          </cell>
          <cell r="K116" t="str">
            <v>UNIDAD EDUCATIVA PARTICULAR LETORT - PRIMARIA</v>
          </cell>
          <cell r="L116" t="str">
            <v>LOS ALAMOS E13-20, DE LOS GUAYACANES, PICHINCHA, QUITO, ECUADOR./JOSE LUIS HIDALGO/593995004186/KAREN YEPEZ/593997687592/7:15AM-15:00PM//</v>
          </cell>
        </row>
        <row r="117">
          <cell r="A117" t="str">
            <v>SG_23_207</v>
          </cell>
          <cell r="B117">
            <v>517431</v>
          </cell>
          <cell r="C117" t="str">
            <v>SG_23_207</v>
          </cell>
          <cell r="D117" t="str">
            <v>SG</v>
          </cell>
          <cell r="E117" t="str">
            <v>DESPACHO</v>
          </cell>
          <cell r="F117" t="str">
            <v>NORMAL</v>
          </cell>
          <cell r="H117">
            <v>44973</v>
          </cell>
          <cell r="I117" t="str">
            <v>HABILITADO_RUTEO</v>
          </cell>
          <cell r="J117">
            <v>44973</v>
          </cell>
          <cell r="K117" t="str">
            <v>TAPITEX M&amp;B CIA LTDA</v>
          </cell>
          <cell r="L117" t="str">
            <v>BODEGA PARQUE INDUSTRIAL: AVENIDA DEL TORIL Y CARAPUNGO. A LADO DE LA BODEGA DE HOLCIM</v>
          </cell>
        </row>
        <row r="118">
          <cell r="A118" t="str">
            <v>RETIRO_PEDIDO_BRELDYNG_002</v>
          </cell>
          <cell r="B118">
            <v>517430</v>
          </cell>
          <cell r="C118" t="str">
            <v>RETIRO_PEDIDO_BRELDYNG_002</v>
          </cell>
          <cell r="D118" t="str">
            <v>CONECEL_DOCUMENTOS</v>
          </cell>
          <cell r="E118" t="str">
            <v>RETIRO</v>
          </cell>
          <cell r="F118" t="str">
            <v>NORMAL</v>
          </cell>
          <cell r="G118" t="str">
            <v>FT86758</v>
          </cell>
          <cell r="H118">
            <v>44973</v>
          </cell>
          <cell r="I118" t="str">
            <v>EN_CARTA_PORTE_RETIRO</v>
          </cell>
          <cell r="J118">
            <v>44973</v>
          </cell>
          <cell r="K118" t="str">
            <v>FLEXNET GYE</v>
          </cell>
          <cell r="L118" t="str">
            <v>KM 8. 1/2 VIA DAULE COOPERATIVA JUAN MONTALVO</v>
          </cell>
        </row>
        <row r="119">
          <cell r="A119" t="str">
            <v>SG_23_206</v>
          </cell>
          <cell r="B119">
            <v>517429</v>
          </cell>
          <cell r="C119" t="str">
            <v>SG_23_206</v>
          </cell>
          <cell r="D119" t="str">
            <v>SG</v>
          </cell>
          <cell r="E119" t="str">
            <v>DESPACHO</v>
          </cell>
          <cell r="F119" t="str">
            <v>NORMAL</v>
          </cell>
          <cell r="H119">
            <v>44973</v>
          </cell>
          <cell r="I119" t="str">
            <v>HABILITADO_RUTEO</v>
          </cell>
          <cell r="J119">
            <v>44973</v>
          </cell>
          <cell r="K119" t="str">
            <v>TAPITEX M&amp;B CIA LTDA</v>
          </cell>
          <cell r="L119" t="str">
            <v>BODEGA PARQUE INDUSTRIAL: AVENIDA DEL TORIL Y CARAPUNGO. A LADO DE LA BODEGA DE HOLCIM</v>
          </cell>
        </row>
        <row r="120">
          <cell r="A120" t="str">
            <v>53833</v>
          </cell>
          <cell r="B120">
            <v>517414</v>
          </cell>
          <cell r="C120" t="str">
            <v>53833</v>
          </cell>
          <cell r="D120" t="str">
            <v>DEGSO</v>
          </cell>
          <cell r="E120" t="str">
            <v>DESPACHO</v>
          </cell>
          <cell r="F120" t="str">
            <v>NORMAL</v>
          </cell>
          <cell r="G120" t="str">
            <v>FT86812</v>
          </cell>
          <cell r="H120">
            <v>44973</v>
          </cell>
          <cell r="I120" t="str">
            <v>HABILITADO_RUTEO</v>
          </cell>
          <cell r="J120">
            <v>44973</v>
          </cell>
          <cell r="K120" t="str">
            <v xml:space="preserve">PROCESADORA NACIONAL DE ALIMENTOS C.A. PRONACA                             </v>
          </cell>
          <cell r="L120" t="str">
            <v>VIA INTEROCEANICA KM 21 Y CALLE LUIS ANTONIO VALLEJO - BODEGA ALIMENTOS PUEMBO - ATENCION JORGE VEGA</v>
          </cell>
        </row>
        <row r="121">
          <cell r="A121" t="str">
            <v>53830</v>
          </cell>
          <cell r="B121">
            <v>517415</v>
          </cell>
          <cell r="C121" t="str">
            <v>53830</v>
          </cell>
          <cell r="D121" t="str">
            <v>DEGSO</v>
          </cell>
          <cell r="E121" t="str">
            <v>DESPACHO</v>
          </cell>
          <cell r="F121" t="str">
            <v>NORMAL</v>
          </cell>
          <cell r="G121" t="str">
            <v>FT86813</v>
          </cell>
          <cell r="H121">
            <v>44973</v>
          </cell>
          <cell r="I121" t="str">
            <v>HABILITADO_RUTEO</v>
          </cell>
          <cell r="J121">
            <v>44973</v>
          </cell>
          <cell r="K121" t="str">
            <v>ENKADOR S.A.</v>
          </cell>
          <cell r="L121" t="str">
            <v>DIRECCION: SANGOLQUI - BARRIO SELVA ALEGRE VIA SAN FERNANDO KM 1 - ENTREGAR DE 8:30 A 10:30</v>
          </cell>
        </row>
        <row r="122">
          <cell r="A122" t="str">
            <v>53834</v>
          </cell>
          <cell r="B122">
            <v>517417</v>
          </cell>
          <cell r="C122" t="str">
            <v>53834</v>
          </cell>
          <cell r="D122" t="str">
            <v>DEGSO</v>
          </cell>
          <cell r="E122" t="str">
            <v>DESPACHO</v>
          </cell>
          <cell r="F122" t="str">
            <v>NORMAL</v>
          </cell>
          <cell r="G122" t="str">
            <v>FT86814</v>
          </cell>
          <cell r="H122">
            <v>44973</v>
          </cell>
          <cell r="I122" t="str">
            <v>HABILITADO_RUTEO</v>
          </cell>
          <cell r="J122">
            <v>44973</v>
          </cell>
          <cell r="K122" t="str">
            <v>ENCHAPES DECORATIVOS S.A.</v>
          </cell>
          <cell r="L122" t="str">
            <v>DIRECCION: QUITO ,AV MORAN VALVERDE OE1-63 Y PANAMERICANA SUR KM 9 ½ ATENCION LUIS SALCEDO TEL:2676700</v>
          </cell>
        </row>
        <row r="123">
          <cell r="A123" t="str">
            <v>53835</v>
          </cell>
          <cell r="B123">
            <v>517419</v>
          </cell>
          <cell r="C123" t="str">
            <v>53835</v>
          </cell>
          <cell r="D123" t="str">
            <v>DEGSO</v>
          </cell>
          <cell r="E123" t="str">
            <v>DESPACHO</v>
          </cell>
          <cell r="F123" t="str">
            <v>NORMAL</v>
          </cell>
          <cell r="G123" t="str">
            <v>FT86815</v>
          </cell>
          <cell r="H123">
            <v>44973</v>
          </cell>
          <cell r="I123" t="str">
            <v>HABILITADO_RUTEO</v>
          </cell>
          <cell r="J123">
            <v>44973</v>
          </cell>
          <cell r="K123" t="str">
            <v>ACERIA DEL ECUADOR CA ADELCA.</v>
          </cell>
          <cell r="L123" t="str">
            <v>DIRECCION: ALOAG KM 1 1/2 VIA A SANTO DOMINGO - ALOAG - MEJIA TELEFONO 3968-100 - ENTREGAR EN BODEGA DE LAMINADOS</v>
          </cell>
        </row>
        <row r="124">
          <cell r="A124" t="str">
            <v>53837</v>
          </cell>
          <cell r="B124">
            <v>517421</v>
          </cell>
          <cell r="C124" t="str">
            <v>53837</v>
          </cell>
          <cell r="D124" t="str">
            <v>DEGSO</v>
          </cell>
          <cell r="E124" t="str">
            <v>DESPACHO</v>
          </cell>
          <cell r="F124" t="str">
            <v>NORMAL</v>
          </cell>
          <cell r="G124" t="str">
            <v>FT86816</v>
          </cell>
          <cell r="H124">
            <v>44973</v>
          </cell>
          <cell r="I124" t="str">
            <v>HABILITADO_RUTEO</v>
          </cell>
          <cell r="J124">
            <v>44973</v>
          </cell>
          <cell r="K124" t="str">
            <v>QUIMICA SUPERIOR UNICHEM S.A.</v>
          </cell>
          <cell r="L124" t="str">
            <v>DIRECCION:YARUQUI - KM 31 VIA YARUQUI BARRIO SAN CARLOS - TEL 2777282</v>
          </cell>
        </row>
        <row r="125">
          <cell r="A125" t="str">
            <v>53838</v>
          </cell>
          <cell r="B125">
            <v>517422</v>
          </cell>
          <cell r="C125" t="str">
            <v>53838</v>
          </cell>
          <cell r="D125" t="str">
            <v>DEGSO</v>
          </cell>
          <cell r="E125" t="str">
            <v>DESPACHO</v>
          </cell>
          <cell r="F125" t="str">
            <v>NORMAL</v>
          </cell>
          <cell r="G125" t="str">
            <v>FT86817</v>
          </cell>
          <cell r="H125">
            <v>44973</v>
          </cell>
          <cell r="I125" t="str">
            <v>HABILITADO_RUTEO</v>
          </cell>
          <cell r="J125">
            <v>44973</v>
          </cell>
          <cell r="K125" t="str">
            <v>JARDINES PIAVERI CIA. LTDA.</v>
          </cell>
          <cell r="L125" t="str">
            <v>DIRECCION: 6 DE DICIEMBRE Y LA NINA, MULTICENTRO PICO 7, OFICINA 703</v>
          </cell>
        </row>
        <row r="126">
          <cell r="A126" t="str">
            <v>53840</v>
          </cell>
          <cell r="B126">
            <v>517424</v>
          </cell>
          <cell r="C126" t="str">
            <v>53840</v>
          </cell>
          <cell r="D126" t="str">
            <v>DEGSO</v>
          </cell>
          <cell r="E126" t="str">
            <v>DESPACHO</v>
          </cell>
          <cell r="F126" t="str">
            <v>NORMAL</v>
          </cell>
          <cell r="G126" t="str">
            <v>FT86818</v>
          </cell>
          <cell r="H126">
            <v>44973</v>
          </cell>
          <cell r="I126" t="str">
            <v>HABILITADO_RUTEO</v>
          </cell>
          <cell r="J126">
            <v>44973</v>
          </cell>
          <cell r="K126" t="str">
            <v>SUSHICORP S.A.</v>
          </cell>
          <cell r="L126" t="str">
            <v>DIRECCION:  PLANTA UIO: DE LOS NARANJOS 15-88 Y DE LAS AZUCENAS, PERSONA DE CONTACTO IVONNE HIDALGO 0991336077</v>
          </cell>
        </row>
        <row r="127">
          <cell r="A127" t="str">
            <v>53842</v>
          </cell>
          <cell r="B127">
            <v>517426</v>
          </cell>
          <cell r="C127" t="str">
            <v>53842</v>
          </cell>
          <cell r="D127" t="str">
            <v>DEGSO</v>
          </cell>
          <cell r="E127" t="str">
            <v>DESPACHO</v>
          </cell>
          <cell r="F127" t="str">
            <v>NORMAL</v>
          </cell>
          <cell r="G127" t="str">
            <v>FT86819</v>
          </cell>
          <cell r="H127">
            <v>44973</v>
          </cell>
          <cell r="I127" t="str">
            <v>HABILITADO_RUTEO</v>
          </cell>
          <cell r="J127">
            <v>44973</v>
          </cell>
          <cell r="K127" t="str">
            <v>PALMAR DE LOS ESTEROS EMA S.A. PALESEMA</v>
          </cell>
          <cell r="L127" t="str">
            <v>DIRECCION: PASAJE MANUEL HERRERA OE 5-05 Y AV. LA PRENSA - ATENCION FERNANDA YANES - CEL 0999818607</v>
          </cell>
        </row>
        <row r="128">
          <cell r="A128" t="str">
            <v>53845</v>
          </cell>
          <cell r="B128">
            <v>517428</v>
          </cell>
          <cell r="C128" t="str">
            <v>53845</v>
          </cell>
          <cell r="D128" t="str">
            <v>DEGSO</v>
          </cell>
          <cell r="E128" t="str">
            <v>DESPACHO</v>
          </cell>
          <cell r="F128" t="str">
            <v>NORMAL</v>
          </cell>
          <cell r="G128" t="str">
            <v>FT86820</v>
          </cell>
          <cell r="H128">
            <v>44973</v>
          </cell>
          <cell r="I128" t="str">
            <v>HABILITADO_RUTEO</v>
          </cell>
          <cell r="J128">
            <v>44973</v>
          </cell>
          <cell r="K128" t="str">
            <v>MALDONADO VALENCIA GUIDO ALONSO</v>
          </cell>
          <cell r="L128" t="str">
            <v>DIRECCION: QUITUMBE   CALLE PACHA MAMA Y LIRA NAN CONJUNTO GUAYANAY 2 JUNTO PLATAFORMA GUBERNAMENTAL/ OFC. AB 308 TELEFONO 0994845057</v>
          </cell>
        </row>
        <row r="129">
          <cell r="A129" t="str">
            <v>SG_23_205</v>
          </cell>
          <cell r="B129">
            <v>517413</v>
          </cell>
          <cell r="C129" t="str">
            <v>SG_23_205</v>
          </cell>
          <cell r="D129" t="str">
            <v>SG</v>
          </cell>
          <cell r="E129" t="str">
            <v>DESPACHO</v>
          </cell>
          <cell r="F129" t="str">
            <v>NORMAL</v>
          </cell>
          <cell r="H129">
            <v>44973</v>
          </cell>
          <cell r="I129" t="str">
            <v>HABILITADO_RUTEO</v>
          </cell>
          <cell r="J129">
            <v>44973</v>
          </cell>
          <cell r="K129" t="str">
            <v>GERARDO ORTIZ &amp; HIJOS</v>
          </cell>
          <cell r="L129" t="str">
            <v>PLAZA RACAR VIA A RACAR</v>
          </cell>
        </row>
        <row r="130">
          <cell r="A130" t="str">
            <v>SG_23_204</v>
          </cell>
          <cell r="B130">
            <v>517412</v>
          </cell>
          <cell r="C130" t="str">
            <v>SG_23_204</v>
          </cell>
          <cell r="D130" t="str">
            <v>SG</v>
          </cell>
          <cell r="E130" t="str">
            <v>DESPACHO</v>
          </cell>
          <cell r="F130" t="str">
            <v>NORMAL</v>
          </cell>
          <cell r="G130" t="str">
            <v>031002004271506</v>
          </cell>
          <cell r="H130">
            <v>44973</v>
          </cell>
          <cell r="I130" t="str">
            <v>HABILITADO_RUTEO</v>
          </cell>
          <cell r="J130">
            <v>44973</v>
          </cell>
          <cell r="K130" t="str">
            <v>EL MAESTRO - PINTURAS</v>
          </cell>
          <cell r="L130" t="str">
            <v>AV. 113 DIAGONAL A GASOLINERA TERPEL</v>
          </cell>
        </row>
        <row r="131">
          <cell r="A131" t="str">
            <v>SG_23_203</v>
          </cell>
          <cell r="B131">
            <v>517411</v>
          </cell>
          <cell r="C131" t="str">
            <v>SG_23_203</v>
          </cell>
          <cell r="D131" t="str">
            <v>SG</v>
          </cell>
          <cell r="E131" t="str">
            <v>DESPACHO</v>
          </cell>
          <cell r="F131" t="str">
            <v>NORMAL</v>
          </cell>
          <cell r="H131">
            <v>44973</v>
          </cell>
          <cell r="I131" t="str">
            <v>HABILITADO_RUTEO</v>
          </cell>
          <cell r="J131">
            <v>44973</v>
          </cell>
          <cell r="K131" t="str">
            <v>CELIO ALFREDO CALDERON VINTIMILLA</v>
          </cell>
          <cell r="L131" t="str">
            <v>AV ORDONEZ LASSO Y CEREZOS / CUENCA EDIF. PROCAL</v>
          </cell>
        </row>
        <row r="132">
          <cell r="A132" t="str">
            <v>MYD_2023_00169</v>
          </cell>
          <cell r="B132">
            <v>517410</v>
          </cell>
          <cell r="C132" t="str">
            <v>MYD_2023_00169</v>
          </cell>
          <cell r="D132" t="str">
            <v>MYD</v>
          </cell>
          <cell r="E132" t="str">
            <v>RETIRO</v>
          </cell>
          <cell r="F132" t="str">
            <v>NORMAL</v>
          </cell>
          <cell r="H132">
            <v>44973</v>
          </cell>
          <cell r="I132" t="str">
            <v>ENTREGADO</v>
          </cell>
          <cell r="J132">
            <v>44973</v>
          </cell>
          <cell r="K132" t="str">
            <v>FLEXNET UIO</v>
          </cell>
          <cell r="L132" t="str">
            <v>GARCIA MORENO Y 28 DE JUNIO</v>
          </cell>
        </row>
        <row r="133">
          <cell r="A133" t="str">
            <v>MYD_2023_00168</v>
          </cell>
          <cell r="B133">
            <v>517409</v>
          </cell>
          <cell r="C133" t="str">
            <v>MYD_2023_00168</v>
          </cell>
          <cell r="D133" t="str">
            <v>MYD</v>
          </cell>
          <cell r="E133" t="str">
            <v>RETIRO</v>
          </cell>
          <cell r="F133" t="str">
            <v>NORMAL</v>
          </cell>
          <cell r="H133">
            <v>44973</v>
          </cell>
          <cell r="I133" t="str">
            <v>ENTREGADO</v>
          </cell>
          <cell r="J133">
            <v>44973</v>
          </cell>
          <cell r="K133" t="str">
            <v>FLEXNET UIO</v>
          </cell>
          <cell r="L133" t="str">
            <v>GARCIA MORENO Y 28 DE JUNIO</v>
          </cell>
        </row>
        <row r="134">
          <cell r="A134" t="str">
            <v>2023-01473_1</v>
          </cell>
          <cell r="B134">
            <v>517407</v>
          </cell>
          <cell r="C134" t="str">
            <v>2023-01473_1</v>
          </cell>
          <cell r="D134" t="str">
            <v>TUENTI</v>
          </cell>
          <cell r="E134" t="str">
            <v>DESPACHO</v>
          </cell>
          <cell r="F134" t="str">
            <v>NORMAL</v>
          </cell>
          <cell r="G134" t="str">
            <v/>
          </cell>
          <cell r="H134">
            <v>44973</v>
          </cell>
          <cell r="I134" t="str">
            <v>EN_PROCESO</v>
          </cell>
          <cell r="J134">
            <v>44973</v>
          </cell>
          <cell r="K134" t="str">
            <v>MARLMOBILE MANABI_YENNY ENA SALTOS REYES</v>
          </cell>
          <cell r="L134" t="str">
            <v>Calle 13 Av. 13 diagonal a Oro Fino</v>
          </cell>
        </row>
        <row r="135">
          <cell r="A135" t="str">
            <v>2023-01416_1</v>
          </cell>
          <cell r="B135">
            <v>517408</v>
          </cell>
          <cell r="C135" t="str">
            <v>2023-01416_1</v>
          </cell>
          <cell r="D135" t="str">
            <v>TUENTI</v>
          </cell>
          <cell r="E135" t="str">
            <v>DESPACHO</v>
          </cell>
          <cell r="F135" t="str">
            <v>NORMAL</v>
          </cell>
          <cell r="G135" t="str">
            <v/>
          </cell>
          <cell r="H135">
            <v>44973</v>
          </cell>
          <cell r="I135" t="str">
            <v>EN_PROCESO</v>
          </cell>
          <cell r="J135">
            <v>44973</v>
          </cell>
          <cell r="K135" t="str">
            <v>MOVIPHONE CUENCA TUENTI_Galo Pallaroso</v>
          </cell>
          <cell r="L135" t="str">
            <v>Sucre y Manuel Vega esquina</v>
          </cell>
        </row>
        <row r="136">
          <cell r="A136" t="str">
            <v>98947144</v>
          </cell>
          <cell r="B136">
            <v>517400</v>
          </cell>
          <cell r="C136" t="str">
            <v>98947144</v>
          </cell>
          <cell r="D136" t="str">
            <v>HYCITE</v>
          </cell>
          <cell r="E136" t="str">
            <v>DESPACHO</v>
          </cell>
          <cell r="F136" t="str">
            <v>NORMAL</v>
          </cell>
          <cell r="G136" t="str">
            <v>ITQ7409</v>
          </cell>
          <cell r="H136">
            <v>44973</v>
          </cell>
          <cell r="I136" t="str">
            <v>HABILITADO_RUTEO</v>
          </cell>
          <cell r="J136">
            <v>44973</v>
          </cell>
          <cell r="K136" t="str">
            <v>PABLO E CEVALLOS SR</v>
          </cell>
          <cell r="L136" t="str">
            <v>AV. DE LA PRENSA N45195 N45D Y YACUMBI FRENTE AL INTSTITUTO CORDILLERA  RUMIPAMBA 170510 PICHINCHA</v>
          </cell>
        </row>
        <row r="137">
          <cell r="A137" t="str">
            <v>98947847</v>
          </cell>
          <cell r="B137">
            <v>517403</v>
          </cell>
          <cell r="C137" t="str">
            <v>98947847</v>
          </cell>
          <cell r="D137" t="str">
            <v>HYCITE</v>
          </cell>
          <cell r="E137" t="str">
            <v>DESPACHO</v>
          </cell>
          <cell r="F137" t="str">
            <v>NORMAL</v>
          </cell>
          <cell r="G137" t="str">
            <v>ITQ7466</v>
          </cell>
          <cell r="H137">
            <v>44973</v>
          </cell>
          <cell r="I137" t="str">
            <v>HABILITADO_RUTEO</v>
          </cell>
          <cell r="J137">
            <v>44973</v>
          </cell>
          <cell r="K137" t="str">
            <v>CARMEN MANTILLA</v>
          </cell>
          <cell r="L137" t="str">
            <v>AV RIO ZAMACA Y ACCESO 5 CONJUNTO ORQUIDEAS QUITO//VALLE DE LOS CHILLOS ALANGASI 170804 PICHINCHA</v>
          </cell>
        </row>
        <row r="138">
          <cell r="A138" t="str">
            <v>98940157</v>
          </cell>
          <cell r="B138">
            <v>517369</v>
          </cell>
          <cell r="C138" t="str">
            <v>98940157</v>
          </cell>
          <cell r="D138" t="str">
            <v>HYCITE</v>
          </cell>
          <cell r="E138" t="str">
            <v>DESPACHO</v>
          </cell>
          <cell r="F138" t="str">
            <v>NORMAL</v>
          </cell>
          <cell r="G138" t="str">
            <v>ITQ7462</v>
          </cell>
          <cell r="H138">
            <v>44973</v>
          </cell>
          <cell r="I138" t="str">
            <v>HABILITADO_RUTEO</v>
          </cell>
          <cell r="J138">
            <v>44973</v>
          </cell>
          <cell r="K138" t="str">
            <v>RAMON FERNANDEZ</v>
          </cell>
          <cell r="L138" t="str">
            <v>AV LUIS CORDERO Y GARCIA MORENO EN GASOLINERIA TERPEL RUMINAHUI-SAN SEBASTIAN SAN GOLQUI 171103 PICHINCHA</v>
          </cell>
        </row>
        <row r="139">
          <cell r="A139" t="str">
            <v>98940467</v>
          </cell>
          <cell r="B139">
            <v>517370</v>
          </cell>
          <cell r="C139" t="str">
            <v>98940467</v>
          </cell>
          <cell r="D139" t="str">
            <v>HYCITE</v>
          </cell>
          <cell r="E139" t="str">
            <v>DESPACHO</v>
          </cell>
          <cell r="F139" t="str">
            <v>NORMAL</v>
          </cell>
          <cell r="G139" t="str">
            <v>031002004270274</v>
          </cell>
          <cell r="H139">
            <v>44973</v>
          </cell>
          <cell r="I139" t="str">
            <v>HABILITADO_RUTEO</v>
          </cell>
          <cell r="J139">
            <v>44973</v>
          </cell>
          <cell r="K139" t="str">
            <v>NANCY ZURITA</v>
          </cell>
          <cell r="L139" t="str">
            <v>TORTUGA #12 Y SEYMUR 259 CASA COLOR BEIGE CON TERRACOTA AMBATO // CDLA AMAZONAS HUACHI LORETO 180205 TUNGURAHUA</v>
          </cell>
        </row>
        <row r="140">
          <cell r="A140" t="str">
            <v>98940878</v>
          </cell>
          <cell r="B140">
            <v>517372</v>
          </cell>
          <cell r="C140" t="str">
            <v>98940878</v>
          </cell>
          <cell r="D140" t="str">
            <v>HYCITE</v>
          </cell>
          <cell r="E140" t="str">
            <v>DESPACHO</v>
          </cell>
          <cell r="F140" t="str">
            <v>NORMAL</v>
          </cell>
          <cell r="G140" t="str">
            <v>031002004270275</v>
          </cell>
          <cell r="H140">
            <v>44973</v>
          </cell>
          <cell r="I140" t="str">
            <v>HABILITADO_RUTEO</v>
          </cell>
          <cell r="J140">
            <v>44973</v>
          </cell>
          <cell r="K140" t="str">
            <v>JHOSELYNE GABRIELA REYES LOZADA</v>
          </cell>
          <cell r="L140" t="str">
            <v>TUNGURAHUA- AMBATO- ATAHUALPA AV 22 DE ENERO Y PATUCA. CLINICA VETERINAR ATAHUALPA AMBATO 180101 TUNGURAHUA</v>
          </cell>
        </row>
        <row r="141">
          <cell r="A141" t="str">
            <v>98941949</v>
          </cell>
          <cell r="B141">
            <v>517374</v>
          </cell>
          <cell r="C141" t="str">
            <v>98941949</v>
          </cell>
          <cell r="D141" t="str">
            <v>HYCITE</v>
          </cell>
          <cell r="E141" t="str">
            <v>DESPACHO</v>
          </cell>
          <cell r="F141" t="str">
            <v>NORMAL</v>
          </cell>
          <cell r="G141" t="str">
            <v>ITQ7463</v>
          </cell>
          <cell r="H141">
            <v>44973</v>
          </cell>
          <cell r="I141" t="str">
            <v>HABILITADO_RUTEO</v>
          </cell>
          <cell r="J141">
            <v>44973</v>
          </cell>
          <cell r="K141" t="str">
            <v>MARTHA DIAZ</v>
          </cell>
          <cell r="L141" t="str">
            <v>AV MARIANA DE JESUS Y PANSELEO CONJ PARADOS DE LA HACIENDA CASA 171 RUMINAHUI/FAJARDO FAJARDO 171101 PICHINCHA</v>
          </cell>
        </row>
        <row r="142">
          <cell r="A142" t="str">
            <v>98943136</v>
          </cell>
          <cell r="B142">
            <v>517377</v>
          </cell>
          <cell r="C142" t="str">
            <v>98943136</v>
          </cell>
          <cell r="D142" t="str">
            <v>HYCITE</v>
          </cell>
          <cell r="E142" t="str">
            <v>DESPACHO</v>
          </cell>
          <cell r="F142" t="str">
            <v>NORMAL</v>
          </cell>
          <cell r="G142" t="str">
            <v>031002004270278</v>
          </cell>
          <cell r="H142">
            <v>44973</v>
          </cell>
          <cell r="I142" t="str">
            <v>HABILITADO_RUTEO</v>
          </cell>
          <cell r="J142">
            <v>44973</v>
          </cell>
          <cell r="K142" t="str">
            <v>GALO ORTIZ</v>
          </cell>
          <cell r="L142" t="str">
            <v>CDLA LOMA GRANDE MANZANA K VILLA 3 CONJUNTO RESIDENCIAL VENTANAS / LOMA GRANDE VENTANAS 120401 LOS RIOS</v>
          </cell>
        </row>
        <row r="143">
          <cell r="A143" t="str">
            <v>98943325</v>
          </cell>
          <cell r="B143">
            <v>517378</v>
          </cell>
          <cell r="C143" t="str">
            <v>98943325</v>
          </cell>
          <cell r="D143" t="str">
            <v>HYCITE</v>
          </cell>
          <cell r="E143" t="str">
            <v>DESPACHO</v>
          </cell>
          <cell r="F143" t="str">
            <v>NORMAL</v>
          </cell>
          <cell r="G143" t="str">
            <v>031002004270279</v>
          </cell>
          <cell r="H143">
            <v>44973</v>
          </cell>
          <cell r="I143" t="str">
            <v>HABILITADO_RUTEO</v>
          </cell>
          <cell r="J143">
            <v>44973</v>
          </cell>
          <cell r="K143" t="str">
            <v>SILVANA GODOY</v>
          </cell>
          <cell r="L143" t="str">
            <v>REFUGIO CAMINO AL SOL FRENTE A VELSON TORREO EBTRADA POR LA PA CAYAMBE// URB DONOSO CABEZAS CAYAMBE 171002 PICHINCHA</v>
          </cell>
        </row>
        <row r="144">
          <cell r="A144" t="str">
            <v>98943948</v>
          </cell>
          <cell r="B144">
            <v>517379</v>
          </cell>
          <cell r="C144" t="str">
            <v>98943948</v>
          </cell>
          <cell r="D144" t="str">
            <v>HYCITE</v>
          </cell>
          <cell r="E144" t="str">
            <v>DESPACHO</v>
          </cell>
          <cell r="F144" t="str">
            <v>NORMAL</v>
          </cell>
          <cell r="G144" t="str">
            <v>031002004270280</v>
          </cell>
          <cell r="H144">
            <v>44973</v>
          </cell>
          <cell r="I144" t="str">
            <v>HABILITADO_RUTEO</v>
          </cell>
          <cell r="J144">
            <v>44973</v>
          </cell>
          <cell r="K144" t="str">
            <v>CECILIA ELIZABETH CAZARES CEVALLOS</v>
          </cell>
          <cell r="L144" t="str">
            <v>CALLE CESLAO MARIN Y JUAN DE VELAZCO EDIFICIO HELADERAA IGLA, SEGUNDO PISO PUYO PUYO 160101 PASTAZA</v>
          </cell>
        </row>
        <row r="145">
          <cell r="A145" t="str">
            <v>98943958</v>
          </cell>
          <cell r="B145">
            <v>517380</v>
          </cell>
          <cell r="C145" t="str">
            <v>98943958</v>
          </cell>
          <cell r="D145" t="str">
            <v>HYCITE</v>
          </cell>
          <cell r="E145" t="str">
            <v>DESPACHO</v>
          </cell>
          <cell r="F145" t="str">
            <v>NORMAL</v>
          </cell>
          <cell r="G145" t="str">
            <v>031002004270281</v>
          </cell>
          <cell r="H145">
            <v>44973</v>
          </cell>
          <cell r="I145" t="str">
            <v>HABILITADO_RUTEO</v>
          </cell>
          <cell r="J145">
            <v>44973</v>
          </cell>
          <cell r="K145" t="str">
            <v>MANUEL AGUSTIN PUGA LAJE</v>
          </cell>
          <cell r="L145" t="str">
            <v>CALLE D S/N CALLEJON 1RO MARZO QUEVEDO 23 DE MARZO SAN CARLOS 120312 LOS RIOS</v>
          </cell>
        </row>
        <row r="146">
          <cell r="A146" t="str">
            <v>98944347</v>
          </cell>
          <cell r="B146">
            <v>517382</v>
          </cell>
          <cell r="C146" t="str">
            <v>98944347</v>
          </cell>
          <cell r="D146" t="str">
            <v>HYCITE</v>
          </cell>
          <cell r="E146" t="str">
            <v>DESPACHO</v>
          </cell>
          <cell r="F146" t="str">
            <v>NORMAL</v>
          </cell>
          <cell r="G146" t="str">
            <v>ITQ7406</v>
          </cell>
          <cell r="H146">
            <v>44973</v>
          </cell>
          <cell r="I146" t="str">
            <v>HABILITADO_RUTEO</v>
          </cell>
          <cell r="J146">
            <v>44973</v>
          </cell>
          <cell r="K146" t="str">
            <v>RIGOBERTO FLORES</v>
          </cell>
          <cell r="L146" t="str">
            <v>QUITUMBE NAN OE2 133 PJE B A DOS CUADRAS DEL MERCADO QUITO QUITO / LA PERLA GUAMANI 170701 PICHINCHA</v>
          </cell>
        </row>
        <row r="147">
          <cell r="A147" t="str">
            <v>98945252</v>
          </cell>
          <cell r="B147">
            <v>517385</v>
          </cell>
          <cell r="C147" t="str">
            <v>98945252</v>
          </cell>
          <cell r="D147" t="str">
            <v>HYCITE</v>
          </cell>
          <cell r="E147" t="str">
            <v>DESPACHO</v>
          </cell>
          <cell r="F147" t="str">
            <v>NORMAL</v>
          </cell>
          <cell r="G147" t="str">
            <v>031002004270209</v>
          </cell>
          <cell r="H147">
            <v>44973</v>
          </cell>
          <cell r="I147" t="str">
            <v>HABILITADO_RUTEO</v>
          </cell>
          <cell r="J147">
            <v>44973</v>
          </cell>
          <cell r="K147" t="str">
            <v>RODOLFO VELASTEGUI</v>
          </cell>
          <cell r="L147" t="str">
            <v>LAS ILUSIONES N 01-05 Y CALLE SIEMPRE VIVAS CASA 1 PISO BEIGE AMBATO // EL SUENO ATOCHA FICOA 180101 TUNGURAHUA</v>
          </cell>
        </row>
        <row r="148">
          <cell r="A148" t="str">
            <v>98945282</v>
          </cell>
          <cell r="B148">
            <v>517386</v>
          </cell>
          <cell r="C148" t="str">
            <v>98945282</v>
          </cell>
          <cell r="D148" t="str">
            <v>HYCITE</v>
          </cell>
          <cell r="E148" t="str">
            <v>DESPACHO</v>
          </cell>
          <cell r="F148" t="str">
            <v>NORMAL</v>
          </cell>
          <cell r="G148" t="str">
            <v>031002004270283</v>
          </cell>
          <cell r="H148">
            <v>44973</v>
          </cell>
          <cell r="I148" t="str">
            <v>HABILITADO_RUTEO</v>
          </cell>
          <cell r="J148">
            <v>44973</v>
          </cell>
          <cell r="K148" t="str">
            <v>MAIRA CEDENO</v>
          </cell>
          <cell r="L148" t="str">
            <v>KM 1 1/2 VIA QUEVEDO CENTRO DE ACOPIO GA JUNTO A ASOCIACION NUEVA ESPERANZA CAMPE VENTANAS//CIUDADELA LOS CHOFERES 10 DE NOVIEMBRE 120401 LOS RIOS</v>
          </cell>
        </row>
        <row r="149">
          <cell r="A149" t="str">
            <v>98945375</v>
          </cell>
          <cell r="B149">
            <v>517387</v>
          </cell>
          <cell r="C149" t="str">
            <v>98945375</v>
          </cell>
          <cell r="D149" t="str">
            <v>HYCITE</v>
          </cell>
          <cell r="E149" t="str">
            <v>DESPACHO</v>
          </cell>
          <cell r="F149" t="str">
            <v>NORMAL</v>
          </cell>
          <cell r="G149" t="str">
            <v>031002004270284</v>
          </cell>
          <cell r="H149">
            <v>44973</v>
          </cell>
          <cell r="I149" t="str">
            <v>HABILITADO_RUTEO</v>
          </cell>
          <cell r="J149">
            <v>44973</v>
          </cell>
          <cell r="K149" t="str">
            <v>MARIA BARRE</v>
          </cell>
          <cell r="L149" t="str">
            <v>CALLE POTRERILLO CASA ESQUINERA BEIGE FRENTE DEL CAMAL, CDLA SAN JOSE CHONE // POTRERILLO CHONE 130701 MANABI</v>
          </cell>
        </row>
        <row r="150">
          <cell r="A150" t="str">
            <v>98945430</v>
          </cell>
          <cell r="B150">
            <v>517388</v>
          </cell>
          <cell r="C150" t="str">
            <v>98945430</v>
          </cell>
          <cell r="D150" t="str">
            <v>HYCITE</v>
          </cell>
          <cell r="E150" t="str">
            <v>DESPACHO</v>
          </cell>
          <cell r="F150" t="str">
            <v>NORMAL</v>
          </cell>
          <cell r="G150" t="str">
            <v>031002004270285</v>
          </cell>
          <cell r="H150">
            <v>44973</v>
          </cell>
          <cell r="I150" t="str">
            <v>HABILITADO_RUTEO</v>
          </cell>
          <cell r="J150">
            <v>44973</v>
          </cell>
          <cell r="K150" t="str">
            <v>FLERIDA MOLINA</v>
          </cell>
          <cell r="L150" t="str">
            <v>7 DE AGOSTO PICHINCHA Y ATAHUALPA CASA CON CONDOMINI CHONE CHONE 130703 MANABI</v>
          </cell>
        </row>
        <row r="151">
          <cell r="A151" t="str">
            <v>98945654</v>
          </cell>
          <cell r="B151">
            <v>517391</v>
          </cell>
          <cell r="C151" t="str">
            <v>98945654</v>
          </cell>
          <cell r="D151" t="str">
            <v>HYCITE</v>
          </cell>
          <cell r="E151" t="str">
            <v>DESPACHO</v>
          </cell>
          <cell r="F151" t="str">
            <v>NORMAL</v>
          </cell>
          <cell r="G151" t="str">
            <v>ITQ7464</v>
          </cell>
          <cell r="H151">
            <v>44973</v>
          </cell>
          <cell r="I151" t="str">
            <v>HABILITADO_RUTEO</v>
          </cell>
          <cell r="J151">
            <v>44973</v>
          </cell>
          <cell r="K151" t="str">
            <v>MILTON BONILLA</v>
          </cell>
          <cell r="L151" t="str">
            <v>PUERTO RICO S3-36 Y ARGENTINA CONJUNTO JANNINA QUITO ALANGASI ALANGASI 170804 PICHINCHA</v>
          </cell>
        </row>
        <row r="152">
          <cell r="A152" t="str">
            <v>98945891</v>
          </cell>
          <cell r="B152">
            <v>517393</v>
          </cell>
          <cell r="C152" t="str">
            <v>98945891</v>
          </cell>
          <cell r="D152" t="str">
            <v>HYCITE</v>
          </cell>
          <cell r="E152" t="str">
            <v>DESPACHO</v>
          </cell>
          <cell r="F152" t="str">
            <v>NORMAL</v>
          </cell>
          <cell r="G152" t="str">
            <v>ITQ7465</v>
          </cell>
          <cell r="H152">
            <v>44973</v>
          </cell>
          <cell r="I152" t="str">
            <v>HABILITADO_RUTEO</v>
          </cell>
          <cell r="J152">
            <v>44973</v>
          </cell>
          <cell r="K152" t="str">
            <v>MYRIAM YANEZ</v>
          </cell>
          <cell r="L152" t="str">
            <v>ABDON CALDERON Y PASAJE 8 URB VINA 2 LOTE 9 VIA AL COLEGIO EL PRADO QUITO TUMBACO -LA VINA#2 TUMBACO 170902 PICHINCHA</v>
          </cell>
        </row>
        <row r="153">
          <cell r="A153" t="str">
            <v>98946002</v>
          </cell>
          <cell r="B153">
            <v>517394</v>
          </cell>
          <cell r="C153" t="str">
            <v>98946002</v>
          </cell>
          <cell r="D153" t="str">
            <v>HYCITE</v>
          </cell>
          <cell r="E153" t="str">
            <v>DESPACHO</v>
          </cell>
          <cell r="F153" t="str">
            <v>NORMAL</v>
          </cell>
          <cell r="G153" t="str">
            <v>ITQ7407</v>
          </cell>
          <cell r="H153">
            <v>44973</v>
          </cell>
          <cell r="I153" t="str">
            <v>HABILITADO_RUTEO</v>
          </cell>
          <cell r="J153">
            <v>44973</v>
          </cell>
          <cell r="K153" t="str">
            <v>CESAR HUMBERTO FARINANGO CORDOVA</v>
          </cell>
          <cell r="L153" t="str">
            <v>AV GALO PLAZA LASSO N50-186 Y JOSE R BUSTAMANTE QUITO KENNEDY 170203 PICHINCHA</v>
          </cell>
        </row>
        <row r="154">
          <cell r="A154" t="str">
            <v>98946079</v>
          </cell>
          <cell r="B154">
            <v>517395</v>
          </cell>
          <cell r="C154" t="str">
            <v>98946079</v>
          </cell>
          <cell r="D154" t="str">
            <v>HYCITE</v>
          </cell>
          <cell r="E154" t="str">
            <v>DESPACHO</v>
          </cell>
          <cell r="F154" t="str">
            <v>NORMAL</v>
          </cell>
          <cell r="G154" t="str">
            <v>031002004270289</v>
          </cell>
          <cell r="H154">
            <v>44973</v>
          </cell>
          <cell r="I154" t="str">
            <v>HABILITADO_RUTEO</v>
          </cell>
          <cell r="J154">
            <v>44973</v>
          </cell>
          <cell r="K154" t="str">
            <v>BERTHA CHANDI</v>
          </cell>
          <cell r="L154" t="str">
            <v>BARRIO CHILPECITO, CAMINO REAL Y CALLEJA OE 5 - 371 PAKURANA GARDENS QUITO // CHILPECITO CHECA (CHILPA) 170906 PICHINCHA</v>
          </cell>
        </row>
        <row r="155">
          <cell r="A155" t="str">
            <v>98946362</v>
          </cell>
          <cell r="B155">
            <v>517396</v>
          </cell>
          <cell r="C155" t="str">
            <v>98946362</v>
          </cell>
          <cell r="D155" t="str">
            <v>HYCITE</v>
          </cell>
          <cell r="E155" t="str">
            <v>DESPACHO</v>
          </cell>
          <cell r="F155" t="str">
            <v>NORMAL</v>
          </cell>
          <cell r="G155" t="str">
            <v>ITQ7408</v>
          </cell>
          <cell r="H155">
            <v>44973</v>
          </cell>
          <cell r="I155" t="str">
            <v>HABILITADO_RUTEO</v>
          </cell>
          <cell r="J155">
            <v>44973</v>
          </cell>
          <cell r="K155" t="str">
            <v>ANA CECILIA BARBA</v>
          </cell>
          <cell r="L155" t="str">
            <v>CALLE CAJAMARCA S9-500 Y JAUJA ENTRE JAUJA Y CARANQUI, ATRAS DE COLEGIO SANT QUITO // HERMANO MIGUEL LA MAGDALENA 170608 PICHINCHA</v>
          </cell>
        </row>
        <row r="156">
          <cell r="A156" t="str">
            <v>98946366</v>
          </cell>
          <cell r="B156">
            <v>517397</v>
          </cell>
          <cell r="C156" t="str">
            <v>98946366</v>
          </cell>
          <cell r="D156" t="str">
            <v>HYCITE</v>
          </cell>
          <cell r="E156" t="str">
            <v>DESPACHO</v>
          </cell>
          <cell r="F156" t="str">
            <v>NORMAL</v>
          </cell>
          <cell r="G156" t="str">
            <v>031002004270290</v>
          </cell>
          <cell r="H156">
            <v>44973</v>
          </cell>
          <cell r="I156" t="str">
            <v>HABILITADO_RUTEO</v>
          </cell>
          <cell r="J156">
            <v>44973</v>
          </cell>
          <cell r="K156" t="str">
            <v>CARLA ARTEAGA</v>
          </cell>
          <cell r="L156" t="str">
            <v>REALES TAMARINDOS CONJUNTO REY SAUL CASA 14 ATRAS DE LA EX DISCOTECA MANI PORTOVIEJO // NEGRITAL 18 DE OCTUBRE 130102 MANABI</v>
          </cell>
        </row>
        <row r="157">
          <cell r="A157" t="str">
            <v>98946379</v>
          </cell>
          <cell r="B157">
            <v>517398</v>
          </cell>
          <cell r="C157" t="str">
            <v>98946379</v>
          </cell>
          <cell r="D157" t="str">
            <v>HYCITE</v>
          </cell>
          <cell r="E157" t="str">
            <v>DESPACHO</v>
          </cell>
          <cell r="F157" t="str">
            <v>NORMAL</v>
          </cell>
          <cell r="G157" t="str">
            <v>031002004270291</v>
          </cell>
          <cell r="H157">
            <v>44973</v>
          </cell>
          <cell r="I157" t="str">
            <v>HABILITADO_RUTEO</v>
          </cell>
          <cell r="J157">
            <v>44973</v>
          </cell>
          <cell r="K157" t="str">
            <v>AUSTALITA VELEZ</v>
          </cell>
          <cell r="L157" t="str">
            <v>OTTO AROSEMENA Y HOMERO AVILA FRENTE A LA TIENDA TITI PORTOVIEJO CDLA BELLAVISTA ANDRES DE VERA 130108 MANABI</v>
          </cell>
        </row>
        <row r="158">
          <cell r="A158" t="str">
            <v>98927973</v>
          </cell>
          <cell r="B158">
            <v>517334</v>
          </cell>
          <cell r="C158" t="str">
            <v>98927973</v>
          </cell>
          <cell r="D158" t="str">
            <v>HYCITE</v>
          </cell>
          <cell r="E158" t="str">
            <v>DESPACHO</v>
          </cell>
          <cell r="F158" t="str">
            <v>NORMAL</v>
          </cell>
          <cell r="G158" t="str">
            <v>ITQ7394</v>
          </cell>
          <cell r="H158">
            <v>44973</v>
          </cell>
          <cell r="I158" t="str">
            <v>HABILITADO_RUTEO</v>
          </cell>
          <cell r="J158">
            <v>44973</v>
          </cell>
          <cell r="K158" t="str">
            <v>FRANCISCO X CALDERON</v>
          </cell>
          <cell r="L158" t="str">
            <v>AV REPA,BLICA DEL SALVADOR N35 -104 PORTUGAL EDIFITWIN TOWERS TORRE 2 OF 1G  QUITO DISTRITO METROPOLIT 170505 PICHINCHA</v>
          </cell>
        </row>
        <row r="159">
          <cell r="A159" t="str">
            <v>98928656</v>
          </cell>
          <cell r="B159">
            <v>517335</v>
          </cell>
          <cell r="C159" t="str">
            <v>98928656</v>
          </cell>
          <cell r="D159" t="str">
            <v>HYCITE</v>
          </cell>
          <cell r="E159" t="str">
            <v>DESPACHO</v>
          </cell>
          <cell r="F159" t="str">
            <v>NORMAL</v>
          </cell>
          <cell r="G159" t="str">
            <v>ITQ7395</v>
          </cell>
          <cell r="H159">
            <v>44973</v>
          </cell>
          <cell r="I159" t="str">
            <v>HABILITADO_RUTEO</v>
          </cell>
          <cell r="J159">
            <v>44973</v>
          </cell>
          <cell r="K159" t="str">
            <v>MARIELA A DE MORA MOLINA</v>
          </cell>
          <cell r="L159" t="str">
            <v>AV. DE LA PRENSA N45-195   COCHAPAMBA 170505 PICHINCHA</v>
          </cell>
        </row>
        <row r="160">
          <cell r="A160" t="str">
            <v>98931352</v>
          </cell>
          <cell r="B160">
            <v>517336</v>
          </cell>
          <cell r="C160" t="str">
            <v>98931352</v>
          </cell>
          <cell r="D160" t="str">
            <v>HYCITE</v>
          </cell>
          <cell r="E160" t="str">
            <v>DESPACHO</v>
          </cell>
          <cell r="F160" t="str">
            <v>NORMAL</v>
          </cell>
          <cell r="G160" t="str">
            <v>ITQ7396</v>
          </cell>
          <cell r="H160">
            <v>44973</v>
          </cell>
          <cell r="I160" t="str">
            <v>HABILITADO_RUTEO</v>
          </cell>
          <cell r="J160">
            <v>44973</v>
          </cell>
          <cell r="K160" t="str">
            <v>NORMA ROHODEN</v>
          </cell>
          <cell r="L160" t="str">
            <v>ISLA MARCHENA N42-138 Y AV GRANADOS CONJUNTO PORTAL DE ARAGON 1 QUITO NORTE DE QUITO JIPIJAPA 170503 PICHINCHA</v>
          </cell>
        </row>
        <row r="161">
          <cell r="A161" t="str">
            <v>98932842</v>
          </cell>
          <cell r="B161">
            <v>517337</v>
          </cell>
          <cell r="C161" t="str">
            <v>98932842</v>
          </cell>
          <cell r="D161" t="str">
            <v>HYCITE</v>
          </cell>
          <cell r="E161" t="str">
            <v>DESPACHO</v>
          </cell>
          <cell r="F161" t="str">
            <v>NORMAL</v>
          </cell>
          <cell r="G161" t="str">
            <v>ITQ7397</v>
          </cell>
          <cell r="H161">
            <v>44973</v>
          </cell>
          <cell r="I161" t="str">
            <v>HABILITADO_RUTEO</v>
          </cell>
          <cell r="J161">
            <v>44973</v>
          </cell>
          <cell r="K161" t="str">
            <v>MARIA MOREANO</v>
          </cell>
          <cell r="L161" t="str">
            <v>BARTOLOME DE SEGOVIA 32B RIO COFANES TRAS GASOLINERA TERPEL QUITO LA Y INAQUITO 170513 PICHINCHA</v>
          </cell>
        </row>
        <row r="162">
          <cell r="A162" t="str">
            <v>98933105</v>
          </cell>
          <cell r="B162">
            <v>517338</v>
          </cell>
          <cell r="C162" t="str">
            <v>98933105</v>
          </cell>
          <cell r="D162" t="str">
            <v>HYCITE</v>
          </cell>
          <cell r="E162" t="str">
            <v>DESPACHO</v>
          </cell>
          <cell r="F162" t="str">
            <v>NORMAL</v>
          </cell>
          <cell r="G162" t="str">
            <v>ITQ7398</v>
          </cell>
          <cell r="H162">
            <v>44973</v>
          </cell>
          <cell r="I162" t="str">
            <v>HABILITADO_RUTEO</v>
          </cell>
          <cell r="J162">
            <v>44973</v>
          </cell>
          <cell r="K162" t="str">
            <v>NATHALIA PARRA</v>
          </cell>
          <cell r="L162" t="str">
            <v>RIO BIGAL RIO PERIPA CONJUNTO BIGAL QUITO -CONDADO COTOLLAO 170305 PICHINCHA</v>
          </cell>
        </row>
        <row r="163">
          <cell r="A163" t="str">
            <v>98933189</v>
          </cell>
          <cell r="B163">
            <v>517339</v>
          </cell>
          <cell r="C163" t="str">
            <v>98933189</v>
          </cell>
          <cell r="D163" t="str">
            <v>HYCITE</v>
          </cell>
          <cell r="E163" t="str">
            <v>DESPACHO</v>
          </cell>
          <cell r="F163" t="str">
            <v>NORMAL</v>
          </cell>
          <cell r="G163" t="str">
            <v>031002004271829</v>
          </cell>
          <cell r="H163">
            <v>44973</v>
          </cell>
          <cell r="I163" t="str">
            <v>HABILITADO_RUTEO</v>
          </cell>
          <cell r="J163">
            <v>44973</v>
          </cell>
          <cell r="K163" t="str">
            <v>GERMANIA REVELO</v>
          </cell>
          <cell r="L163" t="str">
            <v>SECUDINO PENA FIEL 3-78 TOBIAS MENA REF A UNA CUADRA DE LAESCUELA JUAN DIEGO IBARRA YACUCALLE SAN FRANCISCO 100108 IMBABURA</v>
          </cell>
        </row>
        <row r="164">
          <cell r="A164" t="str">
            <v>98934759</v>
          </cell>
          <cell r="B164">
            <v>517342</v>
          </cell>
          <cell r="C164" t="str">
            <v>98934759</v>
          </cell>
          <cell r="D164" t="str">
            <v>HYCITE</v>
          </cell>
          <cell r="E164" t="str">
            <v>DESPACHO</v>
          </cell>
          <cell r="F164" t="str">
            <v>NORMAL</v>
          </cell>
          <cell r="G164" t="str">
            <v>031002004270264</v>
          </cell>
          <cell r="H164">
            <v>44973</v>
          </cell>
          <cell r="I164" t="str">
            <v>HABILITADO_RUTEO</v>
          </cell>
          <cell r="J164">
            <v>44973</v>
          </cell>
          <cell r="K164" t="str">
            <v>MARIA MARCATOMA</v>
          </cell>
          <cell r="L164" t="str">
            <v>SEGUNDO PASAJE DE FARMACIA LA PRADERA ESQUINA / 2 POTE COTACACHI LA PRADERA SAN FRANCISCO 100301 IMBABURA</v>
          </cell>
        </row>
        <row r="165">
          <cell r="A165" t="str">
            <v>98936008</v>
          </cell>
          <cell r="B165">
            <v>517344</v>
          </cell>
          <cell r="C165" t="str">
            <v>98936008</v>
          </cell>
          <cell r="D165" t="str">
            <v>HYCITE</v>
          </cell>
          <cell r="E165" t="str">
            <v>DESPACHO</v>
          </cell>
          <cell r="F165" t="str">
            <v>NORMAL</v>
          </cell>
          <cell r="G165" t="str">
            <v>ITQ7399</v>
          </cell>
          <cell r="H165">
            <v>44973</v>
          </cell>
          <cell r="I165" t="str">
            <v>HABILITADO_RUTEO</v>
          </cell>
          <cell r="J165">
            <v>44973</v>
          </cell>
          <cell r="K165" t="str">
            <v>DOBRY ALBORNOZ</v>
          </cell>
          <cell r="L165" t="str">
            <v>AV FINLANDIA N36-168 LA REPUBLICA SALVADOR CERA HOTELFINLANDI QUITO NORTE GARDINA 170601 PICHINCHA</v>
          </cell>
        </row>
        <row r="166">
          <cell r="A166" t="str">
            <v>98936009</v>
          </cell>
          <cell r="B166">
            <v>517345</v>
          </cell>
          <cell r="C166" t="str">
            <v>98936009</v>
          </cell>
          <cell r="D166" t="str">
            <v>HYCITE</v>
          </cell>
          <cell r="E166" t="str">
            <v>DESPACHO</v>
          </cell>
          <cell r="F166" t="str">
            <v>NORMAL</v>
          </cell>
          <cell r="G166" t="str">
            <v>ITQ7459</v>
          </cell>
          <cell r="H166">
            <v>44973</v>
          </cell>
          <cell r="I166" t="str">
            <v>HABILITADO_RUTEO</v>
          </cell>
          <cell r="J166">
            <v>44973</v>
          </cell>
          <cell r="K166" t="str">
            <v>TERESA ALMEIDA</v>
          </cell>
          <cell r="L166" t="str">
            <v>VENEZUELA Y AZCAZUBI FRENTE FERRIGON 2 BARRIO SUR CAYAMBE CAYAMBE 171002 PICHINCHA</v>
          </cell>
        </row>
        <row r="167">
          <cell r="A167" t="str">
            <v>98936020</v>
          </cell>
          <cell r="B167">
            <v>517346</v>
          </cell>
          <cell r="C167" t="str">
            <v>98936020</v>
          </cell>
          <cell r="D167" t="str">
            <v>HYCITE</v>
          </cell>
          <cell r="E167" t="str">
            <v>DESPACHO</v>
          </cell>
          <cell r="F167" t="str">
            <v>NORMAL</v>
          </cell>
          <cell r="G167" t="str">
            <v>ITQ7400</v>
          </cell>
          <cell r="H167">
            <v>44973</v>
          </cell>
          <cell r="I167" t="str">
            <v>HABILITADO_RUTEO</v>
          </cell>
          <cell r="J167">
            <v>44973</v>
          </cell>
          <cell r="K167" t="str">
            <v>BRYAN TAPIA</v>
          </cell>
          <cell r="L167" t="str">
            <v>TOACAZO OE566 Y PACIFICO CASA ESQUINERA 3 PISOS COLOR BEIGE QUITO / SAN BARTOLO SAN BARTOLO 170606 PICHINCHA</v>
          </cell>
        </row>
        <row r="168">
          <cell r="A168" t="str">
            <v>98936021</v>
          </cell>
          <cell r="B168">
            <v>517347</v>
          </cell>
          <cell r="C168" t="str">
            <v>98936021</v>
          </cell>
          <cell r="D168" t="str">
            <v>HYCITE</v>
          </cell>
          <cell r="E168" t="str">
            <v>DESPACHO</v>
          </cell>
          <cell r="F168" t="str">
            <v>NORMAL</v>
          </cell>
          <cell r="G168" t="str">
            <v>ITQ7401</v>
          </cell>
          <cell r="H168">
            <v>44973</v>
          </cell>
          <cell r="I168" t="str">
            <v>HABILITADO_RUTEO</v>
          </cell>
          <cell r="J168">
            <v>44973</v>
          </cell>
          <cell r="K168" t="str">
            <v>ANA PALOMINO</v>
          </cell>
          <cell r="L168" t="str">
            <v>CALLE ALMERIA N 51 134 Y E ISAAC BARRERO QUITO // CIUDADELA MARTA BELLA  KENNEDY 170502 PICHINCHA</v>
          </cell>
        </row>
        <row r="169">
          <cell r="A169" t="str">
            <v>98936115</v>
          </cell>
          <cell r="B169">
            <v>517348</v>
          </cell>
          <cell r="C169" t="str">
            <v>98936115</v>
          </cell>
          <cell r="D169" t="str">
            <v>HYCITE</v>
          </cell>
          <cell r="E169" t="str">
            <v>DESPACHO</v>
          </cell>
          <cell r="F169" t="str">
            <v>NORMAL</v>
          </cell>
          <cell r="G169" t="str">
            <v>ITQ7402</v>
          </cell>
          <cell r="H169">
            <v>44973</v>
          </cell>
          <cell r="I169" t="str">
            <v>HABILITADO_RUTEO</v>
          </cell>
          <cell r="J169">
            <v>44973</v>
          </cell>
          <cell r="K169" t="str">
            <v>GILBERTH RAMOS</v>
          </cell>
          <cell r="L169" t="str">
            <v>CA S40D SN LT 77 CASA VERDE 3 PISOS CON LICORERIA ABAJO QUITO // SAN CARLOS DEL SUR QUITUMBE 170703 PICHINCHA</v>
          </cell>
        </row>
        <row r="170">
          <cell r="A170" t="str">
            <v>98936260</v>
          </cell>
          <cell r="B170">
            <v>517350</v>
          </cell>
          <cell r="C170" t="str">
            <v>98936260</v>
          </cell>
          <cell r="D170" t="str">
            <v>HYCITE</v>
          </cell>
          <cell r="E170" t="str">
            <v>DESPACHO</v>
          </cell>
          <cell r="F170" t="str">
            <v>NORMAL</v>
          </cell>
          <cell r="G170" t="str">
            <v>031002004270265</v>
          </cell>
          <cell r="H170">
            <v>44973</v>
          </cell>
          <cell r="I170" t="str">
            <v>HABILITADO_RUTEO</v>
          </cell>
          <cell r="J170">
            <v>44973</v>
          </cell>
          <cell r="K170" t="str">
            <v>LUIS ANTAMBA</v>
          </cell>
          <cell r="L170" t="str">
            <v>CALLE 14 DE FEBRERO CF-CE 23 EL LAGO CASA DE LUIS CASA DE HUESPEDES OTAVALO//COMUNA ARAQUE SAN PABLO (LAGO SAN PABLO 100202 IMBABURA</v>
          </cell>
        </row>
        <row r="171">
          <cell r="A171" t="str">
            <v>98936877</v>
          </cell>
          <cell r="B171">
            <v>517354</v>
          </cell>
          <cell r="C171" t="str">
            <v>98936877</v>
          </cell>
          <cell r="D171" t="str">
            <v>HYCITE</v>
          </cell>
          <cell r="E171" t="str">
            <v>DESPACHO</v>
          </cell>
          <cell r="F171" t="str">
            <v>NORMAL</v>
          </cell>
          <cell r="G171" t="str">
            <v>ITQ7403</v>
          </cell>
          <cell r="H171">
            <v>44973</v>
          </cell>
          <cell r="I171" t="str">
            <v>HABILITADO_RUTEO</v>
          </cell>
          <cell r="J171">
            <v>44973</v>
          </cell>
          <cell r="K171" t="str">
            <v>BETTY CLARET GAIBOR PAREDES (S)</v>
          </cell>
          <cell r="L171" t="str">
            <v>CALLE PORTO ALEGRE NAº 15-189 ALCALA REF EXCOMERCIAL APOLO QUITO / LA MORENIT CALDERON 170204 PICHINCHA</v>
          </cell>
        </row>
        <row r="172">
          <cell r="A172" t="str">
            <v>98936928</v>
          </cell>
          <cell r="B172">
            <v>517355</v>
          </cell>
          <cell r="C172" t="str">
            <v>98936928</v>
          </cell>
          <cell r="D172" t="str">
            <v>HYCITE</v>
          </cell>
          <cell r="E172" t="str">
            <v>DESPACHO</v>
          </cell>
          <cell r="F172" t="str">
            <v>NORMAL</v>
          </cell>
          <cell r="G172" t="str">
            <v>ITQ7404</v>
          </cell>
          <cell r="H172">
            <v>44973</v>
          </cell>
          <cell r="I172" t="str">
            <v>HABILITADO_RUTEO</v>
          </cell>
          <cell r="J172">
            <v>44973</v>
          </cell>
          <cell r="K172" t="str">
            <v>ALEXANDRA RODRIGUEZ GUERRA(S)</v>
          </cell>
          <cell r="L172" t="str">
            <v>MALVA E15 - 399 GENERAL LUNA QUITO EL BATAN 170503 PICHINCHA</v>
          </cell>
        </row>
        <row r="173">
          <cell r="A173" t="str">
            <v>98937563</v>
          </cell>
          <cell r="B173">
            <v>517356</v>
          </cell>
          <cell r="C173" t="str">
            <v>98937563</v>
          </cell>
          <cell r="D173" t="str">
            <v>HYCITE</v>
          </cell>
          <cell r="E173" t="str">
            <v>DESPACHO</v>
          </cell>
          <cell r="F173" t="str">
            <v>NORMAL</v>
          </cell>
          <cell r="G173" t="str">
            <v>ITQ7405</v>
          </cell>
          <cell r="H173">
            <v>44973</v>
          </cell>
          <cell r="I173" t="str">
            <v>HABILITADO_RUTEO</v>
          </cell>
          <cell r="J173">
            <v>44973</v>
          </cell>
          <cell r="K173" t="str">
            <v>LILIAN A CALDERON</v>
          </cell>
          <cell r="L173" t="str">
            <v>REPUBLICA DEL SALVADOR N35-10 EDIF TWIN TOWERS II PB 1G #PISON 3816  QUITO DISTRITO METROPOLIT 170505 PICHINCHA</v>
          </cell>
        </row>
        <row r="174">
          <cell r="A174" t="str">
            <v>98938577</v>
          </cell>
          <cell r="B174">
            <v>517357</v>
          </cell>
          <cell r="C174" t="str">
            <v>98938577</v>
          </cell>
          <cell r="D174" t="str">
            <v>HYCITE</v>
          </cell>
          <cell r="E174" t="str">
            <v>DESPACHO</v>
          </cell>
          <cell r="F174" t="str">
            <v>NORMAL</v>
          </cell>
          <cell r="G174" t="str">
            <v>031002004270267</v>
          </cell>
          <cell r="H174">
            <v>44973</v>
          </cell>
          <cell r="I174" t="str">
            <v>HABILITADO_RUTEO</v>
          </cell>
          <cell r="J174">
            <v>44973</v>
          </cell>
          <cell r="K174" t="str">
            <v>GIANINNA DELGADO</v>
          </cell>
          <cell r="L174" t="str">
            <v>AV CHONE S/N ABRAHAM CALAZACON Y JACINTO CORTEZ SANTO DOMINGO BOMBOLI 230101 SANTO DOMINGO</v>
          </cell>
        </row>
        <row r="175">
          <cell r="A175" t="str">
            <v>98938620</v>
          </cell>
          <cell r="B175">
            <v>517358</v>
          </cell>
          <cell r="C175" t="str">
            <v>98938620</v>
          </cell>
          <cell r="D175" t="str">
            <v>HYCITE</v>
          </cell>
          <cell r="E175" t="str">
            <v>DESPACHO</v>
          </cell>
          <cell r="F175" t="str">
            <v>NORMAL</v>
          </cell>
          <cell r="G175" t="str">
            <v>ITQ7460</v>
          </cell>
          <cell r="H175">
            <v>44973</v>
          </cell>
          <cell r="I175" t="str">
            <v>HABILITADO_RUTEO</v>
          </cell>
          <cell r="J175">
            <v>44973</v>
          </cell>
          <cell r="K175" t="str">
            <v>LEONILA BRAVO</v>
          </cell>
          <cell r="L175" t="str">
            <v>CALLE ROSAS 316 Y CALLE GALAPAGOS CASA 1 PISO S/P FILIBRE AN 2 PISOS ROJAS QUITO // AMAGUANA AMAGUANA 170809 PICHINCHA</v>
          </cell>
        </row>
        <row r="176">
          <cell r="A176" t="str">
            <v>98938764</v>
          </cell>
          <cell r="B176">
            <v>517361</v>
          </cell>
          <cell r="C176" t="str">
            <v>98938764</v>
          </cell>
          <cell r="D176" t="str">
            <v>HYCITE</v>
          </cell>
          <cell r="E176" t="str">
            <v>DESPACHO</v>
          </cell>
          <cell r="F176" t="str">
            <v>NORMAL</v>
          </cell>
          <cell r="G176" t="str">
            <v>031002004270268</v>
          </cell>
          <cell r="H176">
            <v>44973</v>
          </cell>
          <cell r="I176" t="str">
            <v>HABILITADO_RUTEO</v>
          </cell>
          <cell r="J176">
            <v>44973</v>
          </cell>
          <cell r="K176" t="str">
            <v>ANGELICA CUICHAN</v>
          </cell>
          <cell r="L176" t="str">
            <v>SAN JOSE CUTUGLAGUA CALLE LOS OLIVOS SL 47 Y CALLE A LA MERCED MEJIA (MACHACHI) /CUTUGLAGUA CUTUGLAGUA 171107 PICHINCHA</v>
          </cell>
        </row>
        <row r="177">
          <cell r="A177" t="str">
            <v>98938765</v>
          </cell>
          <cell r="B177">
            <v>517362</v>
          </cell>
          <cell r="C177" t="str">
            <v>98938765</v>
          </cell>
          <cell r="D177" t="str">
            <v>HYCITE</v>
          </cell>
          <cell r="E177" t="str">
            <v>DESPACHO</v>
          </cell>
          <cell r="F177" t="str">
            <v>NORMAL</v>
          </cell>
          <cell r="G177" t="str">
            <v>ITQ7461</v>
          </cell>
          <cell r="H177">
            <v>44973</v>
          </cell>
          <cell r="I177" t="str">
            <v>HABILITADO_RUTEO</v>
          </cell>
          <cell r="J177">
            <v>44973</v>
          </cell>
          <cell r="K177" t="str">
            <v>FREDDY TORRES</v>
          </cell>
          <cell r="L177" t="str">
            <v>JACOPO VIGNOLA # 247 JUAN DE HERRERA EDIFICIO BRICE QUITO / PRIMAVERA # 2 CUMBAYA 170901 PICHINCHA</v>
          </cell>
        </row>
        <row r="178">
          <cell r="A178" t="str">
            <v>98938806</v>
          </cell>
          <cell r="B178">
            <v>517363</v>
          </cell>
          <cell r="C178" t="str">
            <v>98938806</v>
          </cell>
          <cell r="D178" t="str">
            <v>HYCITE</v>
          </cell>
          <cell r="E178" t="str">
            <v>DESPACHO</v>
          </cell>
          <cell r="F178" t="str">
            <v>NORMAL</v>
          </cell>
          <cell r="G178" t="str">
            <v>031002004271830</v>
          </cell>
          <cell r="H178">
            <v>44973</v>
          </cell>
          <cell r="I178" t="str">
            <v>HABILITADO_RUTEO</v>
          </cell>
          <cell r="J178">
            <v>44973</v>
          </cell>
          <cell r="K178" t="str">
            <v>SILVIA VERA</v>
          </cell>
          <cell r="L178" t="str">
            <v>CALLE BENIGNO ABARCA Y VICTORINO ABARCA POR EL MERCADO MUNICIPAL DE SUCUA CAS1PI SUCUA // BARRIO 3 DE NOVIEMBRE SUCUA 140301 MORONA-SANTIAGO</v>
          </cell>
        </row>
        <row r="179">
          <cell r="A179" t="str">
            <v>98938846</v>
          </cell>
          <cell r="B179">
            <v>517365</v>
          </cell>
          <cell r="C179" t="str">
            <v>98938846</v>
          </cell>
          <cell r="D179" t="str">
            <v>HYCITE</v>
          </cell>
          <cell r="E179" t="str">
            <v>DESPACHO</v>
          </cell>
          <cell r="F179" t="str">
            <v>NORMAL</v>
          </cell>
          <cell r="G179" t="str">
            <v>031002004270271</v>
          </cell>
          <cell r="H179">
            <v>44973</v>
          </cell>
          <cell r="I179" t="str">
            <v>HABILITADO_RUTEO</v>
          </cell>
          <cell r="J179">
            <v>44973</v>
          </cell>
          <cell r="K179" t="str">
            <v>GEOVANNY GUERRERO</v>
          </cell>
          <cell r="L179" t="str">
            <v>COOP MUNICIPAL BR LOS LAURELES CL SIMON BOLIVAR Y JORGE LUIS BORGUES SANTO DOMINGO-SANTO DOMINGO CHIGUILPE 220203 SANTO DOMINGO</v>
          </cell>
        </row>
        <row r="180">
          <cell r="A180" t="str">
            <v>98916243</v>
          </cell>
          <cell r="B180">
            <v>517320</v>
          </cell>
          <cell r="C180" t="str">
            <v>98916243</v>
          </cell>
          <cell r="D180" t="str">
            <v>HYCITE</v>
          </cell>
          <cell r="E180" t="str">
            <v>DESPACHO</v>
          </cell>
          <cell r="F180" t="str">
            <v>NORMAL</v>
          </cell>
          <cell r="G180" t="str">
            <v>ITQ7390</v>
          </cell>
          <cell r="H180">
            <v>44973</v>
          </cell>
          <cell r="I180" t="str">
            <v>HABILITADO_RUTEO</v>
          </cell>
          <cell r="J180">
            <v>44973</v>
          </cell>
          <cell r="K180" t="str">
            <v>JOSE LOPEZ</v>
          </cell>
          <cell r="L180" t="str">
            <v>ENDARA OE2-33 Y AMAZONAS BR CONCEPCION POR EL PARQUE BICENTENARIO QUITO LA CONCEPCION CHAUPICRUZ 170512 PICHINCHA</v>
          </cell>
        </row>
        <row r="181">
          <cell r="A181" t="str">
            <v>98917969</v>
          </cell>
          <cell r="B181">
            <v>517323</v>
          </cell>
          <cell r="C181" t="str">
            <v>98917969</v>
          </cell>
          <cell r="D181" t="str">
            <v>HYCITE</v>
          </cell>
          <cell r="E181" t="str">
            <v>DESPACHO</v>
          </cell>
          <cell r="F181" t="str">
            <v>NORMAL</v>
          </cell>
          <cell r="G181" t="str">
            <v>ITQ7456</v>
          </cell>
          <cell r="H181">
            <v>44973</v>
          </cell>
          <cell r="I181" t="str">
            <v>HABILITADO_RUTEO</v>
          </cell>
          <cell r="J181">
            <v>44973</v>
          </cell>
          <cell r="K181" t="str">
            <v>VICTORIA REDIN</v>
          </cell>
          <cell r="L181" t="str">
            <v>URBANIZACION LA CATOLICA CALLE DE LAS GARZAS LOTE 83 QUITO / CUMBAYA CUMBAYA 170904 PICHINCHA</v>
          </cell>
        </row>
        <row r="182">
          <cell r="A182" t="str">
            <v>98918842</v>
          </cell>
          <cell r="B182">
            <v>517324</v>
          </cell>
          <cell r="C182" t="str">
            <v>98918842</v>
          </cell>
          <cell r="D182" t="str">
            <v>HYCITE</v>
          </cell>
          <cell r="E182" t="str">
            <v>DESPACHO</v>
          </cell>
          <cell r="F182" t="str">
            <v>NORMAL</v>
          </cell>
          <cell r="G182" t="str">
            <v>031002004271827</v>
          </cell>
          <cell r="H182">
            <v>44973</v>
          </cell>
          <cell r="I182" t="str">
            <v>HABILITADO_RUTEO</v>
          </cell>
          <cell r="J182">
            <v>44973</v>
          </cell>
          <cell r="K182" t="str">
            <v>ROSA AREVALO</v>
          </cell>
          <cell r="L182" t="str">
            <v>CALLE 9 CASA B2 OBREROS MUNICIPALES SUCUA // CDLA OBREROS MUNICIPAL SUCUA 140301 MORONA-SANTIAGO</v>
          </cell>
        </row>
        <row r="183">
          <cell r="A183" t="str">
            <v>98919449</v>
          </cell>
          <cell r="B183">
            <v>517325</v>
          </cell>
          <cell r="C183" t="str">
            <v>98919449</v>
          </cell>
          <cell r="D183" t="str">
            <v>HYCITE</v>
          </cell>
          <cell r="E183" t="str">
            <v>DESPACHO</v>
          </cell>
          <cell r="F183" t="str">
            <v>NORMAL</v>
          </cell>
          <cell r="G183" t="str">
            <v>031002004271828</v>
          </cell>
          <cell r="H183">
            <v>44973</v>
          </cell>
          <cell r="I183" t="str">
            <v>HABILITADO_RUTEO</v>
          </cell>
          <cell r="J183">
            <v>44973</v>
          </cell>
          <cell r="K183" t="str">
            <v>ALEJANDRO J JARAMILLO</v>
          </cell>
          <cell r="L183" t="str">
            <v>BERNARDO VALDIVIEZO #191-38 Y QUITO   LOJA 110108 LOJA</v>
          </cell>
        </row>
        <row r="184">
          <cell r="A184" t="str">
            <v>98919506</v>
          </cell>
          <cell r="B184">
            <v>517326</v>
          </cell>
          <cell r="C184" t="str">
            <v>98919506</v>
          </cell>
          <cell r="D184" t="str">
            <v>HYCITE</v>
          </cell>
          <cell r="E184" t="str">
            <v>DESPACHO</v>
          </cell>
          <cell r="F184" t="str">
            <v>NORMAL</v>
          </cell>
          <cell r="G184" t="str">
            <v>ITQ7457</v>
          </cell>
          <cell r="H184">
            <v>44973</v>
          </cell>
          <cell r="I184" t="str">
            <v>HABILITADO_RUTEO</v>
          </cell>
          <cell r="J184">
            <v>44973</v>
          </cell>
          <cell r="K184" t="str">
            <v>OSWALDO LLULLUNA</v>
          </cell>
          <cell r="L184" t="str">
            <v>VIA PINTAG S/N VIA SAN ELIAS Y VIA ROSAR BUEN AMANECER CASA COLOR BLANCO 3 PISO QUITO// SAN ELIAS PINTAG 170811 PICHINCHA</v>
          </cell>
        </row>
        <row r="185">
          <cell r="A185" t="str">
            <v>98922346</v>
          </cell>
          <cell r="B185">
            <v>517327</v>
          </cell>
          <cell r="C185" t="str">
            <v>98922346</v>
          </cell>
          <cell r="D185" t="str">
            <v>HYCITE</v>
          </cell>
          <cell r="E185" t="str">
            <v>DESPACHO</v>
          </cell>
          <cell r="F185" t="str">
            <v>NORMAL</v>
          </cell>
          <cell r="G185" t="str">
            <v>ITQ7391</v>
          </cell>
          <cell r="H185">
            <v>44973</v>
          </cell>
          <cell r="I185" t="str">
            <v>HABILITADO_RUTEO</v>
          </cell>
          <cell r="J185">
            <v>44973</v>
          </cell>
          <cell r="K185" t="str">
            <v>NINFA MENDOZA</v>
          </cell>
          <cell r="L185" t="str">
            <v>PASAJE 9 LT 705 B1 PASAJE 21 DIVINO NIA,O QUITO-DIVINO NIA,O TURUBAMBA 170712 PICHINCHA</v>
          </cell>
        </row>
        <row r="186">
          <cell r="A186" t="str">
            <v>98924609</v>
          </cell>
          <cell r="B186">
            <v>517329</v>
          </cell>
          <cell r="C186" t="str">
            <v>98924609</v>
          </cell>
          <cell r="D186" t="str">
            <v>HYCITE</v>
          </cell>
          <cell r="E186" t="str">
            <v>DESPACHO</v>
          </cell>
          <cell r="F186" t="str">
            <v>NORMAL</v>
          </cell>
          <cell r="G186" t="str">
            <v>031002004271824</v>
          </cell>
          <cell r="H186">
            <v>44973</v>
          </cell>
          <cell r="I186" t="str">
            <v>HABILITADO_RUTEO</v>
          </cell>
          <cell r="J186">
            <v>44973</v>
          </cell>
          <cell r="K186" t="str">
            <v>ROSA CHAVARRIA</v>
          </cell>
          <cell r="L186" t="str">
            <v>MARIANA DE JESUS Y 25 DE DICIEMBRE TIEND PORTOVIEJO//LOS ARAMALES  CRUCITA 130110 MANABI</v>
          </cell>
        </row>
        <row r="187">
          <cell r="A187" t="str">
            <v>98925533</v>
          </cell>
          <cell r="B187">
            <v>517330</v>
          </cell>
          <cell r="C187" t="str">
            <v>98925533</v>
          </cell>
          <cell r="D187" t="str">
            <v>HYCITE</v>
          </cell>
          <cell r="E187" t="str">
            <v>DESPACHO</v>
          </cell>
          <cell r="F187" t="str">
            <v>NORMAL</v>
          </cell>
          <cell r="G187" t="str">
            <v>ITQ7458</v>
          </cell>
          <cell r="H187">
            <v>44973</v>
          </cell>
          <cell r="I187" t="str">
            <v>HABILITADO_RUTEO</v>
          </cell>
          <cell r="J187">
            <v>44973</v>
          </cell>
          <cell r="K187" t="str">
            <v>DIEGO A GREFA</v>
          </cell>
          <cell r="L187" t="str">
            <v>AUTOP GENERAL RUMINAHI Y GEOVANNY FARINA EDIFICIO VALLECENTER  SAN RAFAEL VALLE CHILLOS 171102 PICHINCHA</v>
          </cell>
        </row>
        <row r="188">
          <cell r="A188" t="str">
            <v>98927129</v>
          </cell>
          <cell r="B188">
            <v>517331</v>
          </cell>
          <cell r="C188" t="str">
            <v>98927129</v>
          </cell>
          <cell r="D188" t="str">
            <v>HYCITE</v>
          </cell>
          <cell r="E188" t="str">
            <v>DESPACHO</v>
          </cell>
          <cell r="F188" t="str">
            <v>NORMAL</v>
          </cell>
          <cell r="G188" t="str">
            <v>ITQ7392</v>
          </cell>
          <cell r="H188">
            <v>44973</v>
          </cell>
          <cell r="I188" t="str">
            <v>HABILITADO_RUTEO</v>
          </cell>
          <cell r="J188">
            <v>44973</v>
          </cell>
          <cell r="K188" t="str">
            <v>ALEX A LOPEZ</v>
          </cell>
          <cell r="L188" t="str">
            <v>ALFONSO PEREZ PALLARES OE 12 Y ALBERTO ACOSTA  DISTRITO METROPOLITANO 170801 PICHINCHA</v>
          </cell>
        </row>
        <row r="189">
          <cell r="A189" t="str">
            <v>98927418</v>
          </cell>
          <cell r="B189">
            <v>517333</v>
          </cell>
          <cell r="C189" t="str">
            <v>98927418</v>
          </cell>
          <cell r="D189" t="str">
            <v>HYCITE</v>
          </cell>
          <cell r="E189" t="str">
            <v>DESPACHO</v>
          </cell>
          <cell r="F189" t="str">
            <v>NORMAL</v>
          </cell>
          <cell r="G189" t="str">
            <v>ITQ7393</v>
          </cell>
          <cell r="H189">
            <v>44973</v>
          </cell>
          <cell r="I189" t="str">
            <v>HABILITADO_RUTEO</v>
          </cell>
          <cell r="J189">
            <v>44973</v>
          </cell>
          <cell r="K189" t="str">
            <v>LEOPOLDO M LEON 593</v>
          </cell>
          <cell r="L189" t="str">
            <v>AV DE LA REPUBLICA OE2 4 Y TERESA DE CEDEPA  QUITO DISTRITO METROPOLIT 170508 PICHINCHA</v>
          </cell>
        </row>
        <row r="190">
          <cell r="A190" t="str">
            <v>98818078</v>
          </cell>
          <cell r="B190">
            <v>517316</v>
          </cell>
          <cell r="C190" t="str">
            <v>98818078</v>
          </cell>
          <cell r="D190" t="str">
            <v>HYCITE</v>
          </cell>
          <cell r="E190" t="str">
            <v>DESPACHO</v>
          </cell>
          <cell r="F190" t="str">
            <v>NORMAL</v>
          </cell>
          <cell r="G190" t="str">
            <v>031002004271826</v>
          </cell>
          <cell r="H190">
            <v>44973</v>
          </cell>
          <cell r="I190" t="str">
            <v>HABILITADO_RUTEO</v>
          </cell>
          <cell r="J190">
            <v>44973</v>
          </cell>
          <cell r="K190" t="str">
            <v>SEGUNDO CAIZA</v>
          </cell>
          <cell r="L190" t="str">
            <v>ENTRADA SR AL PARQUE NACIONAL COTOPAXI A 500 METROS DE LA IGLESIA LATACUNGA-SANTA RITA SAN JUAN DE PASTOCALLE 050115 COTOPAXI</v>
          </cell>
        </row>
        <row r="191">
          <cell r="A191" t="str">
            <v>98876484</v>
          </cell>
          <cell r="B191">
            <v>517317</v>
          </cell>
          <cell r="C191" t="str">
            <v>98876484</v>
          </cell>
          <cell r="D191" t="str">
            <v>HYCITE</v>
          </cell>
          <cell r="E191" t="str">
            <v>DESPACHO</v>
          </cell>
          <cell r="F191" t="str">
            <v>NORMAL</v>
          </cell>
          <cell r="G191" t="str">
            <v>031002004270257</v>
          </cell>
          <cell r="H191">
            <v>44973</v>
          </cell>
          <cell r="I191" t="str">
            <v>HABILITADO_RUTEO</v>
          </cell>
          <cell r="J191">
            <v>44973</v>
          </cell>
          <cell r="K191" t="str">
            <v>MARIANITA MEJIA</v>
          </cell>
          <cell r="L191" t="str">
            <v>27 DE MAYO Y VARGAS MACHUCA BABAHOYO  CLEMENTE BAQUERIZO 120104 LOS RIOS</v>
          </cell>
        </row>
        <row r="192">
          <cell r="A192" t="str">
            <v>2496650</v>
          </cell>
          <cell r="B192">
            <v>517282</v>
          </cell>
          <cell r="C192" t="str">
            <v>2496650</v>
          </cell>
          <cell r="D192" t="str">
            <v>MDELIVERY</v>
          </cell>
          <cell r="E192" t="str">
            <v>DESPACHO</v>
          </cell>
          <cell r="F192" t="str">
            <v>NORMAL</v>
          </cell>
          <cell r="G192" t="str">
            <v>031080002496650</v>
          </cell>
          <cell r="H192">
            <v>44973</v>
          </cell>
          <cell r="I192" t="str">
            <v>EN_TRANSITO</v>
          </cell>
          <cell r="J192">
            <v>44973</v>
          </cell>
          <cell r="K192" t="str">
            <v>FRANCO VINICIO DELGADO CABRERA_FRANCO VINICIO DELGADO CABRERA</v>
          </cell>
          <cell r="L192" t="str">
            <v xml:space="preserve"> DIEGO DE VACA Y 24 DE MAYO REFERENCIA EN EL MUNICIPIO DE ZAMORA DEPARTAMENTO FINANCIERO </v>
          </cell>
        </row>
        <row r="193">
          <cell r="A193" t="str">
            <v>2496652</v>
          </cell>
          <cell r="B193">
            <v>517283</v>
          </cell>
          <cell r="C193" t="str">
            <v>2496652</v>
          </cell>
          <cell r="D193" t="str">
            <v>MDELIVERY</v>
          </cell>
          <cell r="E193" t="str">
            <v>DESPACHO</v>
          </cell>
          <cell r="F193" t="str">
            <v>NORMAL</v>
          </cell>
          <cell r="G193" t="str">
            <v>FT86826</v>
          </cell>
          <cell r="H193">
            <v>44973</v>
          </cell>
          <cell r="I193" t="str">
            <v>HABILITADO_RUTEO</v>
          </cell>
          <cell r="J193">
            <v>44973</v>
          </cell>
          <cell r="K193" t="str">
            <v>KLEBER LEONARDO SHUCAD PILATAXI_KLEBER LEONARDO SHUCAD PILATAXI</v>
          </cell>
          <cell r="L193" t="str">
            <v xml:space="preserve"> JUAN DE ALCANZA Y ANTONIO CATIVA E5 59 REFERENCIA FRENTE A LA CANCHA CHIMBACALLE ENTREGAR EN LA SASTRERIA </v>
          </cell>
        </row>
        <row r="194">
          <cell r="A194" t="str">
            <v>2496653</v>
          </cell>
          <cell r="B194">
            <v>517284</v>
          </cell>
          <cell r="C194" t="str">
            <v>2496653</v>
          </cell>
          <cell r="D194" t="str">
            <v>MDELIVERY</v>
          </cell>
          <cell r="E194" t="str">
            <v>DESPACHO</v>
          </cell>
          <cell r="F194" t="str">
            <v>NORMAL</v>
          </cell>
          <cell r="G194" t="str">
            <v>031080002496653</v>
          </cell>
          <cell r="H194">
            <v>44973</v>
          </cell>
          <cell r="I194" t="str">
            <v>EN_TRANSITO</v>
          </cell>
          <cell r="J194">
            <v>44973</v>
          </cell>
          <cell r="K194" t="str">
            <v>BRAYAN ALEXIS GALLARDO CHILUISA_BRAYAN ALEXIS GALLARDO CHILUISA</v>
          </cell>
          <cell r="L194" t="str">
            <v xml:space="preserve"> LATACUNGA AV MIGUEL REFERENCIA SAN BUEN AVENTURA 5 CASA ANTES DE LLEGAR A LA GASOLINERA BELLA VISTA </v>
          </cell>
        </row>
        <row r="195">
          <cell r="A195" t="str">
            <v>2496654</v>
          </cell>
          <cell r="B195">
            <v>517285</v>
          </cell>
          <cell r="C195" t="str">
            <v>2496654</v>
          </cell>
          <cell r="D195" t="str">
            <v>MDELIVERY</v>
          </cell>
          <cell r="E195" t="str">
            <v>DESPACHO</v>
          </cell>
          <cell r="F195" t="str">
            <v>NORMAL</v>
          </cell>
          <cell r="G195" t="str">
            <v>031080002496654</v>
          </cell>
          <cell r="H195">
            <v>44973</v>
          </cell>
          <cell r="I195" t="str">
            <v>EN_TRANSITO</v>
          </cell>
          <cell r="J195">
            <v>44973</v>
          </cell>
          <cell r="K195" t="str">
            <v>APARICIO GABRIEL FIHERAL AVILA MARTINEZ_APARICIO GABRIEL FIHERAL AVILA MARTINEZ</v>
          </cell>
          <cell r="L195" t="str">
            <v xml:space="preserve"> TEODORO GOMEZ Y SUCRE REFERENCIA POR LA IGLESIA CENTO CRISTIANO DE IBARRA O CERCA DEL COLEGIO TEODORO GOMEZ DE LA TORRE </v>
          </cell>
        </row>
        <row r="196">
          <cell r="A196" t="str">
            <v>2496657</v>
          </cell>
          <cell r="B196">
            <v>517286</v>
          </cell>
          <cell r="C196" t="str">
            <v>2496657</v>
          </cell>
          <cell r="D196" t="str">
            <v>MDELIVERY</v>
          </cell>
          <cell r="E196" t="str">
            <v>DESPACHO</v>
          </cell>
          <cell r="F196" t="str">
            <v>NORMAL</v>
          </cell>
          <cell r="G196" t="str">
            <v>FT86838</v>
          </cell>
          <cell r="H196">
            <v>44973</v>
          </cell>
          <cell r="I196" t="str">
            <v>HABILITADO_RUTEO</v>
          </cell>
          <cell r="J196">
            <v>44973</v>
          </cell>
          <cell r="K196" t="str">
            <v>ANDREA GRANDA_CANANVALLEY FLOWERS S A</v>
          </cell>
          <cell r="L196" t="str">
            <v>REPUBLICA DEL SALVADOR N35 82 Y PORTUGAL EDIFICION TWIN TOWERS 4 PISO</v>
          </cell>
        </row>
        <row r="197">
          <cell r="A197" t="str">
            <v>2496658</v>
          </cell>
          <cell r="B197">
            <v>517287</v>
          </cell>
          <cell r="C197" t="str">
            <v>2496658</v>
          </cell>
          <cell r="D197" t="str">
            <v>MDELIVERY</v>
          </cell>
          <cell r="E197" t="str">
            <v>DESPACHO</v>
          </cell>
          <cell r="F197" t="str">
            <v>NORMAL</v>
          </cell>
          <cell r="G197" t="str">
            <v>FT86784</v>
          </cell>
          <cell r="H197">
            <v>44973</v>
          </cell>
          <cell r="I197" t="str">
            <v>EN_TRANSITO</v>
          </cell>
          <cell r="J197">
            <v>44973</v>
          </cell>
          <cell r="K197" t="str">
            <v>VIVIANA ZAMBRANO_MAYRA ALEXANDRA CHICAIZA PILATAXI</v>
          </cell>
          <cell r="L197" t="str">
            <v xml:space="preserve"> EDIFICIO ASIMED LABORATORIOS ASIMED DIRECCION Mz 408 Kennedy Norte Sl 2 Avenida 9 OFICINA 34 TERCER PISO </v>
          </cell>
        </row>
        <row r="198">
          <cell r="A198" t="str">
            <v>2496659</v>
          </cell>
          <cell r="B198">
            <v>517288</v>
          </cell>
          <cell r="C198" t="str">
            <v>2496659</v>
          </cell>
          <cell r="D198" t="str">
            <v>MDELIVERY</v>
          </cell>
          <cell r="E198" t="str">
            <v>DESPACHO</v>
          </cell>
          <cell r="F198" t="str">
            <v>NORMAL</v>
          </cell>
          <cell r="G198" t="str">
            <v>FT86845</v>
          </cell>
          <cell r="H198">
            <v>44973</v>
          </cell>
          <cell r="I198" t="str">
            <v>HABILITADO_RUTEO</v>
          </cell>
          <cell r="J198">
            <v>44973</v>
          </cell>
          <cell r="K198" t="str">
            <v>Patricia Luna_URBANO EXPRESS S A RAPIEXX</v>
          </cell>
          <cell r="L198" t="str">
            <v>De Las Azucenas N44 131 y de Los Granados</v>
          </cell>
        </row>
        <row r="199">
          <cell r="A199" t="str">
            <v>2496660</v>
          </cell>
          <cell r="B199">
            <v>517289</v>
          </cell>
          <cell r="C199" t="str">
            <v>2496660</v>
          </cell>
          <cell r="D199" t="str">
            <v>MDELIVERY</v>
          </cell>
          <cell r="E199" t="str">
            <v>DESPACHO</v>
          </cell>
          <cell r="F199" t="str">
            <v>NORMAL</v>
          </cell>
          <cell r="G199" t="str">
            <v>031080002496660</v>
          </cell>
          <cell r="H199">
            <v>44973</v>
          </cell>
          <cell r="I199" t="str">
            <v>EN_TRANSITO</v>
          </cell>
          <cell r="J199">
            <v>44973</v>
          </cell>
          <cell r="K199" t="str">
            <v>Maria Martina Caisaguano Guaraca_Maria Martina Caisaguano Guaraca</v>
          </cell>
          <cell r="L199" t="str">
            <v>TAMBILLO BARRIO BELEN EN LA HACIENDA HACIENDA CHAPARRAL</v>
          </cell>
        </row>
        <row r="200">
          <cell r="A200" t="str">
            <v>2496661</v>
          </cell>
          <cell r="B200">
            <v>517290</v>
          </cell>
          <cell r="C200" t="str">
            <v>2496661</v>
          </cell>
          <cell r="D200" t="str">
            <v>MDELIVERY</v>
          </cell>
          <cell r="E200" t="str">
            <v>DESPACHO</v>
          </cell>
          <cell r="F200" t="str">
            <v>NORMAL</v>
          </cell>
          <cell r="G200" t="str">
            <v>031080002496661</v>
          </cell>
          <cell r="H200">
            <v>44973</v>
          </cell>
          <cell r="I200" t="str">
            <v>EN_TRANSITO</v>
          </cell>
          <cell r="J200">
            <v>44973</v>
          </cell>
          <cell r="K200" t="str">
            <v>MARIA ELENA CHIMBOLEMA CHIMBOLEMA_MARIA ELENA CHIMBOLEMA CHIMBOLEMA</v>
          </cell>
          <cell r="L200" t="str">
            <v>TAMBILLO BARRIO BELEN EN LA HACIENDA HACIENDA CHAPARRAL</v>
          </cell>
        </row>
        <row r="201">
          <cell r="A201" t="str">
            <v>2496662</v>
          </cell>
          <cell r="B201">
            <v>517291</v>
          </cell>
          <cell r="C201" t="str">
            <v>2496662</v>
          </cell>
          <cell r="D201" t="str">
            <v>MDELIVERY</v>
          </cell>
          <cell r="E201" t="str">
            <v>DESPACHO</v>
          </cell>
          <cell r="F201" t="str">
            <v>NORMAL</v>
          </cell>
          <cell r="G201" t="str">
            <v>FT86836</v>
          </cell>
          <cell r="H201">
            <v>44973</v>
          </cell>
          <cell r="I201" t="str">
            <v>HABILITADO_RUTEO</v>
          </cell>
          <cell r="J201">
            <v>44973</v>
          </cell>
          <cell r="K201" t="str">
            <v>DARWIN MORALES_AGROSANALFONSO S A</v>
          </cell>
          <cell r="L201" t="str">
            <v>Panamericana Sur KM 16 San Alonso Pablos Quito 170140 Glamour Roses Agrosanalfonso S A</v>
          </cell>
        </row>
        <row r="202">
          <cell r="A202" t="str">
            <v>2496663</v>
          </cell>
          <cell r="B202">
            <v>517292</v>
          </cell>
          <cell r="C202" t="str">
            <v>2496663</v>
          </cell>
          <cell r="D202" t="str">
            <v>MDELIVERY</v>
          </cell>
          <cell r="E202" t="str">
            <v>DESPACHO</v>
          </cell>
          <cell r="F202" t="str">
            <v>NORMAL</v>
          </cell>
          <cell r="G202" t="str">
            <v>FT86867</v>
          </cell>
          <cell r="H202">
            <v>44973</v>
          </cell>
          <cell r="I202" t="str">
            <v>HABILITADO_RUTEO</v>
          </cell>
          <cell r="J202">
            <v>44973</v>
          </cell>
          <cell r="K202" t="str">
            <v>FABRICIO MORENO_ FUNDACION CRISFE</v>
          </cell>
          <cell r="L202" t="str">
            <v>La Colina N26 70 y San Ignacio</v>
          </cell>
        </row>
        <row r="203">
          <cell r="A203" t="str">
            <v>2496664</v>
          </cell>
          <cell r="B203">
            <v>517293</v>
          </cell>
          <cell r="C203" t="str">
            <v>2496664</v>
          </cell>
          <cell r="D203" t="str">
            <v>MDELIVERY</v>
          </cell>
          <cell r="E203" t="str">
            <v>DESPACHO</v>
          </cell>
          <cell r="F203" t="str">
            <v>NORMAL</v>
          </cell>
          <cell r="G203" t="str">
            <v>FT86783</v>
          </cell>
          <cell r="H203">
            <v>44973</v>
          </cell>
          <cell r="I203" t="str">
            <v>EN_TRANSITO</v>
          </cell>
          <cell r="J203">
            <v>44973</v>
          </cell>
          <cell r="K203" t="str">
            <v xml:space="preserve">Guillermo Coello Franco_Nikamar S A </v>
          </cell>
          <cell r="L203" t="str">
            <v xml:space="preserve"> BABAHOYO 605 Y ALCEDO ATT KATIUSKA MARMOLEJO GUAYAQUIL GUAYAQUIL GUAYAS REGION COSTA Ecuador </v>
          </cell>
        </row>
        <row r="204">
          <cell r="A204" t="str">
            <v>2496665</v>
          </cell>
          <cell r="B204">
            <v>517294</v>
          </cell>
          <cell r="C204" t="str">
            <v>2496665</v>
          </cell>
          <cell r="D204" t="str">
            <v>MDELIVERY</v>
          </cell>
          <cell r="E204" t="str">
            <v>DESPACHO</v>
          </cell>
          <cell r="F204" t="str">
            <v>NORMAL</v>
          </cell>
          <cell r="G204" t="str">
            <v>FT86868</v>
          </cell>
          <cell r="H204">
            <v>44973</v>
          </cell>
          <cell r="I204" t="str">
            <v>HABILITADO_RUTEO</v>
          </cell>
          <cell r="J204">
            <v>44973</v>
          </cell>
          <cell r="K204" t="str">
            <v>Carolayne Rosemarie Bastidas CarreNo_TITANIA TRACKING SOLUTIONS EC S A S</v>
          </cell>
          <cell r="L204" t="str">
            <v>Av 10 de Agosto y Jeronimo Carrion Dentro de CASABACA MATRIZ en recepcion preguntar por Carolayne Bastidas</v>
          </cell>
        </row>
        <row r="205">
          <cell r="A205" t="str">
            <v>2496668</v>
          </cell>
          <cell r="B205">
            <v>517295</v>
          </cell>
          <cell r="C205" t="str">
            <v>2496668</v>
          </cell>
          <cell r="D205" t="str">
            <v>MDELIVERY</v>
          </cell>
          <cell r="E205" t="str">
            <v>DESPACHO</v>
          </cell>
          <cell r="F205" t="str">
            <v>NORMAL</v>
          </cell>
          <cell r="G205" t="str">
            <v>FT86879</v>
          </cell>
          <cell r="H205">
            <v>44973</v>
          </cell>
          <cell r="I205" t="str">
            <v>HABILITADO_RUTEO</v>
          </cell>
          <cell r="J205">
            <v>44973</v>
          </cell>
          <cell r="K205" t="str">
            <v xml:space="preserve">FERNANDA CANADAS MARCO PENAHERRERA_COOPERATIVA DE AHORRO Y CREDITO POLITECNICA LTDA </v>
          </cell>
          <cell r="L205" t="str">
            <v>CALLE TOLEDO Y MADRID ESQUINA DENTRO DE LA COOPERATIVA DE AHORRO DE LA POLITECNICA EDIFICIO COLOMA ROMAN</v>
          </cell>
        </row>
        <row r="206">
          <cell r="A206" t="str">
            <v>2496669</v>
          </cell>
          <cell r="B206">
            <v>517296</v>
          </cell>
          <cell r="C206" t="str">
            <v>2496669</v>
          </cell>
          <cell r="D206" t="str">
            <v>MDELIVERY</v>
          </cell>
          <cell r="E206" t="str">
            <v>DESPACHO</v>
          </cell>
          <cell r="F206" t="str">
            <v>NORMAL</v>
          </cell>
          <cell r="G206" t="str">
            <v>FT86846</v>
          </cell>
          <cell r="H206">
            <v>44973</v>
          </cell>
          <cell r="I206" t="str">
            <v>HABILITADO_RUTEO</v>
          </cell>
          <cell r="J206">
            <v>44973</v>
          </cell>
          <cell r="K206" t="str">
            <v xml:space="preserve">Carla Aguirre_GRUPO BRAVCO S A </v>
          </cell>
          <cell r="L206" t="str">
            <v>Jose maria ayora n39 162 y Vicente cardenas</v>
          </cell>
        </row>
        <row r="207">
          <cell r="A207" t="str">
            <v>2496670</v>
          </cell>
          <cell r="B207">
            <v>517297</v>
          </cell>
          <cell r="C207" t="str">
            <v>2496670</v>
          </cell>
          <cell r="D207" t="str">
            <v>MDELIVERY</v>
          </cell>
          <cell r="E207" t="str">
            <v>DESPACHO</v>
          </cell>
          <cell r="F207" t="str">
            <v>NORMAL</v>
          </cell>
          <cell r="G207" t="str">
            <v>031080002496670</v>
          </cell>
          <cell r="H207">
            <v>44973</v>
          </cell>
          <cell r="I207" t="str">
            <v>EN_TRANSITO</v>
          </cell>
          <cell r="J207">
            <v>44973</v>
          </cell>
          <cell r="K207" t="str">
            <v>Pricila Cueva_DIRECCION EMPRESARIAL S A DIRECSA</v>
          </cell>
          <cell r="L207" t="str">
            <v>Urbanizacion Arroyo Azul Calle Transmarina y Av Hugo Mayo Nota tambien puede recibir Gabriela Anchundia</v>
          </cell>
        </row>
        <row r="208">
          <cell r="A208" t="str">
            <v>2496673</v>
          </cell>
          <cell r="B208">
            <v>517298</v>
          </cell>
          <cell r="C208" t="str">
            <v>2496673</v>
          </cell>
          <cell r="D208" t="str">
            <v>MDELIVERY</v>
          </cell>
          <cell r="E208" t="str">
            <v>DESPACHO</v>
          </cell>
          <cell r="F208" t="str">
            <v>NORMAL</v>
          </cell>
          <cell r="G208" t="str">
            <v>FT86871</v>
          </cell>
          <cell r="H208">
            <v>44973</v>
          </cell>
          <cell r="I208" t="str">
            <v>HABILITADO_RUTEO</v>
          </cell>
          <cell r="J208">
            <v>44973</v>
          </cell>
          <cell r="K208" t="str">
            <v xml:space="preserve">Samia Luna_SINOPEC INTERNATIONAL PETROLEUM SERVICE ECUADOR S </v>
          </cell>
          <cell r="L208" t="str">
            <v xml:space="preserve">Av 6 De diciembre N 33 29 Ignacio Bossano Forum Century entregar de 8am a 3pm </v>
          </cell>
        </row>
        <row r="209">
          <cell r="A209" t="str">
            <v>2496683</v>
          </cell>
          <cell r="B209">
            <v>517299</v>
          </cell>
          <cell r="C209" t="str">
            <v>2496683</v>
          </cell>
          <cell r="D209" t="str">
            <v>MDELIVERY</v>
          </cell>
          <cell r="E209" t="str">
            <v>DESPACHO</v>
          </cell>
          <cell r="F209" t="str">
            <v>NORMAL</v>
          </cell>
          <cell r="G209" t="str">
            <v>FT86841</v>
          </cell>
          <cell r="H209">
            <v>44973</v>
          </cell>
          <cell r="I209" t="str">
            <v>HABILITADO_RUTEO</v>
          </cell>
          <cell r="J209">
            <v>44973</v>
          </cell>
          <cell r="K209" t="str">
            <v>SANTIAGO ACOSTA_AON RISK SERVICES ECUADOR S A</v>
          </cell>
          <cell r="L209" t="str">
            <v>Llano Grande calles Astudillo y Racines conjunto Gissels 1 casa 9 por favor la casa da a la calle principal no ingresen por el conjunto</v>
          </cell>
        </row>
        <row r="210">
          <cell r="A210" t="str">
            <v>2496684</v>
          </cell>
          <cell r="B210">
            <v>517300</v>
          </cell>
          <cell r="C210" t="str">
            <v>2496684</v>
          </cell>
          <cell r="D210" t="str">
            <v>MDELIVERY</v>
          </cell>
          <cell r="E210" t="str">
            <v>DESPACHO</v>
          </cell>
          <cell r="F210" t="str">
            <v>NORMAL</v>
          </cell>
          <cell r="G210" t="str">
            <v>031080002496684</v>
          </cell>
          <cell r="H210">
            <v>44973</v>
          </cell>
          <cell r="I210" t="str">
            <v>EN_TRANSITO</v>
          </cell>
          <cell r="J210">
            <v>44973</v>
          </cell>
          <cell r="K210" t="str">
            <v>XIOMARA MICHELLE ZAMBRANO ALCIVAR_XIOMARA MICHELLE ZAMBRANO ALCIVAR</v>
          </cell>
          <cell r="L210" t="str">
            <v>CANTON PATRICIA PILAR CALLE PANAMERICANA EN EL EDIFICIO BANCO PICHINCHA EN 3ER PISO</v>
          </cell>
        </row>
        <row r="211">
          <cell r="A211" t="str">
            <v>2496685</v>
          </cell>
          <cell r="B211">
            <v>517301</v>
          </cell>
          <cell r="C211" t="str">
            <v>2496685</v>
          </cell>
          <cell r="D211" t="str">
            <v>MDELIVERY</v>
          </cell>
          <cell r="E211" t="str">
            <v>DESPACHO</v>
          </cell>
          <cell r="F211" t="str">
            <v>NORMAL</v>
          </cell>
          <cell r="G211" t="str">
            <v>FT86781</v>
          </cell>
          <cell r="H211">
            <v>44973</v>
          </cell>
          <cell r="I211" t="str">
            <v>EN_TRANSITO</v>
          </cell>
          <cell r="J211">
            <v>44973</v>
          </cell>
          <cell r="K211" t="str">
            <v>INTELITE S A S_INTELITE S A S</v>
          </cell>
          <cell r="L211" t="str">
            <v>URDESA NORTE CALLE QUINTA 203 Y AV TERCERA</v>
          </cell>
        </row>
        <row r="212">
          <cell r="A212" t="str">
            <v>2496688</v>
          </cell>
          <cell r="B212">
            <v>517302</v>
          </cell>
          <cell r="C212" t="str">
            <v>2496688</v>
          </cell>
          <cell r="D212" t="str">
            <v>MDELIVERY</v>
          </cell>
          <cell r="E212" t="str">
            <v>DESPACHO</v>
          </cell>
          <cell r="F212" t="str">
            <v>NORMAL</v>
          </cell>
          <cell r="G212" t="str">
            <v>FT86870</v>
          </cell>
          <cell r="H212">
            <v>44973</v>
          </cell>
          <cell r="I212" t="str">
            <v>HABILITADO_RUTEO</v>
          </cell>
          <cell r="J212">
            <v>44973</v>
          </cell>
          <cell r="K212" t="str">
            <v>VANESSA LIAR_ECUAPRIMAS C LTDA AGENCIA ASESORA PRODUCTORA DE</v>
          </cell>
          <cell r="L212" t="str">
            <v>avenida nacionaes unidad E 3 39 y amazonas EDIFICO LA PREVISORA</v>
          </cell>
        </row>
        <row r="213">
          <cell r="A213" t="str">
            <v>2496689</v>
          </cell>
          <cell r="B213">
            <v>517303</v>
          </cell>
          <cell r="C213" t="str">
            <v>2496689</v>
          </cell>
          <cell r="D213" t="str">
            <v>MDELIVERY</v>
          </cell>
          <cell r="E213" t="str">
            <v>DESPACHO</v>
          </cell>
          <cell r="F213" t="str">
            <v>NORMAL</v>
          </cell>
          <cell r="G213" t="str">
            <v>IC7470</v>
          </cell>
          <cell r="H213">
            <v>44973</v>
          </cell>
          <cell r="I213" t="str">
            <v>HABILITADO_RUTEO</v>
          </cell>
          <cell r="J213">
            <v>44973</v>
          </cell>
          <cell r="K213" t="str">
            <v xml:space="preserve">Mario Fernando Amoroso Cabrera_AUTOHYUN S A </v>
          </cell>
          <cell r="L213" t="str">
            <v>Bolivar y Huayna Capac esquina Oficinas Autohyun</v>
          </cell>
        </row>
        <row r="214">
          <cell r="A214" t="str">
            <v>2496690</v>
          </cell>
          <cell r="B214">
            <v>517304</v>
          </cell>
          <cell r="C214" t="str">
            <v>2496690</v>
          </cell>
          <cell r="D214" t="str">
            <v>MDELIVERY</v>
          </cell>
          <cell r="E214" t="str">
            <v>DESPACHO</v>
          </cell>
          <cell r="F214" t="str">
            <v>NORMAL</v>
          </cell>
          <cell r="G214" t="str">
            <v>IC7454</v>
          </cell>
          <cell r="H214">
            <v>44973</v>
          </cell>
          <cell r="I214" t="str">
            <v>HABILITADO_RUTEO</v>
          </cell>
          <cell r="J214">
            <v>44973</v>
          </cell>
          <cell r="K214" t="str">
            <v>CARCAMO ORTIZ ALICIA_FUNDACION PIEDAD INTERNACIONAL</v>
          </cell>
          <cell r="L214" t="str">
            <v>PRESIDENTE CORDOVA 20790 JUAN MONTALVO CUENCA CUENCA AZUAY REGION SIERRA Ecuador</v>
          </cell>
        </row>
        <row r="215">
          <cell r="A215" t="str">
            <v>2496692_1</v>
          </cell>
          <cell r="B215">
            <v>517305</v>
          </cell>
          <cell r="C215" t="str">
            <v>2496692_1</v>
          </cell>
          <cell r="D215" t="str">
            <v>MDELIVERY</v>
          </cell>
          <cell r="E215" t="str">
            <v>DESPACHO</v>
          </cell>
          <cell r="F215" t="str">
            <v>NORMAL</v>
          </cell>
          <cell r="G215" t="str">
            <v>FT86842</v>
          </cell>
          <cell r="H215">
            <v>44973</v>
          </cell>
          <cell r="I215" t="str">
            <v>HABILITADO_RUTEO</v>
          </cell>
          <cell r="J215">
            <v>44973</v>
          </cell>
          <cell r="K215" t="str">
            <v>DARWIN MORALES_AGROSANALFONSO S A</v>
          </cell>
          <cell r="L215" t="str">
            <v xml:space="preserve"> Panamericana Sur KM 16 San Alonso Pablos Quito 170140 Glamour Roses Agrosanalfonso S A </v>
          </cell>
        </row>
        <row r="216">
          <cell r="A216" t="str">
            <v>2496693</v>
          </cell>
          <cell r="B216">
            <v>517306</v>
          </cell>
          <cell r="C216" t="str">
            <v>2496693</v>
          </cell>
          <cell r="D216" t="str">
            <v>MDELIVERY</v>
          </cell>
          <cell r="E216" t="str">
            <v>DESPACHO</v>
          </cell>
          <cell r="F216" t="str">
            <v>NORMAL</v>
          </cell>
          <cell r="G216" t="str">
            <v>FT86832</v>
          </cell>
          <cell r="H216">
            <v>44973</v>
          </cell>
          <cell r="I216" t="str">
            <v>HABILITADO_RUTEO</v>
          </cell>
          <cell r="J216">
            <v>44973</v>
          </cell>
          <cell r="K216" t="str">
            <v>Nefi Trujillo_IGLESIA DE JESUCRISTO DE LOS SANTOS DE LOS ULTIMOS DIAS</v>
          </cell>
          <cell r="L216" t="str">
            <v>Colon E8 71 entre Diego de Almagro y Yanez Pinzon</v>
          </cell>
        </row>
        <row r="217">
          <cell r="A217" t="str">
            <v>2496694</v>
          </cell>
          <cell r="B217">
            <v>517307</v>
          </cell>
          <cell r="C217" t="str">
            <v>2496694</v>
          </cell>
          <cell r="D217" t="str">
            <v>MDELIVERY</v>
          </cell>
          <cell r="E217" t="str">
            <v>DESPACHO</v>
          </cell>
          <cell r="F217" t="str">
            <v>NORMAL</v>
          </cell>
          <cell r="G217" t="str">
            <v>IC7453</v>
          </cell>
          <cell r="H217">
            <v>44973</v>
          </cell>
          <cell r="I217" t="str">
            <v>HABILITADO_RUTEO</v>
          </cell>
          <cell r="J217">
            <v>44973</v>
          </cell>
          <cell r="K217" t="str">
            <v xml:space="preserve">Tania Sarmiento_SEGURIDAD ELECTRONICA OMNITRONELECTRICA CIA LTDA </v>
          </cell>
          <cell r="L217" t="str">
            <v>Julio Matovelle 7 60 y Ricardo MuNoz Edificio Omnitron Planta Baja</v>
          </cell>
        </row>
        <row r="218">
          <cell r="A218" t="str">
            <v>2496695</v>
          </cell>
          <cell r="B218">
            <v>517308</v>
          </cell>
          <cell r="C218" t="str">
            <v>2496695</v>
          </cell>
          <cell r="D218" t="str">
            <v>MDELIVERY</v>
          </cell>
          <cell r="E218" t="str">
            <v>DESPACHO</v>
          </cell>
          <cell r="F218" t="str">
            <v>NORMAL</v>
          </cell>
          <cell r="G218" t="str">
            <v>FT86839</v>
          </cell>
          <cell r="H218">
            <v>44973</v>
          </cell>
          <cell r="I218" t="str">
            <v>HABILITADO_RUTEO</v>
          </cell>
          <cell r="J218">
            <v>44973</v>
          </cell>
          <cell r="K218" t="str">
            <v>MARIANGEL MARTINEZ_LUCIA VINUEZA CIA LTDA</v>
          </cell>
          <cell r="L218" t="str">
            <v>CUMBAYA Urb Santa Lucia Av Interoceanica Calle G Av Oswaldo Guayasamin Local Lucia ITALIA</v>
          </cell>
        </row>
        <row r="219">
          <cell r="A219" t="str">
            <v>2496696</v>
          </cell>
          <cell r="B219">
            <v>517309</v>
          </cell>
          <cell r="C219" t="str">
            <v>2496696</v>
          </cell>
          <cell r="D219" t="str">
            <v>MDELIVERY</v>
          </cell>
          <cell r="E219" t="str">
            <v>DESPACHO</v>
          </cell>
          <cell r="F219" t="str">
            <v>NORMAL</v>
          </cell>
          <cell r="G219" t="str">
            <v>FT86825</v>
          </cell>
          <cell r="H219">
            <v>44973</v>
          </cell>
          <cell r="I219" t="str">
            <v>HABILITADO_RUTEO</v>
          </cell>
          <cell r="J219">
            <v>44973</v>
          </cell>
          <cell r="K219" t="str">
            <v>ROMEL ISMAEL FLORES GRIJALVA_ROMEL ISMAEL FLORES GRIJALVA</v>
          </cell>
          <cell r="L219" t="str">
            <v xml:space="preserve"> AVENIDA LOS LIBERTADORES Y PASAJE 6 REFERENCIA EN EL CONDOMINIO LOS LIBERTADORES </v>
          </cell>
        </row>
        <row r="220">
          <cell r="A220" t="str">
            <v>2496697</v>
          </cell>
          <cell r="B220">
            <v>517310</v>
          </cell>
          <cell r="C220" t="str">
            <v>2496697</v>
          </cell>
          <cell r="D220" t="str">
            <v>MDELIVERY</v>
          </cell>
          <cell r="E220" t="str">
            <v>DESPACHO</v>
          </cell>
          <cell r="F220" t="str">
            <v>NORMAL</v>
          </cell>
          <cell r="G220" t="str">
            <v>FT86824</v>
          </cell>
          <cell r="H220">
            <v>44973</v>
          </cell>
          <cell r="I220" t="str">
            <v>HABILITADO_RUTEO</v>
          </cell>
          <cell r="J220">
            <v>44973</v>
          </cell>
          <cell r="K220" t="str">
            <v>JUAN CARLOS IZA TOAPANTA_JUAN CARLOS IZA TOAPANTA</v>
          </cell>
          <cell r="L220" t="str">
            <v xml:space="preserve"> CARAPUNGO REFERENCIA Conjunto resencial virgen de la macarena </v>
          </cell>
        </row>
        <row r="221">
          <cell r="A221" t="str">
            <v>2496698</v>
          </cell>
          <cell r="B221">
            <v>517311</v>
          </cell>
          <cell r="C221" t="str">
            <v>2496698</v>
          </cell>
          <cell r="D221" t="str">
            <v>MDELIVERY</v>
          </cell>
          <cell r="E221" t="str">
            <v>DESPACHO</v>
          </cell>
          <cell r="F221" t="str">
            <v>NORMAL</v>
          </cell>
          <cell r="G221" t="str">
            <v>FT86823</v>
          </cell>
          <cell r="H221">
            <v>44973</v>
          </cell>
          <cell r="I221" t="str">
            <v>HABILITADO_RUTEO</v>
          </cell>
          <cell r="J221">
            <v>44973</v>
          </cell>
          <cell r="K221" t="str">
            <v>ALAN JEREMY SARZOSA VEGA_ALAN JEREMY SARZOSA VEGA</v>
          </cell>
          <cell r="L221" t="str">
            <v xml:space="preserve"> CALLE FRANCISCO SUAREZ OEY150 Y BANOS REFERENCIA CASA 2 PLANTAS COLOR BEIGE LINEAS ROJAS PUERTA NEGRA </v>
          </cell>
        </row>
        <row r="222">
          <cell r="A222" t="str">
            <v>2496699</v>
          </cell>
          <cell r="B222">
            <v>517312</v>
          </cell>
          <cell r="C222" t="str">
            <v>2496699</v>
          </cell>
          <cell r="D222" t="str">
            <v>MDELIVERY</v>
          </cell>
          <cell r="E222" t="str">
            <v>DESPACHO</v>
          </cell>
          <cell r="F222" t="str">
            <v>NORMAL</v>
          </cell>
          <cell r="G222" t="str">
            <v>031080002496699</v>
          </cell>
          <cell r="H222">
            <v>44973</v>
          </cell>
          <cell r="I222" t="str">
            <v>EN_TRANSITO</v>
          </cell>
          <cell r="J222">
            <v>44973</v>
          </cell>
          <cell r="K222" t="str">
            <v>ANIZA NEREIDA MANSSUR MOREIRA_ANIZA NEREIDA MANSSUR MOREIRA</v>
          </cell>
          <cell r="L222" t="str">
            <v>calle Olmedo s n y Cordova alado de la Cooperativa San Antonio</v>
          </cell>
        </row>
        <row r="223">
          <cell r="A223" t="str">
            <v>2496700_1</v>
          </cell>
          <cell r="B223">
            <v>517313</v>
          </cell>
          <cell r="C223" t="str">
            <v>2496700_1</v>
          </cell>
          <cell r="D223" t="str">
            <v>MDELIVERY</v>
          </cell>
          <cell r="E223" t="str">
            <v>DESPACHO</v>
          </cell>
          <cell r="F223" t="str">
            <v>NORMAL</v>
          </cell>
          <cell r="G223" t="str">
            <v>031080024967001</v>
          </cell>
          <cell r="H223">
            <v>44973</v>
          </cell>
          <cell r="I223" t="str">
            <v>EN_TRANSITO</v>
          </cell>
          <cell r="J223">
            <v>44973</v>
          </cell>
          <cell r="K223" t="str">
            <v>DANIEL JOSE SALCEDO REYES_DANIEL JOSE SALCEDO REYES</v>
          </cell>
          <cell r="L223" t="str">
            <v xml:space="preserve"> calle simon bolivar y marquez de la plaza REFERENCIA entregar en veterinaria AniNavet entre fernando marquez de la plata y via ancon edificio rosado con cerramiento blanco </v>
          </cell>
        </row>
        <row r="224">
          <cell r="A224" t="str">
            <v>2496701</v>
          </cell>
          <cell r="B224">
            <v>517314</v>
          </cell>
          <cell r="C224" t="str">
            <v>2496701</v>
          </cell>
          <cell r="D224" t="str">
            <v>MDELIVERY</v>
          </cell>
          <cell r="E224" t="str">
            <v>DESPACHO</v>
          </cell>
          <cell r="F224" t="str">
            <v>NORMAL</v>
          </cell>
          <cell r="G224" t="str">
            <v>FT86869</v>
          </cell>
          <cell r="H224">
            <v>44973</v>
          </cell>
          <cell r="I224" t="str">
            <v>HABILITADO_RUTEO</v>
          </cell>
          <cell r="J224">
            <v>44973</v>
          </cell>
          <cell r="K224" t="str">
            <v>Mary NarvaezOlguita Neira_EMPAQPLAST S A</v>
          </cell>
          <cell r="L224" t="str">
            <v xml:space="preserve">PICHINCHA QUITO Via AmaguaNa Km 2 entre Avon y Chaide y Chaide </v>
          </cell>
        </row>
        <row r="225">
          <cell r="A225" t="str">
            <v>2496702</v>
          </cell>
          <cell r="B225">
            <v>517315</v>
          </cell>
          <cell r="C225" t="str">
            <v>2496702</v>
          </cell>
          <cell r="D225" t="str">
            <v>MDELIVERY</v>
          </cell>
          <cell r="E225" t="str">
            <v>DESPACHO</v>
          </cell>
          <cell r="F225" t="str">
            <v>NORMAL</v>
          </cell>
          <cell r="G225" t="str">
            <v>FT86782</v>
          </cell>
          <cell r="H225">
            <v>44973</v>
          </cell>
          <cell r="I225" t="str">
            <v>EN_TRANSITO</v>
          </cell>
          <cell r="J225">
            <v>44973</v>
          </cell>
          <cell r="K225" t="str">
            <v xml:space="preserve">GINA LOPEZ_ DULCES PASTELES Y TORTAS RADU S A </v>
          </cell>
          <cell r="L225" t="str">
            <v xml:space="preserve"> GUAYAS GUAYAQUIL Alborada 12 Ava etapa SNSNS SNSNS Diagonal a la clinica Kennedy alborada </v>
          </cell>
        </row>
        <row r="226">
          <cell r="A226" t="str">
            <v>2496578</v>
          </cell>
          <cell r="B226">
            <v>517274</v>
          </cell>
          <cell r="C226" t="str">
            <v>2496578</v>
          </cell>
          <cell r="D226" t="str">
            <v>MDELIVERY</v>
          </cell>
          <cell r="E226" t="str">
            <v>DESPACHO</v>
          </cell>
          <cell r="F226" t="str">
            <v>NORMAL</v>
          </cell>
          <cell r="G226" t="str">
            <v>031080002496578</v>
          </cell>
          <cell r="H226">
            <v>44973</v>
          </cell>
          <cell r="I226" t="str">
            <v>EN_TRANSITO</v>
          </cell>
          <cell r="J226">
            <v>44973</v>
          </cell>
          <cell r="K226" t="str">
            <v>EDWIN GEOVANNY TIXILEMA BOMBON_EDWIN GEOVANNY TIXILEMA BOMBON</v>
          </cell>
          <cell r="L226" t="str">
            <v>AV ELOY ALFARO Y MADRE SELVA SECTOR SAN ISIDRO ALTO 2 CUADRAS ATRaS DE LA ESCUELA 12 DE OCTUBRE</v>
          </cell>
        </row>
        <row r="227">
          <cell r="A227" t="str">
            <v>2496579</v>
          </cell>
          <cell r="B227">
            <v>517275</v>
          </cell>
          <cell r="C227" t="str">
            <v>2496579</v>
          </cell>
          <cell r="D227" t="str">
            <v>MDELIVERY</v>
          </cell>
          <cell r="E227" t="str">
            <v>DESPACHO</v>
          </cell>
          <cell r="F227" t="str">
            <v>NORMAL</v>
          </cell>
          <cell r="G227" t="str">
            <v>FT86785</v>
          </cell>
          <cell r="H227">
            <v>44973</v>
          </cell>
          <cell r="I227" t="str">
            <v>EN_TRANSITO</v>
          </cell>
          <cell r="J227">
            <v>44973</v>
          </cell>
          <cell r="K227" t="str">
            <v>ERIC MERCADO O PEDRO ILLESCAS_JULISA JAZMIN SOLORZANO BERNAL</v>
          </cell>
          <cell r="L227" t="str">
            <v>ciudadela 9 de octubre calle tercera villa 306 y avenida tercera sur de la ciudad casa de 2 pisos con rejas blancas</v>
          </cell>
        </row>
        <row r="228">
          <cell r="A228" t="str">
            <v>2496580</v>
          </cell>
          <cell r="B228">
            <v>517276</v>
          </cell>
          <cell r="C228" t="str">
            <v>2496580</v>
          </cell>
          <cell r="D228" t="str">
            <v>MDELIVERY</v>
          </cell>
          <cell r="E228" t="str">
            <v>DESPACHO</v>
          </cell>
          <cell r="F228" t="str">
            <v>NORMAL</v>
          </cell>
          <cell r="G228" t="str">
            <v>FT86885</v>
          </cell>
          <cell r="H228">
            <v>44973</v>
          </cell>
          <cell r="I228" t="str">
            <v>HABILITADO_RUTEO</v>
          </cell>
          <cell r="J228">
            <v>44973</v>
          </cell>
          <cell r="K228" t="str">
            <v xml:space="preserve">Lenin Parra_QUALA ECUADOR S A </v>
          </cell>
          <cell r="L228" t="str">
            <v>Panamericana Norte km 11 Quala</v>
          </cell>
        </row>
        <row r="229">
          <cell r="A229" t="str">
            <v>2496645</v>
          </cell>
          <cell r="B229">
            <v>517277</v>
          </cell>
          <cell r="C229" t="str">
            <v>2496645</v>
          </cell>
          <cell r="D229" t="str">
            <v>MDELIVERY</v>
          </cell>
          <cell r="E229" t="str">
            <v>DESPACHO</v>
          </cell>
          <cell r="F229" t="str">
            <v>NORMAL</v>
          </cell>
          <cell r="G229" t="str">
            <v>FT86848</v>
          </cell>
          <cell r="H229">
            <v>44973</v>
          </cell>
          <cell r="I229" t="str">
            <v>HABILITADO_RUTEO</v>
          </cell>
          <cell r="J229">
            <v>44973</v>
          </cell>
          <cell r="K229" t="str">
            <v>gabriela tuarez_ PICHINCHA SISTEMAS ACOVI CA</v>
          </cell>
          <cell r="L229" t="str">
            <v xml:space="preserve"> Bogota OE 1 33 y Av 10 de Agosto Primer Piso</v>
          </cell>
        </row>
        <row r="230">
          <cell r="A230" t="str">
            <v>2496646</v>
          </cell>
          <cell r="B230">
            <v>517278</v>
          </cell>
          <cell r="C230" t="str">
            <v>2496646</v>
          </cell>
          <cell r="D230" t="str">
            <v>MDELIVERY</v>
          </cell>
          <cell r="E230" t="str">
            <v>DESPACHO</v>
          </cell>
          <cell r="F230" t="str">
            <v>NORMAL</v>
          </cell>
          <cell r="G230" t="str">
            <v>031080002496646</v>
          </cell>
          <cell r="H230">
            <v>44973</v>
          </cell>
          <cell r="I230" t="str">
            <v>EN_TRANSITO</v>
          </cell>
          <cell r="J230">
            <v>44973</v>
          </cell>
          <cell r="K230" t="str">
            <v>EDWIN ANDRES VACA CONDOR_EDWIN ANDRES VACA CONDOR</v>
          </cell>
          <cell r="L230" t="str">
            <v>TOBiAS MENA Y SEGUNDINO PENAFIEL</v>
          </cell>
        </row>
        <row r="231">
          <cell r="A231" t="str">
            <v>2496647</v>
          </cell>
          <cell r="B231">
            <v>517279</v>
          </cell>
          <cell r="C231" t="str">
            <v>2496647</v>
          </cell>
          <cell r="D231" t="str">
            <v>MDELIVERY</v>
          </cell>
          <cell r="E231" t="str">
            <v>DESPACHO</v>
          </cell>
          <cell r="F231" t="str">
            <v>NORMAL</v>
          </cell>
          <cell r="G231" t="str">
            <v>FT86790</v>
          </cell>
          <cell r="H231">
            <v>44973</v>
          </cell>
          <cell r="I231" t="str">
            <v>EN_TRANSITO</v>
          </cell>
          <cell r="J231">
            <v>44973</v>
          </cell>
          <cell r="K231" t="str">
            <v xml:space="preserve">CARLA VELASCO o YESSENIA GOMEZ contacto 0984700924_BANCO DEL PACIFICO S A </v>
          </cell>
          <cell r="L231" t="str">
            <v>GUAYAS GUAYAQUIL P ICAZA 200 Y PEDRO CARBO ANEXO1 BANCO DEL PACIFICO PISO 8 AREA PROCESOS</v>
          </cell>
        </row>
        <row r="232">
          <cell r="A232" t="str">
            <v>2496648</v>
          </cell>
          <cell r="B232">
            <v>517280</v>
          </cell>
          <cell r="C232" t="str">
            <v>2496648</v>
          </cell>
          <cell r="D232" t="str">
            <v>MDELIVERY</v>
          </cell>
          <cell r="E232" t="str">
            <v>DESPACHO</v>
          </cell>
          <cell r="F232" t="str">
            <v>NORMAL</v>
          </cell>
          <cell r="G232" t="str">
            <v>031080002496648</v>
          </cell>
          <cell r="H232">
            <v>44973</v>
          </cell>
          <cell r="I232" t="str">
            <v>EN_TRANSITO</v>
          </cell>
          <cell r="J232">
            <v>44973</v>
          </cell>
          <cell r="K232" t="str">
            <v>MARIELA ARMAS_COMITE DE EMPRESAS DE TRABAJADORES DE ELECTROCABLE</v>
          </cell>
          <cell r="L232" t="str">
            <v xml:space="preserve"> GUAYAS GUAYAQUIL Km 11 5 Via a Daule DIAGONAL REGISTRO CIVIL DIAGONAL ENTRANDO POR PECA Km 11 5 Via a Daule </v>
          </cell>
        </row>
        <row r="233">
          <cell r="A233" t="str">
            <v>2496649</v>
          </cell>
          <cell r="B233">
            <v>517281</v>
          </cell>
          <cell r="C233" t="str">
            <v>2496649</v>
          </cell>
          <cell r="D233" t="str">
            <v>MDELIVERY</v>
          </cell>
          <cell r="E233" t="str">
            <v>DESPACHO</v>
          </cell>
          <cell r="F233" t="str">
            <v>NORMAL</v>
          </cell>
          <cell r="G233" t="str">
            <v>FT86866</v>
          </cell>
          <cell r="H233">
            <v>44973</v>
          </cell>
          <cell r="I233" t="str">
            <v>HABILITADO_RUTEO</v>
          </cell>
          <cell r="J233">
            <v>44973</v>
          </cell>
          <cell r="K233" t="str">
            <v>BRYAN ALEXANDER ZAMBRANO LIMA_BRYAN ALEXANDER ZAMBRANO LIMA</v>
          </cell>
          <cell r="L233" t="str">
            <v xml:space="preserve"> CONOCOTO Calle Bruning E5 31 y Ascazubi REFERENCIA Restaurante el Tiesto </v>
          </cell>
        </row>
        <row r="234">
          <cell r="A234" t="str">
            <v>CLARO_23_001</v>
          </cell>
          <cell r="B234">
            <v>517273</v>
          </cell>
          <cell r="C234" t="str">
            <v>CLARO_23_001</v>
          </cell>
          <cell r="D234" t="str">
            <v>CLARO ECUADOR</v>
          </cell>
          <cell r="E234" t="str">
            <v>DESPACHO</v>
          </cell>
          <cell r="F234" t="str">
            <v>EXCLUSIVO</v>
          </cell>
          <cell r="G234" t="str">
            <v>45729</v>
          </cell>
          <cell r="H234">
            <v>44973</v>
          </cell>
          <cell r="I234" t="str">
            <v>ENTREGADO</v>
          </cell>
          <cell r="J234">
            <v>44973</v>
          </cell>
          <cell r="K234" t="str">
            <v>FLEX NET GYE</v>
          </cell>
          <cell r="L234" t="str">
            <v xml:space="preserve">KM 8 1/2 VIA A DAULE COOP. JUAN MONTALVO </v>
          </cell>
        </row>
        <row r="235">
          <cell r="A235" t="str">
            <v>BREDEV0008</v>
          </cell>
          <cell r="B235">
            <v>517272</v>
          </cell>
          <cell r="C235" t="str">
            <v>BREDEV0008</v>
          </cell>
          <cell r="D235" t="str">
            <v>CONECEL_DOCUMENTOS</v>
          </cell>
          <cell r="E235" t="str">
            <v>DESPACHO</v>
          </cell>
          <cell r="F235" t="str">
            <v>NORMAL</v>
          </cell>
          <cell r="G235" t="str">
            <v>FT86755</v>
          </cell>
          <cell r="H235">
            <v>44973</v>
          </cell>
          <cell r="I235" t="str">
            <v>EN_TRANSITO</v>
          </cell>
          <cell r="J235">
            <v>44973</v>
          </cell>
          <cell r="K235" t="str">
            <v>OFICINAS BRELDYNG</v>
          </cell>
          <cell r="L235" t="str">
            <v>OFC BRELDYNG CALLE 7MO PASAJE 37ª Y V. EMILIO ROMERO, BODEGAS DE FERRETERIA ESPINOZA, BODEGA #8 (EXACTAMENTE QUEDA EN LA JUAN TANCA MARENGO KM. 4.5 PASANDO LA COCA COLA</v>
          </cell>
        </row>
        <row r="236">
          <cell r="A236" t="str">
            <v>4906830</v>
          </cell>
          <cell r="B236">
            <v>517242</v>
          </cell>
          <cell r="C236" t="str">
            <v>4906830</v>
          </cell>
          <cell r="D236" t="str">
            <v>MDELIVERY</v>
          </cell>
          <cell r="E236" t="str">
            <v>DESPACHO</v>
          </cell>
          <cell r="F236" t="str">
            <v>NORMAL</v>
          </cell>
          <cell r="G236" t="str">
            <v>FT86792</v>
          </cell>
          <cell r="H236">
            <v>44973</v>
          </cell>
          <cell r="I236" t="str">
            <v>EN_TRANSITO</v>
          </cell>
          <cell r="J236">
            <v>44973</v>
          </cell>
          <cell r="K236" t="str">
            <v>SANTIAGO MAURICIO RAMIREZ FARIAS</v>
          </cell>
          <cell r="L236" t="str">
            <v>TARQUI URDESA CALLE GUAYACANES 215 Y LA SEGUNDA</v>
          </cell>
        </row>
        <row r="237">
          <cell r="A237" t="str">
            <v>4907271</v>
          </cell>
          <cell r="B237">
            <v>517243</v>
          </cell>
          <cell r="C237" t="str">
            <v>4907271</v>
          </cell>
          <cell r="D237" t="str">
            <v>MDELIVERY</v>
          </cell>
          <cell r="E237" t="str">
            <v>DESPACHO</v>
          </cell>
          <cell r="F237" t="str">
            <v>NORMAL</v>
          </cell>
          <cell r="G237" t="str">
            <v>031080004907271</v>
          </cell>
          <cell r="H237">
            <v>44973</v>
          </cell>
          <cell r="I237" t="str">
            <v>EN_TRANSITO</v>
          </cell>
          <cell r="J237">
            <v>44973</v>
          </cell>
          <cell r="K237" t="str">
            <v>ERIKA GABRIELA LATORRE HURTADO</v>
          </cell>
          <cell r="L237" t="str">
            <v>VELOZ CALLE CHILE 1051 CALLE PURUHA</v>
          </cell>
        </row>
        <row r="238">
          <cell r="A238" t="str">
            <v>4907285</v>
          </cell>
          <cell r="B238">
            <v>517244</v>
          </cell>
          <cell r="C238" t="str">
            <v>4907285</v>
          </cell>
          <cell r="D238" t="str">
            <v>MDELIVERY</v>
          </cell>
          <cell r="E238" t="str">
            <v>DESPACHO</v>
          </cell>
          <cell r="F238" t="str">
            <v>NORMAL</v>
          </cell>
          <cell r="G238" t="str">
            <v>031080004907285</v>
          </cell>
          <cell r="H238">
            <v>44973</v>
          </cell>
          <cell r="I238" t="str">
            <v>EN_TRANSITO</v>
          </cell>
          <cell r="J238">
            <v>44973</v>
          </cell>
          <cell r="K238" t="str">
            <v>ERIKA GABRIELA LATORRE HURTADO</v>
          </cell>
          <cell r="L238" t="str">
            <v>VELOZ CALLE CHILE 1051 CALLE PURUHA</v>
          </cell>
        </row>
        <row r="239">
          <cell r="A239" t="str">
            <v>4907286</v>
          </cell>
          <cell r="B239">
            <v>517245</v>
          </cell>
          <cell r="C239" t="str">
            <v>4907286</v>
          </cell>
          <cell r="D239" t="str">
            <v>MDELIVERY</v>
          </cell>
          <cell r="E239" t="str">
            <v>DESPACHO</v>
          </cell>
          <cell r="F239" t="str">
            <v>NORMAL</v>
          </cell>
          <cell r="G239" t="str">
            <v>FT86788</v>
          </cell>
          <cell r="H239">
            <v>44973</v>
          </cell>
          <cell r="I239" t="str">
            <v>EN_TRANSITO</v>
          </cell>
          <cell r="J239">
            <v>44973</v>
          </cell>
          <cell r="K239" t="str">
            <v>RONALD JOSE MORALES COELLO</v>
          </cell>
          <cell r="L239" t="str">
            <v>TARQUI CALLE DEMETRIO AGUILERA MALTA  MZ 907 SOLAR 2 AVENIDA RODOLFO BAQUERIZO NAZUR</v>
          </cell>
        </row>
        <row r="240">
          <cell r="A240" t="str">
            <v>4907467</v>
          </cell>
          <cell r="B240">
            <v>517246</v>
          </cell>
          <cell r="C240" t="str">
            <v>4907467</v>
          </cell>
          <cell r="D240" t="str">
            <v>MDELIVERY</v>
          </cell>
          <cell r="E240" t="str">
            <v>DESPACHO</v>
          </cell>
          <cell r="F240" t="str">
            <v>NORMAL</v>
          </cell>
          <cell r="G240" t="str">
            <v>031080004907467</v>
          </cell>
          <cell r="H240">
            <v>44973</v>
          </cell>
          <cell r="I240" t="str">
            <v>EN_TRANSITO</v>
          </cell>
          <cell r="J240">
            <v>44973</v>
          </cell>
          <cell r="K240" t="str">
            <v>RENATO ANDRE MARQUEZ ANGULO</v>
          </cell>
          <cell r="L240" t="str">
            <v>SIMON PLATA TORRES   CALLE EDGAR GUERRERO 168 CALLE C</v>
          </cell>
        </row>
        <row r="241">
          <cell r="A241" t="str">
            <v>4907646</v>
          </cell>
          <cell r="B241">
            <v>517247</v>
          </cell>
          <cell r="C241" t="str">
            <v>4907646</v>
          </cell>
          <cell r="D241" t="str">
            <v>MDELIVERY</v>
          </cell>
          <cell r="E241" t="str">
            <v>DESPACHO</v>
          </cell>
          <cell r="F241" t="str">
            <v>DERIVADO PICK UP</v>
          </cell>
          <cell r="G241" t="str">
            <v>031080004907646</v>
          </cell>
          <cell r="H241">
            <v>44973</v>
          </cell>
          <cell r="I241" t="str">
            <v>EN_TRANSITO</v>
          </cell>
          <cell r="J241">
            <v>44973</v>
          </cell>
          <cell r="K241" t="str">
            <v>Hernan Roberto Velasquez Pincay</v>
          </cell>
          <cell r="L241" t="str">
            <v>OFICINA TRAMACO SANTO DOMINGO</v>
          </cell>
        </row>
        <row r="242">
          <cell r="A242" t="str">
            <v>4907824</v>
          </cell>
          <cell r="B242">
            <v>517248</v>
          </cell>
          <cell r="C242" t="str">
            <v>4907824</v>
          </cell>
          <cell r="D242" t="str">
            <v>MDELIVERY</v>
          </cell>
          <cell r="E242" t="str">
            <v>DESPACHO</v>
          </cell>
          <cell r="F242" t="str">
            <v>NORMAL</v>
          </cell>
          <cell r="G242" t="str">
            <v>FT86796</v>
          </cell>
          <cell r="H242">
            <v>44973</v>
          </cell>
          <cell r="I242" t="str">
            <v>EN_TRANSITO</v>
          </cell>
          <cell r="J242">
            <v>44973</v>
          </cell>
          <cell r="K242" t="str">
            <v>ERIKA JOHANNA VALENZUELA CORDOVA</v>
          </cell>
          <cell r="L242" t="str">
            <v>XIMENA AV ROBERTO SERRANO MZ 148 SOLAR</v>
          </cell>
        </row>
        <row r="243">
          <cell r="A243" t="str">
            <v>4908281</v>
          </cell>
          <cell r="B243">
            <v>517249</v>
          </cell>
          <cell r="C243" t="str">
            <v>4908281</v>
          </cell>
          <cell r="D243" t="str">
            <v>MDELIVERY</v>
          </cell>
          <cell r="E243" t="str">
            <v>DESPACHO</v>
          </cell>
          <cell r="F243" t="str">
            <v>NORMAL</v>
          </cell>
          <cell r="G243" t="str">
            <v>031080004908281</v>
          </cell>
          <cell r="H243">
            <v>44973</v>
          </cell>
          <cell r="I243" t="str">
            <v>EN_TRANSITO</v>
          </cell>
          <cell r="J243">
            <v>44973</v>
          </cell>
          <cell r="K243" t="str">
            <v>WILLIAN FERNANDO CEDENO LOOR</v>
          </cell>
          <cell r="L243" t="str">
            <v>BAHIA DE CARAQUEZ  CALLE HOMERO ORCES  SN RUTA DEL SPONDYLUS</v>
          </cell>
        </row>
        <row r="244">
          <cell r="A244" t="str">
            <v>49085</v>
          </cell>
          <cell r="B244">
            <v>517250</v>
          </cell>
          <cell r="C244" t="str">
            <v>49085</v>
          </cell>
          <cell r="D244" t="str">
            <v>MDELIVERY</v>
          </cell>
          <cell r="E244" t="str">
            <v>DESPACHO</v>
          </cell>
          <cell r="F244" t="str">
            <v>NORMAL</v>
          </cell>
          <cell r="G244" t="str">
            <v>031080000049085</v>
          </cell>
          <cell r="H244">
            <v>44973</v>
          </cell>
          <cell r="I244" t="str">
            <v>EN_TRANSITO</v>
          </cell>
          <cell r="J244">
            <v>44973</v>
          </cell>
          <cell r="K244" t="str">
            <v>MARLENE GUISELLA GONZALEZ GONZALEZ</v>
          </cell>
          <cell r="L244" t="str">
            <v>PUERTO LOPEZ CALLE B  SN  Y CALLE 9</v>
          </cell>
        </row>
        <row r="245">
          <cell r="A245" t="str">
            <v>49290</v>
          </cell>
          <cell r="B245">
            <v>517251</v>
          </cell>
          <cell r="C245" t="str">
            <v>49290</v>
          </cell>
          <cell r="D245" t="str">
            <v>MDELIVERY</v>
          </cell>
          <cell r="E245" t="str">
            <v>DESPACHO</v>
          </cell>
          <cell r="F245" t="str">
            <v>NORMAL</v>
          </cell>
          <cell r="G245" t="str">
            <v>031080000049290</v>
          </cell>
          <cell r="H245">
            <v>44973</v>
          </cell>
          <cell r="I245" t="str">
            <v>EN_TRANSITO</v>
          </cell>
          <cell r="J245">
            <v>44973</v>
          </cell>
          <cell r="K245" t="str">
            <v>BRUNO MIGUEL SANCHEZ MARTILLO</v>
          </cell>
          <cell r="L245" t="str">
            <v>DAULE CALLE AV VICENTE PIEDRAHITA SN Y OLMEDO ALMEIDA TOBAR</v>
          </cell>
        </row>
        <row r="246">
          <cell r="A246" t="str">
            <v>49407</v>
          </cell>
          <cell r="B246">
            <v>517252</v>
          </cell>
          <cell r="C246" t="str">
            <v>49407</v>
          </cell>
          <cell r="D246" t="str">
            <v>MDELIVERY</v>
          </cell>
          <cell r="E246" t="str">
            <v>DESPACHO</v>
          </cell>
          <cell r="F246" t="str">
            <v>DERIVADO PICK UP</v>
          </cell>
          <cell r="G246" t="str">
            <v>031080000049407</v>
          </cell>
          <cell r="H246">
            <v>44973</v>
          </cell>
          <cell r="I246" t="str">
            <v>EN_TRANSITO</v>
          </cell>
          <cell r="J246">
            <v>44973</v>
          </cell>
          <cell r="K246" t="str">
            <v>JUSTO CARIJANO SAANT TENTETS</v>
          </cell>
          <cell r="L246" t="str">
            <v>OFICINA TRAMACO EL PUYO</v>
          </cell>
        </row>
        <row r="247">
          <cell r="A247" t="str">
            <v>49637</v>
          </cell>
          <cell r="B247">
            <v>517253</v>
          </cell>
          <cell r="C247" t="str">
            <v>49637</v>
          </cell>
          <cell r="D247" t="str">
            <v>MDELIVERY</v>
          </cell>
          <cell r="E247" t="str">
            <v>DESPACHO</v>
          </cell>
          <cell r="F247" t="str">
            <v>NORMAL</v>
          </cell>
          <cell r="G247" t="str">
            <v>031080000049637</v>
          </cell>
          <cell r="H247">
            <v>44973</v>
          </cell>
          <cell r="I247" t="str">
            <v>EN_TRANSITO</v>
          </cell>
          <cell r="J247">
            <v>44973</v>
          </cell>
          <cell r="K247" t="str">
            <v>RAMON IGNACIO PENAFIEL ANCHUNDIA</v>
          </cell>
          <cell r="L247" t="str">
            <v>MANTA  AV CIRCUNVALACION  SN</v>
          </cell>
        </row>
        <row r="248">
          <cell r="A248" t="str">
            <v>50496</v>
          </cell>
          <cell r="B248">
            <v>517254</v>
          </cell>
          <cell r="C248" t="str">
            <v>50496</v>
          </cell>
          <cell r="D248" t="str">
            <v>MDELIVERY</v>
          </cell>
          <cell r="E248" t="str">
            <v>DESPACHO</v>
          </cell>
          <cell r="F248" t="str">
            <v>NORMAL</v>
          </cell>
          <cell r="G248" t="str">
            <v>FT86794</v>
          </cell>
          <cell r="H248">
            <v>44973</v>
          </cell>
          <cell r="I248" t="str">
            <v>EN_TRANSITO</v>
          </cell>
          <cell r="J248">
            <v>44973</v>
          </cell>
          <cell r="K248" t="str">
            <v>TANIA JUDITH GONZALEZ LUCERO</v>
          </cell>
          <cell r="L248" t="str">
            <v>SUCRE CALLE PORTETE DE TARQUI SN Y AV QUITO</v>
          </cell>
        </row>
        <row r="249">
          <cell r="A249" t="str">
            <v>50500</v>
          </cell>
          <cell r="B249">
            <v>517255</v>
          </cell>
          <cell r="C249" t="str">
            <v>50500</v>
          </cell>
          <cell r="D249" t="str">
            <v>MDELIVERY</v>
          </cell>
          <cell r="E249" t="str">
            <v>DESPACHO</v>
          </cell>
          <cell r="F249" t="str">
            <v>NORMAL</v>
          </cell>
          <cell r="G249" t="str">
            <v>031080000050500</v>
          </cell>
          <cell r="H249">
            <v>44973</v>
          </cell>
          <cell r="I249" t="str">
            <v>EN_TRANSITO</v>
          </cell>
          <cell r="J249">
            <v>44973</v>
          </cell>
          <cell r="K249" t="str">
            <v>RONALD FRANCISCO HAZ MONCERRATE</v>
          </cell>
          <cell r="L249" t="str">
            <v>CAMILO PONCE     AV ENRIQUE PONCE LUQUE SN  AV 8</v>
          </cell>
        </row>
        <row r="250">
          <cell r="A250" t="str">
            <v>50636</v>
          </cell>
          <cell r="B250">
            <v>517256</v>
          </cell>
          <cell r="C250" t="str">
            <v>50636</v>
          </cell>
          <cell r="D250" t="str">
            <v>MDELIVERY</v>
          </cell>
          <cell r="E250" t="str">
            <v>DESPACHO</v>
          </cell>
          <cell r="F250" t="str">
            <v>DERIVADO PICK UP</v>
          </cell>
          <cell r="G250" t="str">
            <v>031080000050636</v>
          </cell>
          <cell r="H250">
            <v>44973</v>
          </cell>
          <cell r="I250" t="str">
            <v>EN_TRANSITO</v>
          </cell>
          <cell r="J250">
            <v>44973</v>
          </cell>
          <cell r="K250" t="str">
            <v>LUIS ALBERTO CORTEZ CASTILLO</v>
          </cell>
          <cell r="L250" t="str">
            <v>OFICINA TRAMACO PORTETE</v>
          </cell>
        </row>
        <row r="251">
          <cell r="A251" t="str">
            <v>50825</v>
          </cell>
          <cell r="B251">
            <v>517257</v>
          </cell>
          <cell r="C251" t="str">
            <v>50825</v>
          </cell>
          <cell r="D251" t="str">
            <v>MDELIVERY</v>
          </cell>
          <cell r="E251" t="str">
            <v>DESPACHO</v>
          </cell>
          <cell r="F251" t="str">
            <v>DERIVADO PICK UP</v>
          </cell>
          <cell r="G251" t="str">
            <v>031080000050825</v>
          </cell>
          <cell r="H251">
            <v>44973</v>
          </cell>
          <cell r="I251" t="str">
            <v>EN_TRANSITO</v>
          </cell>
          <cell r="J251">
            <v>44973</v>
          </cell>
          <cell r="K251" t="str">
            <v>MARIA CRISTINA HARO PEREZ</v>
          </cell>
          <cell r="L251" t="str">
            <v>OFICINA TRAMACO QUITO SANTA CLARA</v>
          </cell>
        </row>
        <row r="252">
          <cell r="A252" t="str">
            <v>50837</v>
          </cell>
          <cell r="B252">
            <v>517258</v>
          </cell>
          <cell r="C252" t="str">
            <v>50837</v>
          </cell>
          <cell r="D252" t="str">
            <v>MDELIVERY</v>
          </cell>
          <cell r="E252" t="str">
            <v>DESPACHO</v>
          </cell>
          <cell r="F252" t="str">
            <v>NORMAL</v>
          </cell>
          <cell r="G252" t="str">
            <v>FT86844</v>
          </cell>
          <cell r="H252">
            <v>44973</v>
          </cell>
          <cell r="I252" t="str">
            <v>HABILITADO_RUTEO</v>
          </cell>
          <cell r="J252">
            <v>44973</v>
          </cell>
          <cell r="K252" t="str">
            <v>JORGE ENRIQUE RIOFRIO CABRERA</v>
          </cell>
          <cell r="L252" t="str">
            <v>CALDERON CALLE DE LAS MAGNOLIAS  LOTE 321  Y DE LOS CHAMBUROS</v>
          </cell>
        </row>
        <row r="253">
          <cell r="A253" t="str">
            <v>50846</v>
          </cell>
          <cell r="B253">
            <v>517259</v>
          </cell>
          <cell r="C253" t="str">
            <v>50846</v>
          </cell>
          <cell r="D253" t="str">
            <v>MDELIVERY</v>
          </cell>
          <cell r="E253" t="str">
            <v>DESPACHO</v>
          </cell>
          <cell r="F253" t="str">
            <v>DERIVADO PICK UP</v>
          </cell>
          <cell r="G253" t="str">
            <v>031080000050846</v>
          </cell>
          <cell r="H253">
            <v>44973</v>
          </cell>
          <cell r="I253" t="str">
            <v>EN_TRANSITO</v>
          </cell>
          <cell r="J253">
            <v>44973</v>
          </cell>
          <cell r="K253" t="str">
            <v>FRANCISCO JAVIER PALACIOS LUQUE</v>
          </cell>
          <cell r="L253" t="str">
            <v>OFICINA TRAMACO SANTA LEONOR</v>
          </cell>
        </row>
        <row r="254">
          <cell r="A254" t="str">
            <v>50850</v>
          </cell>
          <cell r="B254">
            <v>517260</v>
          </cell>
          <cell r="C254" t="str">
            <v>50850</v>
          </cell>
          <cell r="D254" t="str">
            <v>MDELIVERY</v>
          </cell>
          <cell r="E254" t="str">
            <v>DESPACHO</v>
          </cell>
          <cell r="F254" t="str">
            <v>NORMAL</v>
          </cell>
          <cell r="G254" t="str">
            <v>031080000050850</v>
          </cell>
          <cell r="H254">
            <v>44973</v>
          </cell>
          <cell r="I254" t="str">
            <v>EN_TRANSITO</v>
          </cell>
          <cell r="J254">
            <v>44973</v>
          </cell>
          <cell r="K254" t="str">
            <v>JOSE ISRAEL MARTINEZ BRICENO</v>
          </cell>
          <cell r="L254" t="str">
            <v>GONZANAMA  CALLE SUCRE Y  ENTRE LA CALLE  24 DE MAYO Y QUITO</v>
          </cell>
        </row>
        <row r="255">
          <cell r="A255" t="str">
            <v>50873</v>
          </cell>
          <cell r="B255">
            <v>517261</v>
          </cell>
          <cell r="C255" t="str">
            <v>50873</v>
          </cell>
          <cell r="D255" t="str">
            <v>MDELIVERY</v>
          </cell>
          <cell r="E255" t="str">
            <v>DESPACHO</v>
          </cell>
          <cell r="F255" t="str">
            <v>DERIVADO PICK UP</v>
          </cell>
          <cell r="G255" t="str">
            <v>031080000050873</v>
          </cell>
          <cell r="H255">
            <v>44973</v>
          </cell>
          <cell r="I255" t="str">
            <v>EN_TRANSITO</v>
          </cell>
          <cell r="J255">
            <v>44973</v>
          </cell>
          <cell r="K255" t="str">
            <v>MANUEL ANTONIO MARQUEZ MERA</v>
          </cell>
          <cell r="L255" t="str">
            <v>OFICINA TRAMACO PORTETE</v>
          </cell>
        </row>
        <row r="256">
          <cell r="A256" t="str">
            <v>50882</v>
          </cell>
          <cell r="B256">
            <v>517262</v>
          </cell>
          <cell r="C256" t="str">
            <v>50882</v>
          </cell>
          <cell r="D256" t="str">
            <v>MDELIVERY</v>
          </cell>
          <cell r="E256" t="str">
            <v>DESPACHO</v>
          </cell>
          <cell r="F256" t="str">
            <v>DERIVADO PICK UP</v>
          </cell>
          <cell r="G256" t="str">
            <v>031080000050882</v>
          </cell>
          <cell r="H256">
            <v>44973</v>
          </cell>
          <cell r="I256" t="str">
            <v>EN_TRANSITO</v>
          </cell>
          <cell r="J256">
            <v>44973</v>
          </cell>
          <cell r="K256" t="str">
            <v>JOSE ROBERTO YAGUAL FIGUEROA</v>
          </cell>
          <cell r="L256" t="str">
            <v>OFICINA TRAMACO PORTETE</v>
          </cell>
        </row>
        <row r="257">
          <cell r="A257" t="str">
            <v>50945</v>
          </cell>
          <cell r="B257">
            <v>517263</v>
          </cell>
          <cell r="C257" t="str">
            <v>50945</v>
          </cell>
          <cell r="D257" t="str">
            <v>MDELIVERY</v>
          </cell>
          <cell r="E257" t="str">
            <v>DESPACHO</v>
          </cell>
          <cell r="F257" t="str">
            <v>NORMAL</v>
          </cell>
          <cell r="G257" t="str">
            <v>FT86837</v>
          </cell>
          <cell r="H257">
            <v>44973</v>
          </cell>
          <cell r="I257" t="str">
            <v>HABILITADO_RUTEO</v>
          </cell>
          <cell r="J257">
            <v>44973</v>
          </cell>
          <cell r="K257" t="str">
            <v>GILSON DAVID  VACA ORVES</v>
          </cell>
          <cell r="L257" t="str">
            <v>COTOCOLLAO CALLE AV DE LA PRENSA N53 153 Y GONZALO GALLO</v>
          </cell>
        </row>
        <row r="258">
          <cell r="A258" t="str">
            <v>50947</v>
          </cell>
          <cell r="B258">
            <v>517264</v>
          </cell>
          <cell r="C258" t="str">
            <v>50947</v>
          </cell>
          <cell r="D258" t="str">
            <v>MDELIVERY</v>
          </cell>
          <cell r="E258" t="str">
            <v>DESPACHO</v>
          </cell>
          <cell r="F258" t="str">
            <v>NORMAL</v>
          </cell>
          <cell r="G258" t="str">
            <v>031080000050947</v>
          </cell>
          <cell r="H258">
            <v>44973</v>
          </cell>
          <cell r="I258" t="str">
            <v>EN_TRANSITO</v>
          </cell>
          <cell r="J258">
            <v>44973</v>
          </cell>
          <cell r="K258" t="str">
            <v>JORGE LUIS  REAL GUEVARA</v>
          </cell>
          <cell r="L258" t="str">
            <v>PUYO CALLE LOJA  SN  ENTRE CANIAR Y 4 DE ENERO</v>
          </cell>
        </row>
        <row r="259">
          <cell r="A259" t="str">
            <v>51017</v>
          </cell>
          <cell r="B259">
            <v>517265</v>
          </cell>
          <cell r="C259" t="str">
            <v>51017</v>
          </cell>
          <cell r="D259" t="str">
            <v>MDELIVERY</v>
          </cell>
          <cell r="E259" t="str">
            <v>DESPACHO</v>
          </cell>
          <cell r="F259" t="str">
            <v>NORMAL</v>
          </cell>
          <cell r="G259" t="str">
            <v>FT86791</v>
          </cell>
          <cell r="H259">
            <v>44973</v>
          </cell>
          <cell r="I259" t="str">
            <v>EN_TRANSITO</v>
          </cell>
          <cell r="J259">
            <v>44973</v>
          </cell>
          <cell r="K259" t="str">
            <v>DOUGLAS JOSE  CRUZATTI CARBO</v>
          </cell>
          <cell r="L259" t="str">
            <v>XIMENA AV 25 DE JULIO SN Y ERNESTO ALBAN MOSQUERA</v>
          </cell>
        </row>
        <row r="260">
          <cell r="A260" t="str">
            <v>51058</v>
          </cell>
          <cell r="B260">
            <v>517266</v>
          </cell>
          <cell r="C260" t="str">
            <v>51058</v>
          </cell>
          <cell r="D260" t="str">
            <v>MDELIVERY</v>
          </cell>
          <cell r="E260" t="str">
            <v>DESPACHO</v>
          </cell>
          <cell r="F260" t="str">
            <v>DERIVADO PICK UP</v>
          </cell>
          <cell r="G260" t="str">
            <v>031080000051058</v>
          </cell>
          <cell r="H260">
            <v>44973</v>
          </cell>
          <cell r="I260" t="str">
            <v>EN_TRANSITO</v>
          </cell>
          <cell r="J260">
            <v>44973</v>
          </cell>
          <cell r="K260" t="str">
            <v>OSCAR GEOVANNY CHAVEZ RIVERA</v>
          </cell>
          <cell r="L260" t="str">
            <v>OFICINA TRAMACO PORTETE</v>
          </cell>
        </row>
        <row r="261">
          <cell r="A261" t="str">
            <v>51253</v>
          </cell>
          <cell r="B261">
            <v>517267</v>
          </cell>
          <cell r="C261" t="str">
            <v>51253</v>
          </cell>
          <cell r="D261" t="str">
            <v>MDELIVERY</v>
          </cell>
          <cell r="E261" t="str">
            <v>DESPACHO</v>
          </cell>
          <cell r="F261" t="str">
            <v>NORMAL</v>
          </cell>
          <cell r="G261" t="str">
            <v>FT86789</v>
          </cell>
          <cell r="H261">
            <v>44973</v>
          </cell>
          <cell r="I261" t="str">
            <v>EN_TRANSITO</v>
          </cell>
          <cell r="J261">
            <v>44973</v>
          </cell>
          <cell r="K261" t="str">
            <v>ALFREDO MARCELINO RUIZ VERA</v>
          </cell>
          <cell r="L261" t="str">
            <v>ROCA CALLE RAFAEL DE LA CRUZ XIMENA SN Y PIEDRAHITA</v>
          </cell>
        </row>
        <row r="262">
          <cell r="A262" t="str">
            <v>51303</v>
          </cell>
          <cell r="B262">
            <v>517268</v>
          </cell>
          <cell r="C262" t="str">
            <v>51303</v>
          </cell>
          <cell r="D262" t="str">
            <v>MDELIVERY</v>
          </cell>
          <cell r="E262" t="str">
            <v>DESPACHO</v>
          </cell>
          <cell r="F262" t="str">
            <v>NORMAL</v>
          </cell>
          <cell r="G262" t="str">
            <v>FT86795</v>
          </cell>
          <cell r="H262">
            <v>44973</v>
          </cell>
          <cell r="I262" t="str">
            <v>EN_TRANSITO</v>
          </cell>
          <cell r="J262">
            <v>44973</v>
          </cell>
          <cell r="K262" t="str">
            <v>FREDDY JAIRON  ORTIZ RENDON</v>
          </cell>
          <cell r="L262" t="str">
            <v>BOLIVAR CALLE CAP DAMIAN NAJERA 502 Y AV MACHALA</v>
          </cell>
        </row>
        <row r="263">
          <cell r="A263" t="str">
            <v>51393</v>
          </cell>
          <cell r="B263">
            <v>517269</v>
          </cell>
          <cell r="C263" t="str">
            <v>51393</v>
          </cell>
          <cell r="D263" t="str">
            <v>MDELIVERY</v>
          </cell>
          <cell r="E263" t="str">
            <v>DESPACHO</v>
          </cell>
          <cell r="F263" t="str">
            <v>NORMAL</v>
          </cell>
          <cell r="G263" t="str">
            <v>FT86793</v>
          </cell>
          <cell r="H263">
            <v>44973</v>
          </cell>
          <cell r="I263" t="str">
            <v>EN_TRANSITO</v>
          </cell>
          <cell r="J263">
            <v>44973</v>
          </cell>
          <cell r="K263" t="str">
            <v>MARIANA MAGDALENA PEREZ BONILLA</v>
          </cell>
          <cell r="L263" t="str">
            <v>TARQUI CALLE SEGUNDO CALLEJON  0107 CALLE C</v>
          </cell>
        </row>
        <row r="264">
          <cell r="A264" t="str">
            <v>52023</v>
          </cell>
          <cell r="B264">
            <v>517270</v>
          </cell>
          <cell r="C264" t="str">
            <v>52023</v>
          </cell>
          <cell r="D264" t="str">
            <v>MDELIVERY</v>
          </cell>
          <cell r="E264" t="str">
            <v>DESPACHO</v>
          </cell>
          <cell r="F264" t="str">
            <v>NORMAL</v>
          </cell>
          <cell r="G264" t="str">
            <v>FT86833</v>
          </cell>
          <cell r="H264">
            <v>44973</v>
          </cell>
          <cell r="I264" t="str">
            <v>HABILITADO_RUTEO</v>
          </cell>
          <cell r="J264">
            <v>44973</v>
          </cell>
          <cell r="K264" t="str">
            <v>LUIS ROBERTO ERAZO PERALTA</v>
          </cell>
          <cell r="L264" t="str">
            <v>SOLANDA CALLE RUMICHACA NIAN  S25 258  CALLE CUBIJIES</v>
          </cell>
        </row>
        <row r="265">
          <cell r="A265" t="str">
            <v>52200</v>
          </cell>
          <cell r="B265">
            <v>517271</v>
          </cell>
          <cell r="C265" t="str">
            <v>52200</v>
          </cell>
          <cell r="D265" t="str">
            <v>MDELIVERY</v>
          </cell>
          <cell r="E265" t="str">
            <v>DESPACHO</v>
          </cell>
          <cell r="F265" t="str">
            <v>NORMAL</v>
          </cell>
          <cell r="G265" t="str">
            <v>FT86843</v>
          </cell>
          <cell r="H265">
            <v>44973</v>
          </cell>
          <cell r="I265" t="str">
            <v>HABILITADO_RUTEO</v>
          </cell>
          <cell r="J265">
            <v>44973</v>
          </cell>
          <cell r="K265" t="str">
            <v>FREDDY OSWALDO BONILLA NARVAEZ</v>
          </cell>
          <cell r="L265" t="str">
            <v>JIPIJAPA CALLE AV EL INCA E13 16 Y DE LOS MADRONIOS</v>
          </cell>
        </row>
        <row r="266">
          <cell r="A266" t="str">
            <v>37551</v>
          </cell>
          <cell r="B266">
            <v>517225</v>
          </cell>
          <cell r="C266" t="str">
            <v>37551</v>
          </cell>
          <cell r="D266" t="str">
            <v>MDELIVERY</v>
          </cell>
          <cell r="E266" t="str">
            <v>DESPACHO</v>
          </cell>
          <cell r="F266" t="str">
            <v>NORMAL</v>
          </cell>
          <cell r="G266" t="str">
            <v>FT86849</v>
          </cell>
          <cell r="H266">
            <v>44973</v>
          </cell>
          <cell r="I266" t="str">
            <v>HABILITADO_RUTEO</v>
          </cell>
          <cell r="J266">
            <v>44973</v>
          </cell>
          <cell r="K266" t="str">
            <v>MARIA CLEMENCIA MORALES ENDARA</v>
          </cell>
          <cell r="L266" t="str">
            <v>SAN BARTOLO CALLE E11B S31 23 CALLE S11</v>
          </cell>
        </row>
        <row r="267">
          <cell r="A267" t="str">
            <v>37892</v>
          </cell>
          <cell r="B267">
            <v>517226</v>
          </cell>
          <cell r="C267" t="str">
            <v>37892</v>
          </cell>
          <cell r="D267" t="str">
            <v>MDELIVERY</v>
          </cell>
          <cell r="E267" t="str">
            <v>DESPACHO</v>
          </cell>
          <cell r="F267" t="str">
            <v>DERIVADO PICK UP</v>
          </cell>
          <cell r="G267" t="str">
            <v>031080000037892</v>
          </cell>
          <cell r="H267">
            <v>44973</v>
          </cell>
          <cell r="I267" t="str">
            <v>EN_TRANSITO</v>
          </cell>
          <cell r="J267">
            <v>44973</v>
          </cell>
          <cell r="K267" t="str">
            <v>LUIS RICARDO ALVARADO ROBLES</v>
          </cell>
          <cell r="L267" t="str">
            <v>OFICINA TRAMACO OTAVALO</v>
          </cell>
        </row>
        <row r="268">
          <cell r="A268" t="str">
            <v>38142</v>
          </cell>
          <cell r="B268">
            <v>517227</v>
          </cell>
          <cell r="C268" t="str">
            <v>38142</v>
          </cell>
          <cell r="D268" t="str">
            <v>MDELIVERY</v>
          </cell>
          <cell r="E268" t="str">
            <v>DESPACHO</v>
          </cell>
          <cell r="F268" t="str">
            <v>NORMAL</v>
          </cell>
          <cell r="G268" t="str">
            <v>031080000038142</v>
          </cell>
          <cell r="H268">
            <v>44973</v>
          </cell>
          <cell r="I268" t="str">
            <v>EN_TRANSITO</v>
          </cell>
          <cell r="J268">
            <v>44973</v>
          </cell>
          <cell r="K268" t="str">
            <v>RUBEN RAFAEL LOPEZ MENDOZA</v>
          </cell>
          <cell r="L268" t="str">
            <v>CANUTO CALLE RICAURTE  SN</v>
          </cell>
        </row>
        <row r="269">
          <cell r="A269" t="str">
            <v>46097341_1</v>
          </cell>
          <cell r="B269">
            <v>517228</v>
          </cell>
          <cell r="C269" t="str">
            <v>46097341_1</v>
          </cell>
          <cell r="D269" t="str">
            <v>MDELIVERY</v>
          </cell>
          <cell r="E269" t="str">
            <v>DESPACHO</v>
          </cell>
          <cell r="F269" t="str">
            <v>NORMAL</v>
          </cell>
          <cell r="G269" t="str">
            <v>031080460973411</v>
          </cell>
          <cell r="H269">
            <v>44973</v>
          </cell>
          <cell r="I269" t="str">
            <v>EN_TRANSITO</v>
          </cell>
          <cell r="J269">
            <v>44973</v>
          </cell>
          <cell r="K269" t="str">
            <v>ANGEL LEANDRO DE LA CRUZ MACIAS</v>
          </cell>
          <cell r="L269" t="str">
            <v>OFICINA TRAMACO QUEVEDO - -  OFICINA TRAMACO QUEVEDO - -</v>
          </cell>
        </row>
        <row r="270">
          <cell r="A270" t="str">
            <v>47643821_1</v>
          </cell>
          <cell r="B270">
            <v>517229</v>
          </cell>
          <cell r="C270" t="str">
            <v>47643821_1</v>
          </cell>
          <cell r="D270" t="str">
            <v>MDELIVERY</v>
          </cell>
          <cell r="E270" t="str">
            <v>DESPACHO</v>
          </cell>
          <cell r="F270" t="str">
            <v>NORMAL</v>
          </cell>
          <cell r="G270" t="str">
            <v>FT86880</v>
          </cell>
          <cell r="H270">
            <v>44973</v>
          </cell>
          <cell r="I270" t="str">
            <v>HABILITADO_RUTEO</v>
          </cell>
          <cell r="J270">
            <v>44973</v>
          </cell>
          <cell r="K270" t="str">
            <v>JONATHAN JAVIER VASQUEZ CALERO</v>
          </cell>
          <cell r="L270" t="str">
            <v>PSJE N32G  PSJE N32G E17 05</v>
          </cell>
        </row>
        <row r="271">
          <cell r="A271" t="str">
            <v>4826212_2</v>
          </cell>
          <cell r="B271">
            <v>517230</v>
          </cell>
          <cell r="C271" t="str">
            <v>4826212_2</v>
          </cell>
          <cell r="D271" t="str">
            <v>MDELIVERY</v>
          </cell>
          <cell r="E271" t="str">
            <v>DESPACHO</v>
          </cell>
          <cell r="F271" t="str">
            <v>NORMAL</v>
          </cell>
          <cell r="G271" t="str">
            <v>031080048262122</v>
          </cell>
          <cell r="H271">
            <v>44973</v>
          </cell>
          <cell r="I271" t="str">
            <v>EN_TRANSITO</v>
          </cell>
          <cell r="J271">
            <v>44973</v>
          </cell>
          <cell r="K271" t="str">
            <v>GREFA LICUY CLIDER MOISES</v>
          </cell>
          <cell r="L271" t="str">
            <v>OFICINA TRAMACO EL COCA - -  OFICINA TRAMACO EL COCA - -</v>
          </cell>
        </row>
        <row r="272">
          <cell r="A272" t="str">
            <v>4839072_1</v>
          </cell>
          <cell r="B272">
            <v>517231</v>
          </cell>
          <cell r="C272" t="str">
            <v>4839072_1</v>
          </cell>
          <cell r="D272" t="str">
            <v>MDELIVERY</v>
          </cell>
          <cell r="E272" t="str">
            <v>DESPACHO</v>
          </cell>
          <cell r="F272" t="str">
            <v>NORMAL</v>
          </cell>
          <cell r="G272" t="str">
            <v>031080048390721</v>
          </cell>
          <cell r="H272">
            <v>44973</v>
          </cell>
          <cell r="I272" t="str">
            <v>EN_TRANSITO</v>
          </cell>
          <cell r="J272">
            <v>44973</v>
          </cell>
          <cell r="K272" t="str">
            <v>JULIO CESAR VERA QUINTO</v>
          </cell>
          <cell r="L272" t="str">
            <v>VIA TRONCAL DE LA COSTA E25 NORTE  VIA TRONCAL DE LA COSTA E25 NORTE KM 93 1</v>
          </cell>
        </row>
        <row r="273">
          <cell r="A273" t="str">
            <v>4856679_1</v>
          </cell>
          <cell r="B273">
            <v>517232</v>
          </cell>
          <cell r="C273" t="str">
            <v>4856679_1</v>
          </cell>
          <cell r="D273" t="str">
            <v>MDELIVERY</v>
          </cell>
          <cell r="E273" t="str">
            <v>DESPACHO</v>
          </cell>
          <cell r="F273" t="str">
            <v>NORMAL</v>
          </cell>
          <cell r="G273" t="str">
            <v>FT86887</v>
          </cell>
          <cell r="H273">
            <v>44973</v>
          </cell>
          <cell r="I273" t="str">
            <v>HABILITADO_RUTEO</v>
          </cell>
          <cell r="J273">
            <v>44973</v>
          </cell>
          <cell r="K273" t="str">
            <v>SEGUNDO RICARDO REINOSO CRUZ</v>
          </cell>
          <cell r="L273" t="str">
            <v>CALLE MANUEL BURBANO  CALLE MANUEL BURBANO SN</v>
          </cell>
        </row>
        <row r="274">
          <cell r="A274" t="str">
            <v>4886450</v>
          </cell>
          <cell r="B274">
            <v>517233</v>
          </cell>
          <cell r="C274" t="str">
            <v>4886450</v>
          </cell>
          <cell r="D274" t="str">
            <v>MDELIVERY</v>
          </cell>
          <cell r="E274" t="str">
            <v>DESPACHO</v>
          </cell>
          <cell r="F274" t="str">
            <v>NORMAL</v>
          </cell>
          <cell r="G274" t="str">
            <v>FT86847</v>
          </cell>
          <cell r="H274">
            <v>44973</v>
          </cell>
          <cell r="I274" t="str">
            <v>HABILITADO_RUTEO</v>
          </cell>
          <cell r="J274">
            <v>44973</v>
          </cell>
          <cell r="K274" t="str">
            <v>WASHINGTON GABRIEL BURBANO VIVANCO</v>
          </cell>
          <cell r="L274" t="str">
            <v>COTOCOLLAO CALLE DIEGO VACA DE LA VEGA OE5 390  Y SANTA TERESA</v>
          </cell>
        </row>
        <row r="275">
          <cell r="A275" t="str">
            <v>4887807</v>
          </cell>
          <cell r="B275">
            <v>517234</v>
          </cell>
          <cell r="C275" t="str">
            <v>4887807</v>
          </cell>
          <cell r="D275" t="str">
            <v>MDELIVERY</v>
          </cell>
          <cell r="E275" t="str">
            <v>DESPACHO</v>
          </cell>
          <cell r="F275" t="str">
            <v>NORMAL</v>
          </cell>
          <cell r="G275" t="str">
            <v>031080004887807</v>
          </cell>
          <cell r="H275">
            <v>44973</v>
          </cell>
          <cell r="I275" t="str">
            <v>EN_TRANSITO</v>
          </cell>
          <cell r="J275">
            <v>44973</v>
          </cell>
          <cell r="K275" t="str">
            <v>JAIME WILFRIDO CARRERA FERNANDEZ</v>
          </cell>
          <cell r="L275" t="str">
            <v>LA AURORA AV LEON FEBRES CORDERO  ETAPA PERLA MZ 1 VILLA 31</v>
          </cell>
        </row>
        <row r="276">
          <cell r="A276" t="str">
            <v>4896596</v>
          </cell>
          <cell r="B276">
            <v>517235</v>
          </cell>
          <cell r="C276" t="str">
            <v>4896596</v>
          </cell>
          <cell r="D276" t="str">
            <v>MDELIVERY</v>
          </cell>
          <cell r="E276" t="str">
            <v>DESPACHO</v>
          </cell>
          <cell r="F276" t="str">
            <v>NORMAL</v>
          </cell>
          <cell r="G276" t="str">
            <v>031080004896596</v>
          </cell>
          <cell r="H276">
            <v>44973</v>
          </cell>
          <cell r="I276" t="str">
            <v>EN_TRANSITO</v>
          </cell>
          <cell r="J276">
            <v>44973</v>
          </cell>
          <cell r="K276" t="str">
            <v>CHANGRONG CHEN .</v>
          </cell>
          <cell r="L276" t="str">
            <v>MACHALA CALLE AV LAS PALMERAS 230 Y AV SIMON BOLIVAR</v>
          </cell>
        </row>
        <row r="277">
          <cell r="A277" t="str">
            <v>4900863</v>
          </cell>
          <cell r="B277">
            <v>517236</v>
          </cell>
          <cell r="C277" t="str">
            <v>4900863</v>
          </cell>
          <cell r="D277" t="str">
            <v>MDELIVERY</v>
          </cell>
          <cell r="E277" t="str">
            <v>DESPACHO</v>
          </cell>
          <cell r="F277" t="str">
            <v>NORMAL</v>
          </cell>
          <cell r="G277" t="str">
            <v>031080004900863</v>
          </cell>
          <cell r="H277">
            <v>44973</v>
          </cell>
          <cell r="I277" t="str">
            <v>EN_TRANSITO</v>
          </cell>
          <cell r="J277">
            <v>44973</v>
          </cell>
          <cell r="K277" t="str">
            <v>Andres Daniel Garcia Flores</v>
          </cell>
          <cell r="L277" t="str">
            <v>EL RECREO CDLA EL RECREO  1ERA ETAPA MZ F VILLA 20</v>
          </cell>
        </row>
        <row r="278">
          <cell r="A278" t="str">
            <v>4901613</v>
          </cell>
          <cell r="B278">
            <v>517237</v>
          </cell>
          <cell r="C278" t="str">
            <v>4901613</v>
          </cell>
          <cell r="D278" t="str">
            <v>MDELIVERY</v>
          </cell>
          <cell r="E278" t="str">
            <v>DESPACHO</v>
          </cell>
          <cell r="F278" t="str">
            <v>NORMAL</v>
          </cell>
          <cell r="G278" t="str">
            <v>FT86840</v>
          </cell>
          <cell r="H278">
            <v>44973</v>
          </cell>
          <cell r="I278" t="str">
            <v>HABILITADO_RUTEO</v>
          </cell>
          <cell r="J278">
            <v>44973</v>
          </cell>
          <cell r="K278" t="str">
            <v>FABIAN RAMON BERNAL MORAN</v>
          </cell>
          <cell r="L278" t="str">
            <v>SAN ISIDRO DEL INCA CALLE DE LOS NOGALES SN PASAJE LOS ARBOLITOS O CALLE E18</v>
          </cell>
        </row>
        <row r="279">
          <cell r="A279" t="str">
            <v>4903571</v>
          </cell>
          <cell r="B279">
            <v>517238</v>
          </cell>
          <cell r="C279" t="str">
            <v>4903571</v>
          </cell>
          <cell r="D279" t="str">
            <v>MDELIVERY</v>
          </cell>
          <cell r="E279" t="str">
            <v>DESPACHO</v>
          </cell>
          <cell r="F279" t="str">
            <v>DERIVADO PICK UP</v>
          </cell>
          <cell r="G279" t="str">
            <v>031080004903571</v>
          </cell>
          <cell r="H279">
            <v>44973</v>
          </cell>
          <cell r="I279" t="str">
            <v>EN_TRANSITO</v>
          </cell>
          <cell r="J279">
            <v>44973</v>
          </cell>
          <cell r="K279" t="str">
            <v>CARLOS OMAR ANCHUNDIA FUENTES</v>
          </cell>
          <cell r="L279" t="str">
            <v>OFICINA TRAMACO QUEVEDO</v>
          </cell>
        </row>
        <row r="280">
          <cell r="A280" t="str">
            <v>4904377</v>
          </cell>
          <cell r="B280">
            <v>517239</v>
          </cell>
          <cell r="C280" t="str">
            <v>4904377</v>
          </cell>
          <cell r="D280" t="str">
            <v>MDELIVERY</v>
          </cell>
          <cell r="E280" t="str">
            <v>DESPACHO</v>
          </cell>
          <cell r="F280" t="str">
            <v>NORMAL</v>
          </cell>
          <cell r="G280" t="str">
            <v>031080004904377</v>
          </cell>
          <cell r="H280">
            <v>44973</v>
          </cell>
          <cell r="I280" t="str">
            <v>EN_TRANSITO</v>
          </cell>
          <cell r="J280">
            <v>44973</v>
          </cell>
          <cell r="K280" t="str">
            <v>JORGE EDUARDO HERRERA CARDENAS</v>
          </cell>
          <cell r="L280" t="str">
            <v>IGNACIO FLORES CALLE ALGARROBOS SN CALLE LOS FRESNOS</v>
          </cell>
        </row>
        <row r="281">
          <cell r="A281" t="str">
            <v>4904441</v>
          </cell>
          <cell r="B281">
            <v>517240</v>
          </cell>
          <cell r="C281" t="str">
            <v>4904441</v>
          </cell>
          <cell r="D281" t="str">
            <v>MDELIVERY</v>
          </cell>
          <cell r="E281" t="str">
            <v>DESPACHO</v>
          </cell>
          <cell r="F281" t="str">
            <v>DERIVADO PICK UP</v>
          </cell>
          <cell r="G281" t="str">
            <v>031080004904441</v>
          </cell>
          <cell r="H281">
            <v>44973</v>
          </cell>
          <cell r="I281" t="str">
            <v>EN_TRANSITO</v>
          </cell>
          <cell r="J281">
            <v>44973</v>
          </cell>
          <cell r="K281" t="str">
            <v>LUIS ALFREDO ACOSTA HERRERA</v>
          </cell>
          <cell r="L281" t="str">
            <v>OFICINA TRAMACO QUININDE</v>
          </cell>
        </row>
        <row r="282">
          <cell r="A282" t="str">
            <v>4904852</v>
          </cell>
          <cell r="B282">
            <v>517241</v>
          </cell>
          <cell r="C282" t="str">
            <v>4904852</v>
          </cell>
          <cell r="D282" t="str">
            <v>MDELIVERY</v>
          </cell>
          <cell r="E282" t="str">
            <v>DESPACHO</v>
          </cell>
          <cell r="F282" t="str">
            <v>NORMAL</v>
          </cell>
          <cell r="G282" t="str">
            <v>031080004904852</v>
          </cell>
          <cell r="H282">
            <v>44973</v>
          </cell>
          <cell r="I282" t="str">
            <v>EN_TRANSITO</v>
          </cell>
          <cell r="J282">
            <v>44973</v>
          </cell>
          <cell r="K282" t="str">
            <v>BRUNO MIGUEL SANCHEZ MARTILLO</v>
          </cell>
          <cell r="L282" t="str">
            <v>DAULE CALLE AV VICENTE PIEDRAHITA SN Y OLMEDO ALMEIDA TOBAR</v>
          </cell>
        </row>
        <row r="283">
          <cell r="A283" t="str">
            <v>2023-01864</v>
          </cell>
          <cell r="B283">
            <v>517220</v>
          </cell>
          <cell r="C283" t="str">
            <v>2023-01864</v>
          </cell>
          <cell r="D283" t="str">
            <v>MOVISTAR</v>
          </cell>
          <cell r="E283" t="str">
            <v>DESPACHO</v>
          </cell>
          <cell r="F283" t="str">
            <v>NORMAL</v>
          </cell>
          <cell r="G283" t="str">
            <v>031080202301864</v>
          </cell>
          <cell r="H283">
            <v>44973</v>
          </cell>
          <cell r="I283" t="str">
            <v>EN_TRANSITO</v>
          </cell>
          <cell r="J283">
            <v>44973</v>
          </cell>
          <cell r="K283" t="str">
            <v>CAVS AE SALESLAND SCALA_DIEGO FERNANDO MENA VILLALBA</v>
          </cell>
          <cell r="L283" t="str">
            <v>Kilometro 12 ½, Parroquia de Cumbaya, CENTRO COMERCIAL SCALA SHOPPING, Planta Baja, Local L104</v>
          </cell>
        </row>
        <row r="284">
          <cell r="A284" t="str">
            <v>2023-01865</v>
          </cell>
          <cell r="B284">
            <v>517221</v>
          </cell>
          <cell r="C284" t="str">
            <v>2023-01865</v>
          </cell>
          <cell r="D284" t="str">
            <v>MOVISTAR</v>
          </cell>
          <cell r="E284" t="str">
            <v>DESPACHO</v>
          </cell>
          <cell r="F284" t="str">
            <v>NORMAL</v>
          </cell>
          <cell r="G284" t="str">
            <v>031080202301865</v>
          </cell>
          <cell r="H284">
            <v>44973</v>
          </cell>
          <cell r="I284" t="str">
            <v>EN_TRANSITO</v>
          </cell>
          <cell r="J284">
            <v>44973</v>
          </cell>
          <cell r="K284" t="str">
            <v>CAVS AE SALESLAND RECREO_DIEGO MENA</v>
          </cell>
          <cell r="L284" t="str">
            <v>AV PEDRO VICENTE MALDONADO CENTRO COMERCIAL RECREO NUM 37 45PLANTA BAJA QUITO</v>
          </cell>
        </row>
        <row r="285">
          <cell r="A285" t="str">
            <v>2023-01866</v>
          </cell>
          <cell r="B285">
            <v>517222</v>
          </cell>
          <cell r="C285" t="str">
            <v>2023-01866</v>
          </cell>
          <cell r="D285" t="str">
            <v>MOVISTAR</v>
          </cell>
          <cell r="E285" t="str">
            <v>DESPACHO</v>
          </cell>
          <cell r="F285" t="str">
            <v>NORMAL</v>
          </cell>
          <cell r="G285" t="str">
            <v>IC7450</v>
          </cell>
          <cell r="H285">
            <v>44973</v>
          </cell>
          <cell r="I285" t="str">
            <v>HABILITADO_RUTEO</v>
          </cell>
          <cell r="J285">
            <v>44973</v>
          </cell>
          <cell r="K285" t="str">
            <v>CAVS AE SALESLAND CUENCA REMIGIO_DIEGO MENA</v>
          </cell>
          <cell r="L285" t="str">
            <v>AV REMIGIO CCRESPO Y FEDERICO PROANO NUM 294 CUENCA</v>
          </cell>
        </row>
        <row r="286">
          <cell r="A286" t="str">
            <v>2023-01867</v>
          </cell>
          <cell r="B286">
            <v>517223</v>
          </cell>
          <cell r="C286" t="str">
            <v>2023-01867</v>
          </cell>
          <cell r="D286" t="str">
            <v>MOVISTAR</v>
          </cell>
          <cell r="E286" t="str">
            <v>DESPACHO</v>
          </cell>
          <cell r="F286" t="str">
            <v>NORMAL</v>
          </cell>
          <cell r="G286" t="str">
            <v>031080202301867</v>
          </cell>
          <cell r="H286">
            <v>44973</v>
          </cell>
          <cell r="I286" t="str">
            <v>EN_TRANSITO</v>
          </cell>
          <cell r="J286">
            <v>44973</v>
          </cell>
          <cell r="K286" t="str">
            <v xml:space="preserve">CAVS AE SALESLAND MACHALA_MENA DIEGO </v>
          </cell>
          <cell r="L286" t="str">
            <v>CALLE ROCAFUERTE 1005 ENTRE 09 DE MAYO Y GUAYAS</v>
          </cell>
        </row>
        <row r="287">
          <cell r="A287" t="str">
            <v>2023-01868</v>
          </cell>
          <cell r="B287">
            <v>517224</v>
          </cell>
          <cell r="C287" t="str">
            <v>2023-01868</v>
          </cell>
          <cell r="D287" t="str">
            <v>TUENTI</v>
          </cell>
          <cell r="E287" t="str">
            <v>DESPACHO</v>
          </cell>
          <cell r="F287" t="str">
            <v>NORMAL</v>
          </cell>
          <cell r="G287" t="str">
            <v>031080202301868</v>
          </cell>
          <cell r="H287">
            <v>44973</v>
          </cell>
          <cell r="I287" t="str">
            <v>EN_TRANSITO</v>
          </cell>
          <cell r="J287">
            <v>44973</v>
          </cell>
          <cell r="K287" t="str">
            <v>MAURICIO GUERRERO TUENTI SANTO DOMINGO_EDUARDO LUIS SILVA IVARRA</v>
          </cell>
          <cell r="L287" t="str">
            <v>CALLE GUAYAQUIL, ENTRE RIO SOLAYA Y CUICOCHA</v>
          </cell>
        </row>
        <row r="288">
          <cell r="A288" t="str">
            <v>2023-01853</v>
          </cell>
          <cell r="B288">
            <v>517209</v>
          </cell>
          <cell r="C288" t="str">
            <v>2023-01853</v>
          </cell>
          <cell r="D288" t="str">
            <v>MOVISTAR</v>
          </cell>
          <cell r="E288" t="str">
            <v>DESPACHO</v>
          </cell>
          <cell r="F288" t="str">
            <v>NORMAL</v>
          </cell>
          <cell r="G288" t="str">
            <v>031080202301853</v>
          </cell>
          <cell r="H288">
            <v>44973</v>
          </cell>
          <cell r="I288" t="str">
            <v>EN_TRANSITO</v>
          </cell>
          <cell r="J288">
            <v>44973</v>
          </cell>
          <cell r="K288" t="str">
            <v>AE CELISTICS CCI_KLEBER GRANDA_DANY IMBAQUINGO</v>
          </cell>
          <cell r="L288" t="str">
            <v>AV AMAZONAS Y NACIONES UNIDAS CENTRO COMERCIAL INAQUITO LC 223 224</v>
          </cell>
        </row>
        <row r="289">
          <cell r="A289" t="str">
            <v>2023-01854</v>
          </cell>
          <cell r="B289">
            <v>517210</v>
          </cell>
          <cell r="C289" t="str">
            <v>2023-01854</v>
          </cell>
          <cell r="D289" t="str">
            <v>MOVISTAR</v>
          </cell>
          <cell r="E289" t="str">
            <v>DESPACHO</v>
          </cell>
          <cell r="F289" t="str">
            <v>NORMAL</v>
          </cell>
          <cell r="G289" t="str">
            <v>031080202301854</v>
          </cell>
          <cell r="H289">
            <v>44973</v>
          </cell>
          <cell r="I289" t="str">
            <v>EN_TRANSITO</v>
          </cell>
          <cell r="J289">
            <v>44973</v>
          </cell>
          <cell r="K289" t="str">
            <v>AE CELISTICS MALTERIA LATACUNGA_MARIA JOSE TOBAR ZAMBRANO</v>
          </cell>
          <cell r="L289" t="str">
            <v>AV. ELOY ALFARO ENTRE CALLE GATAZO Y AV. MARCO AURELIO SUBIA, CENTRO COMERCIAL LA MALTERIA PLAZA, PLANTA BAJA, LOCAL PB-007</v>
          </cell>
        </row>
        <row r="290">
          <cell r="A290" t="str">
            <v>2023-01855</v>
          </cell>
          <cell r="B290">
            <v>517211</v>
          </cell>
          <cell r="C290" t="str">
            <v>2023-01855</v>
          </cell>
          <cell r="D290" t="str">
            <v>MOVISTAR</v>
          </cell>
          <cell r="E290" t="str">
            <v>DESPACHO</v>
          </cell>
          <cell r="F290" t="str">
            <v>NORMAL</v>
          </cell>
          <cell r="G290" t="str">
            <v>031080202301855</v>
          </cell>
          <cell r="H290">
            <v>44973</v>
          </cell>
          <cell r="I290" t="str">
            <v>EN_TRANSITO</v>
          </cell>
          <cell r="J290">
            <v>44973</v>
          </cell>
          <cell r="K290" t="str">
            <v>AE CELISTICS PORTAL SHOPPING_KLEBER GRANDA_DANY IMBAQUINGO</v>
          </cell>
          <cell r="L290" t="str">
            <v xml:space="preserve">GALO PLAZA LASSO Y AV SIMON BOLIVAR CC PORTAL SHOPPING TERCER PISO P350 LOCAL MOVISTAR </v>
          </cell>
        </row>
        <row r="291">
          <cell r="A291" t="str">
            <v>2023-01856</v>
          </cell>
          <cell r="B291">
            <v>517212</v>
          </cell>
          <cell r="C291" t="str">
            <v>2023-01856</v>
          </cell>
          <cell r="D291" t="str">
            <v>MOVISTAR</v>
          </cell>
          <cell r="E291" t="str">
            <v>DESPACHO</v>
          </cell>
          <cell r="F291" t="str">
            <v>NORMAL</v>
          </cell>
          <cell r="G291" t="str">
            <v>031080202301856</v>
          </cell>
          <cell r="H291">
            <v>44973</v>
          </cell>
          <cell r="I291" t="str">
            <v>EN_TRANSITO</v>
          </cell>
          <cell r="J291">
            <v>44973</v>
          </cell>
          <cell r="K291" t="str">
            <v>AE CELISTICS QUICENTRO SUR_KLEBER GRANDA_DANY IMBAQUINGO</v>
          </cell>
          <cell r="L291" t="str">
            <v xml:space="preserve">MORAN VALVERDE Y TENIENTE HUGO ORTIZ CC QUICENTRO SHOPPING SUR N 1 LOCAL 91 – 92 JUNTO A MEGAMAXI </v>
          </cell>
        </row>
        <row r="292">
          <cell r="A292" t="str">
            <v>2023-01857</v>
          </cell>
          <cell r="B292">
            <v>517213</v>
          </cell>
          <cell r="C292" t="str">
            <v>2023-01857</v>
          </cell>
          <cell r="D292" t="str">
            <v>MOVISTAR</v>
          </cell>
          <cell r="E292" t="str">
            <v>DESPACHO</v>
          </cell>
          <cell r="F292" t="str">
            <v>NORMAL</v>
          </cell>
          <cell r="G292" t="str">
            <v>031080202301857</v>
          </cell>
          <cell r="H292">
            <v>44973</v>
          </cell>
          <cell r="I292" t="str">
            <v>EN_TRANSITO</v>
          </cell>
          <cell r="J292">
            <v>44973</v>
          </cell>
          <cell r="K292" t="str">
            <v>AGENTE AE CELISTICS EL RECREO QUITO_KLEBER GRANDA_DANY IMBAQUINGO</v>
          </cell>
          <cell r="L292" t="str">
            <v xml:space="preserve">FRANQUICIA PEDRO VICENTE MALDONADO 510194 Y CALVAS CC RECREO OF P106 </v>
          </cell>
        </row>
        <row r="293">
          <cell r="A293" t="str">
            <v>2023-01858</v>
          </cell>
          <cell r="B293">
            <v>517214</v>
          </cell>
          <cell r="C293" t="str">
            <v>2023-01858</v>
          </cell>
          <cell r="D293" t="str">
            <v>MOVISTAR</v>
          </cell>
          <cell r="E293" t="str">
            <v>DESPACHO</v>
          </cell>
          <cell r="F293" t="str">
            <v>NORMAL</v>
          </cell>
          <cell r="G293" t="str">
            <v>031080202301858</v>
          </cell>
          <cell r="H293">
            <v>44973</v>
          </cell>
          <cell r="I293" t="str">
            <v>EN_TRANSITO</v>
          </cell>
          <cell r="J293">
            <v>44973</v>
          </cell>
          <cell r="K293" t="str">
            <v>AGENTE AE CELISTICS MALL DE LOS ANDES_KLEBER GRANDA_DANY IMBAQUINGO</v>
          </cell>
          <cell r="L293" t="str">
            <v>Av. Atahualpa y Victor Hugo, Centro Comercial Mall de los Andes Local #120.</v>
          </cell>
        </row>
        <row r="294">
          <cell r="A294" t="str">
            <v>2023-01859</v>
          </cell>
          <cell r="B294">
            <v>517215</v>
          </cell>
          <cell r="C294" t="str">
            <v>2023-01859</v>
          </cell>
          <cell r="D294" t="str">
            <v>MOVISTAR</v>
          </cell>
          <cell r="E294" t="str">
            <v>DESPACHO</v>
          </cell>
          <cell r="F294" t="str">
            <v>NORMAL</v>
          </cell>
          <cell r="G294" t="str">
            <v>FT86834</v>
          </cell>
          <cell r="H294">
            <v>44973</v>
          </cell>
          <cell r="I294" t="str">
            <v>HABILITADO_RUTEO</v>
          </cell>
          <cell r="J294">
            <v>44973</v>
          </cell>
          <cell r="K294" t="str">
            <v>CAVS AE SALESLAND AMERICA_DIEGO MENA</v>
          </cell>
          <cell r="L294" t="str">
            <v>LAZA DE LAS AMERICAS INTERSECCION AV NACIONES UNIDAS Y REPUBLICA PB 6 2 QUITO</v>
          </cell>
        </row>
        <row r="295">
          <cell r="A295" t="str">
            <v>2023-01860</v>
          </cell>
          <cell r="B295">
            <v>517216</v>
          </cell>
          <cell r="C295" t="str">
            <v>2023-01860</v>
          </cell>
          <cell r="D295" t="str">
            <v>MOVISTAR</v>
          </cell>
          <cell r="E295" t="str">
            <v>DESPACHO</v>
          </cell>
          <cell r="F295" t="str">
            <v>NORMAL</v>
          </cell>
          <cell r="G295" t="str">
            <v>031080202301860</v>
          </cell>
          <cell r="H295">
            <v>44973</v>
          </cell>
          <cell r="I295" t="str">
            <v>EN_TRANSITO</v>
          </cell>
          <cell r="J295">
            <v>44973</v>
          </cell>
          <cell r="K295" t="str">
            <v>AGENTE AE CELISTICS SAN LUIS_KLEBER GRANDA_DANY IMBAQUINGO</v>
          </cell>
          <cell r="L295" t="str">
            <v xml:space="preserve">CAVS PREMIUM AUTOPISTA GRAL RUMINAHUI Y AV SAN LUIS  </v>
          </cell>
        </row>
        <row r="296">
          <cell r="A296" t="str">
            <v>2023-01861</v>
          </cell>
          <cell r="B296">
            <v>517217</v>
          </cell>
          <cell r="C296" t="str">
            <v>2023-01861</v>
          </cell>
          <cell r="D296" t="str">
            <v>MOVISTAR</v>
          </cell>
          <cell r="E296" t="str">
            <v>DESPACHO</v>
          </cell>
          <cell r="F296" t="str">
            <v>NORMAL</v>
          </cell>
          <cell r="G296" t="str">
            <v>031080202301861</v>
          </cell>
          <cell r="H296">
            <v>44973</v>
          </cell>
          <cell r="I296" t="str">
            <v>EN_TRANSITO</v>
          </cell>
          <cell r="J296">
            <v>44973</v>
          </cell>
          <cell r="K296" t="str">
            <v>CAVS AE SALESLAND CONDADO_DIEGO MENA</v>
          </cell>
          <cell r="L296" t="str">
            <v>AV DE LA PRENSA Y AV KENNED CENTRO COMERCIAL CONDADO SHOPING NIVEL 3 NUM L35 4 355 QUITO</v>
          </cell>
        </row>
        <row r="297">
          <cell r="A297" t="str">
            <v>2023-01862</v>
          </cell>
          <cell r="B297">
            <v>517218</v>
          </cell>
          <cell r="C297" t="str">
            <v>2023-01862</v>
          </cell>
          <cell r="D297" t="str">
            <v>MOVISTAR</v>
          </cell>
          <cell r="E297" t="str">
            <v>DESPACHO</v>
          </cell>
          <cell r="F297" t="str">
            <v>NORMAL</v>
          </cell>
          <cell r="G297" t="str">
            <v>031080202301862</v>
          </cell>
          <cell r="H297">
            <v>44973</v>
          </cell>
          <cell r="I297" t="str">
            <v>EN_TRANSITO</v>
          </cell>
          <cell r="J297">
            <v>44973</v>
          </cell>
          <cell r="K297" t="str">
            <v>CELISTICS CAVS DAS AMBATO CENTRO_KLEBER GRANDA_DANY IMBAQUINGO</v>
          </cell>
          <cell r="L297" t="str">
            <v>CALLE SUCRE ENTRE CALLE MERA Y MARTINEZ N 750</v>
          </cell>
        </row>
        <row r="298">
          <cell r="A298" t="str">
            <v>2023-01863</v>
          </cell>
          <cell r="B298">
            <v>517219</v>
          </cell>
          <cell r="C298" t="str">
            <v>2023-01863</v>
          </cell>
          <cell r="D298" t="str">
            <v>MOVISTAR</v>
          </cell>
          <cell r="E298" t="str">
            <v>DESPACHO</v>
          </cell>
          <cell r="F298" t="str">
            <v>NORMAL</v>
          </cell>
          <cell r="G298" t="str">
            <v>IC7452</v>
          </cell>
          <cell r="H298">
            <v>44973</v>
          </cell>
          <cell r="I298" t="str">
            <v>HABILITADO_RUTEO</v>
          </cell>
          <cell r="J298">
            <v>44973</v>
          </cell>
          <cell r="K298" t="str">
            <v>CAVS AE SALESLAND CUENCA CENTRO_DIEGO MENA</v>
          </cell>
          <cell r="L298" t="str">
            <v>CALLE BOLIVAR Y LUIS CORDERO N 755 CUENCA</v>
          </cell>
        </row>
        <row r="299">
          <cell r="A299" t="str">
            <v>20003117157619</v>
          </cell>
          <cell r="B299">
            <v>517201</v>
          </cell>
          <cell r="C299" t="str">
            <v>20003117157619</v>
          </cell>
          <cell r="D299" t="str">
            <v>CONECEL</v>
          </cell>
          <cell r="E299" t="str">
            <v>DESPACHO</v>
          </cell>
          <cell r="F299" t="str">
            <v>NORMAL</v>
          </cell>
          <cell r="G299" t="str">
            <v>FT86891</v>
          </cell>
          <cell r="H299">
            <v>44973</v>
          </cell>
          <cell r="I299" t="str">
            <v>COORDINADO</v>
          </cell>
          <cell r="J299">
            <v>44973</v>
          </cell>
          <cell r="K299" t="str">
            <v>TECA YEPEZ NELSON JONATHAN</v>
          </cell>
          <cell r="L299" t="str">
            <v>FLEXNET PROV DIR2 RG/AM PICHINCHA QUITO PQ/INQUITO CALLE 6 DICIEMBRE Y JUAN MOLINERO PASAJE OE7D PORTON AZUL JL COMPETICION REF AL LADO DE LAS CANCHAS DEL CARMEN</v>
          </cell>
        </row>
        <row r="300">
          <cell r="A300" t="str">
            <v>20003116342754</v>
          </cell>
          <cell r="B300">
            <v>517202</v>
          </cell>
          <cell r="C300" t="str">
            <v>20003116342754</v>
          </cell>
          <cell r="D300" t="str">
            <v>CONECEL</v>
          </cell>
          <cell r="E300" t="str">
            <v>DESPACHO</v>
          </cell>
          <cell r="F300" t="str">
            <v>NORMAL</v>
          </cell>
          <cell r="G300" t="str">
            <v/>
          </cell>
          <cell r="H300">
            <v>44973</v>
          </cell>
          <cell r="I300" t="str">
            <v>COORDINADO</v>
          </cell>
          <cell r="J300">
            <v>44973</v>
          </cell>
          <cell r="K300" t="str">
            <v>CULCAY MONTALVAN MOISES FELIPE</v>
          </cell>
          <cell r="L300" t="str">
            <v>FLEXNET/ CALLE LAS Las Herrerias Y VERGELES PQA GUANACAPA CASA DE 2 PISOS COLOR BLANCO CON CAFE:REF : JUNTO EA LA PANADERIA EL MOLILNO LAS EMPANADAS DE LAS HEDERIAS</v>
          </cell>
        </row>
        <row r="301">
          <cell r="A301" t="str">
            <v>20003117554270</v>
          </cell>
          <cell r="B301">
            <v>517203</v>
          </cell>
          <cell r="C301" t="str">
            <v>20003117554270</v>
          </cell>
          <cell r="D301" t="str">
            <v>CONECEL</v>
          </cell>
          <cell r="E301" t="str">
            <v>DESPACHO</v>
          </cell>
          <cell r="F301" t="str">
            <v>NORMAL</v>
          </cell>
          <cell r="G301" t="str">
            <v>FT86892</v>
          </cell>
          <cell r="H301">
            <v>44973</v>
          </cell>
          <cell r="I301" t="str">
            <v>COORDINADO</v>
          </cell>
          <cell r="J301">
            <v>44973</v>
          </cell>
          <cell r="K301" t="str">
            <v>SANTAMARIA DIAZ MARCO ANTONIO</v>
          </cell>
          <cell r="L301" t="str">
            <v>FLEXNET PROV DIR1 PICHINCHA QUITO PQ/INAQUITO AV .GONZALEZ SUAREZ Y GONNECIAT EDF RESIDENCIA DEL NORESTE COLOR BLANCO REF: SUPERMERCADO LA UNIVERSAL</v>
          </cell>
        </row>
        <row r="302">
          <cell r="A302" t="str">
            <v>20003117533919</v>
          </cell>
          <cell r="B302">
            <v>517204</v>
          </cell>
          <cell r="C302" t="str">
            <v>20003117533919</v>
          </cell>
          <cell r="D302" t="str">
            <v>CONECEL</v>
          </cell>
          <cell r="E302" t="str">
            <v>DESPACHO</v>
          </cell>
          <cell r="F302" t="str">
            <v>NORMAL</v>
          </cell>
          <cell r="G302" t="str">
            <v/>
          </cell>
          <cell r="H302">
            <v>44973</v>
          </cell>
          <cell r="I302" t="str">
            <v>COORDINADO</v>
          </cell>
          <cell r="J302">
            <v>44973</v>
          </cell>
          <cell r="K302" t="str">
            <v>COBOS GARCIA JOSE ISMAEL</v>
          </cell>
          <cell r="L302" t="str">
            <v>AZUAY/CUENCA/TOTORACOCHA/ALFONSO BORREO Y LORENZO PIEDRA A LADO DEL CENTRO EDUCATIVO MUNDO DE FANTASIA CS DE COLOR CAFE DE DOS PISOS</v>
          </cell>
        </row>
        <row r="303">
          <cell r="A303" t="str">
            <v>20003117166453</v>
          </cell>
          <cell r="B303">
            <v>517205</v>
          </cell>
          <cell r="C303" t="str">
            <v>20003117166453</v>
          </cell>
          <cell r="D303" t="str">
            <v>CONECEL</v>
          </cell>
          <cell r="E303" t="str">
            <v>DESPACHO</v>
          </cell>
          <cell r="F303" t="str">
            <v>NORMAL</v>
          </cell>
          <cell r="G303" t="str">
            <v>031002004271338</v>
          </cell>
          <cell r="H303">
            <v>44973</v>
          </cell>
          <cell r="I303" t="str">
            <v>COORDINADO</v>
          </cell>
          <cell r="J303">
            <v>44973</v>
          </cell>
          <cell r="K303" t="str">
            <v>CHIQUITO SAMPEDRO CARLOS JAVIER</v>
          </cell>
          <cell r="L303" t="str">
            <v>COOP 9 DE DICIEMBRE CALLE BONN Y SARAJEVO MZ 14 LT 19 CSA CLOR BEIGE DE 2 PSISO REF POR LA IGLESIA CATOLICA 1 CUADRA</v>
          </cell>
        </row>
        <row r="304">
          <cell r="A304" t="str">
            <v>20003117545910</v>
          </cell>
          <cell r="B304">
            <v>517206</v>
          </cell>
          <cell r="C304" t="str">
            <v>20003117545910</v>
          </cell>
          <cell r="D304" t="str">
            <v>CONECEL</v>
          </cell>
          <cell r="E304" t="str">
            <v>DESPACHO</v>
          </cell>
          <cell r="F304" t="str">
            <v>NORMAL</v>
          </cell>
          <cell r="G304" t="str">
            <v>FT86893</v>
          </cell>
          <cell r="H304">
            <v>44973</v>
          </cell>
          <cell r="I304" t="str">
            <v>COORDINADO</v>
          </cell>
          <cell r="J304">
            <v>44973</v>
          </cell>
          <cell r="K304" t="str">
            <v>BERRU LOAIZA VICTOR ANTONIO</v>
          </cell>
          <cell r="L304" t="str">
            <v>FLEXNET RG/AM DIR1 PICHINCHA QUITO PQ/INAQUITO AV ELOY ALFARO N34 142 Y CATALINA ALDAZ CS 1 PISO CL BEIG REF A 100 MTRS DE SHOP SMALL Y AGENCIA METROPILANA</v>
          </cell>
        </row>
        <row r="305">
          <cell r="A305" t="str">
            <v>20003117141524</v>
          </cell>
          <cell r="B305">
            <v>517207</v>
          </cell>
          <cell r="C305" t="str">
            <v>20003117141524</v>
          </cell>
          <cell r="D305" t="str">
            <v>CONECEL</v>
          </cell>
          <cell r="E305" t="str">
            <v>DESPACHO</v>
          </cell>
          <cell r="F305" t="str">
            <v>NORMAL</v>
          </cell>
          <cell r="G305" t="str">
            <v>FT86894</v>
          </cell>
          <cell r="H305">
            <v>44973</v>
          </cell>
          <cell r="I305" t="str">
            <v>COORDINADO</v>
          </cell>
          <cell r="J305">
            <v>44973</v>
          </cell>
          <cell r="K305" t="str">
            <v>DAVILA AGUIRRE GINA MONSERRAT</v>
          </cell>
          <cell r="L305" t="str">
            <v>QUITO/PICHINCHA/PQ INAQUITO AMAZONAS Y PEREIRA PLATAFORMA GUBERNAMENTAL FINANCIERA EN BAN ECUADOR EN BLOQUE MORADO PISO QUINTO/GERENCIA DE SERVICIOS</v>
          </cell>
        </row>
        <row r="306">
          <cell r="A306" t="str">
            <v>20003117154466</v>
          </cell>
          <cell r="B306">
            <v>517208</v>
          </cell>
          <cell r="C306" t="str">
            <v>20003117154466</v>
          </cell>
          <cell r="D306" t="str">
            <v>CONECEL</v>
          </cell>
          <cell r="E306" t="str">
            <v>DESPACHO</v>
          </cell>
          <cell r="F306" t="str">
            <v>NORMAL</v>
          </cell>
          <cell r="G306" t="str">
            <v>FT86895</v>
          </cell>
          <cell r="H306">
            <v>44973</v>
          </cell>
          <cell r="I306" t="str">
            <v>COORDINADO</v>
          </cell>
          <cell r="J306">
            <v>44973</v>
          </cell>
          <cell r="K306" t="str">
            <v>CADENA TORO ANDREA STEPHANY</v>
          </cell>
          <cell r="L306" t="str">
            <v>CALLE PRI HUACHI/ CALLE SECU SABANILLA/ CASA N62-12/ EDIFICIO CRISTINA ISABEL/ DEPT 1 PB/ REF: ALADO TIENDA COLOR ROJA PB</v>
          </cell>
        </row>
        <row r="307">
          <cell r="A307" t="str">
            <v>20003110737703</v>
          </cell>
          <cell r="B307">
            <v>517199</v>
          </cell>
          <cell r="C307" t="str">
            <v>20003110737703</v>
          </cell>
          <cell r="D307" t="str">
            <v>CONECEL</v>
          </cell>
          <cell r="E307" t="str">
            <v>DESPACHO</v>
          </cell>
          <cell r="F307" t="str">
            <v>NORMAL</v>
          </cell>
          <cell r="G307" t="str">
            <v>FT86889</v>
          </cell>
          <cell r="H307">
            <v>44973</v>
          </cell>
          <cell r="I307" t="str">
            <v>COORDINADO</v>
          </cell>
          <cell r="J307">
            <v>44973</v>
          </cell>
          <cell r="K307" t="str">
            <v>PENA RAGA YISBELLIS LISSET</v>
          </cell>
          <cell r="L307" t="str">
            <v>QUITO-PUENGASI EN DOMICILIO DIR SECTOR ALMA LOJANA CALLE E21C Y S3 CASA S3 40 REF: CASA DE 2 PISO COLOR CELESTE REF: FRENTE A LA MECANICA DESPUES DE LA UPC</v>
          </cell>
        </row>
        <row r="308">
          <cell r="A308" t="str">
            <v>20003110701839</v>
          </cell>
          <cell r="B308">
            <v>517200</v>
          </cell>
          <cell r="C308" t="str">
            <v>20003110701839</v>
          </cell>
          <cell r="D308" t="str">
            <v>CONECEL</v>
          </cell>
          <cell r="E308" t="str">
            <v>DESPACHO</v>
          </cell>
          <cell r="F308" t="str">
            <v>NORMAL</v>
          </cell>
          <cell r="G308" t="str">
            <v>FT86890</v>
          </cell>
          <cell r="H308">
            <v>44973</v>
          </cell>
          <cell r="I308" t="str">
            <v>COORDINADO</v>
          </cell>
          <cell r="J308">
            <v>44973</v>
          </cell>
          <cell r="K308" t="str">
            <v>PENA RAGA YISBELLIS LISSET</v>
          </cell>
          <cell r="L308" t="str">
            <v>PUENGASI / SECTOR ALMA LOJANA CALLE E21C Y S3 CASA S3 40 REF: CASA 2P COLOR CELESTE / FRENTE A MECANICA DESPUES DE UPC.</v>
          </cell>
        </row>
        <row r="309">
          <cell r="A309" t="str">
            <v>424937289</v>
          </cell>
          <cell r="B309">
            <v>517167</v>
          </cell>
          <cell r="C309" t="str">
            <v>424937289</v>
          </cell>
          <cell r="D309" t="str">
            <v>FLEXTUENTI</v>
          </cell>
          <cell r="E309" t="str">
            <v>DESPACHO</v>
          </cell>
          <cell r="F309" t="str">
            <v>DERIVADO PICK UP</v>
          </cell>
          <cell r="G309" t="str">
            <v>031080424937289</v>
          </cell>
          <cell r="H309">
            <v>44973</v>
          </cell>
          <cell r="I309" t="str">
            <v>EN_TRANSITO</v>
          </cell>
          <cell r="J309">
            <v>44973</v>
          </cell>
          <cell r="K309" t="str">
            <v>Jeremy Rivera</v>
          </cell>
          <cell r="L309" t="str">
            <v>OFICINA TRAMACO SAN MARINO</v>
          </cell>
        </row>
        <row r="310">
          <cell r="A310" t="str">
            <v>424937550</v>
          </cell>
          <cell r="B310">
            <v>517168</v>
          </cell>
          <cell r="C310" t="str">
            <v>424937550</v>
          </cell>
          <cell r="D310" t="str">
            <v>FLEXTUENTI</v>
          </cell>
          <cell r="E310" t="str">
            <v>DESPACHO</v>
          </cell>
          <cell r="F310" t="str">
            <v>DERIVADO PICK UP</v>
          </cell>
          <cell r="G310" t="str">
            <v>031080424937550</v>
          </cell>
          <cell r="H310">
            <v>44973</v>
          </cell>
          <cell r="I310" t="str">
            <v>EN_TRANSITO</v>
          </cell>
          <cell r="J310">
            <v>44973</v>
          </cell>
          <cell r="K310" t="str">
            <v>Daniel Alfonso Pinargote Pettao</v>
          </cell>
          <cell r="L310" t="str">
            <v>OFICINA TRAMACO SAN MARINO</v>
          </cell>
        </row>
        <row r="311">
          <cell r="A311" t="str">
            <v>424937792</v>
          </cell>
          <cell r="B311">
            <v>517169</v>
          </cell>
          <cell r="C311" t="str">
            <v>424937792</v>
          </cell>
          <cell r="D311" t="str">
            <v>FLEXTUENTI</v>
          </cell>
          <cell r="E311" t="str">
            <v>DESPACHO</v>
          </cell>
          <cell r="F311" t="str">
            <v>NORMAL</v>
          </cell>
          <cell r="G311" t="str">
            <v>FT86865</v>
          </cell>
          <cell r="H311">
            <v>44973</v>
          </cell>
          <cell r="I311" t="str">
            <v>HABILITADO_RUTEO</v>
          </cell>
          <cell r="J311">
            <v>44973</v>
          </cell>
          <cell r="K311" t="str">
            <v>Angie Vasconez</v>
          </cell>
          <cell r="L311" t="str">
            <v>CALDERON  CALLE CARAPUNGO  SN  CALLE GARCIA MORENO</v>
          </cell>
        </row>
        <row r="312">
          <cell r="A312" t="str">
            <v>424937793</v>
          </cell>
          <cell r="B312">
            <v>517170</v>
          </cell>
          <cell r="C312" t="str">
            <v>424937793</v>
          </cell>
          <cell r="D312" t="str">
            <v>FLEXTUENTI</v>
          </cell>
          <cell r="E312" t="str">
            <v>DESPACHO</v>
          </cell>
          <cell r="F312" t="str">
            <v>NORMAL</v>
          </cell>
          <cell r="G312" t="str">
            <v>031080424937793</v>
          </cell>
          <cell r="H312">
            <v>44973</v>
          </cell>
          <cell r="I312" t="str">
            <v>EN_TRANSITO</v>
          </cell>
          <cell r="J312">
            <v>44973</v>
          </cell>
          <cell r="K312" t="str">
            <v>Victor omar Yaguar meza</v>
          </cell>
          <cell r="L312" t="str">
            <v>PASCUALES COOP LOS VERGELES  MZ 1423 SL 22   DECIMA PEATONAL</v>
          </cell>
        </row>
        <row r="313">
          <cell r="A313" t="str">
            <v>424937813</v>
          </cell>
          <cell r="B313">
            <v>517171</v>
          </cell>
          <cell r="C313" t="str">
            <v>424937813</v>
          </cell>
          <cell r="D313" t="str">
            <v>FLEXTUENTI</v>
          </cell>
          <cell r="E313" t="str">
            <v>DESPACHO</v>
          </cell>
          <cell r="F313" t="str">
            <v>NORMAL</v>
          </cell>
          <cell r="G313" t="str">
            <v>031080424937813</v>
          </cell>
          <cell r="H313">
            <v>44973</v>
          </cell>
          <cell r="I313" t="str">
            <v>EN_TRANSITO</v>
          </cell>
          <cell r="J313">
            <v>44973</v>
          </cell>
          <cell r="K313" t="str">
            <v>Wendy Karla Rodriguez Molina</v>
          </cell>
          <cell r="L313" t="str">
            <v>PICOAZA CALLE VENEZUELA  SN CALLE EFREN FLOR</v>
          </cell>
        </row>
        <row r="314">
          <cell r="A314" t="str">
            <v>424937880</v>
          </cell>
          <cell r="B314">
            <v>517172</v>
          </cell>
          <cell r="C314" t="str">
            <v>424937880</v>
          </cell>
          <cell r="D314" t="str">
            <v>FLEXTUENTI</v>
          </cell>
          <cell r="E314" t="str">
            <v>DESPACHO</v>
          </cell>
          <cell r="F314" t="str">
            <v>NORMAL</v>
          </cell>
          <cell r="G314" t="str">
            <v>FT86864</v>
          </cell>
          <cell r="H314">
            <v>44973</v>
          </cell>
          <cell r="I314" t="str">
            <v>HABILITADO_RUTEO</v>
          </cell>
          <cell r="J314">
            <v>44973</v>
          </cell>
          <cell r="K314" t="str">
            <v>Michael Vargas</v>
          </cell>
          <cell r="L314" t="str">
            <v>CHIMBACALLE CALLE PEDRO PINTO GUZMAN SN AV NAPO</v>
          </cell>
        </row>
        <row r="315">
          <cell r="A315" t="str">
            <v>424937881</v>
          </cell>
          <cell r="B315">
            <v>517173</v>
          </cell>
          <cell r="C315" t="str">
            <v>424937881</v>
          </cell>
          <cell r="D315" t="str">
            <v>FLEXTUENTI</v>
          </cell>
          <cell r="E315" t="str">
            <v>DESPACHO</v>
          </cell>
          <cell r="F315" t="str">
            <v>NORMAL</v>
          </cell>
          <cell r="G315" t="str">
            <v>FT86780</v>
          </cell>
          <cell r="H315">
            <v>44973</v>
          </cell>
          <cell r="I315" t="str">
            <v>EN_TRANSITO</v>
          </cell>
          <cell r="J315">
            <v>44973</v>
          </cell>
          <cell r="K315" t="str">
            <v>Cinthya Katherine Choez Intriago</v>
          </cell>
          <cell r="L315" t="str">
            <v>TARQUI   COOPERATIVA JUAN MONTALVO  MZ 1720  SOLAR 17 TERCER PASAJE 19 NO Y CALLE PUJILI</v>
          </cell>
        </row>
        <row r="316">
          <cell r="A316" t="str">
            <v>424937949</v>
          </cell>
          <cell r="B316">
            <v>517174</v>
          </cell>
          <cell r="C316" t="str">
            <v>424937949</v>
          </cell>
          <cell r="D316" t="str">
            <v>FLEXTUENTI</v>
          </cell>
          <cell r="E316" t="str">
            <v>DESPACHO</v>
          </cell>
          <cell r="F316" t="str">
            <v>NORMAL</v>
          </cell>
          <cell r="G316" t="str">
            <v>FT86779</v>
          </cell>
          <cell r="H316">
            <v>44973</v>
          </cell>
          <cell r="I316" t="str">
            <v>EN_TRANSITO</v>
          </cell>
          <cell r="J316">
            <v>44973</v>
          </cell>
          <cell r="K316" t="str">
            <v>KATTY Mendieta</v>
          </cell>
          <cell r="L316" t="str">
            <v>FEBRES CORDERO   CALLE 42  SN CALLE CAMILO DESTRUJE Y GARCIA GOLLENA</v>
          </cell>
        </row>
        <row r="317">
          <cell r="A317" t="str">
            <v>424937950</v>
          </cell>
          <cell r="B317">
            <v>517175</v>
          </cell>
          <cell r="C317" t="str">
            <v>424937950</v>
          </cell>
          <cell r="D317" t="str">
            <v>FLEXTUENTI</v>
          </cell>
          <cell r="E317" t="str">
            <v>DESPACHO</v>
          </cell>
          <cell r="F317" t="str">
            <v>NORMAL</v>
          </cell>
          <cell r="G317" t="str">
            <v>FT86863</v>
          </cell>
          <cell r="H317">
            <v>44973</v>
          </cell>
          <cell r="I317" t="str">
            <v>HABILITADO_RUTEO</v>
          </cell>
          <cell r="J317">
            <v>44973</v>
          </cell>
          <cell r="K317" t="str">
            <v>Andrea Veliz</v>
          </cell>
          <cell r="L317" t="str">
            <v>CHILLOGALLO AV MARTHA BUCARAM  LOCAL 14 CALLE  S38</v>
          </cell>
        </row>
        <row r="318">
          <cell r="A318" t="str">
            <v>424937953</v>
          </cell>
          <cell r="B318">
            <v>517176</v>
          </cell>
          <cell r="C318" t="str">
            <v>424937953</v>
          </cell>
          <cell r="D318" t="str">
            <v>FLEXTUENTI</v>
          </cell>
          <cell r="E318" t="str">
            <v>DESPACHO</v>
          </cell>
          <cell r="F318" t="str">
            <v>NORMAL</v>
          </cell>
          <cell r="G318" t="str">
            <v>FT86862</v>
          </cell>
          <cell r="H318">
            <v>44973</v>
          </cell>
          <cell r="I318" t="str">
            <v>HABILITADO_RUTEO</v>
          </cell>
          <cell r="J318">
            <v>44973</v>
          </cell>
          <cell r="K318" t="str">
            <v>JOHAN PENA</v>
          </cell>
          <cell r="L318" t="str">
            <v>INAQUITO   AV REPUBLICA DE EL SALVADOR  N34  229 MUSCO</v>
          </cell>
        </row>
        <row r="319">
          <cell r="A319" t="str">
            <v>424937995</v>
          </cell>
          <cell r="B319">
            <v>517177</v>
          </cell>
          <cell r="C319" t="str">
            <v>424937995</v>
          </cell>
          <cell r="D319" t="str">
            <v>FLEXTUENTI</v>
          </cell>
          <cell r="E319" t="str">
            <v>DESPACHO</v>
          </cell>
          <cell r="F319" t="str">
            <v>NORMAL</v>
          </cell>
          <cell r="G319" t="str">
            <v>FT86778</v>
          </cell>
          <cell r="H319">
            <v>44973</v>
          </cell>
          <cell r="I319" t="str">
            <v>EN_TRANSITO</v>
          </cell>
          <cell r="J319">
            <v>44973</v>
          </cell>
          <cell r="K319" t="str">
            <v>MARIA PETRONA CHOLANGO LANCHIMBA</v>
          </cell>
          <cell r="L319" t="str">
            <v>LETAMENDI CRISTOBAL COLON  2802  GUERREROS MARTINEZ</v>
          </cell>
        </row>
        <row r="320">
          <cell r="A320" t="str">
            <v>424938008</v>
          </cell>
          <cell r="B320">
            <v>517178</v>
          </cell>
          <cell r="C320" t="str">
            <v>424938008</v>
          </cell>
          <cell r="D320" t="str">
            <v>FLEXTUENTI</v>
          </cell>
          <cell r="E320" t="str">
            <v>DESPACHO</v>
          </cell>
          <cell r="F320" t="str">
            <v>NORMAL</v>
          </cell>
          <cell r="G320" t="str">
            <v>FT86777</v>
          </cell>
          <cell r="H320">
            <v>44973</v>
          </cell>
          <cell r="I320" t="str">
            <v>EN_TRANSITO</v>
          </cell>
          <cell r="J320">
            <v>44973</v>
          </cell>
          <cell r="K320" t="str">
            <v>ANGIE VELASEGUI</v>
          </cell>
          <cell r="L320" t="str">
            <v>TARQUI AV JUAN TANCA MARENGO  SN GUILLERMO PAREJA ROLANDO</v>
          </cell>
        </row>
        <row r="321">
          <cell r="A321" t="str">
            <v>424938033</v>
          </cell>
          <cell r="B321">
            <v>517179</v>
          </cell>
          <cell r="C321" t="str">
            <v>424938033</v>
          </cell>
          <cell r="D321" t="str">
            <v>FLEXTUENTI</v>
          </cell>
          <cell r="E321" t="str">
            <v>DESPACHO</v>
          </cell>
          <cell r="F321" t="str">
            <v>NORMAL</v>
          </cell>
          <cell r="G321" t="str">
            <v>FT86861</v>
          </cell>
          <cell r="H321">
            <v>44973</v>
          </cell>
          <cell r="I321" t="str">
            <v>HABILITADO_RUTEO</v>
          </cell>
          <cell r="J321">
            <v>44973</v>
          </cell>
          <cell r="K321" t="str">
            <v>Darwin Sebastian Pinza Campos</v>
          </cell>
          <cell r="L321" t="str">
            <v>SAN ISIDRO DEL INCA CALLE CARLOS DE SALAS  E14 19 CARLOS FORTINEZ</v>
          </cell>
        </row>
        <row r="322">
          <cell r="A322" t="str">
            <v>424938044</v>
          </cell>
          <cell r="B322">
            <v>517180</v>
          </cell>
          <cell r="C322" t="str">
            <v>424938044</v>
          </cell>
          <cell r="D322" t="str">
            <v>FLEXTUENTI</v>
          </cell>
          <cell r="E322" t="str">
            <v>DESPACHO</v>
          </cell>
          <cell r="F322" t="str">
            <v>NORMAL</v>
          </cell>
          <cell r="G322" t="str">
            <v>IC7434</v>
          </cell>
          <cell r="H322">
            <v>44973</v>
          </cell>
          <cell r="I322" t="str">
            <v>HABILITADO_RUTEO</v>
          </cell>
          <cell r="J322">
            <v>44973</v>
          </cell>
          <cell r="K322" t="str">
            <v>Byron Gomez</v>
          </cell>
          <cell r="L322" t="str">
            <v>SAN BLAS  CALLE JAIME ROLDOS  SN  HUAYNA CAPAC</v>
          </cell>
        </row>
        <row r="323">
          <cell r="A323" t="str">
            <v>424938057</v>
          </cell>
          <cell r="B323">
            <v>517181</v>
          </cell>
          <cell r="C323" t="str">
            <v>424938057</v>
          </cell>
          <cell r="D323" t="str">
            <v>FLEXTUENTI</v>
          </cell>
          <cell r="E323" t="str">
            <v>DESPACHO</v>
          </cell>
          <cell r="F323" t="str">
            <v>NORMAL</v>
          </cell>
          <cell r="G323" t="str">
            <v>031080424938057</v>
          </cell>
          <cell r="H323">
            <v>44973</v>
          </cell>
          <cell r="I323" t="str">
            <v>EN_TRANSITO</v>
          </cell>
          <cell r="J323">
            <v>44973</v>
          </cell>
          <cell r="K323" t="str">
            <v>Bryan Toapanta</v>
          </cell>
          <cell r="L323" t="str">
            <v>PICAIGUA  AV PITAGORAS  SN  9 DE OCTUBRE</v>
          </cell>
        </row>
        <row r="324">
          <cell r="A324" t="str">
            <v>424939393</v>
          </cell>
          <cell r="B324">
            <v>517182</v>
          </cell>
          <cell r="C324" t="str">
            <v>424939393</v>
          </cell>
          <cell r="D324" t="str">
            <v>FLEXTUENTI</v>
          </cell>
          <cell r="E324" t="str">
            <v>DESPACHO</v>
          </cell>
          <cell r="F324" t="str">
            <v>NORMAL</v>
          </cell>
          <cell r="G324" t="str">
            <v>031080424939393</v>
          </cell>
          <cell r="H324">
            <v>44973</v>
          </cell>
          <cell r="I324" t="str">
            <v>EN_TRANSITO</v>
          </cell>
          <cell r="J324">
            <v>44973</v>
          </cell>
          <cell r="K324" t="str">
            <v>JORGE SANCHEZ</v>
          </cell>
          <cell r="L324" t="str">
            <v>SAN JUAN VIA A LA COSTA KM 25  SN  E25</v>
          </cell>
        </row>
        <row r="325">
          <cell r="A325" t="str">
            <v>424947251</v>
          </cell>
          <cell r="B325">
            <v>517183</v>
          </cell>
          <cell r="C325" t="str">
            <v>424947251</v>
          </cell>
          <cell r="D325" t="str">
            <v>FLEXTUENTI</v>
          </cell>
          <cell r="E325" t="str">
            <v>DESPACHO</v>
          </cell>
          <cell r="F325" t="str">
            <v>NORMAL</v>
          </cell>
          <cell r="G325" t="str">
            <v>FT86860</v>
          </cell>
          <cell r="H325">
            <v>44973</v>
          </cell>
          <cell r="I325" t="str">
            <v>HABILITADO_RUTEO</v>
          </cell>
          <cell r="J325">
            <v>44973</v>
          </cell>
          <cell r="K325" t="str">
            <v>DEJIE ZHU</v>
          </cell>
          <cell r="L325" t="str">
            <v>LA CONCEPCION  AV CARLOS QUINTO  OE6 15 CALLE MACHALA</v>
          </cell>
        </row>
        <row r="326">
          <cell r="A326" t="str">
            <v>424947315</v>
          </cell>
          <cell r="B326">
            <v>517184</v>
          </cell>
          <cell r="C326" t="str">
            <v>424947315</v>
          </cell>
          <cell r="D326" t="str">
            <v>FLEXTUENTI</v>
          </cell>
          <cell r="E326" t="str">
            <v>DESPACHO</v>
          </cell>
          <cell r="F326" t="str">
            <v>NORMAL</v>
          </cell>
          <cell r="G326" t="str">
            <v>FT86859</v>
          </cell>
          <cell r="H326">
            <v>44973</v>
          </cell>
          <cell r="I326" t="str">
            <v>HABILITADO_RUTEO</v>
          </cell>
          <cell r="J326">
            <v>44973</v>
          </cell>
          <cell r="K326" t="str">
            <v>JOEL CURISACA</v>
          </cell>
          <cell r="L326" t="str">
            <v>KENNEDY  CALLE HERMANOS UTRERAS  E7  EL MORLAN</v>
          </cell>
        </row>
        <row r="327">
          <cell r="A327" t="str">
            <v>424947316</v>
          </cell>
          <cell r="B327">
            <v>517185</v>
          </cell>
          <cell r="C327" t="str">
            <v>424947316</v>
          </cell>
          <cell r="D327" t="str">
            <v>FLEXTUENTI</v>
          </cell>
          <cell r="E327" t="str">
            <v>DESPACHO</v>
          </cell>
          <cell r="F327" t="str">
            <v>NORMAL</v>
          </cell>
          <cell r="G327" t="str">
            <v>031080424947316</v>
          </cell>
          <cell r="H327">
            <v>44973</v>
          </cell>
          <cell r="I327" t="str">
            <v>EN_TRANSITO</v>
          </cell>
          <cell r="J327">
            <v>44973</v>
          </cell>
          <cell r="K327" t="str">
            <v>Carlos Guevara</v>
          </cell>
          <cell r="L327" t="str">
            <v>GONZALEZ SUAREZ AV LAS ANIMAS SN CALLE JULIO DEL HIERRO</v>
          </cell>
        </row>
        <row r="328">
          <cell r="A328" t="str">
            <v>424947326</v>
          </cell>
          <cell r="B328">
            <v>517186</v>
          </cell>
          <cell r="C328" t="str">
            <v>424947326</v>
          </cell>
          <cell r="D328" t="str">
            <v>FLEXTUENTI</v>
          </cell>
          <cell r="E328" t="str">
            <v>DESPACHO</v>
          </cell>
          <cell r="F328" t="str">
            <v>NORMAL</v>
          </cell>
          <cell r="G328" t="str">
            <v>FT86858</v>
          </cell>
          <cell r="H328">
            <v>44973</v>
          </cell>
          <cell r="I328" t="str">
            <v>HABILITADO_RUTEO</v>
          </cell>
          <cell r="J328">
            <v>44973</v>
          </cell>
          <cell r="K328" t="str">
            <v>Edison Eduardo Guerron Cisneros</v>
          </cell>
          <cell r="L328" t="str">
            <v>INAQUITO  CALLE FRANCISCO CRUZ MIRANDA 36  44 MANOSCA</v>
          </cell>
        </row>
        <row r="329">
          <cell r="A329" t="str">
            <v>424947430</v>
          </cell>
          <cell r="B329">
            <v>517187</v>
          </cell>
          <cell r="C329" t="str">
            <v>424947430</v>
          </cell>
          <cell r="D329" t="str">
            <v>FLEXTUENTI</v>
          </cell>
          <cell r="E329" t="str">
            <v>DESPACHO</v>
          </cell>
          <cell r="F329" t="str">
            <v>NORMAL</v>
          </cell>
          <cell r="G329" t="str">
            <v>031080424947430</v>
          </cell>
          <cell r="H329">
            <v>44973</v>
          </cell>
          <cell r="I329" t="str">
            <v>EN_TRANSITO</v>
          </cell>
          <cell r="J329">
            <v>44973</v>
          </cell>
          <cell r="K329" t="str">
            <v>Isaac Pacha</v>
          </cell>
          <cell r="L329" t="str">
            <v>HUACHI CHICO AV JACOME CLAVIJO SN CALLE ISAIAS TORO RUIZ</v>
          </cell>
        </row>
        <row r="330">
          <cell r="A330" t="str">
            <v>424947826</v>
          </cell>
          <cell r="B330">
            <v>517188</v>
          </cell>
          <cell r="C330" t="str">
            <v>424947826</v>
          </cell>
          <cell r="D330" t="str">
            <v>FLEXTUENTI</v>
          </cell>
          <cell r="E330" t="str">
            <v>DESPACHO</v>
          </cell>
          <cell r="F330" t="str">
            <v>NORMAL</v>
          </cell>
          <cell r="G330" t="str">
            <v>031080424947826</v>
          </cell>
          <cell r="H330">
            <v>44973</v>
          </cell>
          <cell r="I330" t="str">
            <v>EN_TRANSITO</v>
          </cell>
          <cell r="J330">
            <v>44973</v>
          </cell>
          <cell r="K330" t="str">
            <v>Pamela Salan</v>
          </cell>
          <cell r="L330" t="str">
            <v>HUACHI CHICO AV JOSE PERALTA  SN  PASAJE CESAR CHIRIBOGA</v>
          </cell>
        </row>
        <row r="331">
          <cell r="A331" t="str">
            <v>424947873</v>
          </cell>
          <cell r="B331">
            <v>517189</v>
          </cell>
          <cell r="C331" t="str">
            <v>424947873</v>
          </cell>
          <cell r="D331" t="str">
            <v>FLEXTUENTI</v>
          </cell>
          <cell r="E331" t="str">
            <v>DESPACHO</v>
          </cell>
          <cell r="F331" t="str">
            <v>NORMAL</v>
          </cell>
          <cell r="G331" t="str">
            <v>FT86857</v>
          </cell>
          <cell r="H331">
            <v>44973</v>
          </cell>
          <cell r="I331" t="str">
            <v>HABILITADO_RUTEO</v>
          </cell>
          <cell r="J331">
            <v>44973</v>
          </cell>
          <cell r="K331" t="str">
            <v>Santiago Quinga</v>
          </cell>
          <cell r="L331" t="str">
            <v>CONOCOTO   CALLE JOSE LUIS TAMAYO  SN RAFAEL TERAN</v>
          </cell>
        </row>
        <row r="332">
          <cell r="A332" t="str">
            <v>424947949</v>
          </cell>
          <cell r="B332">
            <v>517190</v>
          </cell>
          <cell r="C332" t="str">
            <v>424947949</v>
          </cell>
          <cell r="D332" t="str">
            <v>FLEXTUENTI</v>
          </cell>
          <cell r="E332" t="str">
            <v>DESPACHO</v>
          </cell>
          <cell r="F332" t="str">
            <v>NORMAL</v>
          </cell>
          <cell r="G332" t="str">
            <v>FT86856</v>
          </cell>
          <cell r="H332">
            <v>44973</v>
          </cell>
          <cell r="I332" t="str">
            <v>HABILITADO_RUTEO</v>
          </cell>
          <cell r="J332">
            <v>44973</v>
          </cell>
          <cell r="K332" t="str">
            <v>Andres Alejandro Villarreal Munoz</v>
          </cell>
          <cell r="L332" t="str">
            <v>ITCHIMBIA CALLE JUAN MONTALVO SN  AV 6 DE DICIEMBRE</v>
          </cell>
        </row>
        <row r="333">
          <cell r="A333" t="str">
            <v>424947950</v>
          </cell>
          <cell r="B333">
            <v>517191</v>
          </cell>
          <cell r="C333" t="str">
            <v>424947950</v>
          </cell>
          <cell r="D333" t="str">
            <v>FLEXTUENTI</v>
          </cell>
          <cell r="E333" t="str">
            <v>DESPACHO</v>
          </cell>
          <cell r="F333" t="str">
            <v>NORMAL</v>
          </cell>
          <cell r="G333" t="str">
            <v>FT86855</v>
          </cell>
          <cell r="H333">
            <v>44973</v>
          </cell>
          <cell r="I333" t="str">
            <v>HABILITADO_RUTEO</v>
          </cell>
          <cell r="J333">
            <v>44973</v>
          </cell>
          <cell r="K333" t="str">
            <v>Alejandro Benalcazar</v>
          </cell>
          <cell r="L333" t="str">
            <v>KENNEDY  CALLE FRANCISCO NIETO  N50  85  LOTE 3  JOSE RAFAEL BUSTAMANTE</v>
          </cell>
        </row>
        <row r="334">
          <cell r="A334" t="str">
            <v>424948059</v>
          </cell>
          <cell r="B334">
            <v>517192</v>
          </cell>
          <cell r="C334" t="str">
            <v>424948059</v>
          </cell>
          <cell r="D334" t="str">
            <v>FLEXTUENTI</v>
          </cell>
          <cell r="E334" t="str">
            <v>DESPACHO</v>
          </cell>
          <cell r="F334" t="str">
            <v>NORMAL</v>
          </cell>
          <cell r="G334" t="str">
            <v>031080424948059</v>
          </cell>
          <cell r="H334">
            <v>44973</v>
          </cell>
          <cell r="I334" t="str">
            <v>EN_TRANSITO</v>
          </cell>
          <cell r="J334">
            <v>44973</v>
          </cell>
          <cell r="K334" t="str">
            <v>Jenny Margarita Murillo Lucas</v>
          </cell>
          <cell r="L334" t="str">
            <v>SAN MATEO  CALLE SAN GREGORIO  SN  SN O CALLE 7</v>
          </cell>
        </row>
        <row r="335">
          <cell r="A335" t="str">
            <v>424948112</v>
          </cell>
          <cell r="B335">
            <v>517193</v>
          </cell>
          <cell r="C335" t="str">
            <v>424948112</v>
          </cell>
          <cell r="D335" t="str">
            <v>FLEXTUENTI</v>
          </cell>
          <cell r="E335" t="str">
            <v>DESPACHO</v>
          </cell>
          <cell r="F335" t="str">
            <v>NORMAL</v>
          </cell>
          <cell r="G335" t="str">
            <v>FT86854</v>
          </cell>
          <cell r="H335">
            <v>44973</v>
          </cell>
          <cell r="I335" t="str">
            <v>HABILITADO_RUTEO</v>
          </cell>
          <cell r="J335">
            <v>44973</v>
          </cell>
          <cell r="K335" t="str">
            <v>Abigail Alejandra Lincango Navarrete</v>
          </cell>
          <cell r="L335" t="str">
            <v>SAN JUAN  CONDORCUNGA  OE944 7  GUATEMALA</v>
          </cell>
        </row>
        <row r="336">
          <cell r="A336" t="str">
            <v>424948138</v>
          </cell>
          <cell r="B336">
            <v>517194</v>
          </cell>
          <cell r="C336" t="str">
            <v>424948138</v>
          </cell>
          <cell r="D336" t="str">
            <v>FLEXTUENTI</v>
          </cell>
          <cell r="E336" t="str">
            <v>DESPACHO</v>
          </cell>
          <cell r="F336" t="str">
            <v>NORMAL</v>
          </cell>
          <cell r="G336" t="str">
            <v>031080424948138</v>
          </cell>
          <cell r="H336">
            <v>44973</v>
          </cell>
          <cell r="I336" t="str">
            <v>EN_TRANSITO</v>
          </cell>
          <cell r="J336">
            <v>44973</v>
          </cell>
          <cell r="K336" t="str">
            <v>Toa Almeida</v>
          </cell>
          <cell r="L336" t="str">
            <v>EL SAGRARIO  CALLE OBISPO MOSQUERA   3 41 AV ANTONIO JOSE DE SUCRE</v>
          </cell>
        </row>
        <row r="337">
          <cell r="A337" t="str">
            <v>424948140</v>
          </cell>
          <cell r="B337">
            <v>517195</v>
          </cell>
          <cell r="C337" t="str">
            <v>424948140</v>
          </cell>
          <cell r="D337" t="str">
            <v>FLEXTUENTI</v>
          </cell>
          <cell r="E337" t="str">
            <v>DESPACHO</v>
          </cell>
          <cell r="F337" t="str">
            <v>NORMAL</v>
          </cell>
          <cell r="G337" t="str">
            <v>031080424948140</v>
          </cell>
          <cell r="H337">
            <v>44973</v>
          </cell>
          <cell r="I337" t="str">
            <v>EN_TRANSITO</v>
          </cell>
          <cell r="J337">
            <v>44973</v>
          </cell>
          <cell r="K337" t="str">
            <v>Carlos Villavicencio</v>
          </cell>
          <cell r="L337" t="str">
            <v>LA AURORA  URBANIZACION LA JOYA ETAPA PERLA  MZ 7  VILLA 1 AV LEON FEBRES CORDERO</v>
          </cell>
        </row>
        <row r="338">
          <cell r="A338" t="str">
            <v>WS424937951</v>
          </cell>
          <cell r="B338">
            <v>517196</v>
          </cell>
          <cell r="C338" t="str">
            <v>WS424937951</v>
          </cell>
          <cell r="D338" t="str">
            <v>FLEXTUENTI</v>
          </cell>
          <cell r="E338" t="str">
            <v>DESPACHO</v>
          </cell>
          <cell r="F338" t="str">
            <v>NORMAL</v>
          </cell>
          <cell r="G338" t="str">
            <v>FT86853</v>
          </cell>
          <cell r="H338">
            <v>44973</v>
          </cell>
          <cell r="I338" t="str">
            <v>HABILITADO_RUTEO</v>
          </cell>
          <cell r="J338">
            <v>44973</v>
          </cell>
          <cell r="K338" t="str">
            <v>Dolores Molina</v>
          </cell>
          <cell r="L338" t="str">
            <v>CONOCOTO   AV CAMILO PONDE ENRIQUEZ N3  113 SALVADOR ALLENDE</v>
          </cell>
        </row>
        <row r="339">
          <cell r="A339" t="str">
            <v>WS424937952</v>
          </cell>
          <cell r="B339">
            <v>517197</v>
          </cell>
          <cell r="C339" t="str">
            <v>WS424937952</v>
          </cell>
          <cell r="D339" t="str">
            <v>FLEXTUENTI</v>
          </cell>
          <cell r="E339" t="str">
            <v>DESPACHO</v>
          </cell>
          <cell r="F339" t="str">
            <v>NORMAL</v>
          </cell>
          <cell r="G339" t="str">
            <v>FT86852</v>
          </cell>
          <cell r="H339">
            <v>44973</v>
          </cell>
          <cell r="I339" t="str">
            <v>HABILITADO_RUTEO</v>
          </cell>
          <cell r="J339">
            <v>44973</v>
          </cell>
          <cell r="K339" t="str">
            <v>Victoria Beltran</v>
          </cell>
          <cell r="L339" t="str">
            <v>INAQUITO  AV ELOY ALFARO  SN  AV RIO AMAZONAS</v>
          </cell>
        </row>
        <row r="340">
          <cell r="A340" t="str">
            <v>WS424938013</v>
          </cell>
          <cell r="B340">
            <v>517198</v>
          </cell>
          <cell r="C340" t="str">
            <v>WS424938013</v>
          </cell>
          <cell r="D340" t="str">
            <v>FLEXTUENTI</v>
          </cell>
          <cell r="E340" t="str">
            <v>DESPACHO</v>
          </cell>
          <cell r="F340" t="str">
            <v>NORMAL</v>
          </cell>
          <cell r="G340" t="str">
            <v>031080424938013</v>
          </cell>
          <cell r="H340">
            <v>44973</v>
          </cell>
          <cell r="I340" t="str">
            <v>EN_TRANSITO</v>
          </cell>
          <cell r="J340">
            <v>44973</v>
          </cell>
          <cell r="K340" t="str">
            <v>Estefania Marmol</v>
          </cell>
          <cell r="L340" t="str">
            <v>MANTA CALLE 13  C26 11 ENTRE AV 26 Y AV 27</v>
          </cell>
        </row>
        <row r="341">
          <cell r="A341" t="str">
            <v>11847</v>
          </cell>
          <cell r="B341">
            <v>517165</v>
          </cell>
          <cell r="C341" t="str">
            <v>11847</v>
          </cell>
          <cell r="D341" t="str">
            <v>MOVISTAR</v>
          </cell>
          <cell r="E341" t="str">
            <v>RETIRO</v>
          </cell>
          <cell r="F341" t="str">
            <v>NORMAL</v>
          </cell>
          <cell r="G341" t="str">
            <v/>
          </cell>
          <cell r="H341">
            <v>44973</v>
          </cell>
          <cell r="I341" t="str">
            <v>EN_TRANSITO</v>
          </cell>
          <cell r="J341">
            <v>44973</v>
          </cell>
          <cell r="K341" t="str">
            <v>FLEXNET - LI</v>
          </cell>
          <cell r="L341" t="str">
            <v>CALLE 28 DE JUNIO S/N Y GARCIA MORENO ENTRADA LLANO GRANDE</v>
          </cell>
        </row>
        <row r="342">
          <cell r="A342" t="str">
            <v>11848</v>
          </cell>
          <cell r="B342">
            <v>517166</v>
          </cell>
          <cell r="C342" t="str">
            <v>11848</v>
          </cell>
          <cell r="D342" t="str">
            <v>MOVISTAR</v>
          </cell>
          <cell r="E342" t="str">
            <v>RETIRO</v>
          </cell>
          <cell r="F342" t="str">
            <v>NORMAL</v>
          </cell>
          <cell r="G342" t="str">
            <v/>
          </cell>
          <cell r="H342">
            <v>44973</v>
          </cell>
          <cell r="I342" t="str">
            <v>EN_TRANSITO</v>
          </cell>
          <cell r="J342">
            <v>44973</v>
          </cell>
          <cell r="K342" t="str">
            <v>FLEXNET - LI</v>
          </cell>
          <cell r="L342" t="str">
            <v>CALLE 28 DE JUNIO S/N Y GARCIA MORENO ENTRADA LLANO GRANDE</v>
          </cell>
        </row>
        <row r="343">
          <cell r="A343" t="str">
            <v>2023-01844</v>
          </cell>
          <cell r="B343">
            <v>517156</v>
          </cell>
          <cell r="C343" t="str">
            <v>2023-01844</v>
          </cell>
          <cell r="D343" t="str">
            <v>MOVISTAR</v>
          </cell>
          <cell r="E343" t="str">
            <v>DESPACHO</v>
          </cell>
          <cell r="F343" t="str">
            <v>NORMAL</v>
          </cell>
          <cell r="G343" t="str">
            <v>031080202301844</v>
          </cell>
          <cell r="H343">
            <v>44973</v>
          </cell>
          <cell r="I343" t="str">
            <v>EN_TRANSITO</v>
          </cell>
          <cell r="J343">
            <v>44973</v>
          </cell>
          <cell r="K343" t="str">
            <v xml:space="preserve">NORPHONE CAVS DAS LATACUNGA_LOURDES BRAVO </v>
          </cell>
          <cell r="L343" t="str">
            <v>BELISARIO QUEVEDO 807 Y JUAN ABEL ECHEVERRIA  JUNTO ALMACENES LA GANGA ED. DE 3 PISOS LATACUNGA</v>
          </cell>
        </row>
        <row r="344">
          <cell r="A344" t="str">
            <v>2023-01845</v>
          </cell>
          <cell r="B344">
            <v>517157</v>
          </cell>
          <cell r="C344" t="str">
            <v>2023-01845</v>
          </cell>
          <cell r="D344" t="str">
            <v>MOVISTAR</v>
          </cell>
          <cell r="E344" t="str">
            <v>DESPACHO</v>
          </cell>
          <cell r="F344" t="str">
            <v>NORMAL</v>
          </cell>
          <cell r="G344" t="str">
            <v>031080202301845</v>
          </cell>
          <cell r="H344">
            <v>44973</v>
          </cell>
          <cell r="I344" t="str">
            <v>EN_TRANSITO</v>
          </cell>
          <cell r="J344">
            <v>44973</v>
          </cell>
          <cell r="K344" t="str">
            <v xml:space="preserve">NORPHONE CAVS DAS SANTO DOMINGO_LOURDES BRAVO </v>
          </cell>
          <cell r="L344" t="str">
            <v>29 DE MAYO Y LATACUNGA A LADO DEL POLLO GUS SANTO DOMINGO</v>
          </cell>
        </row>
        <row r="345">
          <cell r="A345" t="str">
            <v>2023-01846</v>
          </cell>
          <cell r="B345">
            <v>517158</v>
          </cell>
          <cell r="C345" t="str">
            <v>2023-01846</v>
          </cell>
          <cell r="D345" t="str">
            <v>MOVISTAR</v>
          </cell>
          <cell r="E345" t="str">
            <v>DESPACHO</v>
          </cell>
          <cell r="F345" t="str">
            <v>NORMAL</v>
          </cell>
          <cell r="G345" t="str">
            <v>FT86829</v>
          </cell>
          <cell r="H345">
            <v>44973</v>
          </cell>
          <cell r="I345" t="str">
            <v>HABILITADO_RUTEO</v>
          </cell>
          <cell r="J345">
            <v>44973</v>
          </cell>
          <cell r="K345" t="str">
            <v xml:space="preserve">NORPHONE CAVS DAS TUMBACO_LOURDES BRAVO </v>
          </cell>
          <cell r="L345" t="str">
            <v xml:space="preserve">AV INTEROCEANICA Y JUAN MONTALVO JUNTO A PRODUBANCO CC SANTA MARIA </v>
          </cell>
        </row>
        <row r="346">
          <cell r="A346" t="str">
            <v>2023-01847</v>
          </cell>
          <cell r="B346">
            <v>517159</v>
          </cell>
          <cell r="C346" t="str">
            <v>2023-01847</v>
          </cell>
          <cell r="D346" t="str">
            <v>MOVISTAR</v>
          </cell>
          <cell r="E346" t="str">
            <v>DESPACHO</v>
          </cell>
          <cell r="F346" t="str">
            <v>NORMAL</v>
          </cell>
          <cell r="G346" t="str">
            <v>031080202301847</v>
          </cell>
          <cell r="H346">
            <v>44973</v>
          </cell>
          <cell r="I346" t="str">
            <v>EN_TRANSITO</v>
          </cell>
          <cell r="J346">
            <v>44973</v>
          </cell>
          <cell r="K346" t="str">
            <v>PDV NORPHONE ISLA SHOPPING RIOBAMBA_CARLOS JOSE CAMPOVERDE BERRU</v>
          </cell>
          <cell r="L346" t="str">
            <v>PASEO SHOPPING RIOBAMBA ANTONIO JOSE DE SUCRE Y BEGONIAS PLANTA BAJA FRENTE A PHARMACYS RIOBAMBA</v>
          </cell>
        </row>
        <row r="347">
          <cell r="A347" t="str">
            <v>2023-01848</v>
          </cell>
          <cell r="B347">
            <v>517160</v>
          </cell>
          <cell r="C347" t="str">
            <v>2023-01848</v>
          </cell>
          <cell r="D347" t="str">
            <v>MOVISTAR</v>
          </cell>
          <cell r="E347" t="str">
            <v>DESPACHO</v>
          </cell>
          <cell r="F347" t="str">
            <v>NORMAL</v>
          </cell>
          <cell r="G347" t="str">
            <v>031080202301848</v>
          </cell>
          <cell r="H347">
            <v>44973</v>
          </cell>
          <cell r="I347" t="str">
            <v>EN_TRANSITO</v>
          </cell>
          <cell r="J347">
            <v>44973</v>
          </cell>
          <cell r="K347" t="str">
            <v>NORPHONE C.C. SHOPPING MANTA_LOURDES BRAVO</v>
          </cell>
          <cell r="L347" t="str">
            <v>AV. 4 DE NOVIEMBRE, MANTA 130210   LOCAL 21 PLANTA ALTA</v>
          </cell>
        </row>
        <row r="348">
          <cell r="A348" t="str">
            <v>2023-01849</v>
          </cell>
          <cell r="B348">
            <v>517161</v>
          </cell>
          <cell r="C348" t="str">
            <v>2023-01849</v>
          </cell>
          <cell r="D348" t="str">
            <v>MOVISTAR</v>
          </cell>
          <cell r="E348" t="str">
            <v>DESPACHO</v>
          </cell>
          <cell r="F348" t="str">
            <v>NORMAL</v>
          </cell>
          <cell r="G348" t="str">
            <v>031080202301849</v>
          </cell>
          <cell r="H348">
            <v>44973</v>
          </cell>
          <cell r="I348" t="str">
            <v>EN_TRANSITO</v>
          </cell>
          <cell r="J348">
            <v>44973</v>
          </cell>
          <cell r="K348" t="str">
            <v>ISLA DANICELL PASEO SHOPPING MACHALA_Ana Isabel Gomez Arce</v>
          </cell>
          <cell r="L348" t="str">
            <v>Ave. 25 de Junio Km 1 y 12 via PSJ., C.C. Paseo Shopping Machala, Isla movistar frente a Pharmacys</v>
          </cell>
        </row>
        <row r="349">
          <cell r="A349" t="str">
            <v>2023-01850</v>
          </cell>
          <cell r="B349">
            <v>517162</v>
          </cell>
          <cell r="C349" t="str">
            <v>2023-01850</v>
          </cell>
          <cell r="D349" t="str">
            <v>MOVISTAR</v>
          </cell>
          <cell r="E349" t="str">
            <v>DESPACHO</v>
          </cell>
          <cell r="F349" t="str">
            <v>NORMAL</v>
          </cell>
          <cell r="G349" t="str">
            <v>031080202301850</v>
          </cell>
          <cell r="H349">
            <v>44973</v>
          </cell>
          <cell r="I349" t="str">
            <v>EN_TRANSITO</v>
          </cell>
          <cell r="J349">
            <v>44973</v>
          </cell>
          <cell r="K349" t="str">
            <v>NORPHONE ISLA MALECON 2000_JORGE GUZMAN</v>
          </cell>
          <cell r="L349" t="str">
            <v>AVENIDA MALECON SIMON BOLIVAR Y COLON, C.C. MALECON 2000 (PUERTA 3)</v>
          </cell>
        </row>
        <row r="350">
          <cell r="A350" t="str">
            <v>2023-01851</v>
          </cell>
          <cell r="B350">
            <v>517163</v>
          </cell>
          <cell r="C350" t="str">
            <v>2023-01851</v>
          </cell>
          <cell r="D350" t="str">
            <v>MOVISTAR</v>
          </cell>
          <cell r="E350" t="str">
            <v>DESPACHO</v>
          </cell>
          <cell r="F350" t="str">
            <v>NORMAL</v>
          </cell>
          <cell r="G350" t="str">
            <v>031080202301851</v>
          </cell>
          <cell r="H350">
            <v>44973</v>
          </cell>
          <cell r="I350" t="str">
            <v>EN_TRANSITO</v>
          </cell>
          <cell r="J350">
            <v>44973</v>
          </cell>
          <cell r="K350" t="str">
            <v>DANNY VASQUEZ MANTA_DANNY ALEJANDRO VASQUEZ GILER</v>
          </cell>
          <cell r="L350" t="str">
            <v>CALLE 11 ENTRE AV 3 Y 4 DIAGONAL A CREDITOS ECONOMICOS MANTA</v>
          </cell>
        </row>
        <row r="351">
          <cell r="A351" t="str">
            <v>2023-01852</v>
          </cell>
          <cell r="B351">
            <v>517164</v>
          </cell>
          <cell r="C351" t="str">
            <v>2023-01852</v>
          </cell>
          <cell r="D351" t="str">
            <v>TUENTI</v>
          </cell>
          <cell r="E351" t="str">
            <v>DESPACHO</v>
          </cell>
          <cell r="F351" t="str">
            <v>NORMAL</v>
          </cell>
          <cell r="G351" t="str">
            <v>FT86830</v>
          </cell>
          <cell r="H351">
            <v>44973</v>
          </cell>
          <cell r="I351" t="str">
            <v>HABILITADO_RUTEO</v>
          </cell>
          <cell r="J351">
            <v>44973</v>
          </cell>
          <cell r="K351" t="str">
            <v>BUSINESS SOLUTIONS TUENTI QUITO_ALISON MISHELLE MORENO GOMEZ</v>
          </cell>
          <cell r="L351" t="str">
            <v>AV ELOY ALFARO Y CHECOSLOVAQUIA</v>
          </cell>
        </row>
        <row r="352">
          <cell r="A352" t="str">
            <v>2023-01805</v>
          </cell>
          <cell r="B352">
            <v>517117</v>
          </cell>
          <cell r="C352" t="str">
            <v>2023-01805</v>
          </cell>
          <cell r="D352" t="str">
            <v>MOVISTAR</v>
          </cell>
          <cell r="E352" t="str">
            <v>DESPACHO</v>
          </cell>
          <cell r="F352" t="str">
            <v>NORMAL</v>
          </cell>
          <cell r="G352" t="str">
            <v>IC7441</v>
          </cell>
          <cell r="H352">
            <v>44973</v>
          </cell>
          <cell r="I352" t="str">
            <v>HABILITADO_RUTEO</v>
          </cell>
          <cell r="J352">
            <v>44973</v>
          </cell>
          <cell r="K352" t="str">
            <v>CAVS MALL DEL RIO_SANTIAGO IVAN PINEDA BERMEO_ALIRIO JOSE BRICENO RIVAS</v>
          </cell>
          <cell r="L352" t="str">
            <v>AV FELIPE II LB86 Y CIRCUNVALACION SUR CC MALL DEL RIO</v>
          </cell>
        </row>
        <row r="353">
          <cell r="A353" t="str">
            <v>2023-01806</v>
          </cell>
          <cell r="B353">
            <v>517118</v>
          </cell>
          <cell r="C353" t="str">
            <v>2023-01806</v>
          </cell>
          <cell r="D353" t="str">
            <v>MOVISTAR</v>
          </cell>
          <cell r="E353" t="str">
            <v>DESPACHO</v>
          </cell>
          <cell r="F353" t="str">
            <v>NORMAL</v>
          </cell>
          <cell r="G353" t="str">
            <v>031080202301806</v>
          </cell>
          <cell r="H353">
            <v>44973</v>
          </cell>
          <cell r="I353" t="str">
            <v>EN_TRANSITO</v>
          </cell>
          <cell r="J353">
            <v>44973</v>
          </cell>
          <cell r="K353" t="str">
            <v>CAV MALL DEL PACIFICO_Maria Fernanda Carvajal Reinoso</v>
          </cell>
          <cell r="L353" t="str">
            <v>Avenida Malecon y Calle 23 , Centro Comercial Mall del Pacifico, Local PB -057-058</v>
          </cell>
        </row>
        <row r="354">
          <cell r="A354" t="str">
            <v>2023-01807</v>
          </cell>
          <cell r="B354">
            <v>517119</v>
          </cell>
          <cell r="C354" t="str">
            <v>2023-01807</v>
          </cell>
          <cell r="D354" t="str">
            <v>MOVISTAR</v>
          </cell>
          <cell r="E354" t="str">
            <v>DESPACHO</v>
          </cell>
          <cell r="F354" t="str">
            <v>NORMAL</v>
          </cell>
          <cell r="G354" t="str">
            <v>IC7442</v>
          </cell>
          <cell r="H354">
            <v>44973</v>
          </cell>
          <cell r="I354" t="str">
            <v>HABILITADO_RUTEO</v>
          </cell>
          <cell r="J354">
            <v>44973</v>
          </cell>
          <cell r="K354" t="str">
            <v>OC OPTIMUSCELL_ANA LUCIA MOGROVEJO AZANZA</v>
          </cell>
          <cell r="L354" t="str">
            <v>LUIS CORDERO 7100 Y PRESIDENTE CORDOVA ESQUINA JUNTO A LA CASA DE LA CULTURA FRENTE A LOS BOMBEROS</v>
          </cell>
        </row>
        <row r="355">
          <cell r="A355" t="str">
            <v>2023-01808</v>
          </cell>
          <cell r="B355">
            <v>517120</v>
          </cell>
          <cell r="C355" t="str">
            <v>2023-01808</v>
          </cell>
          <cell r="D355" t="str">
            <v>MOVISTAR</v>
          </cell>
          <cell r="E355" t="str">
            <v>DESPACHO</v>
          </cell>
          <cell r="F355" t="str">
            <v>NORMAL</v>
          </cell>
          <cell r="G355" t="str">
            <v>031080202301808</v>
          </cell>
          <cell r="H355">
            <v>44973</v>
          </cell>
          <cell r="I355" t="str">
            <v>EN_TRANSITO</v>
          </cell>
          <cell r="J355">
            <v>44973</v>
          </cell>
          <cell r="K355" t="str">
            <v>NORPHONE LA PLAZA IBARRA_PAOLA MORAN</v>
          </cell>
          <cell r="L355" t="str">
            <v>LOCAL 22 Y 23 CCLA PLAZA AV MARIANO ACOSTA Y2147 Y VICTOR GOMEZ JURADO IBARRA</v>
          </cell>
        </row>
        <row r="356">
          <cell r="A356" t="str">
            <v>2023-01809</v>
          </cell>
          <cell r="B356">
            <v>517121</v>
          </cell>
          <cell r="C356" t="str">
            <v>2023-01809</v>
          </cell>
          <cell r="D356" t="str">
            <v>MOVISTAR</v>
          </cell>
          <cell r="E356" t="str">
            <v>DESPACHO</v>
          </cell>
          <cell r="F356" t="str">
            <v>NORMAL</v>
          </cell>
          <cell r="G356" t="str">
            <v>031080202301809</v>
          </cell>
          <cell r="H356">
            <v>44973</v>
          </cell>
          <cell r="I356" t="str">
            <v>EN_TRANSITO</v>
          </cell>
          <cell r="J356">
            <v>44973</v>
          </cell>
          <cell r="K356" t="str">
            <v>AE NORPHONE MALL DEL SOL_Andy Solorzano - Samantha Enriquez</v>
          </cell>
          <cell r="L356" t="str">
            <v>AV. JOAQUIN ORRANTIA Y AV. CONSTITUCION. PARROQUIA TARQUI 4TO PSJ. 1 NE.POSTAL 090513</v>
          </cell>
        </row>
        <row r="357">
          <cell r="A357" t="str">
            <v>2023-01810</v>
          </cell>
          <cell r="B357">
            <v>517122</v>
          </cell>
          <cell r="C357" t="str">
            <v>2023-01810</v>
          </cell>
          <cell r="D357" t="str">
            <v>MOVISTAR</v>
          </cell>
          <cell r="E357" t="str">
            <v>DESPACHO</v>
          </cell>
          <cell r="F357" t="str">
            <v>NORMAL</v>
          </cell>
          <cell r="G357" t="str">
            <v>031080202301810</v>
          </cell>
          <cell r="H357">
            <v>44973</v>
          </cell>
          <cell r="I357" t="str">
            <v>EN_TRANSITO</v>
          </cell>
          <cell r="J357">
            <v>44973</v>
          </cell>
          <cell r="K357" t="str">
            <v>AE NORPHONE PORTOVIEJO_JORGE EDUARDO GUZMAN BENITEZ</v>
          </cell>
          <cell r="L357" t="str">
            <v>Av. America y, Jorge Washington, Portoviejo LOCAL 16 Y 17 PLANTA BAJA</v>
          </cell>
        </row>
        <row r="358">
          <cell r="A358" t="str">
            <v>2023-01811</v>
          </cell>
          <cell r="B358">
            <v>517123</v>
          </cell>
          <cell r="C358" t="str">
            <v>2023-01811</v>
          </cell>
          <cell r="D358" t="str">
            <v>MOVISTAR</v>
          </cell>
          <cell r="E358" t="str">
            <v>DESPACHO</v>
          </cell>
          <cell r="F358" t="str">
            <v>NORMAL</v>
          </cell>
          <cell r="G358" t="str">
            <v>031080202301811</v>
          </cell>
          <cell r="H358">
            <v>44973</v>
          </cell>
          <cell r="I358" t="str">
            <v>EN_TRANSITO</v>
          </cell>
          <cell r="J358">
            <v>44973</v>
          </cell>
          <cell r="K358" t="str">
            <v>AE NORPHONE RIOBAMBA_LOURDES BRAVO</v>
          </cell>
          <cell r="L358" t="str">
            <v>10 DE AGOSTO Y GARCIA MORENO ESQUINA LOCAL PLANTA BAJA DIAGONAL BANCO INTERNACIONAL</v>
          </cell>
        </row>
        <row r="359">
          <cell r="A359" t="str">
            <v>2023-01812</v>
          </cell>
          <cell r="B359">
            <v>517124</v>
          </cell>
          <cell r="C359" t="str">
            <v>2023-01812</v>
          </cell>
          <cell r="D359" t="str">
            <v>MOVISTAR</v>
          </cell>
          <cell r="E359" t="str">
            <v>DESPACHO</v>
          </cell>
          <cell r="F359" t="str">
            <v>NORMAL</v>
          </cell>
          <cell r="G359" t="str">
            <v>031080202301812</v>
          </cell>
          <cell r="H359">
            <v>44973</v>
          </cell>
          <cell r="I359" t="str">
            <v>EN_TRANSITO</v>
          </cell>
          <cell r="J359">
            <v>44973</v>
          </cell>
          <cell r="K359" t="str">
            <v xml:space="preserve">AE NORPHONE SANTO DOMINGO_LOURDES BRAVO </v>
          </cell>
          <cell r="L359" t="str">
            <v>Av Quito &amp; Av. Abraham Calazaccon. C C. Paseo Shoping. Local 15 Frente a Computron al Lado de Crocs</v>
          </cell>
        </row>
        <row r="360">
          <cell r="A360" t="str">
            <v>2023-01813</v>
          </cell>
          <cell r="B360">
            <v>517125</v>
          </cell>
          <cell r="C360" t="str">
            <v>2023-01813</v>
          </cell>
          <cell r="D360" t="str">
            <v>MOVISTAR</v>
          </cell>
          <cell r="E360" t="str">
            <v>DESPACHO</v>
          </cell>
          <cell r="F360" t="str">
            <v>NORMAL</v>
          </cell>
          <cell r="G360" t="str">
            <v>031080202301813</v>
          </cell>
          <cell r="H360">
            <v>44973</v>
          </cell>
          <cell r="I360" t="str">
            <v>EN_TRANSITO</v>
          </cell>
          <cell r="J360">
            <v>44973</v>
          </cell>
          <cell r="K360" t="str">
            <v>CAVS AE NORPHONE EL JARDIN_PAOLA MORAN</v>
          </cell>
          <cell r="L360" t="str">
            <v xml:space="preserve">AV AMAZONAS N6  114 Y REPUBLICA CC EL JARDIN  </v>
          </cell>
        </row>
        <row r="361">
          <cell r="A361" t="str">
            <v>2023-01814</v>
          </cell>
          <cell r="B361">
            <v>517126</v>
          </cell>
          <cell r="C361" t="str">
            <v>2023-01814</v>
          </cell>
          <cell r="D361" t="str">
            <v>MOVISTAR</v>
          </cell>
          <cell r="E361" t="str">
            <v>DESPACHO</v>
          </cell>
          <cell r="F361" t="str">
            <v>NORMAL</v>
          </cell>
          <cell r="G361" t="str">
            <v>031080202301814</v>
          </cell>
          <cell r="H361">
            <v>44973</v>
          </cell>
          <cell r="I361" t="str">
            <v>EN_TRANSITO</v>
          </cell>
          <cell r="J361">
            <v>44973</v>
          </cell>
          <cell r="K361" t="str">
            <v>CAVS AE NORPHONE EL PORTAL_LOURDES BRAVO</v>
          </cell>
          <cell r="L361" t="str">
            <v>AV GALO PLAZA LASSO Y AV SIMON BOLIVAR CENTRO COMERCIAL PORTAL SHOPPING LOCAL P25253 PISO DOS</v>
          </cell>
        </row>
        <row r="362">
          <cell r="A362" t="str">
            <v>2023-01815</v>
          </cell>
          <cell r="B362">
            <v>517127</v>
          </cell>
          <cell r="C362" t="str">
            <v>2023-01815</v>
          </cell>
          <cell r="D362" t="str">
            <v>MOVISTAR</v>
          </cell>
          <cell r="E362" t="str">
            <v>DESPACHO</v>
          </cell>
          <cell r="F362" t="str">
            <v>NORMAL</v>
          </cell>
          <cell r="G362" t="str">
            <v>031080202301815</v>
          </cell>
          <cell r="H362">
            <v>44973</v>
          </cell>
          <cell r="I362" t="str">
            <v>EN_TRANSITO</v>
          </cell>
          <cell r="J362">
            <v>44973</v>
          </cell>
          <cell r="K362" t="str">
            <v>NORPHONE C.C. PASEO SHOPPING LA LIBERTAD_LOURDES BRAVO</v>
          </cell>
          <cell r="L362" t="str">
            <v xml:space="preserve">C.C. EL PASEO SHOPPING LA PENINSULA LOCAL 1 PLANTA BAJA BARRIO SAN FRANCISCO MZ 38. CALLE 9 </v>
          </cell>
        </row>
        <row r="363">
          <cell r="A363" t="str">
            <v>2023-01816</v>
          </cell>
          <cell r="B363">
            <v>517128</v>
          </cell>
          <cell r="C363" t="str">
            <v>2023-01816</v>
          </cell>
          <cell r="D363" t="str">
            <v>MOVISTAR</v>
          </cell>
          <cell r="E363" t="str">
            <v>DESPACHO</v>
          </cell>
          <cell r="F363" t="str">
            <v>NORMAL</v>
          </cell>
          <cell r="G363" t="str">
            <v>031080202301816</v>
          </cell>
          <cell r="H363">
            <v>44973</v>
          </cell>
          <cell r="I363" t="str">
            <v>EN_TRANSITO</v>
          </cell>
          <cell r="J363">
            <v>44973</v>
          </cell>
          <cell r="K363" t="str">
            <v>NORPHONE C.C. Riocentro Ceibos_PAOLA MORAN</v>
          </cell>
          <cell r="L363" t="str">
            <v>C.C. RIOCENTRO CEIBOS LOCAL 28 AV DEL BOMBERO VIA A LA COSTA KM 65</v>
          </cell>
        </row>
        <row r="364">
          <cell r="A364" t="str">
            <v>2023-01817</v>
          </cell>
          <cell r="B364">
            <v>517129</v>
          </cell>
          <cell r="C364" t="str">
            <v>2023-01817</v>
          </cell>
          <cell r="D364" t="str">
            <v>MOVISTAR</v>
          </cell>
          <cell r="E364" t="str">
            <v>DESPACHO</v>
          </cell>
          <cell r="F364" t="str">
            <v>NORMAL</v>
          </cell>
          <cell r="G364" t="str">
            <v>031080202301817</v>
          </cell>
          <cell r="H364">
            <v>44973</v>
          </cell>
          <cell r="I364" t="str">
            <v>EN_TRANSITO</v>
          </cell>
          <cell r="J364">
            <v>44973</v>
          </cell>
          <cell r="K364" t="str">
            <v>NORPHONE C.C. Shopping Duran_PAOLA MORAN</v>
          </cell>
          <cell r="L364" t="str">
            <v>CC SHOPPING DURAN KILOMETRO 35 DE LA AUTOPISTA DURAN  BOLICHE56</v>
          </cell>
        </row>
        <row r="365">
          <cell r="A365" t="str">
            <v>2023-01818</v>
          </cell>
          <cell r="B365">
            <v>517130</v>
          </cell>
          <cell r="C365" t="str">
            <v>2023-01818</v>
          </cell>
          <cell r="D365" t="str">
            <v>MOVISTAR</v>
          </cell>
          <cell r="E365" t="str">
            <v>DESPACHO</v>
          </cell>
          <cell r="F365" t="str">
            <v>NORMAL</v>
          </cell>
          <cell r="G365" t="str">
            <v>031080202301818</v>
          </cell>
          <cell r="H365">
            <v>44973</v>
          </cell>
          <cell r="I365" t="str">
            <v>EN_TRANSITO</v>
          </cell>
          <cell r="J365">
            <v>44973</v>
          </cell>
          <cell r="K365" t="str">
            <v>NORPHONE CAYAMBE_PAOLA MORAN</v>
          </cell>
          <cell r="L365" t="str">
            <v>GRAN AKI AV RESTAURACION Y JUNIN LOCAL ESQUINERO CAYAMBE</v>
          </cell>
        </row>
        <row r="366">
          <cell r="A366" t="str">
            <v>2023-01819</v>
          </cell>
          <cell r="B366">
            <v>517131</v>
          </cell>
          <cell r="C366" t="str">
            <v>2023-01819</v>
          </cell>
          <cell r="D366" t="str">
            <v>MOVISTAR</v>
          </cell>
          <cell r="E366" t="str">
            <v>DESPACHO</v>
          </cell>
          <cell r="F366" t="str">
            <v>NORMAL</v>
          </cell>
          <cell r="G366" t="str">
            <v>031080202301819</v>
          </cell>
          <cell r="H366">
            <v>44973</v>
          </cell>
          <cell r="I366" t="str">
            <v>EN_TRANSITO</v>
          </cell>
          <cell r="J366">
            <v>44973</v>
          </cell>
          <cell r="K366" t="str">
            <v>NORPHONE CHONE_LOURDES BRAVO</v>
          </cell>
          <cell r="L366" t="str">
            <v>CENTRO CALLE PICHINCHA ENTRE CALLES WASHINGTON Y BOLIVAR A LADO DE ALMACENES ARTEFACTA</v>
          </cell>
        </row>
        <row r="367">
          <cell r="A367" t="str">
            <v>2023-01820</v>
          </cell>
          <cell r="B367">
            <v>517132</v>
          </cell>
          <cell r="C367" t="str">
            <v>2023-01820</v>
          </cell>
          <cell r="D367" t="str">
            <v>MOVISTAR</v>
          </cell>
          <cell r="E367" t="str">
            <v>DESPACHO</v>
          </cell>
          <cell r="F367" t="str">
            <v>NORMAL</v>
          </cell>
          <cell r="G367" t="str">
            <v>031080202301820</v>
          </cell>
          <cell r="H367">
            <v>44973</v>
          </cell>
          <cell r="I367" t="str">
            <v>EN_TRANSITO</v>
          </cell>
          <cell r="J367">
            <v>44973</v>
          </cell>
          <cell r="K367" t="str">
            <v>NORPHONE EL CARMEN_LOURDES BRAVO</v>
          </cell>
          <cell r="L367" t="str">
            <v>CALLE ABDON CALDERON Y AV. CHONE. FRENTE A JAPON MOTOS,DIAGONAL AL BANCO PICHINCHA</v>
          </cell>
        </row>
        <row r="368">
          <cell r="A368" t="str">
            <v>2023-01821</v>
          </cell>
          <cell r="B368">
            <v>517133</v>
          </cell>
          <cell r="C368" t="str">
            <v>2023-01821</v>
          </cell>
          <cell r="D368" t="str">
            <v>MOVISTAR</v>
          </cell>
          <cell r="E368" t="str">
            <v>DESPACHO</v>
          </cell>
          <cell r="F368" t="str">
            <v>NORMAL</v>
          </cell>
          <cell r="G368" t="str">
            <v>031080202301821</v>
          </cell>
          <cell r="H368">
            <v>44973</v>
          </cell>
          <cell r="I368" t="str">
            <v>EN_TRANSITO</v>
          </cell>
          <cell r="J368">
            <v>44973</v>
          </cell>
          <cell r="K368" t="str">
            <v>CAVS AE NORPHONE EL CONDADO_PUSDA CHEZA ERIKA ELIZABETH</v>
          </cell>
          <cell r="L368" t="str">
            <v>AVENIDA DE LA PRENSA Y AVENIDA KENNEDY CC CONDADO SHOPPING  LOCAL 314 FRENTE A KIA</v>
          </cell>
        </row>
        <row r="369">
          <cell r="A369" t="str">
            <v>2023-01822</v>
          </cell>
          <cell r="B369">
            <v>517134</v>
          </cell>
          <cell r="C369" t="str">
            <v>2023-01822</v>
          </cell>
          <cell r="D369" t="str">
            <v>MOVISTAR</v>
          </cell>
          <cell r="E369" t="str">
            <v>DESPACHO</v>
          </cell>
          <cell r="F369" t="str">
            <v>NORMAL</v>
          </cell>
          <cell r="G369" t="str">
            <v>FT86797</v>
          </cell>
          <cell r="H369">
            <v>44973</v>
          </cell>
          <cell r="I369" t="str">
            <v>EN_TRANSITO</v>
          </cell>
          <cell r="J369">
            <v>44973</v>
          </cell>
          <cell r="K369" t="str">
            <v xml:space="preserve">AE NORPHONE 9 DE OCT_LOURDES BRAVO </v>
          </cell>
          <cell r="L369" t="str">
            <v xml:space="preserve">9 DE OCTUBRE ENTRE PEDRO CARBO Y GENERAL CORDOVA, EDIFICIO SAN FRANCISCO 300 LOCAL NO. 8 PLANTA BAJA (PARTE EXTERIOR) </v>
          </cell>
        </row>
        <row r="370">
          <cell r="A370" t="str">
            <v>2023-01823</v>
          </cell>
          <cell r="B370">
            <v>517135</v>
          </cell>
          <cell r="C370" t="str">
            <v>2023-01823</v>
          </cell>
          <cell r="D370" t="str">
            <v>MOVISTAR</v>
          </cell>
          <cell r="E370" t="str">
            <v>DESPACHO</v>
          </cell>
          <cell r="F370" t="str">
            <v>NORMAL</v>
          </cell>
          <cell r="G370" t="str">
            <v>FT86787</v>
          </cell>
          <cell r="H370">
            <v>44973</v>
          </cell>
          <cell r="I370" t="str">
            <v>EN_TRANSITO</v>
          </cell>
          <cell r="J370">
            <v>44973</v>
          </cell>
          <cell r="K370" t="str">
            <v>PATRICIA ELIZABEHT IDUARTE CHAVEZ GUAYAQUIL_CHRISTIAN GUILLERMO JIMENEZ GABINO</v>
          </cell>
          <cell r="L370" t="str">
            <v>AV JUAN TANCA MARENGO Y AV CONSTITUCION, EDIF. NOVIS (EXECUTIVE CENTER) TERCER PISO OFICINA 301, GUAYAQUIL</v>
          </cell>
        </row>
        <row r="371">
          <cell r="A371" t="str">
            <v>2023-01824</v>
          </cell>
          <cell r="B371">
            <v>517136</v>
          </cell>
          <cell r="C371" t="str">
            <v>2023-01824</v>
          </cell>
          <cell r="D371" t="str">
            <v>MOVISTAR</v>
          </cell>
          <cell r="E371" t="str">
            <v>DESPACHO</v>
          </cell>
          <cell r="F371" t="str">
            <v>NORMAL</v>
          </cell>
          <cell r="G371" t="str">
            <v>031080202301824</v>
          </cell>
          <cell r="H371">
            <v>44973</v>
          </cell>
          <cell r="I371" t="str">
            <v>EN_TRANSITO</v>
          </cell>
          <cell r="J371">
            <v>44973</v>
          </cell>
          <cell r="K371" t="str">
            <v>NORPHONE AMBATO_PAOLA MORAN</v>
          </cell>
          <cell r="L371" t="str">
            <v>AV CEVALLOS ENTRE CALLES MERA Y MARTINEZ CAV NORPHONE</v>
          </cell>
        </row>
        <row r="372">
          <cell r="A372" t="str">
            <v>2023-01825</v>
          </cell>
          <cell r="B372">
            <v>517137</v>
          </cell>
          <cell r="C372" t="str">
            <v>2023-01825</v>
          </cell>
          <cell r="D372" t="str">
            <v>MOVISTAR</v>
          </cell>
          <cell r="E372" t="str">
            <v>DESPACHO</v>
          </cell>
          <cell r="F372" t="str">
            <v>NORMAL</v>
          </cell>
          <cell r="G372" t="str">
            <v>031080202301825</v>
          </cell>
          <cell r="H372">
            <v>44973</v>
          </cell>
          <cell r="I372" t="str">
            <v>EN_TRANSITO</v>
          </cell>
          <cell r="J372">
            <v>44973</v>
          </cell>
          <cell r="K372" t="str">
            <v>CELL EXPRESS LATACUNGA_XAVIER BENITEZ</v>
          </cell>
          <cell r="L372" t="str">
            <v>AV GUAYAQUIL Y 2 DE MAYO LATACUNGA</v>
          </cell>
        </row>
        <row r="373">
          <cell r="A373" t="str">
            <v>2023-01826</v>
          </cell>
          <cell r="B373">
            <v>517138</v>
          </cell>
          <cell r="C373" t="str">
            <v>2023-01826</v>
          </cell>
          <cell r="D373" t="str">
            <v>MOVISTAR</v>
          </cell>
          <cell r="E373" t="str">
            <v>DESPACHO</v>
          </cell>
          <cell r="F373" t="str">
            <v>NORMAL</v>
          </cell>
          <cell r="G373" t="str">
            <v>031080202301826</v>
          </cell>
          <cell r="H373">
            <v>44973</v>
          </cell>
          <cell r="I373" t="str">
            <v>EN_TRANSITO</v>
          </cell>
          <cell r="J373">
            <v>44973</v>
          </cell>
          <cell r="K373" t="str">
            <v>GRUPO ROMERO (C.C. MALL EL FORTIN)_ROMERO RODRIGUEZ MAURENY GEANELLA</v>
          </cell>
          <cell r="L373" t="str">
            <v>Av perimetral calle casuarina Centro Comercial  Mall del fortin</v>
          </cell>
        </row>
        <row r="374">
          <cell r="A374" t="str">
            <v>2023-01827</v>
          </cell>
          <cell r="B374">
            <v>517139</v>
          </cell>
          <cell r="C374" t="str">
            <v>2023-01827</v>
          </cell>
          <cell r="D374" t="str">
            <v>MOVISTAR</v>
          </cell>
          <cell r="E374" t="str">
            <v>DESPACHO</v>
          </cell>
          <cell r="F374" t="str">
            <v>NORMAL</v>
          </cell>
          <cell r="G374" t="str">
            <v>031080202301827</v>
          </cell>
          <cell r="H374">
            <v>44973</v>
          </cell>
          <cell r="I374" t="str">
            <v>EN_TRANSITO</v>
          </cell>
          <cell r="J374">
            <v>44973</v>
          </cell>
          <cell r="K374" t="str">
            <v>FDV&amp;H Productos y Servicios Esmeraldas_VICTOR HUGO FLORES DE VALGAZ ANDRADE</v>
          </cell>
          <cell r="L374" t="str">
            <v>Av Olmedo 007, entre Manuela Canizares y Vicente Maldonado Piedrahita</v>
          </cell>
        </row>
        <row r="375">
          <cell r="A375" t="str">
            <v>2023-01828</v>
          </cell>
          <cell r="B375">
            <v>517140</v>
          </cell>
          <cell r="C375" t="str">
            <v>2023-01828</v>
          </cell>
          <cell r="D375" t="str">
            <v>MOVISTAR</v>
          </cell>
          <cell r="E375" t="str">
            <v>DESPACHO</v>
          </cell>
          <cell r="F375" t="str">
            <v>NORMAL</v>
          </cell>
          <cell r="G375" t="str">
            <v>FT86786</v>
          </cell>
          <cell r="H375">
            <v>44973</v>
          </cell>
          <cell r="I375" t="str">
            <v>EN_TRANSITO</v>
          </cell>
          <cell r="J375">
            <v>44973</v>
          </cell>
          <cell r="K375" t="str">
            <v>NORPHONE ZONIFICACION - GUAYAS_ISAAC GAVILANEZ</v>
          </cell>
          <cell r="L375" t="str">
            <v>AV. 9 de Octubre y Pedro Carbo (CAV MOVISTAR)</v>
          </cell>
        </row>
        <row r="376">
          <cell r="A376" t="str">
            <v>2023-01829</v>
          </cell>
          <cell r="B376">
            <v>517141</v>
          </cell>
          <cell r="C376" t="str">
            <v>2023-01829</v>
          </cell>
          <cell r="D376" t="str">
            <v>MOVISTAR</v>
          </cell>
          <cell r="E376" t="str">
            <v>DESPACHO</v>
          </cell>
          <cell r="F376" t="str">
            <v>NORMAL</v>
          </cell>
          <cell r="G376" t="str">
            <v>031080202301829</v>
          </cell>
          <cell r="H376">
            <v>44973</v>
          </cell>
          <cell r="I376" t="str">
            <v>EN_TRANSITO</v>
          </cell>
          <cell r="J376">
            <v>44973</v>
          </cell>
          <cell r="K376" t="str">
            <v>NORPHONE ZONIFICACION - LOS RIOS_ISAAC GAVILANEZ</v>
          </cell>
          <cell r="L376" t="str">
            <v>QUEVEDO SIETE DE OCTUBRE CALLE 6TA ENTRE J Y LA K</v>
          </cell>
        </row>
        <row r="377">
          <cell r="A377" t="str">
            <v>2023-01830</v>
          </cell>
          <cell r="B377">
            <v>517142</v>
          </cell>
          <cell r="C377" t="str">
            <v>2023-01830</v>
          </cell>
          <cell r="D377" t="str">
            <v>MOVISTAR</v>
          </cell>
          <cell r="E377" t="str">
            <v>DESPACHO</v>
          </cell>
          <cell r="F377" t="str">
            <v>NORMAL</v>
          </cell>
          <cell r="G377" t="str">
            <v>031080202301830</v>
          </cell>
          <cell r="H377">
            <v>44973</v>
          </cell>
          <cell r="I377" t="str">
            <v>EN_TRANSITO</v>
          </cell>
          <cell r="J377">
            <v>44973</v>
          </cell>
          <cell r="K377" t="str">
            <v>NORPHONE ZONIFICACION - SANTA ELENA_LIBERTAD</v>
          </cell>
          <cell r="L377" t="str">
            <v>C.C. PASEO SHOPPING LIBERTAD CAV MOVISTAR: AV CARLOS ESPINOSA E/ CALLE 10 Y 11 C.C. PASEO SHOPPING LIBERTAD</v>
          </cell>
        </row>
        <row r="378">
          <cell r="A378" t="str">
            <v>2023-01831</v>
          </cell>
          <cell r="B378">
            <v>517143</v>
          </cell>
          <cell r="C378" t="str">
            <v>2023-01831</v>
          </cell>
          <cell r="D378" t="str">
            <v>MOVISTAR</v>
          </cell>
          <cell r="E378" t="str">
            <v>DESPACHO</v>
          </cell>
          <cell r="F378" t="str">
            <v>NORMAL</v>
          </cell>
          <cell r="G378" t="str">
            <v>031080202301831</v>
          </cell>
          <cell r="H378">
            <v>44973</v>
          </cell>
          <cell r="I378" t="str">
            <v>EN_TRANSITO</v>
          </cell>
          <cell r="J378">
            <v>44973</v>
          </cell>
          <cell r="K378" t="str">
            <v>NORPHONE ZONIFICACION GUAYAS CALLE_SILVIA ALVAREZ</v>
          </cell>
          <cell r="L378" t="str">
            <v>AV. 9 de Octubre y Pedro Carbo (CAV MOVISTAR)</v>
          </cell>
        </row>
        <row r="379">
          <cell r="A379" t="str">
            <v>2023-01832</v>
          </cell>
          <cell r="B379">
            <v>517144</v>
          </cell>
          <cell r="C379" t="str">
            <v>2023-01832</v>
          </cell>
          <cell r="D379" t="str">
            <v>MOVISTAR</v>
          </cell>
          <cell r="E379" t="str">
            <v>DESPACHO</v>
          </cell>
          <cell r="F379" t="str">
            <v>NORMAL</v>
          </cell>
          <cell r="G379" t="str">
            <v>031080202301832</v>
          </cell>
          <cell r="H379">
            <v>44973</v>
          </cell>
          <cell r="I379" t="str">
            <v>EN_TRANSITO</v>
          </cell>
          <cell r="J379">
            <v>44973</v>
          </cell>
          <cell r="K379" t="str">
            <v>NORPHONE ZONIFICACION SANTA ELENA CALLE_JOSE GUAMAN / FUNCIONARIO CAV MOVISTAR</v>
          </cell>
          <cell r="L379" t="str">
            <v>C.C. Paseo Shopping Libertad CAV MOVISTAR: AV Carlos Espinosa E/ calle 10 y 11 C.C. Paseo Shopping Libertad</v>
          </cell>
        </row>
        <row r="380">
          <cell r="A380" t="str">
            <v>2023-01833</v>
          </cell>
          <cell r="B380">
            <v>517145</v>
          </cell>
          <cell r="C380" t="str">
            <v>2023-01833</v>
          </cell>
          <cell r="D380" t="str">
            <v>MOVISTAR</v>
          </cell>
          <cell r="E380" t="str">
            <v>DESPACHO</v>
          </cell>
          <cell r="F380" t="str">
            <v>NORMAL</v>
          </cell>
          <cell r="G380" t="str">
            <v>FT86835</v>
          </cell>
          <cell r="H380">
            <v>44973</v>
          </cell>
          <cell r="I380" t="str">
            <v>HABILITADO_RUTEO</v>
          </cell>
          <cell r="J380">
            <v>44973</v>
          </cell>
          <cell r="K380" t="str">
            <v>NORPHONE CALLE PICHINCHA_Gisela Aleaga</v>
          </cell>
          <cell r="L380" t="str">
            <v>Republica del Salvador y Naciones Unidas SUYANA Torre Corporativa Piso 12</v>
          </cell>
        </row>
        <row r="381">
          <cell r="A381" t="str">
            <v>2023-01834</v>
          </cell>
          <cell r="B381">
            <v>517146</v>
          </cell>
          <cell r="C381" t="str">
            <v>2023-01834</v>
          </cell>
          <cell r="D381" t="str">
            <v>MOVISTAR</v>
          </cell>
          <cell r="E381" t="str">
            <v>DESPACHO</v>
          </cell>
          <cell r="F381" t="str">
            <v>NORMAL</v>
          </cell>
          <cell r="G381" t="str">
            <v>031080202301834</v>
          </cell>
          <cell r="H381">
            <v>44973</v>
          </cell>
          <cell r="I381" t="str">
            <v>EN_TRANSITO</v>
          </cell>
          <cell r="J381">
            <v>44973</v>
          </cell>
          <cell r="K381" t="str">
            <v xml:space="preserve">NORPHONE CALLE TUNGURAHUA_LOURDES BRAVO </v>
          </cell>
          <cell r="L381" t="str">
            <v>Av. Cevallos y Mera CAV MOVISTAR AMBATO</v>
          </cell>
        </row>
        <row r="382">
          <cell r="A382" t="str">
            <v>2023-01835</v>
          </cell>
          <cell r="B382">
            <v>517147</v>
          </cell>
          <cell r="C382" t="str">
            <v>2023-01835</v>
          </cell>
          <cell r="D382" t="str">
            <v>MOVISTAR</v>
          </cell>
          <cell r="E382" t="str">
            <v>DESPACHO</v>
          </cell>
          <cell r="F382" t="str">
            <v>NORMAL</v>
          </cell>
          <cell r="G382" t="str">
            <v>031080202301835</v>
          </cell>
          <cell r="H382">
            <v>44973</v>
          </cell>
          <cell r="I382" t="str">
            <v>EN_TRANSITO</v>
          </cell>
          <cell r="J382">
            <v>44973</v>
          </cell>
          <cell r="K382" t="str">
            <v>NORPHONE ZONIFICACION CARCHI 2_CARLOS JOSE CAMPOVERDE BERRU</v>
          </cell>
          <cell r="L382" t="str">
            <v>AV. MARIANO ACOSTA 2147 Y VICTOR GOMEZ JURADO</v>
          </cell>
        </row>
        <row r="383">
          <cell r="A383" t="str">
            <v>2023-01836</v>
          </cell>
          <cell r="B383">
            <v>517148</v>
          </cell>
          <cell r="C383" t="str">
            <v>2023-01836</v>
          </cell>
          <cell r="D383" t="str">
            <v>MOVISTAR</v>
          </cell>
          <cell r="E383" t="str">
            <v>DESPACHO</v>
          </cell>
          <cell r="F383" t="str">
            <v>NORMAL</v>
          </cell>
          <cell r="G383" t="str">
            <v>031080202301836</v>
          </cell>
          <cell r="H383">
            <v>44973</v>
          </cell>
          <cell r="I383" t="str">
            <v>EN_TRANSITO</v>
          </cell>
          <cell r="J383">
            <v>44973</v>
          </cell>
          <cell r="K383" t="str">
            <v>NORPHONE ZONIFICACION IMBABURA_PAOLA MORAN</v>
          </cell>
          <cell r="L383" t="str">
            <v>AV MARIANO ACOSTO 2147 Y VICTOR GOMEZ JURADO CC LA PLAZA</v>
          </cell>
        </row>
        <row r="384">
          <cell r="A384" t="str">
            <v>2023-01837</v>
          </cell>
          <cell r="B384">
            <v>517149</v>
          </cell>
          <cell r="C384" t="str">
            <v>2023-01837</v>
          </cell>
          <cell r="D384" t="str">
            <v>MOVISTAR</v>
          </cell>
          <cell r="E384" t="str">
            <v>DESPACHO</v>
          </cell>
          <cell r="F384" t="str">
            <v>NORMAL</v>
          </cell>
          <cell r="G384" t="str">
            <v>031080202301837</v>
          </cell>
          <cell r="H384">
            <v>44973</v>
          </cell>
          <cell r="I384" t="str">
            <v>EN_TRANSITO</v>
          </cell>
          <cell r="J384">
            <v>44973</v>
          </cell>
          <cell r="K384" t="str">
            <v>NORPHONE ZONIFICACION TUNGURAHUA_PAOLA MORAN</v>
          </cell>
          <cell r="L384" t="str">
            <v>AV CEVALLOS ENTRE CALLES MERA Y MARTINEZ CAV NORPHONE</v>
          </cell>
        </row>
        <row r="385">
          <cell r="A385" t="str">
            <v>2023-01838</v>
          </cell>
          <cell r="B385">
            <v>517150</v>
          </cell>
          <cell r="C385" t="str">
            <v>2023-01838</v>
          </cell>
          <cell r="D385" t="str">
            <v>MOVISTAR</v>
          </cell>
          <cell r="E385" t="str">
            <v>DESPACHO</v>
          </cell>
          <cell r="F385" t="str">
            <v>NORMAL</v>
          </cell>
          <cell r="G385" t="str">
            <v>031080202301838</v>
          </cell>
          <cell r="H385">
            <v>44973</v>
          </cell>
          <cell r="I385" t="str">
            <v>EN_TRANSITO</v>
          </cell>
          <cell r="J385">
            <v>44973</v>
          </cell>
          <cell r="K385" t="str">
            <v>NORPHONE ZONIFICACION PICHINCHA_GISELA ALEAGA</v>
          </cell>
          <cell r="L385" t="str">
            <v>REPUBLICA DEL SALVADOR Y NACIONES UNIDAS SUYANA TORRE CORPORATIVA PISO 12</v>
          </cell>
        </row>
        <row r="386">
          <cell r="A386" t="str">
            <v>2023-01839</v>
          </cell>
          <cell r="B386">
            <v>517151</v>
          </cell>
          <cell r="C386" t="str">
            <v>2023-01839</v>
          </cell>
          <cell r="D386" t="str">
            <v>MOVISTAR</v>
          </cell>
          <cell r="E386" t="str">
            <v>DESPACHO</v>
          </cell>
          <cell r="F386" t="str">
            <v>NORMAL</v>
          </cell>
          <cell r="G386" t="str">
            <v>031080202301839</v>
          </cell>
          <cell r="H386">
            <v>44973</v>
          </cell>
          <cell r="I386" t="str">
            <v>EN_TRANSITO</v>
          </cell>
          <cell r="J386">
            <v>44973</v>
          </cell>
          <cell r="K386" t="str">
            <v xml:space="preserve">AE NORPHONE POLICENTRO_LOURDES BRAVO </v>
          </cell>
          <cell r="L386" t="str">
            <v>Cdla Kenney Av Del Periodista y Dr Juan Bautista Arzube CC Policentro local 9</v>
          </cell>
        </row>
        <row r="387">
          <cell r="A387" t="str">
            <v>2023-01840</v>
          </cell>
          <cell r="B387">
            <v>517152</v>
          </cell>
          <cell r="C387" t="str">
            <v>2023-01840</v>
          </cell>
          <cell r="D387" t="str">
            <v>MOVISTAR</v>
          </cell>
          <cell r="E387" t="str">
            <v>DESPACHO</v>
          </cell>
          <cell r="F387" t="str">
            <v>NORMAL</v>
          </cell>
          <cell r="G387" t="str">
            <v>031080202301840</v>
          </cell>
          <cell r="H387">
            <v>44973</v>
          </cell>
          <cell r="I387" t="str">
            <v>EN_TRANSITO</v>
          </cell>
          <cell r="J387">
            <v>44973</v>
          </cell>
          <cell r="K387" t="str">
            <v>CC PASEO SHOPPING (DANICELL)_DANIELA BARRAZUETA</v>
          </cell>
          <cell r="L387" t="str">
            <v>DV VIA MACHALA – PASAJE EN EL KM 1 ½ CENTRO COMERCIAL PASEO SHOPPING MACHALA MACHALA EL ORO</v>
          </cell>
        </row>
        <row r="388">
          <cell r="A388" t="str">
            <v>2023-01841</v>
          </cell>
          <cell r="B388">
            <v>517153</v>
          </cell>
          <cell r="C388" t="str">
            <v>2023-01841</v>
          </cell>
          <cell r="D388" t="str">
            <v>MOVISTAR</v>
          </cell>
          <cell r="E388" t="str">
            <v>DESPACHO</v>
          </cell>
          <cell r="F388" t="str">
            <v>NORMAL</v>
          </cell>
          <cell r="G388" t="str">
            <v>031080202301841</v>
          </cell>
          <cell r="H388">
            <v>44973</v>
          </cell>
          <cell r="I388" t="str">
            <v>EN_TRANSITO</v>
          </cell>
          <cell r="J388">
            <v>44973</v>
          </cell>
          <cell r="K388" t="str">
            <v xml:space="preserve">NORPHONE (ISLA RIOCENTRO SUR)_LOURDES BRAVO </v>
          </cell>
          <cell r="L388" t="str">
            <v>CC RIOCENTRO SUR AVENIDA 25 DE JULIO</v>
          </cell>
        </row>
        <row r="389">
          <cell r="A389" t="str">
            <v>2023-01842</v>
          </cell>
          <cell r="B389">
            <v>517154</v>
          </cell>
          <cell r="C389" t="str">
            <v>2023-01842</v>
          </cell>
          <cell r="D389" t="str">
            <v>MOVISTAR</v>
          </cell>
          <cell r="E389" t="str">
            <v>DESPACHO</v>
          </cell>
          <cell r="F389" t="str">
            <v>NORMAL</v>
          </cell>
          <cell r="G389" t="str">
            <v>031080202301842</v>
          </cell>
          <cell r="H389">
            <v>44973</v>
          </cell>
          <cell r="I389" t="str">
            <v>EN_TRANSITO</v>
          </cell>
          <cell r="J389">
            <v>44973</v>
          </cell>
          <cell r="K389" t="str">
            <v>NORPHONE C.C. Riocentro Norte_PAOLA MORAN</v>
          </cell>
          <cell r="L389" t="str">
            <v>CENTRO COMERCIAL RIOCENTRO NORTE AV FRANCISCO DE ORELLANA LOCAL 10 PRIMERA PUERTA</v>
          </cell>
        </row>
        <row r="390">
          <cell r="A390" t="str">
            <v>2023-01843</v>
          </cell>
          <cell r="B390">
            <v>517155</v>
          </cell>
          <cell r="C390" t="str">
            <v>2023-01843</v>
          </cell>
          <cell r="D390" t="str">
            <v>MOVISTAR</v>
          </cell>
          <cell r="E390" t="str">
            <v>DESPACHO</v>
          </cell>
          <cell r="F390" t="str">
            <v>NORMAL</v>
          </cell>
          <cell r="G390" t="str">
            <v>031080202301843</v>
          </cell>
          <cell r="H390">
            <v>44973</v>
          </cell>
          <cell r="I390" t="str">
            <v>EN_TRANSITO</v>
          </cell>
          <cell r="J390">
            <v>44973</v>
          </cell>
          <cell r="K390" t="str">
            <v>NORPHONE C.C. Riocentro Sur_PAOLA MORAN</v>
          </cell>
          <cell r="L390" t="str">
            <v>C.C. RIOCENTRO SUR AV 25 DE JULIO LOCAL 43 JUNTO A LA UNIV. AGRARIA</v>
          </cell>
        </row>
        <row r="391">
          <cell r="A391" t="str">
            <v>1791283309001</v>
          </cell>
          <cell r="B391">
            <v>517116</v>
          </cell>
          <cell r="C391" t="str">
            <v>1791283309001</v>
          </cell>
          <cell r="D391" t="str">
            <v>BRELDYNG</v>
          </cell>
          <cell r="E391" t="str">
            <v>DESPACHO</v>
          </cell>
          <cell r="F391" t="str">
            <v>NORMAL</v>
          </cell>
          <cell r="G391" t="str">
            <v>FT86896</v>
          </cell>
          <cell r="H391">
            <v>44973</v>
          </cell>
          <cell r="I391" t="str">
            <v>COORDINADO</v>
          </cell>
          <cell r="J391">
            <v>44973</v>
          </cell>
          <cell r="K391" t="str">
            <v>EMPRESDANE GRAFICAS CIA. LTDA. RECIBE REP. LEGAL:PIEDRA BONILLA DAVID SEBASTIAN CI REP LEGAL:1711895712</v>
          </cell>
          <cell r="L391" t="str">
            <v>TRABAJO / PICHINCHA / QUITO / SAN JUAN / ENRIQUE RITHER / N21-128 / PASAJE 22 / FACTURACION MANUAL EN AXIS PROCEDER SE ENVIA MAIL A CAJA CON EL OK DE SUP CREDITO</v>
          </cell>
        </row>
        <row r="392">
          <cell r="A392" t="str">
            <v>20003115951882</v>
          </cell>
          <cell r="B392">
            <v>517109</v>
          </cell>
          <cell r="C392" t="str">
            <v>20003115951882</v>
          </cell>
          <cell r="D392" t="str">
            <v>BRELDYNG</v>
          </cell>
          <cell r="E392" t="str">
            <v>DESPACHO</v>
          </cell>
          <cell r="F392" t="str">
            <v>NORMAL</v>
          </cell>
          <cell r="G392" t="str">
            <v>031002004270967</v>
          </cell>
          <cell r="H392">
            <v>44973</v>
          </cell>
          <cell r="I392" t="str">
            <v>COORDINADO</v>
          </cell>
          <cell r="J392">
            <v>44973</v>
          </cell>
          <cell r="K392" t="str">
            <v>TOALA GUERRERO MICHEL YEARDLEY</v>
          </cell>
          <cell r="L392" t="str">
            <v>OFICINA COURIER / ESMERALDAS / ESMERALDAS / ESMERALDAS / MANUELA CANIZARES / 504 / ENTRE COLON Y ELOY ALFARO / OFICINA TRAMACO ESMERALDAS FRENTE A LABORATORIO ESTUPINAN</v>
          </cell>
        </row>
        <row r="393">
          <cell r="A393" t="str">
            <v>20003116349354</v>
          </cell>
          <cell r="B393">
            <v>517110</v>
          </cell>
          <cell r="C393" t="str">
            <v>20003116349354</v>
          </cell>
          <cell r="D393" t="str">
            <v>BRELDYNG</v>
          </cell>
          <cell r="E393" t="str">
            <v>DESPACHO</v>
          </cell>
          <cell r="F393" t="str">
            <v>NORMAL</v>
          </cell>
          <cell r="G393" t="str">
            <v>031002004270968</v>
          </cell>
          <cell r="H393">
            <v>44973</v>
          </cell>
          <cell r="I393" t="str">
            <v>COORDINADO</v>
          </cell>
          <cell r="J393">
            <v>44973</v>
          </cell>
          <cell r="K393" t="str">
            <v>KARINA ANGELICA PARRAGA PRADO</v>
          </cell>
          <cell r="L393" t="str">
            <v>OFICINA COURIER / EL ORO / MACHALA / MACHALA / AV 11AVA NORTE / 18-123 / ENTRE 10 DE AGOSTO Y VIA LIMON / OFICINA TRAMACO MACHALA CENTRO DE DISTRIBUCION JUNTO A MECANICA Y LAVARORA ESPINOZA), A 5 CASA</v>
          </cell>
        </row>
        <row r="394">
          <cell r="A394" t="str">
            <v>20003116348417</v>
          </cell>
          <cell r="B394">
            <v>517111</v>
          </cell>
          <cell r="C394" t="str">
            <v>20003116348417</v>
          </cell>
          <cell r="D394" t="str">
            <v>BRELDYNG</v>
          </cell>
          <cell r="E394" t="str">
            <v>DESPACHO</v>
          </cell>
          <cell r="F394" t="str">
            <v>NORMAL</v>
          </cell>
          <cell r="G394" t="str">
            <v>031002004270969</v>
          </cell>
          <cell r="H394">
            <v>44973</v>
          </cell>
          <cell r="I394" t="str">
            <v>COORDINADO</v>
          </cell>
          <cell r="J394">
            <v>44973</v>
          </cell>
          <cell r="K394" t="str">
            <v>ARMIJOS CARRION LUIS ALBERTO</v>
          </cell>
          <cell r="L394" t="str">
            <v>DOMICILIO / SUCUMBIOS / LAGO AGRIO / NUEVA LOJA / AV DEL CHOFER / SN / 18 DE NOVIEMBRE / CLINICA DEL CISNE 2DO PISO EN LOS ALTOS DE LA FARMACIA FYBECCA</v>
          </cell>
        </row>
        <row r="395">
          <cell r="A395" t="str">
            <v>20003116364482</v>
          </cell>
          <cell r="B395">
            <v>517112</v>
          </cell>
          <cell r="C395" t="str">
            <v>20003116364482</v>
          </cell>
          <cell r="D395" t="str">
            <v>BRELDYNG</v>
          </cell>
          <cell r="E395" t="str">
            <v>DESPACHO</v>
          </cell>
          <cell r="F395" t="str">
            <v>NORMAL</v>
          </cell>
          <cell r="G395" t="str">
            <v>FT86897</v>
          </cell>
          <cell r="H395">
            <v>44973</v>
          </cell>
          <cell r="I395" t="str">
            <v>COORDINADO</v>
          </cell>
          <cell r="J395">
            <v>44973</v>
          </cell>
          <cell r="K395" t="str">
            <v>LUIS ANIBAL RUEDA CALVOPINA</v>
          </cell>
          <cell r="L395" t="str">
            <v>DOMICILIO / PICHINCHA / QUITO / LA MENA / AV ECOMENDEROS / SN / DANIEL PROANO / BARRIO REINO DE QUITO CASA E11_85</v>
          </cell>
        </row>
        <row r="396">
          <cell r="A396" t="str">
            <v>20003107814487</v>
          </cell>
          <cell r="B396">
            <v>517113</v>
          </cell>
          <cell r="C396" t="str">
            <v>20003107814487</v>
          </cell>
          <cell r="D396" t="str">
            <v>BRELDYNG</v>
          </cell>
          <cell r="E396" t="str">
            <v>DESPACHO</v>
          </cell>
          <cell r="F396" t="str">
            <v>NORMAL</v>
          </cell>
          <cell r="G396" t="str">
            <v>FT86898</v>
          </cell>
          <cell r="H396">
            <v>44973</v>
          </cell>
          <cell r="I396" t="str">
            <v>COORDINADO</v>
          </cell>
          <cell r="J396">
            <v>44973</v>
          </cell>
          <cell r="K396" t="str">
            <v>CUATIS PUPIALES YOLANDA BEATRIZ</v>
          </cell>
          <cell r="L396" t="str">
            <v>DOMICILIO / PICHINCHA / QUITO / SANGOLQUI / AV PANZALEO / SN / CANARIS / BARRIO BAJARDOA 3 CUADRAS DE LA IGLESIA DE RUMILOMA/CASA DE 1 PISO COLOR TOMATE</v>
          </cell>
        </row>
        <row r="397">
          <cell r="A397" t="str">
            <v>20003117537124</v>
          </cell>
          <cell r="B397">
            <v>517114</v>
          </cell>
          <cell r="C397" t="str">
            <v>20003117537124</v>
          </cell>
          <cell r="D397" t="str">
            <v>BRELDYNG</v>
          </cell>
          <cell r="E397" t="str">
            <v>DESPACHO</v>
          </cell>
          <cell r="F397" t="str">
            <v>NORMAL</v>
          </cell>
          <cell r="H397">
            <v>44973</v>
          </cell>
          <cell r="I397" t="str">
            <v>COORDINADO</v>
          </cell>
          <cell r="J397">
            <v>44973</v>
          </cell>
          <cell r="K397" t="str">
            <v>CARLA SOFIA FRUGONE MALDONADO</v>
          </cell>
          <cell r="L397" t="str">
            <v>DOMICILIO / GUAYAS / GUAYAQUIL / TARQUI / AV FRANCISCO DE ORELLANA / MZ 4 VLL 17 /  / CDLA LA ALBORADA 13 ETAPA CASA DE UN 1 PISO CL BL ATRAS DE GASOLINEA PRIMAX</v>
          </cell>
        </row>
        <row r="398">
          <cell r="A398" t="str">
            <v>20003117555268</v>
          </cell>
          <cell r="B398">
            <v>517115</v>
          </cell>
          <cell r="C398" t="str">
            <v>20003117555268</v>
          </cell>
          <cell r="D398" t="str">
            <v>BRELDYNG</v>
          </cell>
          <cell r="E398" t="str">
            <v>DESPACHO</v>
          </cell>
          <cell r="F398" t="str">
            <v>NORMAL</v>
          </cell>
          <cell r="H398">
            <v>44973</v>
          </cell>
          <cell r="I398" t="str">
            <v>COORDINADO</v>
          </cell>
          <cell r="J398">
            <v>44973</v>
          </cell>
          <cell r="K398" t="str">
            <v>SILVA VEGA ALBERTH GUSTAVO</v>
          </cell>
          <cell r="L398" t="str">
            <v>DOMICILIO / GUAYAS / GUAYAQUIL / TARQUI / AV CARLOS JULIO AROSEMENA / SN / LOS CIRUELOS Y LAS CHIRIMOYAS / BARRIO MIRAFLORES FRENTE A TIENDA DE ABARROTES OMAYRITA DIAGONAL AL MINIMARKET LA DOLOROSA</v>
          </cell>
        </row>
        <row r="399">
          <cell r="A399" t="str">
            <v>2023-01797</v>
          </cell>
          <cell r="B399">
            <v>517105</v>
          </cell>
          <cell r="C399" t="str">
            <v>2023-01797</v>
          </cell>
          <cell r="D399" t="str">
            <v>MOVISTAR</v>
          </cell>
          <cell r="E399" t="str">
            <v>DESPACHO</v>
          </cell>
          <cell r="F399" t="str">
            <v>NORMAL</v>
          </cell>
          <cell r="G399" t="str">
            <v>IC7455</v>
          </cell>
          <cell r="H399">
            <v>44973</v>
          </cell>
          <cell r="I399" t="str">
            <v>HABILITADO_RUTEO</v>
          </cell>
          <cell r="J399">
            <v>44973</v>
          </cell>
          <cell r="K399" t="str">
            <v>MARIO SEBASTIAN RENGEL PALACIOS_MARIO SEBASTIAN RENGEL PALACIOS</v>
          </cell>
          <cell r="L399" t="str">
            <v>DON BOSCO MAS ABAJO DE LA EMPRESA INDURAMA- DOS PANADERIAS ESQUINERAS</v>
          </cell>
        </row>
        <row r="400">
          <cell r="A400" t="str">
            <v>2023-01798</v>
          </cell>
          <cell r="B400">
            <v>517106</v>
          </cell>
          <cell r="C400" t="str">
            <v>2023-01798</v>
          </cell>
          <cell r="D400" t="str">
            <v>MOVISTAR</v>
          </cell>
          <cell r="E400" t="str">
            <v>DESPACHO</v>
          </cell>
          <cell r="F400" t="str">
            <v>NORMAL</v>
          </cell>
          <cell r="G400" t="str">
            <v>031080202301798</v>
          </cell>
          <cell r="H400">
            <v>44973</v>
          </cell>
          <cell r="I400" t="str">
            <v>EN_TRANSITO</v>
          </cell>
          <cell r="J400">
            <v>44973</v>
          </cell>
          <cell r="K400" t="str">
            <v>MANUEL ALFREDO PAREDES PAGUAY_MANUEL ALFREDO PAREDES PAGUAY</v>
          </cell>
          <cell r="L400" t="str">
            <v>LEG BUGA POR LOS TRONCOS A LADO DE LA IGLESIA- SENOR DE MISERICORDIA - REFERENCIA CERCA DE LA DISTRIBUIDORA DE GAS.(CASA PEQUENA DE MADERA NO TIENE NUMERACION)</v>
          </cell>
        </row>
        <row r="401">
          <cell r="A401" t="str">
            <v>2023-01799</v>
          </cell>
          <cell r="B401">
            <v>517107</v>
          </cell>
          <cell r="C401" t="str">
            <v>2023-01799</v>
          </cell>
          <cell r="D401" t="str">
            <v>MOVISTAR</v>
          </cell>
          <cell r="E401" t="str">
            <v>DESPACHO</v>
          </cell>
          <cell r="F401" t="str">
            <v>NORMAL</v>
          </cell>
          <cell r="G401" t="str">
            <v>FT86831</v>
          </cell>
          <cell r="H401">
            <v>44973</v>
          </cell>
          <cell r="I401" t="str">
            <v>HABILITADO_RUTEO</v>
          </cell>
          <cell r="J401">
            <v>44973</v>
          </cell>
          <cell r="K401" t="str">
            <v>ERIKA DANIELA GARCIA VELIZ_ERIKA DANIELA GARCIA VELIZ</v>
          </cell>
          <cell r="L401" t="str">
            <v>AVENIDA PEDRO VICENTE MALDONADO Y PEDRO DE ALFARO. S8-36 NUMERO DE CASA. REFERENCIA: A FRENTE DE LA VIDA DEL TREN, EDIFICIO DE BALDOSA Y PORTON VERDE</v>
          </cell>
        </row>
        <row r="402">
          <cell r="A402" t="str">
            <v>2023-01800</v>
          </cell>
          <cell r="B402">
            <v>517108</v>
          </cell>
          <cell r="C402" t="str">
            <v>2023-01800</v>
          </cell>
          <cell r="D402" t="str">
            <v>MOVISTAR</v>
          </cell>
          <cell r="E402" t="str">
            <v>DESPACHO</v>
          </cell>
          <cell r="F402" t="str">
            <v>NORMAL</v>
          </cell>
          <cell r="G402" t="str">
            <v>031080202301800</v>
          </cell>
          <cell r="H402">
            <v>44973</v>
          </cell>
          <cell r="I402" t="str">
            <v>EN_TRANSITO</v>
          </cell>
          <cell r="J402">
            <v>44973</v>
          </cell>
          <cell r="K402" t="str">
            <v>AE CORPORATIVO ROMERO RYRTECH (MALL DEL SUR)_MAURENY ROMERO</v>
          </cell>
          <cell r="L402" t="str">
            <v>AV. 25 DE JULIO Y ERNESTO ALBAN LOCALES 111 Y 112</v>
          </cell>
        </row>
        <row r="403">
          <cell r="A403" t="str">
            <v>18657383</v>
          </cell>
          <cell r="B403">
            <v>517104</v>
          </cell>
          <cell r="C403" t="str">
            <v>18657383</v>
          </cell>
          <cell r="D403" t="str">
            <v>SPARE</v>
          </cell>
          <cell r="E403" t="str">
            <v>DESPACHO</v>
          </cell>
          <cell r="F403" t="str">
            <v>NORMAL</v>
          </cell>
          <cell r="G403" t="str">
            <v>86699</v>
          </cell>
          <cell r="H403">
            <v>44973</v>
          </cell>
          <cell r="I403" t="str">
            <v>ENTREGADO</v>
          </cell>
          <cell r="J403">
            <v>44973</v>
          </cell>
          <cell r="K403" t="str">
            <v>OFICINA HUAWEI - GYE</v>
          </cell>
          <cell r="L403" t="str">
            <v>AV. FRANCISCO DE ORELLANA Y ALBERTO BORGES, EDIFICIO CLARO CENTRUM PISO 12</v>
          </cell>
        </row>
        <row r="404">
          <cell r="A404" t="str">
            <v>FACT_2023_75</v>
          </cell>
          <cell r="B404">
            <v>517103</v>
          </cell>
          <cell r="C404" t="str">
            <v>FACT_2023_75</v>
          </cell>
          <cell r="D404" t="str">
            <v>FACTOR</v>
          </cell>
          <cell r="E404" t="str">
            <v>DESPACHO</v>
          </cell>
          <cell r="F404" t="str">
            <v>NORMAL</v>
          </cell>
          <cell r="G404" t="str">
            <v>031002004270822</v>
          </cell>
          <cell r="H404">
            <v>44973</v>
          </cell>
          <cell r="I404" t="str">
            <v>HABILITADO_RUTEO</v>
          </cell>
          <cell r="J404">
            <v>44973</v>
          </cell>
          <cell r="K404" t="str">
            <v>PROAUTO LOJA</v>
          </cell>
          <cell r="L404" t="str">
            <v>AV. ISIDRO AYORA Y JUAN JOSE FLORES</v>
          </cell>
        </row>
        <row r="405">
          <cell r="A405" t="str">
            <v>23-396</v>
          </cell>
          <cell r="B405">
            <v>517098</v>
          </cell>
          <cell r="C405" t="str">
            <v>23-396</v>
          </cell>
          <cell r="D405" t="str">
            <v>VENTURA</v>
          </cell>
          <cell r="E405" t="str">
            <v>DESPACHO</v>
          </cell>
          <cell r="F405" t="str">
            <v>NORMAL</v>
          </cell>
          <cell r="G405" t="str">
            <v>FT86762</v>
          </cell>
          <cell r="H405">
            <v>44973</v>
          </cell>
          <cell r="I405" t="str">
            <v>EN_TRANSITO</v>
          </cell>
          <cell r="J405">
            <v>44973</v>
          </cell>
          <cell r="K405" t="str">
            <v>E. MAULME C.A. GYE</v>
          </cell>
          <cell r="L405" t="str">
            <v xml:space="preserve">AV DE LAS AMERICAS 601 Y CALLE 13 </v>
          </cell>
        </row>
        <row r="406">
          <cell r="A406" t="str">
            <v>23-399</v>
          </cell>
          <cell r="B406">
            <v>517099</v>
          </cell>
          <cell r="C406" t="str">
            <v>23-399</v>
          </cell>
          <cell r="D406" t="str">
            <v>VENTURA</v>
          </cell>
          <cell r="E406" t="str">
            <v>DESPACHO</v>
          </cell>
          <cell r="F406" t="str">
            <v>NORMAL</v>
          </cell>
          <cell r="G406" t="str">
            <v>031002004270824</v>
          </cell>
          <cell r="H406">
            <v>44973</v>
          </cell>
          <cell r="I406" t="str">
            <v>HABILITADO_RUTEO</v>
          </cell>
          <cell r="J406">
            <v>44973</v>
          </cell>
          <cell r="K406" t="str">
            <v>NORWAGEN</v>
          </cell>
          <cell r="L406" t="str">
            <v>AV MARIANO ACOSTA # 1 Y LUIS JARAMILLO PEREZ</v>
          </cell>
        </row>
        <row r="407">
          <cell r="A407" t="str">
            <v>23-397</v>
          </cell>
          <cell r="B407">
            <v>517100</v>
          </cell>
          <cell r="C407" t="str">
            <v>23-397</v>
          </cell>
          <cell r="D407" t="str">
            <v>VENTURA</v>
          </cell>
          <cell r="E407" t="str">
            <v>DESPACHO</v>
          </cell>
          <cell r="F407" t="str">
            <v>NORMAL</v>
          </cell>
          <cell r="G407" t="str">
            <v>FT86769</v>
          </cell>
          <cell r="H407">
            <v>44973</v>
          </cell>
          <cell r="I407" t="str">
            <v>HABILITADO_RUTEO</v>
          </cell>
          <cell r="J407">
            <v>44973</v>
          </cell>
          <cell r="K407" t="str">
            <v>ECUAWAGEN</v>
          </cell>
          <cell r="L407" t="str">
            <v> AV. DE LOS GRANADOS E14-70 E ISLA MARCHENA.</v>
          </cell>
        </row>
        <row r="408">
          <cell r="A408" t="str">
            <v>FACT_2023_76</v>
          </cell>
          <cell r="B408">
            <v>517102</v>
          </cell>
          <cell r="C408" t="str">
            <v>FACT_2023_76</v>
          </cell>
          <cell r="D408" t="str">
            <v>FACTOR</v>
          </cell>
          <cell r="E408" t="str">
            <v>DESPACHO</v>
          </cell>
          <cell r="F408" t="str">
            <v>NORMAL</v>
          </cell>
          <cell r="G408" t="str">
            <v>FT86761</v>
          </cell>
          <cell r="H408">
            <v>44973</v>
          </cell>
          <cell r="I408" t="str">
            <v>EN_TRANSITO</v>
          </cell>
          <cell r="J408">
            <v>44973</v>
          </cell>
          <cell r="K408" t="str">
            <v>E MAULME</v>
          </cell>
          <cell r="L408" t="str">
            <v>AV DE LAS AMERICAS 795 Y CALLE 13 A FRENTE A LA</v>
          </cell>
        </row>
        <row r="409">
          <cell r="A409" t="str">
            <v>TEK_PACIFICO_16/02/2023</v>
          </cell>
          <cell r="B409">
            <v>517097</v>
          </cell>
          <cell r="C409" t="str">
            <v>TEK_PACIFICO_16/02/2023</v>
          </cell>
          <cell r="D409" t="str">
            <v>TEKMAN</v>
          </cell>
          <cell r="E409" t="str">
            <v>RETIRO_DESPACHO</v>
          </cell>
          <cell r="F409" t="str">
            <v>NORMAL</v>
          </cell>
          <cell r="H409">
            <v>44973</v>
          </cell>
          <cell r="I409" t="str">
            <v>EN_PROCESO</v>
          </cell>
          <cell r="J409">
            <v>44973</v>
          </cell>
          <cell r="K409" t="str">
            <v>ALBIS GABRIELA OLDENBURG PAZ</v>
          </cell>
          <cell r="L409" t="str">
            <v>SACES 1 MZ F14 SOLAR 24</v>
          </cell>
        </row>
        <row r="410">
          <cell r="A410" t="str">
            <v>TEK_AGUILAS_16/02/2023</v>
          </cell>
          <cell r="B410">
            <v>517096</v>
          </cell>
          <cell r="C410" t="str">
            <v>TEK_AGUILAS_16/02/2023</v>
          </cell>
          <cell r="D410" t="str">
            <v>TEKMAN</v>
          </cell>
          <cell r="E410" t="str">
            <v>RETIRO</v>
          </cell>
          <cell r="F410" t="str">
            <v>NORMAL</v>
          </cell>
          <cell r="H410">
            <v>44973</v>
          </cell>
          <cell r="I410" t="str">
            <v>EN_PROCESO</v>
          </cell>
          <cell r="J410">
            <v>44973</v>
          </cell>
          <cell r="K410" t="str">
            <v>FLEXNET BODEGA GYE</v>
          </cell>
          <cell r="L410" t="str">
            <v>KM 8 1/2 VIA DAULE JUAN MONTALVO</v>
          </cell>
        </row>
        <row r="411">
          <cell r="A411" t="str">
            <v>RT_57058_EGAR</v>
          </cell>
          <cell r="B411">
            <v>517095</v>
          </cell>
          <cell r="C411" t="str">
            <v>RT_57058_EGAR</v>
          </cell>
          <cell r="D411" t="str">
            <v>SG</v>
          </cell>
          <cell r="E411" t="str">
            <v>RETIRO_DESPACHO</v>
          </cell>
          <cell r="F411" t="str">
            <v>NORMAL</v>
          </cell>
          <cell r="G411" t="str">
            <v>FT86698</v>
          </cell>
          <cell r="H411">
            <v>44973</v>
          </cell>
          <cell r="I411" t="str">
            <v>HABILITADO_RUTEO</v>
          </cell>
          <cell r="J411">
            <v>44973</v>
          </cell>
          <cell r="K411" t="str">
            <v>FLEXNET UIO</v>
          </cell>
          <cell r="L411" t="str">
            <v>PANAMERICANA NORTE KM 12 1/2  LLANO GRANDE</v>
          </cell>
        </row>
        <row r="412">
          <cell r="A412" t="str">
            <v>2496391</v>
          </cell>
          <cell r="B412">
            <v>517092</v>
          </cell>
          <cell r="C412" t="str">
            <v>2496391</v>
          </cell>
          <cell r="D412" t="str">
            <v>MDELIVERY</v>
          </cell>
          <cell r="E412" t="str">
            <v>DESPACHO</v>
          </cell>
          <cell r="F412" t="str">
            <v>EXPRESS</v>
          </cell>
          <cell r="G412" t="str">
            <v/>
          </cell>
          <cell r="H412">
            <v>44973</v>
          </cell>
          <cell r="I412" t="str">
            <v>EN_PROCESO</v>
          </cell>
          <cell r="J412">
            <v>44973</v>
          </cell>
          <cell r="K412" t="str">
            <v xml:space="preserve">Belen Naranjo_RESTREPO COMERCIAL INTERANDINA CIA LTDA </v>
          </cell>
          <cell r="L412" t="str">
            <v>GUAYAS GUAYAQUIL Av 9 de octubre 406 Cordova Edificio MU</v>
          </cell>
        </row>
        <row r="413">
          <cell r="A413" t="str">
            <v>2496494</v>
          </cell>
          <cell r="B413">
            <v>517093</v>
          </cell>
          <cell r="C413" t="str">
            <v>2496494</v>
          </cell>
          <cell r="D413" t="str">
            <v>MDELIVERY</v>
          </cell>
          <cell r="E413" t="str">
            <v>DESPACHO</v>
          </cell>
          <cell r="F413" t="str">
            <v>EXPRESS</v>
          </cell>
          <cell r="G413" t="str">
            <v/>
          </cell>
          <cell r="H413">
            <v>44973</v>
          </cell>
          <cell r="I413" t="str">
            <v>EN_PROCESO</v>
          </cell>
          <cell r="J413">
            <v>44973</v>
          </cell>
          <cell r="K413" t="str">
            <v>LUIS ALFONSO SEGOVIA MORENO_LUIS ALFONSO SEGOVIA MORENO</v>
          </cell>
          <cell r="L413" t="str">
            <v>AV DOMINGO COMIN Y ERNESTO ALBAN NESTLE SUR FAVOR TENER PRESENTE QUE EL USUARIO LABORA DE 08 00 A 15 00</v>
          </cell>
        </row>
        <row r="414">
          <cell r="A414" t="str">
            <v>2496352</v>
          </cell>
          <cell r="B414">
            <v>517094</v>
          </cell>
          <cell r="C414" t="str">
            <v>2496352</v>
          </cell>
          <cell r="D414" t="str">
            <v>MDELIVERY</v>
          </cell>
          <cell r="E414" t="str">
            <v>DESPACHO</v>
          </cell>
          <cell r="F414" t="str">
            <v>EXPRESS</v>
          </cell>
          <cell r="G414" t="str">
            <v>031080002496352</v>
          </cell>
          <cell r="H414">
            <v>44973</v>
          </cell>
          <cell r="I414" t="str">
            <v>ENTREGADO</v>
          </cell>
          <cell r="J414">
            <v>44973</v>
          </cell>
          <cell r="K414" t="str">
            <v>CECILIA PADILLA_CALDERON CORDERO FERNANDO ADRIAN</v>
          </cell>
          <cell r="L414" t="str">
            <v>AZUAY CUENCA PASEO RIO MACHANGARA S N CORNELIO VINTIMILLA PARQUE INDUSTRIAL LA EUROPEA</v>
          </cell>
        </row>
        <row r="415">
          <cell r="A415" t="str">
            <v>SG_23_191_1</v>
          </cell>
          <cell r="B415">
            <v>517091</v>
          </cell>
          <cell r="C415" t="str">
            <v>SG_23_191_1</v>
          </cell>
          <cell r="D415" t="str">
            <v>SG</v>
          </cell>
          <cell r="E415" t="str">
            <v>DESPACHO</v>
          </cell>
          <cell r="F415" t="str">
            <v>NORMAL</v>
          </cell>
          <cell r="G415" t="str">
            <v>FT86697</v>
          </cell>
          <cell r="H415">
            <v>44973</v>
          </cell>
          <cell r="I415" t="str">
            <v>HABILITADO_RUTEO</v>
          </cell>
          <cell r="J415">
            <v>44973</v>
          </cell>
          <cell r="K415" t="str">
            <v>EGAR SA</v>
          </cell>
          <cell r="L415" t="str">
            <v>AV.INTEROCEANICA KM 24 1/2 , 100 MTS ANTES DE LA ENTRADA A PIFO</v>
          </cell>
        </row>
        <row r="416">
          <cell r="A416" t="str">
            <v>20003116370605</v>
          </cell>
          <cell r="B416">
            <v>517072</v>
          </cell>
          <cell r="C416" t="str">
            <v>20003116370605</v>
          </cell>
          <cell r="D416" t="str">
            <v>CONECEL</v>
          </cell>
          <cell r="E416" t="str">
            <v>DESPACHO</v>
          </cell>
          <cell r="F416" t="str">
            <v>NORMAL</v>
          </cell>
          <cell r="G416" t="str">
            <v>031002004270502</v>
          </cell>
          <cell r="H416">
            <v>44973</v>
          </cell>
          <cell r="I416" t="str">
            <v>EN_TRANSITO</v>
          </cell>
          <cell r="J416">
            <v>44973</v>
          </cell>
          <cell r="K416" t="str">
            <v xml:space="preserve">XIMENA DEL CISNE GONZALEZ ZHININ / </v>
          </cell>
          <cell r="L416" t="str">
            <v>LOJA / SAN SEBASTIAN / CLL SUCRE Y CATACOCHA FUNDACION FACES JUNTO AL Hotel Flores Los Ponchos</v>
          </cell>
        </row>
        <row r="417">
          <cell r="A417" t="str">
            <v>20003117141723</v>
          </cell>
          <cell r="B417">
            <v>517073</v>
          </cell>
          <cell r="C417" t="str">
            <v>20003117141723</v>
          </cell>
          <cell r="D417" t="str">
            <v>CONECEL</v>
          </cell>
          <cell r="E417" t="str">
            <v>DESPACHO</v>
          </cell>
          <cell r="F417" t="str">
            <v>NORMAL</v>
          </cell>
          <cell r="G417" t="str">
            <v/>
          </cell>
          <cell r="H417">
            <v>44973</v>
          </cell>
          <cell r="I417" t="str">
            <v>COORDINADO</v>
          </cell>
          <cell r="J417">
            <v>44973</v>
          </cell>
          <cell r="K417" t="str">
            <v xml:space="preserve">CESAR ANDRES COLOMA FLORES / </v>
          </cell>
          <cell r="L417" t="str">
            <v>CUENCA / HUAYNA CAPAC / HERNAN MALO Y AV 24 DE MAYO/EN UNIVERSIDAD DEL AZUAY/FAC DE CIENCIAS Y TENGOLOGIA DE LA UDA</v>
          </cell>
        </row>
        <row r="418">
          <cell r="A418" t="str">
            <v>18050183</v>
          </cell>
          <cell r="B418">
            <v>517074</v>
          </cell>
          <cell r="C418" t="str">
            <v>18050183</v>
          </cell>
          <cell r="D418" t="str">
            <v>CONECEL</v>
          </cell>
          <cell r="E418" t="str">
            <v>DESPACHO</v>
          </cell>
          <cell r="F418" t="str">
            <v>NORMAL</v>
          </cell>
          <cell r="G418" t="str">
            <v/>
          </cell>
          <cell r="H418">
            <v>44973</v>
          </cell>
          <cell r="I418" t="str">
            <v>COORDINADO</v>
          </cell>
          <cell r="J418">
            <v>44973</v>
          </cell>
          <cell r="K418" t="str">
            <v xml:space="preserve">PATRICIA JANETH ASTUDILLO PESANTEZ / </v>
          </cell>
          <cell r="L418" t="str">
            <v>CUENCA / SUCRE / CALLE CANTON SAN FERNANDO Y GUALACEO DETRAS DE OCHOA MOTOR FRENTE A AUTO DEL RIO CLTE TRABAJA EN EDF CAFE SIN NOMBRE AREA DE CONTABILIDAD</v>
          </cell>
        </row>
        <row r="419">
          <cell r="A419" t="str">
            <v>20003117544123</v>
          </cell>
          <cell r="B419">
            <v>517075</v>
          </cell>
          <cell r="C419" t="str">
            <v>20003117544123</v>
          </cell>
          <cell r="D419" t="str">
            <v>CONECEL</v>
          </cell>
          <cell r="E419" t="str">
            <v>DESPACHO</v>
          </cell>
          <cell r="F419" t="str">
            <v>NORMAL</v>
          </cell>
          <cell r="G419" t="str">
            <v>FT86739</v>
          </cell>
          <cell r="H419">
            <v>44973</v>
          </cell>
          <cell r="I419" t="str">
            <v>COORDINADO</v>
          </cell>
          <cell r="J419">
            <v>44973</v>
          </cell>
          <cell r="K419" t="str">
            <v xml:space="preserve">SERGIO ALBERTO SOTALIN OROZCO / </v>
          </cell>
          <cell r="L419" t="str">
            <v>QUITO / NAYON / PICHINCHA S1-60 Y CALLE QUITO EJE TRSVERSAL CSA DE 1 PSO DE COLOR BEIGE A MEDIA CUADRADE RESTAURANTE ENCONQUE</v>
          </cell>
        </row>
        <row r="420">
          <cell r="A420" t="str">
            <v>20003117172572</v>
          </cell>
          <cell r="B420">
            <v>517076</v>
          </cell>
          <cell r="C420" t="str">
            <v>20003117172572</v>
          </cell>
          <cell r="D420" t="str">
            <v>CONECEL</v>
          </cell>
          <cell r="E420" t="str">
            <v>DESPACHO</v>
          </cell>
          <cell r="F420" t="str">
            <v>NORMAL</v>
          </cell>
          <cell r="G420" t="str">
            <v>GR20003117172572</v>
          </cell>
          <cell r="H420">
            <v>44973</v>
          </cell>
          <cell r="I420" t="str">
            <v>EN_TRANSITO</v>
          </cell>
          <cell r="J420">
            <v>44973</v>
          </cell>
          <cell r="K420" t="str">
            <v xml:space="preserve">DIANA ROCIO RIVERA MENDOZA / </v>
          </cell>
          <cell r="L420" t="str">
            <v>MANTA / ELOY ALFARO / CDLA LA AURORA MZ B VLL 56 CASA ESQUINERA DE DOS PISOS COLOR AMARILLA DIAGONAL A LAS CARPAS EL FOCO</v>
          </cell>
        </row>
        <row r="421">
          <cell r="A421" t="str">
            <v>20003117551014</v>
          </cell>
          <cell r="B421">
            <v>517077</v>
          </cell>
          <cell r="C421" t="str">
            <v>20003117551014</v>
          </cell>
          <cell r="D421" t="str">
            <v>CONECEL</v>
          </cell>
          <cell r="E421" t="str">
            <v>DESPACHO</v>
          </cell>
          <cell r="F421" t="str">
            <v>NORMAL</v>
          </cell>
          <cell r="G421" t="str">
            <v>FEX47032</v>
          </cell>
          <cell r="H421">
            <v>44973</v>
          </cell>
          <cell r="I421" t="str">
            <v>ENTREGADO</v>
          </cell>
          <cell r="J421">
            <v>44973</v>
          </cell>
          <cell r="K421" t="str">
            <v xml:space="preserve">CELENE ELIZABETH DIAZ LOMAS / </v>
          </cell>
          <cell r="L421" t="str">
            <v>QUITO / COTOCOLLAO / NAZACOTA PUENTO OE2_58 YY ORIANGA CENTRO AUMOTRIZ DIAZ PORTON NEGRO PAREDES BLANCAS FRENTE A UNA LAVADORA DE AUTOS</v>
          </cell>
        </row>
        <row r="422">
          <cell r="A422" t="str">
            <v>20003117555377</v>
          </cell>
          <cell r="B422">
            <v>517078</v>
          </cell>
          <cell r="C422" t="str">
            <v>20003117555377</v>
          </cell>
          <cell r="D422" t="str">
            <v>CONECEL</v>
          </cell>
          <cell r="E422" t="str">
            <v>DESPACHO</v>
          </cell>
          <cell r="F422" t="str">
            <v>NORMAL</v>
          </cell>
          <cell r="G422" t="str">
            <v>FT86901</v>
          </cell>
          <cell r="H422">
            <v>44973</v>
          </cell>
          <cell r="I422" t="str">
            <v>INCIDENCIA</v>
          </cell>
          <cell r="J422">
            <v>44973</v>
          </cell>
          <cell r="K422" t="str">
            <v xml:space="preserve">JOSEPH ABRAHAM TOLEDO ROSALES / </v>
          </cell>
          <cell r="L422" t="str">
            <v>GUAYAQUIL / TARQUI / CALLE FRANCISCO DE ORELLANA CDLA SAMANES 2 MANZANA 201 CASA DE UN PISO / RECIBEN EN LA FERRETERIA JUNTO A NOVOCENTRO</v>
          </cell>
        </row>
        <row r="423">
          <cell r="A423" t="str">
            <v>20003110737347</v>
          </cell>
          <cell r="B423">
            <v>517079</v>
          </cell>
          <cell r="C423" t="str">
            <v>20003110737347</v>
          </cell>
          <cell r="D423" t="str">
            <v>CONECEL</v>
          </cell>
          <cell r="E423" t="str">
            <v>DESPACHO</v>
          </cell>
          <cell r="F423" t="str">
            <v>NORMAL</v>
          </cell>
          <cell r="G423" t="str">
            <v>GR20003110737347</v>
          </cell>
          <cell r="H423">
            <v>44973</v>
          </cell>
          <cell r="I423" t="str">
            <v>EN_TRANSITO</v>
          </cell>
          <cell r="J423">
            <v>44973</v>
          </cell>
          <cell r="K423" t="str">
            <v xml:space="preserve">MISHELL AIDE CABEZAS SALTOS / </v>
          </cell>
          <cell r="L423" t="str">
            <v>SANTO DOMINGO / SANTO DOMINGO / CALLE 29 DE MAYO Y LATACUNGA/ LOCAL BLUE GIRL/ REF FRENT A LA CAMARA DE COMERCIO DE STO DGO</v>
          </cell>
        </row>
        <row r="424">
          <cell r="A424" t="str">
            <v>20003117135579</v>
          </cell>
          <cell r="B424">
            <v>517080</v>
          </cell>
          <cell r="C424" t="str">
            <v>20003117135579</v>
          </cell>
          <cell r="D424" t="str">
            <v>CONECEL</v>
          </cell>
          <cell r="E424" t="str">
            <v>DESPACHO</v>
          </cell>
          <cell r="F424" t="str">
            <v>NORMAL</v>
          </cell>
          <cell r="G424" t="str">
            <v>031002004270505</v>
          </cell>
          <cell r="H424">
            <v>44973</v>
          </cell>
          <cell r="I424" t="str">
            <v>EN_TRANSITO</v>
          </cell>
          <cell r="J424">
            <v>44973</v>
          </cell>
          <cell r="K424" t="str">
            <v xml:space="preserve">BYRON SEBASTIAN CAIZA TOASA / </v>
          </cell>
          <cell r="L424" t="str">
            <v>LATACUNGA / IGNACIO FLORES / CDLA TIOBAMBA AV ELOY ALFARO Y CALLE FAUSTO ESPINOZA MZ N CASA 2 FRENTE A LA CANCHA SINTETICA MARACANA CASA DE DOS PISOS COLOR CREMA</v>
          </cell>
        </row>
        <row r="425">
          <cell r="A425" t="str">
            <v>20003117447568</v>
          </cell>
          <cell r="B425">
            <v>517081</v>
          </cell>
          <cell r="C425" t="str">
            <v>20003117447568</v>
          </cell>
          <cell r="D425" t="str">
            <v>CONECEL</v>
          </cell>
          <cell r="E425" t="str">
            <v>DESPACHO</v>
          </cell>
          <cell r="F425" t="str">
            <v>NORMAL</v>
          </cell>
          <cell r="G425" t="str">
            <v/>
          </cell>
          <cell r="H425">
            <v>44973</v>
          </cell>
          <cell r="I425" t="str">
            <v>COORDINADO</v>
          </cell>
          <cell r="J425">
            <v>44973</v>
          </cell>
          <cell r="K425" t="str">
            <v xml:space="preserve">GEOVINI MOISES TUFINO ORTADO / </v>
          </cell>
          <cell r="L425" t="str">
            <v>DURAN / ELOY ALFARO / CDLA EL RECREO 5TA ETAPA COOP POR UN FUTURO MEJOR MZ D4 SL 4 CASA DE UN PISO COLOR GRIS A DOS CUADRAS DE LA ESCUELA JAIME HURTADO MENDOZA</v>
          </cell>
        </row>
        <row r="426">
          <cell r="A426" t="str">
            <v>20003117562339</v>
          </cell>
          <cell r="B426">
            <v>517082</v>
          </cell>
          <cell r="C426" t="str">
            <v>20003117562339</v>
          </cell>
          <cell r="D426" t="str">
            <v>CONECEL</v>
          </cell>
          <cell r="E426" t="str">
            <v>DESPACHO</v>
          </cell>
          <cell r="F426" t="str">
            <v>NORMAL</v>
          </cell>
          <cell r="G426" t="str">
            <v/>
          </cell>
          <cell r="H426">
            <v>44973</v>
          </cell>
          <cell r="I426" t="str">
            <v>COORDINADO</v>
          </cell>
          <cell r="J426">
            <v>44973</v>
          </cell>
          <cell r="K426" t="str">
            <v xml:space="preserve">LUISANA MARIA ORTEGA LEON / </v>
          </cell>
          <cell r="L426" t="str">
            <v>CUENCA / YANUNCAY / BARRIO SON BOSCO AV DON BOSCO Y FRANCISCO DE ORELLANA CASA DE DOS PISOS COLOR GRIS CON BLANCO FRENTE A LA PELUQUERIA POP</v>
          </cell>
        </row>
        <row r="427">
          <cell r="A427" t="str">
            <v>20003117148528</v>
          </cell>
          <cell r="B427">
            <v>517083</v>
          </cell>
          <cell r="C427" t="str">
            <v>20003117148528</v>
          </cell>
          <cell r="D427" t="str">
            <v>CONECEL</v>
          </cell>
          <cell r="E427" t="str">
            <v>DESPACHO</v>
          </cell>
          <cell r="F427" t="str">
            <v>NORMAL</v>
          </cell>
          <cell r="G427" t="str">
            <v>031002004270506</v>
          </cell>
          <cell r="H427">
            <v>44973</v>
          </cell>
          <cell r="I427" t="str">
            <v>EN_TRANSITO</v>
          </cell>
          <cell r="J427">
            <v>44973</v>
          </cell>
          <cell r="K427" t="str">
            <v xml:space="preserve">YESENIA JACQUELINE ABARCA AGUIRRE / </v>
          </cell>
          <cell r="L427" t="str">
            <v>RIOBAMBA / LIZARZABURU / CALLE ROCAFUERTE ENTRE AYACUCHO Y VENEZUELA CASA 4 DE DOS PISOS COLOR CREMA CON PILARES TOMATES EN EL SEGUNDO PISO FRENTE A UNA BOUTIQUE</v>
          </cell>
        </row>
        <row r="428">
          <cell r="A428" t="str">
            <v>20003117148715</v>
          </cell>
          <cell r="B428">
            <v>517084</v>
          </cell>
          <cell r="C428" t="str">
            <v>20003117148715</v>
          </cell>
          <cell r="D428" t="str">
            <v>CONECEL</v>
          </cell>
          <cell r="E428" t="str">
            <v>DESPACHO</v>
          </cell>
          <cell r="F428" t="str">
            <v>NORMAL</v>
          </cell>
          <cell r="G428" t="str">
            <v>031002004270503</v>
          </cell>
          <cell r="H428">
            <v>44973</v>
          </cell>
          <cell r="I428" t="str">
            <v>EN_TRANSITO</v>
          </cell>
          <cell r="J428">
            <v>44973</v>
          </cell>
          <cell r="K428" t="str">
            <v xml:space="preserve">MARCOS RAMON ALCIVAR ANDRADES / </v>
          </cell>
          <cell r="L428" t="str">
            <v>PORTOVIEJO / 18 DE OCTUBRE / AV REALES TAMARINDO Y PASO LATERAL CASA DE COLOR BLANCO JUNTO A LA TIENDA JOSE</v>
          </cell>
        </row>
        <row r="429">
          <cell r="A429" t="str">
            <v>20003117152751</v>
          </cell>
          <cell r="B429">
            <v>517085</v>
          </cell>
          <cell r="C429" t="str">
            <v>20003117152751</v>
          </cell>
          <cell r="D429" t="str">
            <v>CONECEL</v>
          </cell>
          <cell r="E429" t="str">
            <v>DESPACHO</v>
          </cell>
          <cell r="F429" t="str">
            <v>NORMAL</v>
          </cell>
          <cell r="G429" t="str">
            <v>031002004270504</v>
          </cell>
          <cell r="H429">
            <v>44973</v>
          </cell>
          <cell r="I429" t="str">
            <v>EN_TRANSITO</v>
          </cell>
          <cell r="J429">
            <v>44973</v>
          </cell>
          <cell r="K429" t="str">
            <v xml:space="preserve">MARCOS RAMON ALCIVAR ANDRADES / </v>
          </cell>
          <cell r="L429" t="str">
            <v>PORTOVIEJO / 18 DE OCTUBRE / AV REALES TAMARINDO Y PASO LATERAL CASA DE COLOR BLANCO JUNTO A LA TIENDA JOSE</v>
          </cell>
        </row>
        <row r="430">
          <cell r="A430" t="str">
            <v>20003117561083</v>
          </cell>
          <cell r="B430">
            <v>517086</v>
          </cell>
          <cell r="C430" t="str">
            <v>20003117561083</v>
          </cell>
          <cell r="D430" t="str">
            <v>CONECEL</v>
          </cell>
          <cell r="E430" t="str">
            <v>DESPACHO</v>
          </cell>
          <cell r="F430" t="str">
            <v>NORMAL</v>
          </cell>
          <cell r="G430" t="str">
            <v>FT86740</v>
          </cell>
          <cell r="H430">
            <v>44973</v>
          </cell>
          <cell r="I430" t="str">
            <v>COORDINADO</v>
          </cell>
          <cell r="J430">
            <v>44973</v>
          </cell>
          <cell r="K430" t="str">
            <v xml:space="preserve">JUDILMA STEFFANY CONFORME MERO / </v>
          </cell>
          <cell r="L430" t="str">
            <v>QUITO / CALDERON / BARRIO PLANICIE AV SIMON BOLIVAR Y AV SAN JOSE DE MORAN CASA 96 DE DOS PISOS COLOR TOMATE CON BLANCA JUNTO A LA VULCANIZADORA MORAN</v>
          </cell>
        </row>
        <row r="431">
          <cell r="A431" t="str">
            <v>20003117447551</v>
          </cell>
          <cell r="B431">
            <v>517087</v>
          </cell>
          <cell r="C431" t="str">
            <v>20003117447551</v>
          </cell>
          <cell r="D431" t="str">
            <v>CONECEL</v>
          </cell>
          <cell r="E431" t="str">
            <v>DESPACHO</v>
          </cell>
          <cell r="F431" t="str">
            <v>NORMAL</v>
          </cell>
          <cell r="G431" t="str">
            <v>FT86902</v>
          </cell>
          <cell r="H431">
            <v>44973</v>
          </cell>
          <cell r="I431" t="str">
            <v>INCIDENCIA</v>
          </cell>
          <cell r="J431">
            <v>44973</v>
          </cell>
          <cell r="K431" t="str">
            <v xml:space="preserve">STEVEN XAVIER ARZUBE ESPINOZA / </v>
          </cell>
          <cell r="L431" t="str">
            <v>GUAYAQUIL / BOLIVAR / CALLE LORENZO DE GARAYCOA N32-09 Y ARGENTINA EN LA EMPRESA SANOSER SA DEL HOSPITAL SANTA MARIA</v>
          </cell>
        </row>
        <row r="432">
          <cell r="A432" t="str">
            <v>20003117544792</v>
          </cell>
          <cell r="B432">
            <v>517088</v>
          </cell>
          <cell r="C432" t="str">
            <v>20003117544792</v>
          </cell>
          <cell r="D432" t="str">
            <v>CONECEL</v>
          </cell>
          <cell r="E432" t="str">
            <v>DESPACHO</v>
          </cell>
          <cell r="F432" t="str">
            <v>NORMAL</v>
          </cell>
          <cell r="G432" t="str">
            <v/>
          </cell>
          <cell r="H432">
            <v>44973</v>
          </cell>
          <cell r="I432" t="str">
            <v>COORDINADO</v>
          </cell>
          <cell r="J432">
            <v>44973</v>
          </cell>
          <cell r="K432" t="str">
            <v xml:space="preserve">FLAVIO GUILLERMO HERAS GARAY / </v>
          </cell>
          <cell r="L432" t="str">
            <v>CUENCA / MONAY / CDLA CASA PARA TODOS CALLE AMBATO Y RIOBAMBA EN LA SEGUNDA CUADRA CASA 273 DE COLOR VERDE DE 3 PISOS A 4 CUADRAS DEL CENTRO DE SALUD</v>
          </cell>
        </row>
        <row r="433">
          <cell r="A433" t="str">
            <v>20003118415029</v>
          </cell>
          <cell r="B433">
            <v>517089</v>
          </cell>
          <cell r="C433" t="str">
            <v>20003118415029</v>
          </cell>
          <cell r="D433" t="str">
            <v>CONECEL</v>
          </cell>
          <cell r="E433" t="str">
            <v>DESPACHO</v>
          </cell>
          <cell r="F433" t="str">
            <v>NORMAL</v>
          </cell>
          <cell r="G433" t="str">
            <v/>
          </cell>
          <cell r="H433">
            <v>44973</v>
          </cell>
          <cell r="I433" t="str">
            <v>COORDINADO</v>
          </cell>
          <cell r="J433">
            <v>44973</v>
          </cell>
          <cell r="K433" t="str">
            <v xml:space="preserve">DAVID ALEXANDER LASTRA ANGULO / </v>
          </cell>
          <cell r="L433" t="str">
            <v>CUENCA / SAN SEBASTIAN / AV MARISCAL LAMAR Y CORONEL TALVO EN EL MERCADO 3 DE NOVIEMBRE</v>
          </cell>
        </row>
        <row r="434">
          <cell r="A434" t="str">
            <v>20003117536858</v>
          </cell>
          <cell r="B434">
            <v>517090</v>
          </cell>
          <cell r="C434" t="str">
            <v>20003117536858</v>
          </cell>
          <cell r="D434" t="str">
            <v>CONECEL</v>
          </cell>
          <cell r="E434" t="str">
            <v>DESPACHO</v>
          </cell>
          <cell r="F434" t="str">
            <v>NORMAL</v>
          </cell>
          <cell r="G434" t="str">
            <v/>
          </cell>
          <cell r="H434">
            <v>44973</v>
          </cell>
          <cell r="I434" t="str">
            <v>COORDINADO</v>
          </cell>
          <cell r="J434">
            <v>44973</v>
          </cell>
          <cell r="K434" t="str">
            <v xml:space="preserve">OSCAR STALIN LANDIRES BONE / </v>
          </cell>
          <cell r="L434" t="str">
            <v>MILAGRO / MILAGRO / AV 17 DE SEPTIEMBRE Y JORGE GUEVARA HERDOIZA CASA DE 1 PISO COLOR CONCHEVINIO REFRE VIVE FRENTE A LA UNEMI</v>
          </cell>
        </row>
        <row r="435">
          <cell r="A435" t="str">
            <v>2496551</v>
          </cell>
          <cell r="B435">
            <v>517067</v>
          </cell>
          <cell r="C435" t="str">
            <v>2496551</v>
          </cell>
          <cell r="D435" t="str">
            <v>MDELIVERY</v>
          </cell>
          <cell r="E435" t="str">
            <v>DESPACHO</v>
          </cell>
          <cell r="F435" t="str">
            <v>NORMAL</v>
          </cell>
          <cell r="G435" t="str">
            <v>FT86744</v>
          </cell>
          <cell r="H435">
            <v>44973</v>
          </cell>
          <cell r="I435" t="str">
            <v>EN_TRANSITO</v>
          </cell>
          <cell r="J435">
            <v>44973</v>
          </cell>
          <cell r="K435" t="str">
            <v>ERIC MERCADO O PEDRO ILLESCAS_GEOMAYRA MARIUXI YEPEZ ZAMBRANO</v>
          </cell>
          <cell r="L435" t="str">
            <v>ciudadela 9 de octubre calle tercera villa 306 y avenida tercera sur de la ciudad casa de 2 pisos con rejas blancas</v>
          </cell>
        </row>
        <row r="436">
          <cell r="A436" t="str">
            <v>2496552</v>
          </cell>
          <cell r="B436">
            <v>517068</v>
          </cell>
          <cell r="C436" t="str">
            <v>2496552</v>
          </cell>
          <cell r="D436" t="str">
            <v>MDELIVERY</v>
          </cell>
          <cell r="E436" t="str">
            <v>DESPACHO</v>
          </cell>
          <cell r="F436" t="str">
            <v>NORMAL</v>
          </cell>
          <cell r="G436" t="str">
            <v>031080002496552</v>
          </cell>
          <cell r="H436">
            <v>44973</v>
          </cell>
          <cell r="I436" t="str">
            <v>EN_TRANSITO</v>
          </cell>
          <cell r="J436">
            <v>44973</v>
          </cell>
          <cell r="K436" t="str">
            <v>SANDRO LEONEL ZAMBRANO DELGADO_SANDRO LEONEL ZAMBRANO DELGADO</v>
          </cell>
          <cell r="L436" t="str">
            <v>AV DE LOS COLONOS Y PASAJE 19 FABRICA PLANTA AMBEV COCA COLA</v>
          </cell>
        </row>
        <row r="437">
          <cell r="A437" t="str">
            <v>2496572</v>
          </cell>
          <cell r="B437">
            <v>517069</v>
          </cell>
          <cell r="C437" t="str">
            <v>2496572</v>
          </cell>
          <cell r="D437" t="str">
            <v>MDELIVERY</v>
          </cell>
          <cell r="E437" t="str">
            <v>DESPACHO</v>
          </cell>
          <cell r="F437" t="str">
            <v>NORMAL</v>
          </cell>
          <cell r="G437" t="str">
            <v>031080002496572</v>
          </cell>
          <cell r="H437">
            <v>44973</v>
          </cell>
          <cell r="I437" t="str">
            <v>EN_TRANSITO</v>
          </cell>
          <cell r="J437">
            <v>44973</v>
          </cell>
          <cell r="K437" t="str">
            <v>TELMO ZAMBRANO_SEGUNDO PEDRO MORALES MOROCHO</v>
          </cell>
          <cell r="L437" t="str">
            <v>PANAMERICANA SUR KM 1 5 ESCUELA SUPERIOR POLITeCNICA DE CHIMBORAZO FACULTAD DE SALUD PuBLICA</v>
          </cell>
        </row>
        <row r="438">
          <cell r="A438" t="str">
            <v>2496575</v>
          </cell>
          <cell r="B438">
            <v>517070</v>
          </cell>
          <cell r="C438" t="str">
            <v>2496575</v>
          </cell>
          <cell r="D438" t="str">
            <v>MDELIVERY</v>
          </cell>
          <cell r="E438" t="str">
            <v>DESPACHO</v>
          </cell>
          <cell r="F438" t="str">
            <v>NORMAL</v>
          </cell>
          <cell r="G438" t="str">
            <v>FT86751</v>
          </cell>
          <cell r="H438">
            <v>44973</v>
          </cell>
          <cell r="I438" t="str">
            <v>EN_TRANSITO</v>
          </cell>
          <cell r="J438">
            <v>44973</v>
          </cell>
          <cell r="K438" t="str">
            <v>ANA MARIA ROCHA C Claudia Ayala_FARMAYALA PHARMACEUTICAL COMPANY S A FPC</v>
          </cell>
          <cell r="L438" t="str">
            <v>AV CARLOS JULIO AROSEMENA KM 2 5 JUNTO A TALLERES ASIA CAR GUAYAS GUAYAQUIL</v>
          </cell>
        </row>
        <row r="439">
          <cell r="A439" t="str">
            <v>2496577</v>
          </cell>
          <cell r="B439">
            <v>517071</v>
          </cell>
          <cell r="C439" t="str">
            <v>2496577</v>
          </cell>
          <cell r="D439" t="str">
            <v>MDELIVERY</v>
          </cell>
          <cell r="E439" t="str">
            <v>DESPACHO</v>
          </cell>
          <cell r="F439" t="str">
            <v>NORMAL</v>
          </cell>
          <cell r="G439" t="str">
            <v>FT86730</v>
          </cell>
          <cell r="H439">
            <v>44973</v>
          </cell>
          <cell r="I439" t="str">
            <v>HABILITADO_RUTEO</v>
          </cell>
          <cell r="J439">
            <v>44973</v>
          </cell>
          <cell r="K439" t="str">
            <v>CARLOS LUIS AUCATOMA TUALOMBO_CARLOS LUIS AUCATOMA TUALOMBO</v>
          </cell>
          <cell r="L439" t="str">
            <v>CUIDAD JARDIN CALLE E8F CALLE SECUNDARIA S55</v>
          </cell>
        </row>
        <row r="440">
          <cell r="A440" t="str">
            <v>2496558</v>
          </cell>
          <cell r="B440">
            <v>517027</v>
          </cell>
          <cell r="C440" t="str">
            <v>2496558</v>
          </cell>
          <cell r="D440" t="str">
            <v>MDELIVERY</v>
          </cell>
          <cell r="E440" t="str">
            <v>DESPACHO</v>
          </cell>
          <cell r="F440" t="str">
            <v>EXPRESS</v>
          </cell>
          <cell r="G440" t="str">
            <v>FEX47061</v>
          </cell>
          <cell r="H440">
            <v>44973</v>
          </cell>
          <cell r="I440" t="str">
            <v>ENTREGADO</v>
          </cell>
          <cell r="J440">
            <v>44973</v>
          </cell>
          <cell r="K440" t="str">
            <v xml:space="preserve">Cristina Navarrete_TIPTI S A </v>
          </cell>
          <cell r="L440" t="str">
            <v xml:space="preserve">AV BRASIL Y MARIANO ECHEVERRIA EDIFICIO MOEN P B FRENTE BCO INTERNACIONAL TIPTI S A </v>
          </cell>
        </row>
        <row r="441">
          <cell r="A441" t="str">
            <v>2496563</v>
          </cell>
          <cell r="B441">
            <v>517028</v>
          </cell>
          <cell r="C441" t="str">
            <v>2496563</v>
          </cell>
          <cell r="D441" t="str">
            <v>MDELIVERY</v>
          </cell>
          <cell r="E441" t="str">
            <v>DESPACHO</v>
          </cell>
          <cell r="F441" t="str">
            <v>EXPRESS</v>
          </cell>
          <cell r="G441" t="str">
            <v>FTR47046</v>
          </cell>
          <cell r="H441">
            <v>44973</v>
          </cell>
          <cell r="I441" t="str">
            <v>ENTREGADO</v>
          </cell>
          <cell r="J441">
            <v>44973</v>
          </cell>
          <cell r="K441" t="str">
            <v>Stiven Agreda Maria Samaniego_ASOCIACION NACIONAL DE SERVIDORES PUBLICOS DE LA C</v>
          </cell>
          <cell r="L441" t="str">
            <v xml:space="preserve">Juan Montalvo E4 37 y Av 6 de diciembre 4to piso comedor edificio de la Contraloria General del Estado </v>
          </cell>
        </row>
        <row r="442">
          <cell r="A442" t="str">
            <v>2496565</v>
          </cell>
          <cell r="B442">
            <v>517029</v>
          </cell>
          <cell r="C442" t="str">
            <v>2496565</v>
          </cell>
          <cell r="D442" t="str">
            <v>MDELIVERY</v>
          </cell>
          <cell r="E442" t="str">
            <v>DESPACHO</v>
          </cell>
          <cell r="F442" t="str">
            <v>EXPRESS</v>
          </cell>
          <cell r="G442" t="str">
            <v>FEX47060</v>
          </cell>
          <cell r="H442">
            <v>44973</v>
          </cell>
          <cell r="I442" t="str">
            <v>ENTREGADO</v>
          </cell>
          <cell r="J442">
            <v>44973</v>
          </cell>
          <cell r="K442" t="str">
            <v xml:space="preserve">Cristina Navarrete_TIPTI S A </v>
          </cell>
          <cell r="L442" t="str">
            <v xml:space="preserve">AV BRASIL Y MARIANO ECHEVERRIA EDIFICIO MOEN P B FRENTE BCO INTERNACIONAL TIPTI S A </v>
          </cell>
        </row>
        <row r="443">
          <cell r="A443" t="str">
            <v>2496568</v>
          </cell>
          <cell r="B443">
            <v>517030</v>
          </cell>
          <cell r="C443" t="str">
            <v>2496568</v>
          </cell>
          <cell r="D443" t="str">
            <v>MDELIVERY</v>
          </cell>
          <cell r="E443" t="str">
            <v>DESPACHO</v>
          </cell>
          <cell r="F443" t="str">
            <v>EXPRESS</v>
          </cell>
          <cell r="G443" t="str">
            <v>FTR47036</v>
          </cell>
          <cell r="H443">
            <v>44973</v>
          </cell>
          <cell r="I443" t="str">
            <v>ENTREGADO</v>
          </cell>
          <cell r="J443">
            <v>44973</v>
          </cell>
          <cell r="K443" t="str">
            <v>ANOYKAR ASTOR_ROSA ALEXANDRA BARRE ZAMBRANO</v>
          </cell>
          <cell r="L443" t="str">
            <v>MARIANA DE JESUS CALLE VANCOUVER CO ITALIA EDF GARCIAS BUENO</v>
          </cell>
        </row>
        <row r="444">
          <cell r="A444" t="str">
            <v>2496569</v>
          </cell>
          <cell r="B444">
            <v>517031</v>
          </cell>
          <cell r="C444" t="str">
            <v>2496569</v>
          </cell>
          <cell r="D444" t="str">
            <v>MDELIVERY</v>
          </cell>
          <cell r="E444" t="str">
            <v>DESPACHO</v>
          </cell>
          <cell r="F444" t="str">
            <v>EXPRESS</v>
          </cell>
          <cell r="G444" t="str">
            <v>FTR47053</v>
          </cell>
          <cell r="H444">
            <v>44973</v>
          </cell>
          <cell r="I444" t="str">
            <v>ENTREGADO</v>
          </cell>
          <cell r="J444">
            <v>44973</v>
          </cell>
          <cell r="K444" t="str">
            <v>FERNANDA TORRES_HOTEL COLON INTERNACIONAL CA</v>
          </cell>
          <cell r="L444" t="str">
            <v>Av Amazonas N19 14 y Patria hotel hilton colon</v>
          </cell>
        </row>
        <row r="445">
          <cell r="A445" t="str">
            <v>2496573</v>
          </cell>
          <cell r="B445">
            <v>517032</v>
          </cell>
          <cell r="C445" t="str">
            <v>2496573</v>
          </cell>
          <cell r="D445" t="str">
            <v>MDELIVERY</v>
          </cell>
          <cell r="E445" t="str">
            <v>DESPACHO</v>
          </cell>
          <cell r="F445" t="str">
            <v>EXPRESS</v>
          </cell>
          <cell r="G445" t="str">
            <v>FTR47048</v>
          </cell>
          <cell r="H445">
            <v>44973</v>
          </cell>
          <cell r="I445" t="str">
            <v>ENTREGADO</v>
          </cell>
          <cell r="J445">
            <v>44973</v>
          </cell>
          <cell r="K445" t="str">
            <v xml:space="preserve">PAMELA VILLAMARIN_DEPORTRAUMA CIA LTDA </v>
          </cell>
          <cell r="L445" t="str">
            <v>AV MARIANA DE JESUS OE7 02 Y NUNO DE VALDERRAMA</v>
          </cell>
        </row>
        <row r="446">
          <cell r="A446" t="str">
            <v>2496574_1</v>
          </cell>
          <cell r="B446">
            <v>517033</v>
          </cell>
          <cell r="C446" t="str">
            <v>2496574_1</v>
          </cell>
          <cell r="D446" t="str">
            <v>MDELIVERY</v>
          </cell>
          <cell r="E446" t="str">
            <v>DESPACHO</v>
          </cell>
          <cell r="F446" t="str">
            <v>EXPRESS</v>
          </cell>
          <cell r="G446" t="str">
            <v>FEX47064</v>
          </cell>
          <cell r="H446">
            <v>44973</v>
          </cell>
          <cell r="I446" t="str">
            <v>ENTREGADO</v>
          </cell>
          <cell r="J446">
            <v>44973</v>
          </cell>
          <cell r="K446" t="str">
            <v xml:space="preserve">BELEN REGALADO VICTORIA CHUNGANDRO_QUIFATEX S A </v>
          </cell>
          <cell r="L446" t="str">
            <v>Panamericana Norte Km 14 5 entre pasaje Cepeda y calle Leonidas ProaNo Calderon</v>
          </cell>
        </row>
        <row r="447">
          <cell r="A447" t="str">
            <v>2496477_1</v>
          </cell>
          <cell r="B447">
            <v>517034</v>
          </cell>
          <cell r="C447" t="str">
            <v>2496477_1</v>
          </cell>
          <cell r="D447" t="str">
            <v>MDELIVERY</v>
          </cell>
          <cell r="E447" t="str">
            <v>DESPACHO</v>
          </cell>
          <cell r="F447" t="str">
            <v>NORMAL</v>
          </cell>
          <cell r="G447" t="str">
            <v>FT86731</v>
          </cell>
          <cell r="H447">
            <v>44973</v>
          </cell>
          <cell r="I447" t="str">
            <v>HABILITADO_RUTEO</v>
          </cell>
          <cell r="J447">
            <v>44973</v>
          </cell>
          <cell r="K447" t="str">
            <v>WENDY NICOLE VINUEZA LOPEZ_WENDY NICOLE VINUEZA LOPEZ</v>
          </cell>
          <cell r="L447" t="str">
            <v>Calle camilo Orejuela A una cuadra de la tienda minimarket merkasur Calle oe8C Casa S55 521</v>
          </cell>
        </row>
        <row r="448">
          <cell r="A448" t="str">
            <v>2496481</v>
          </cell>
          <cell r="B448">
            <v>517035</v>
          </cell>
          <cell r="C448" t="str">
            <v>2496481</v>
          </cell>
          <cell r="D448" t="str">
            <v>MDELIVERY</v>
          </cell>
          <cell r="E448" t="str">
            <v>DESPACHO</v>
          </cell>
          <cell r="F448" t="str">
            <v>NORMAL</v>
          </cell>
          <cell r="G448" t="str">
            <v>FT86734</v>
          </cell>
          <cell r="H448">
            <v>44973</v>
          </cell>
          <cell r="I448" t="str">
            <v>HABILITADO_RUTEO</v>
          </cell>
          <cell r="J448">
            <v>44973</v>
          </cell>
          <cell r="K448" t="str">
            <v>EDGAR JARAMILLO_BAKER HUGHES SERVICES INTERNATIONAL INC</v>
          </cell>
          <cell r="L448" t="str">
            <v xml:space="preserve"> Km 1 Autopista Cordova Galarza Junto a Gasolinera Primax </v>
          </cell>
        </row>
        <row r="449">
          <cell r="A449" t="str">
            <v>2496484</v>
          </cell>
          <cell r="B449">
            <v>517037</v>
          </cell>
          <cell r="C449" t="str">
            <v>2496484</v>
          </cell>
          <cell r="D449" t="str">
            <v>MDELIVERY</v>
          </cell>
          <cell r="E449" t="str">
            <v>DESPACHO</v>
          </cell>
          <cell r="F449" t="str">
            <v>NORMAL</v>
          </cell>
          <cell r="G449" t="str">
            <v>031080002496484</v>
          </cell>
          <cell r="H449">
            <v>44973</v>
          </cell>
          <cell r="I449" t="str">
            <v>EN_TRANSITO</v>
          </cell>
          <cell r="J449">
            <v>44973</v>
          </cell>
          <cell r="K449" t="str">
            <v>DIANA ESPERANZA DELGADO RODRIGUEZ_DIANA ESPERANZA DELGADO RODRIGUEZ</v>
          </cell>
          <cell r="L449" t="str">
            <v xml:space="preserve"> CIUDADELA JULIA GONZALEZ CALLE LA FE FRENTE A LA PUERTA DE LA UNIDAD EDUCATIVA JULIA GONZALEZ BARBERAN </v>
          </cell>
        </row>
        <row r="450">
          <cell r="A450" t="str">
            <v>2496485</v>
          </cell>
          <cell r="B450">
            <v>517038</v>
          </cell>
          <cell r="C450" t="str">
            <v>2496485</v>
          </cell>
          <cell r="D450" t="str">
            <v>MDELIVERY</v>
          </cell>
          <cell r="E450" t="str">
            <v>DESPACHO</v>
          </cell>
          <cell r="F450" t="str">
            <v>NORMAL</v>
          </cell>
          <cell r="G450" t="str">
            <v>FT86728</v>
          </cell>
          <cell r="H450">
            <v>44973</v>
          </cell>
          <cell r="I450" t="str">
            <v>HABILITADO_RUTEO</v>
          </cell>
          <cell r="J450">
            <v>44973</v>
          </cell>
          <cell r="K450" t="str">
            <v>ZOILA SALOME CLAVIJO JUCA_ZOILA SALOME CLAVIJO JUCA</v>
          </cell>
          <cell r="L450" t="str">
            <v>Calle Lexo Bruis y Pedro Capiro manzana 3 casa 10 Santa Anita 2 Parroquia La Magdalena tres cuadras tras el CC Atahualpa</v>
          </cell>
        </row>
        <row r="451">
          <cell r="A451" t="str">
            <v>2496486</v>
          </cell>
          <cell r="B451">
            <v>517039</v>
          </cell>
          <cell r="C451" t="str">
            <v>2496486</v>
          </cell>
          <cell r="D451" t="str">
            <v>MDELIVERY</v>
          </cell>
          <cell r="E451" t="str">
            <v>DESPACHO</v>
          </cell>
          <cell r="F451" t="str">
            <v>NORMAL</v>
          </cell>
          <cell r="G451" t="str">
            <v>IC7436</v>
          </cell>
          <cell r="H451">
            <v>44973</v>
          </cell>
          <cell r="I451" t="str">
            <v>HABILITADO_RUTEO</v>
          </cell>
          <cell r="J451">
            <v>44973</v>
          </cell>
          <cell r="K451" t="str">
            <v>Marcela Orellana_ASOCIACION DE TRABAJADORES Y EMPLEADOS DEL SECTOR ELECTRICO ATEC</v>
          </cell>
          <cell r="L451" t="str">
            <v>Panamericana norte Km 7 entrada a capulispamba oficinas de CELEC EP</v>
          </cell>
        </row>
        <row r="452">
          <cell r="A452" t="str">
            <v>2496487</v>
          </cell>
          <cell r="B452">
            <v>517040</v>
          </cell>
          <cell r="C452" t="str">
            <v>2496487</v>
          </cell>
          <cell r="D452" t="str">
            <v>MDELIVERY</v>
          </cell>
          <cell r="E452" t="str">
            <v>DESPACHO</v>
          </cell>
          <cell r="F452" t="str">
            <v>NORMAL</v>
          </cell>
          <cell r="G452" t="str">
            <v>031080002496487</v>
          </cell>
          <cell r="H452">
            <v>44973</v>
          </cell>
          <cell r="I452" t="str">
            <v>EN_TRANSITO</v>
          </cell>
          <cell r="J452">
            <v>44973</v>
          </cell>
          <cell r="K452" t="str">
            <v>DIANA PILAR ALCIVAR TRIVINO_DIANA PILAR ALCIVAR TRIVINO</v>
          </cell>
          <cell r="L452" t="str">
            <v>Es brisa de las esperanzas via al vergel</v>
          </cell>
        </row>
        <row r="453">
          <cell r="A453" t="str">
            <v>2496488</v>
          </cell>
          <cell r="B453">
            <v>517041</v>
          </cell>
          <cell r="C453" t="str">
            <v>2496488</v>
          </cell>
          <cell r="D453" t="str">
            <v>MDELIVERY</v>
          </cell>
          <cell r="E453" t="str">
            <v>DESPACHO</v>
          </cell>
          <cell r="F453" t="str">
            <v>NORMAL</v>
          </cell>
          <cell r="G453" t="str">
            <v>FT86735</v>
          </cell>
          <cell r="H453">
            <v>44973</v>
          </cell>
          <cell r="I453" t="str">
            <v>HABILITADO_RUTEO</v>
          </cell>
          <cell r="J453">
            <v>44973</v>
          </cell>
          <cell r="K453" t="str">
            <v xml:space="preserve">Leidy Andrango_SEMIONOVYCH S A S </v>
          </cell>
          <cell r="L453" t="str">
            <v>PICHINCHA RUMINAHUI PARROQUIA DE SAN PEDRE DE TABOADA SECTOR CAPELO CALLE LOS SIPRESE LOTE 64 Y LOS PINOS EN LA ESCUELA SEMIONOVYCH S A S REF JUNTO A LA URBANIZACION TERRANOVA puerta color celeste</v>
          </cell>
        </row>
        <row r="454">
          <cell r="A454" t="str">
            <v>2496489_1</v>
          </cell>
          <cell r="B454">
            <v>517042</v>
          </cell>
          <cell r="C454" t="str">
            <v>2496489_1</v>
          </cell>
          <cell r="D454" t="str">
            <v>MDELIVERY</v>
          </cell>
          <cell r="E454" t="str">
            <v>DESPACHO</v>
          </cell>
          <cell r="F454" t="str">
            <v>NORMAL</v>
          </cell>
          <cell r="G454" t="str">
            <v>FT86754</v>
          </cell>
          <cell r="H454">
            <v>44973</v>
          </cell>
          <cell r="I454" t="str">
            <v>EN_TRANSITO</v>
          </cell>
          <cell r="J454">
            <v>44973</v>
          </cell>
          <cell r="K454" t="str">
            <v xml:space="preserve">Ing Priscila Rugel_HOTEL COLON GUAYAQUIL S A </v>
          </cell>
          <cell r="L454" t="str">
            <v>Av Francisco de Orellana y V Hugo Sicouret Hotel Hilton Colon Guayaquil Dpto de Sistemas</v>
          </cell>
        </row>
        <row r="455">
          <cell r="A455" t="str">
            <v>2496491</v>
          </cell>
          <cell r="B455">
            <v>517043</v>
          </cell>
          <cell r="C455" t="str">
            <v>2496491</v>
          </cell>
          <cell r="D455" t="str">
            <v>MDELIVERY</v>
          </cell>
          <cell r="E455" t="str">
            <v>DESPACHO</v>
          </cell>
          <cell r="F455" t="str">
            <v>NORMAL</v>
          </cell>
          <cell r="G455" t="str">
            <v>FT86750</v>
          </cell>
          <cell r="H455">
            <v>44973</v>
          </cell>
          <cell r="I455" t="str">
            <v>EN_TRANSITO</v>
          </cell>
          <cell r="J455">
            <v>44973</v>
          </cell>
          <cell r="K455" t="str">
            <v>FATIMA PACHECO ESPOSA_NESTOR EFRAIN GUTIERREZ GOMEZ</v>
          </cell>
          <cell r="L455" t="str">
            <v>GUAYAS DOMICILIO FLORESTA 1 MZ 14 VILLA 17 CASA DE 1 PISO COLOR VERDE CON AZUL REF LA PARADA DE LA METROVIA GUASMO CENTRAL</v>
          </cell>
        </row>
        <row r="456">
          <cell r="A456" t="str">
            <v>2496492</v>
          </cell>
          <cell r="B456">
            <v>517044</v>
          </cell>
          <cell r="C456" t="str">
            <v>2496492</v>
          </cell>
          <cell r="D456" t="str">
            <v>MDELIVERY</v>
          </cell>
          <cell r="E456" t="str">
            <v>DESPACHO</v>
          </cell>
          <cell r="F456" t="str">
            <v>NORMAL</v>
          </cell>
          <cell r="G456" t="str">
            <v>FT86733</v>
          </cell>
          <cell r="H456">
            <v>44973</v>
          </cell>
          <cell r="I456" t="str">
            <v>HABILITADO_RUTEO</v>
          </cell>
          <cell r="J456">
            <v>44973</v>
          </cell>
          <cell r="K456" t="str">
            <v>JESUS VOLTAIRE ACOSTA MOREIRA_JESUS VOLTAIRE ACOSTA MOREIRA</v>
          </cell>
          <cell r="L456" t="str">
            <v>PICHINCHA INAQUITO AMAZONAS JAPON BANCO PRODUBANCO PREGUNTAR EN RECEPCIoN POR CLIENTE COMUNICARSE ANTES DE IR AL LUGAR</v>
          </cell>
        </row>
        <row r="457">
          <cell r="A457" t="str">
            <v>2496493</v>
          </cell>
          <cell r="B457">
            <v>517045</v>
          </cell>
          <cell r="C457" t="str">
            <v>2496493</v>
          </cell>
          <cell r="D457" t="str">
            <v>MDELIVERY</v>
          </cell>
          <cell r="E457" t="str">
            <v>DESPACHO</v>
          </cell>
          <cell r="F457" t="str">
            <v>NORMAL</v>
          </cell>
          <cell r="G457" t="str">
            <v>031080002496493</v>
          </cell>
          <cell r="H457">
            <v>44973</v>
          </cell>
          <cell r="I457" t="str">
            <v>EN_TRANSITO</v>
          </cell>
          <cell r="J457">
            <v>44973</v>
          </cell>
          <cell r="K457" t="str">
            <v>JUAN CARLOS HERNANDEZ SANTOS SOFIA MARIA OROZCO PAREDES CI 1203944515 0984113679_JUAN CARLOS HERNANDEZ SANTOS</v>
          </cell>
          <cell r="L457" t="str">
            <v>LOS RiOS ELOY ALFARO ELOY ALFARO 0619 JUAN X MARCOS EN LA LAVADORA DE CARROS PABLITO CASA DE COLOR CELESTE AL FONDO DE LA LAVADORA LLAMEN ANTES DE ENTREGAR</v>
          </cell>
        </row>
        <row r="458">
          <cell r="A458" t="str">
            <v>2496495</v>
          </cell>
          <cell r="B458">
            <v>517046</v>
          </cell>
          <cell r="C458" t="str">
            <v>2496495</v>
          </cell>
          <cell r="D458" t="str">
            <v>MDELIVERY</v>
          </cell>
          <cell r="E458" t="str">
            <v>DESPACHO</v>
          </cell>
          <cell r="F458" t="str">
            <v>NORMAL</v>
          </cell>
          <cell r="G458" t="str">
            <v>FT86850</v>
          </cell>
          <cell r="H458">
            <v>44973</v>
          </cell>
          <cell r="I458" t="str">
            <v>HABILITADO_RUTEO</v>
          </cell>
          <cell r="J458">
            <v>44973</v>
          </cell>
          <cell r="K458" t="str">
            <v>FABRICIO LOPEZ_WINTER FABRICIO LOPEZ LOPEZ</v>
          </cell>
          <cell r="L458" t="str">
            <v>Atahualpa y urbina Jado Conjunto Rosita Paredes Bloque C departamento 18 Referencia restaurante y Recepciones Pailas de mi Suegra ENTREGAR EN LA GUARDIANIA</v>
          </cell>
        </row>
        <row r="459">
          <cell r="A459" t="str">
            <v>2496500</v>
          </cell>
          <cell r="B459">
            <v>517047</v>
          </cell>
          <cell r="C459" t="str">
            <v>2496500</v>
          </cell>
          <cell r="D459" t="str">
            <v>MDELIVERY</v>
          </cell>
          <cell r="E459" t="str">
            <v>DESPACHO</v>
          </cell>
          <cell r="F459" t="str">
            <v>NORMAL</v>
          </cell>
          <cell r="G459" t="str">
            <v>FT86736</v>
          </cell>
          <cell r="H459">
            <v>44973</v>
          </cell>
          <cell r="I459" t="str">
            <v>HABILITADO_RUTEO</v>
          </cell>
          <cell r="J459">
            <v>44973</v>
          </cell>
          <cell r="K459" t="str">
            <v>PARAPI DELGADO SONIA BEATRIZ O JOHANNA DELGADO_ SONIA BEATRIZ PARAPI DELGADO</v>
          </cell>
          <cell r="L459" t="str">
            <v xml:space="preserve">QUITO SUR DE QUITO LOMA DE PUENGASI PRUDENCIO SALAZAR S6 749 Y SAN FRANCISCO DE QUITO CASA CELESTE 3 PISOS ESQUINA CENTRO DE SALUD PUENGASi 1 </v>
          </cell>
        </row>
        <row r="460">
          <cell r="A460" t="str">
            <v>2496501</v>
          </cell>
          <cell r="B460">
            <v>517048</v>
          </cell>
          <cell r="C460" t="str">
            <v>2496501</v>
          </cell>
          <cell r="D460" t="str">
            <v>MDELIVERY</v>
          </cell>
          <cell r="E460" t="str">
            <v>DESPACHO</v>
          </cell>
          <cell r="F460" t="str">
            <v>NORMAL</v>
          </cell>
          <cell r="G460" t="str">
            <v>FT86752</v>
          </cell>
          <cell r="H460">
            <v>44973</v>
          </cell>
          <cell r="I460" t="str">
            <v>EN_TRANSITO</v>
          </cell>
          <cell r="J460">
            <v>44973</v>
          </cell>
          <cell r="K460" t="str">
            <v>ALLISON MABEL VALLEJO COBOS O MARIA LUISA MENDOZA ALCIVAR_ALLISON MABEL VALLEJO COBOS</v>
          </cell>
          <cell r="L460" t="str">
            <v xml:space="preserve"> KM 10 5 VIA A SAMBORONDON CDLA MARINA DORPACK BLOQUE 2 DPTO 3 JUNTO AL COLEGIO DELTA PERSONA QUE RECIBE EQUIPO MARIA LUISA MENDOZA ALCIVAR CI 0922919824 NUMERO DE CONATCTO CLIENTE 0958847761 </v>
          </cell>
        </row>
        <row r="461">
          <cell r="A461" t="str">
            <v>2496502</v>
          </cell>
          <cell r="B461">
            <v>517049</v>
          </cell>
          <cell r="C461" t="str">
            <v>2496502</v>
          </cell>
          <cell r="D461" t="str">
            <v>MDELIVERY</v>
          </cell>
          <cell r="E461" t="str">
            <v>DESPACHO</v>
          </cell>
          <cell r="F461" t="str">
            <v>NORMAL</v>
          </cell>
          <cell r="G461" t="str">
            <v>031080002496502</v>
          </cell>
          <cell r="H461">
            <v>44973</v>
          </cell>
          <cell r="I461" t="str">
            <v>EN_TRANSITO</v>
          </cell>
          <cell r="J461">
            <v>44973</v>
          </cell>
          <cell r="K461" t="str">
            <v>ALEXANDRA MARIBEL CALLE ORELLANA O GIOVANNA BANEGAS_ALEXANDRA MARIBEL CALLE ORELLANA</v>
          </cell>
          <cell r="L461" t="str">
            <v>Provincia del Azuay Canton Paute Ave siglo xx entre mariscal sucre y Abdon calderon Edificio Lauren Marie 2do piso</v>
          </cell>
        </row>
        <row r="462">
          <cell r="A462" t="str">
            <v>2496504</v>
          </cell>
          <cell r="B462">
            <v>517050</v>
          </cell>
          <cell r="C462" t="str">
            <v>2496504</v>
          </cell>
          <cell r="D462" t="str">
            <v>MDELIVERY</v>
          </cell>
          <cell r="E462" t="str">
            <v>DESPACHO</v>
          </cell>
          <cell r="F462" t="str">
            <v>NORMAL</v>
          </cell>
          <cell r="G462" t="str">
            <v>FT86737</v>
          </cell>
          <cell r="H462">
            <v>44973</v>
          </cell>
          <cell r="I462" t="str">
            <v>HABILITADO_RUTEO</v>
          </cell>
          <cell r="J462">
            <v>44973</v>
          </cell>
          <cell r="K462" t="str">
            <v>DIEGO ROLANDO FUERTES JIMENEZ O MAGALY GUADALUPE_DIEGO ROLANDO FUERTES JIMENEZ</v>
          </cell>
          <cell r="L462" t="str">
            <v>CUMBAYA SAN JUAN ALTO CALLE LA RIELES 507 Y AV SIMON BOLIVAR COLEGIO TERRANOVA OFICINA DE TRANSPORTE PUERTA 1</v>
          </cell>
        </row>
        <row r="463">
          <cell r="A463" t="str">
            <v>2496505</v>
          </cell>
          <cell r="B463">
            <v>517051</v>
          </cell>
          <cell r="C463" t="str">
            <v>2496505</v>
          </cell>
          <cell r="D463" t="str">
            <v>MDELIVERY</v>
          </cell>
          <cell r="E463" t="str">
            <v>DESPACHO</v>
          </cell>
          <cell r="F463" t="str">
            <v>NORMAL</v>
          </cell>
          <cell r="G463" t="str">
            <v>FT86749</v>
          </cell>
          <cell r="H463">
            <v>44973</v>
          </cell>
          <cell r="I463" t="str">
            <v>EN_TRANSITO</v>
          </cell>
          <cell r="J463">
            <v>44973</v>
          </cell>
          <cell r="K463" t="str">
            <v>JULIO GUISSEPPE ESPINOZA BUSTOS_JULIO GUISSEPPE ESPINOZA BUSTOS</v>
          </cell>
          <cell r="L463" t="str">
            <v xml:space="preserve"> Callejon general Gomez entre la 11ava y 12ava calle PORTETE</v>
          </cell>
        </row>
        <row r="464">
          <cell r="A464" t="str">
            <v>2496507</v>
          </cell>
          <cell r="B464">
            <v>517052</v>
          </cell>
          <cell r="C464" t="str">
            <v>2496507</v>
          </cell>
          <cell r="D464" t="str">
            <v>MDELIVERY</v>
          </cell>
          <cell r="E464" t="str">
            <v>DESPACHO</v>
          </cell>
          <cell r="F464" t="str">
            <v>NORMAL</v>
          </cell>
          <cell r="G464" t="str">
            <v>FT86753</v>
          </cell>
          <cell r="H464">
            <v>44973</v>
          </cell>
          <cell r="I464" t="str">
            <v>EN_TRANSITO</v>
          </cell>
          <cell r="J464">
            <v>44973</v>
          </cell>
          <cell r="K464" t="str">
            <v xml:space="preserve">William Campuzano O KAREN ALCIVAR_ECUABIGSERVI S A </v>
          </cell>
          <cell r="L464" t="str">
            <v>Inmaconsa mz 35 solar 10 Entrando por el parque California pasando el registro civil la primera cuadra a la izquierda porton negro</v>
          </cell>
        </row>
        <row r="465">
          <cell r="A465" t="str">
            <v>2496508</v>
          </cell>
          <cell r="B465">
            <v>517053</v>
          </cell>
          <cell r="C465" t="str">
            <v>2496508</v>
          </cell>
          <cell r="D465" t="str">
            <v>MDELIVERY</v>
          </cell>
          <cell r="E465" t="str">
            <v>DESPACHO</v>
          </cell>
          <cell r="F465" t="str">
            <v>NORMAL</v>
          </cell>
          <cell r="G465" t="str">
            <v>031080002496508</v>
          </cell>
          <cell r="H465">
            <v>44973</v>
          </cell>
          <cell r="I465" t="str">
            <v>EN_TRANSITO</v>
          </cell>
          <cell r="J465">
            <v>44973</v>
          </cell>
          <cell r="K465" t="str">
            <v>REYMUNDO BIENVENIDO PONCE SEGOVIA_REYMUNDO BIENVENIDO PONCE SEGOVIA</v>
          </cell>
          <cell r="L465" t="str">
            <v>Las Naves Av Gil Aviles a 1 kilometro del gobierno autonomo descentralizado Lugar Lavadora y Lubricadora Kita Express</v>
          </cell>
        </row>
        <row r="466">
          <cell r="A466" t="str">
            <v>2496509</v>
          </cell>
          <cell r="B466">
            <v>517054</v>
          </cell>
          <cell r="C466" t="str">
            <v>2496509</v>
          </cell>
          <cell r="D466" t="str">
            <v>MDELIVERY</v>
          </cell>
          <cell r="E466" t="str">
            <v>DESPACHO</v>
          </cell>
          <cell r="F466" t="str">
            <v>NORMAL</v>
          </cell>
          <cell r="G466" t="str">
            <v>FT86741</v>
          </cell>
          <cell r="H466">
            <v>44973</v>
          </cell>
          <cell r="I466" t="str">
            <v>EN_TRANSITO</v>
          </cell>
          <cell r="J466">
            <v>44973</v>
          </cell>
          <cell r="K466" t="str">
            <v>FREDY MERCHAN GONZALEZ_FREDY MERCHAN GONZALEZ</v>
          </cell>
          <cell r="L466" t="str">
            <v>MUCHO LOTE 2 URBANIZACIoN SEGOVIA MANZANA 29 71 VILLA 21 EN EL LADO EXTERIOR JUNTO A LA GARITA CASA ESQUINERA COLOR BEIGE CON VERDE REJAS CELESTES EN LA CASA HAY UN NEGOCIO QUE SE LLAMA YOGURT DE ANDR</v>
          </cell>
        </row>
        <row r="467">
          <cell r="A467" t="str">
            <v>2496510</v>
          </cell>
          <cell r="B467">
            <v>517055</v>
          </cell>
          <cell r="C467" t="str">
            <v>2496510</v>
          </cell>
          <cell r="D467" t="str">
            <v>MDELIVERY</v>
          </cell>
          <cell r="E467" t="str">
            <v>DESPACHO</v>
          </cell>
          <cell r="F467" t="str">
            <v>NORMAL</v>
          </cell>
          <cell r="G467" t="str">
            <v>031080002496510</v>
          </cell>
          <cell r="H467">
            <v>44973</v>
          </cell>
          <cell r="I467" t="str">
            <v>EN_TRANSITO</v>
          </cell>
          <cell r="J467">
            <v>44973</v>
          </cell>
          <cell r="K467" t="str">
            <v>JOSEPH CRISTOPHER BAQUE ROBIRA_JOSEPH CRISTOPHER BAQUE ROBIRA</v>
          </cell>
          <cell r="L467" t="str">
            <v xml:space="preserve"> KM 6 1 2 VIA A DAULE CDLA PROSPERINA COOP MA EUGENIA MZ E VILLA 21 REFERENCIA IR POR DEBAJO DEL PUENTE DE LA PROSPERINA EN SENTIDO DAULE PERIMETRAL SUBIR POR LA Y SEGUNDA ENTRADA DE LA LOMA UNA CUADR</v>
          </cell>
        </row>
        <row r="468">
          <cell r="A468" t="str">
            <v>2496511</v>
          </cell>
          <cell r="B468">
            <v>517056</v>
          </cell>
          <cell r="C468" t="str">
            <v>2496511</v>
          </cell>
          <cell r="D468" t="str">
            <v>MDELIVERY</v>
          </cell>
          <cell r="E468" t="str">
            <v>DESPACHO</v>
          </cell>
          <cell r="F468" t="str">
            <v>NORMAL</v>
          </cell>
          <cell r="G468" t="str">
            <v>FT86729</v>
          </cell>
          <cell r="H468">
            <v>44973</v>
          </cell>
          <cell r="I468" t="str">
            <v>HABILITADO_RUTEO</v>
          </cell>
          <cell r="J468">
            <v>44973</v>
          </cell>
          <cell r="K468" t="str">
            <v>GLORIA AZUCENA TONATO TOCTAGUANO_GLORIA AZUCENA TONATO TOCTAGUANO</v>
          </cell>
          <cell r="L468" t="str">
            <v xml:space="preserve"> CALLE PROGRESO OE230 Y LLACAO REFERENCIA ATRaS DEL MERCADO MAYORISTA CASA DE 2 PISOS COLOR NARANJA OBSERVACION IMPORTANTE QUE RECIBA EL CHIP ANTES DE QUE SE QUEDE SIN SERVICIO Y PASA LA CUENTA CUANDO</v>
          </cell>
        </row>
        <row r="469">
          <cell r="A469" t="str">
            <v>2496512</v>
          </cell>
          <cell r="B469">
            <v>517057</v>
          </cell>
          <cell r="C469" t="str">
            <v>2496512</v>
          </cell>
          <cell r="D469" t="str">
            <v>MDELIVERY</v>
          </cell>
          <cell r="E469" t="str">
            <v>DESPACHO</v>
          </cell>
          <cell r="F469" t="str">
            <v>NORMAL</v>
          </cell>
          <cell r="H469">
            <v>44973</v>
          </cell>
          <cell r="I469" t="str">
            <v>EN_PROCESO</v>
          </cell>
          <cell r="J469">
            <v>44973</v>
          </cell>
          <cell r="K469" t="str">
            <v>IMESI CIA LTDA_IMESI CIA LTDA</v>
          </cell>
          <cell r="L469" t="str">
            <v>MANUELA SAENZ E7 165 SECTOR NAYON VIA A SAN PEDRO DEL VALLE CONJUNTO PARAISO DEL VALLE LOTE 4</v>
          </cell>
        </row>
        <row r="470">
          <cell r="A470" t="str">
            <v>2496517</v>
          </cell>
          <cell r="B470">
            <v>517058</v>
          </cell>
          <cell r="C470" t="str">
            <v>2496517</v>
          </cell>
          <cell r="D470" t="str">
            <v>MDELIVERY</v>
          </cell>
          <cell r="E470" t="str">
            <v>DESPACHO</v>
          </cell>
          <cell r="F470" t="str">
            <v>NORMAL</v>
          </cell>
          <cell r="G470" t="str">
            <v>031080002496517</v>
          </cell>
          <cell r="H470">
            <v>44973</v>
          </cell>
          <cell r="I470" t="str">
            <v>EN_TRANSITO</v>
          </cell>
          <cell r="J470">
            <v>44973</v>
          </cell>
          <cell r="K470" t="str">
            <v xml:space="preserve">ROMMEL YUMBLA_TELINCOM S A </v>
          </cell>
          <cell r="L470" t="str">
            <v xml:space="preserve"> SUCUMBIOS SHUSHUFINDI AV UNIDAD NACIONAL AV UNIDAD NACIONAL Y PORTOVIEJO PORTOVIEJO ESQUINA </v>
          </cell>
        </row>
        <row r="471">
          <cell r="A471" t="str">
            <v>2496521</v>
          </cell>
          <cell r="B471">
            <v>517059</v>
          </cell>
          <cell r="C471" t="str">
            <v>2496521</v>
          </cell>
          <cell r="D471" t="str">
            <v>MDELIVERY</v>
          </cell>
          <cell r="E471" t="str">
            <v>DESPACHO</v>
          </cell>
          <cell r="F471" t="str">
            <v>NORMAL</v>
          </cell>
          <cell r="G471" t="str">
            <v>FT86738</v>
          </cell>
          <cell r="H471">
            <v>44973</v>
          </cell>
          <cell r="I471" t="str">
            <v>HABILITADO_RUTEO</v>
          </cell>
          <cell r="J471">
            <v>44973</v>
          </cell>
          <cell r="K471" t="str">
            <v xml:space="preserve">CRISTIAN PAREDES_BANCO PICHINCHA CA </v>
          </cell>
          <cell r="L471" t="str">
            <v>Amazonas y Pereira Matriz Banco Pichincha Av Piso 7</v>
          </cell>
        </row>
        <row r="472">
          <cell r="A472" t="str">
            <v>2496525</v>
          </cell>
          <cell r="B472">
            <v>517060</v>
          </cell>
          <cell r="C472" t="str">
            <v>2496525</v>
          </cell>
          <cell r="D472" t="str">
            <v>MDELIVERY</v>
          </cell>
          <cell r="E472" t="str">
            <v>DESPACHO</v>
          </cell>
          <cell r="F472" t="str">
            <v>NORMAL</v>
          </cell>
          <cell r="G472" t="str">
            <v>031080002496525</v>
          </cell>
          <cell r="H472">
            <v>44973</v>
          </cell>
          <cell r="I472" t="str">
            <v>EN_TRANSITO</v>
          </cell>
          <cell r="J472">
            <v>44973</v>
          </cell>
          <cell r="K472" t="str">
            <v>PAMELA VITERI_PAMELA VANESSA VITERI BUSTILLOS</v>
          </cell>
          <cell r="L472" t="str">
            <v>CAMILO SANTA CRUZ Y CESAR MAQUILON 3ERA CASA DE 1 PISO BEIGE CON TEJA TOMATE</v>
          </cell>
        </row>
        <row r="473">
          <cell r="A473" t="str">
            <v>2496527</v>
          </cell>
          <cell r="B473">
            <v>517061</v>
          </cell>
          <cell r="C473" t="str">
            <v>2496527</v>
          </cell>
          <cell r="D473" t="str">
            <v>MDELIVERY</v>
          </cell>
          <cell r="E473" t="str">
            <v>DESPACHO</v>
          </cell>
          <cell r="F473" t="str">
            <v>NORMAL</v>
          </cell>
          <cell r="G473" t="str">
            <v>FT86743</v>
          </cell>
          <cell r="H473">
            <v>44973</v>
          </cell>
          <cell r="I473" t="str">
            <v>EN_TRANSITO</v>
          </cell>
          <cell r="J473">
            <v>44973</v>
          </cell>
          <cell r="K473" t="str">
            <v>VIVIANA ZAMBRANO_LUIS IVAN BONILLA INLAGO</v>
          </cell>
          <cell r="L473" t="str">
            <v>EDIFICIO ASIMED LABORATORIOS ASIMED DIRECCION KENNEDY NORTE SL 2 AVENIDA 9 OFICINA 34 TERCER PISO</v>
          </cell>
        </row>
        <row r="474">
          <cell r="A474" t="str">
            <v>2496528</v>
          </cell>
          <cell r="B474">
            <v>517062</v>
          </cell>
          <cell r="C474" t="str">
            <v>2496528</v>
          </cell>
          <cell r="D474" t="str">
            <v>MDELIVERY</v>
          </cell>
          <cell r="E474" t="str">
            <v>DESPACHO</v>
          </cell>
          <cell r="F474" t="str">
            <v>NORMAL</v>
          </cell>
          <cell r="G474" t="str">
            <v>FT86746</v>
          </cell>
          <cell r="H474">
            <v>44973</v>
          </cell>
          <cell r="I474" t="str">
            <v>EN_TRANSITO</v>
          </cell>
          <cell r="J474">
            <v>44973</v>
          </cell>
          <cell r="K474" t="str">
            <v xml:space="preserve"> SERCEMX S A S _ SERCEMX S A S </v>
          </cell>
          <cell r="L474" t="str">
            <v>Babahoyo y huancavilca esquina dentro del local parrillada Don ruffo</v>
          </cell>
        </row>
        <row r="475">
          <cell r="A475" t="str">
            <v>2496531</v>
          </cell>
          <cell r="B475">
            <v>517063</v>
          </cell>
          <cell r="C475" t="str">
            <v>2496531</v>
          </cell>
          <cell r="D475" t="str">
            <v>MDELIVERY</v>
          </cell>
          <cell r="E475" t="str">
            <v>DESPACHO</v>
          </cell>
          <cell r="F475" t="str">
            <v>NORMAL</v>
          </cell>
          <cell r="G475" t="str">
            <v>FT86747</v>
          </cell>
          <cell r="H475">
            <v>44973</v>
          </cell>
          <cell r="I475" t="str">
            <v>EN_TRANSITO</v>
          </cell>
          <cell r="J475">
            <v>44973</v>
          </cell>
          <cell r="K475" t="str">
            <v>CARLOS XAVIER CASTRO ARAUJO_CARLOS XAVIER CASTRO ARAUJO</v>
          </cell>
          <cell r="L475" t="str">
            <v>SECTOR ALBORADA 3ra ETAPA CALLE JOSe MARIA EGAS Y CALLE 5to Retorno 17 NE Mz BH VILLA 8 AL LADO DE LA PANADERIA JOHANDRY</v>
          </cell>
        </row>
        <row r="476">
          <cell r="A476" t="str">
            <v>2496533</v>
          </cell>
          <cell r="B476">
            <v>517064</v>
          </cell>
          <cell r="C476" t="str">
            <v>2496533</v>
          </cell>
          <cell r="D476" t="str">
            <v>MDELIVERY</v>
          </cell>
          <cell r="E476" t="str">
            <v>DESPACHO</v>
          </cell>
          <cell r="F476" t="str">
            <v>NORMAL</v>
          </cell>
          <cell r="G476" t="str">
            <v>FT86748</v>
          </cell>
          <cell r="H476">
            <v>44973</v>
          </cell>
          <cell r="I476" t="str">
            <v>EN_TRANSITO</v>
          </cell>
          <cell r="J476">
            <v>44973</v>
          </cell>
          <cell r="K476" t="str">
            <v>Julio Yumisaca_JOSE LUIS ARCOS GALIANO</v>
          </cell>
          <cell r="L476" t="str">
            <v xml:space="preserve"> oficinas de Aceventos S A en la direccion Mapasingue Este Av primera 206 entre la calle segunda y la tercera frente a la ferreteria Gutierrez </v>
          </cell>
        </row>
        <row r="477">
          <cell r="A477" t="str">
            <v>2496549</v>
          </cell>
          <cell r="B477">
            <v>517065</v>
          </cell>
          <cell r="C477" t="str">
            <v>2496549</v>
          </cell>
          <cell r="D477" t="str">
            <v>MDELIVERY</v>
          </cell>
          <cell r="E477" t="str">
            <v>DESPACHO</v>
          </cell>
          <cell r="F477" t="str">
            <v>NORMAL</v>
          </cell>
          <cell r="G477" t="str">
            <v>FT86742</v>
          </cell>
          <cell r="H477">
            <v>44973</v>
          </cell>
          <cell r="I477" t="str">
            <v>EN_TRANSITO</v>
          </cell>
          <cell r="J477">
            <v>44973</v>
          </cell>
          <cell r="K477" t="str">
            <v>CARLA VANESSA MANTILLA CALDERON_CARLA VANESSA MANTILLA CALDERON</v>
          </cell>
          <cell r="L477" t="str">
            <v>ABEL CASTILLO 304 Y BRASIL REFERENCIA A LA VUELTA DEL MINI COMISIARITO A MANO IZQUIERDA Y CASA DOS PISOS DE BALCON COLOR MELON</v>
          </cell>
        </row>
        <row r="478">
          <cell r="A478" t="str">
            <v>2496550</v>
          </cell>
          <cell r="B478">
            <v>517066</v>
          </cell>
          <cell r="C478" t="str">
            <v>2496550</v>
          </cell>
          <cell r="D478" t="str">
            <v>MDELIVERY</v>
          </cell>
          <cell r="E478" t="str">
            <v>DESPACHO</v>
          </cell>
          <cell r="F478" t="str">
            <v>NORMAL</v>
          </cell>
          <cell r="G478" t="str">
            <v>FT86745</v>
          </cell>
          <cell r="H478">
            <v>44973</v>
          </cell>
          <cell r="I478" t="str">
            <v>EN_TRANSITO</v>
          </cell>
          <cell r="J478">
            <v>44973</v>
          </cell>
          <cell r="K478" t="str">
            <v xml:space="preserve">GUARDIA TURNO_TELCONET S A </v>
          </cell>
          <cell r="L478" t="str">
            <v xml:space="preserve"> GUAYAS GUAYAQUIL Kennedy Norte Mz 109 solar 21 En la garita de los agentes de seguridad </v>
          </cell>
        </row>
        <row r="479">
          <cell r="A479" t="str">
            <v>2496456</v>
          </cell>
          <cell r="B479">
            <v>517012</v>
          </cell>
          <cell r="C479" t="str">
            <v>2496456</v>
          </cell>
          <cell r="D479" t="str">
            <v>MDELIVERY</v>
          </cell>
          <cell r="E479" t="str">
            <v>DESPACHO</v>
          </cell>
          <cell r="F479" t="str">
            <v>EXPRESS</v>
          </cell>
          <cell r="G479" t="str">
            <v>FEX47055</v>
          </cell>
          <cell r="H479">
            <v>44973</v>
          </cell>
          <cell r="I479" t="str">
            <v>ENTREGADO</v>
          </cell>
          <cell r="J479">
            <v>44973</v>
          </cell>
          <cell r="K479" t="str">
            <v xml:space="preserve"> MARCOS RAFAEL BELTRAN VALENCIA_ MARCOS RAFAEL BELTRAN VALENCIA</v>
          </cell>
          <cell r="L479" t="str">
            <v>AV ELOY ALFARO Y MADRE SELVA SECTOR SAN ISIDRO ALTO 2 CUADRAS ATRaS DE LA ESCUELA 12 DE OCTUBRE</v>
          </cell>
        </row>
        <row r="480">
          <cell r="A480" t="str">
            <v>2496457</v>
          </cell>
          <cell r="B480">
            <v>517013</v>
          </cell>
          <cell r="C480" t="str">
            <v>2496457</v>
          </cell>
          <cell r="D480" t="str">
            <v>MDELIVERY</v>
          </cell>
          <cell r="E480" t="str">
            <v>DESPACHO</v>
          </cell>
          <cell r="F480" t="str">
            <v>EXPRESS</v>
          </cell>
          <cell r="G480" t="str">
            <v>FTR47050</v>
          </cell>
          <cell r="H480">
            <v>44973</v>
          </cell>
          <cell r="I480" t="str">
            <v>ENTREGADO</v>
          </cell>
          <cell r="J480">
            <v>44973</v>
          </cell>
          <cell r="K480" t="str">
            <v xml:space="preserve">Alex Calles_ NEOCAR S A S </v>
          </cell>
          <cell r="L480" t="str">
            <v>AV DE LOS SHIRYS N35 174 Y SUECIA EDF REGAZZO PLAZA</v>
          </cell>
        </row>
        <row r="481">
          <cell r="A481" t="str">
            <v>2496478</v>
          </cell>
          <cell r="B481">
            <v>517014</v>
          </cell>
          <cell r="C481" t="str">
            <v>2496478</v>
          </cell>
          <cell r="D481" t="str">
            <v>MDELIVERY</v>
          </cell>
          <cell r="E481" t="str">
            <v>DESPACHO</v>
          </cell>
          <cell r="F481" t="str">
            <v>EXPRESS</v>
          </cell>
          <cell r="G481" t="str">
            <v>FTR47041</v>
          </cell>
          <cell r="H481">
            <v>44973</v>
          </cell>
          <cell r="I481" t="str">
            <v>ENTREGADO</v>
          </cell>
          <cell r="J481">
            <v>44973</v>
          </cell>
          <cell r="K481" t="str">
            <v>Samia Luna_SINOPEC INTERNATIONAL PETROLEUM SERVICE ECUADOR S A</v>
          </cell>
          <cell r="L481" t="str">
            <v>QUITOAV 6 DE DICIEMBRE N33 29 E IGNACIO BOSSANO EDIFICIO FORUM CENTURY QUITO</v>
          </cell>
        </row>
        <row r="482">
          <cell r="A482" t="str">
            <v>2496479_1</v>
          </cell>
          <cell r="B482">
            <v>517015</v>
          </cell>
          <cell r="C482" t="str">
            <v>2496479_1</v>
          </cell>
          <cell r="D482" t="str">
            <v>MDELIVERY</v>
          </cell>
          <cell r="E482" t="str">
            <v>DESPACHO</v>
          </cell>
          <cell r="F482" t="str">
            <v>EXPRESS</v>
          </cell>
          <cell r="G482" t="str">
            <v>FTR47038</v>
          </cell>
          <cell r="H482">
            <v>44973</v>
          </cell>
          <cell r="I482" t="str">
            <v>ENTREGADO</v>
          </cell>
          <cell r="J482">
            <v>44973</v>
          </cell>
          <cell r="K482" t="str">
            <v>DAYANA YAKIRA MIRANDA NARVAEZ_DAYANA YAKIRA MIRANDA NARVAEZ</v>
          </cell>
          <cell r="L482" t="str">
            <v xml:space="preserve"> INAQUITO AV AMAZONAS Y PEREIRA EDIFICIO BANCO PICHINCHA 5TO PISO OFICINAS COORPORATIVAS 6to piso </v>
          </cell>
        </row>
        <row r="483">
          <cell r="A483" t="str">
            <v>2496480</v>
          </cell>
          <cell r="B483">
            <v>517016</v>
          </cell>
          <cell r="C483" t="str">
            <v>2496480</v>
          </cell>
          <cell r="D483" t="str">
            <v>MDELIVERY</v>
          </cell>
          <cell r="E483" t="str">
            <v>DESPACHO</v>
          </cell>
          <cell r="F483" t="str">
            <v>EXPRESS</v>
          </cell>
          <cell r="G483" t="str">
            <v>FTR47044</v>
          </cell>
          <cell r="H483">
            <v>44973</v>
          </cell>
          <cell r="I483" t="str">
            <v>ENTREGADO</v>
          </cell>
          <cell r="J483">
            <v>44973</v>
          </cell>
          <cell r="K483" t="str">
            <v>Diana Camuendo_ASOCIACIoN DE EMPLEADOS DE LA FUNCIoN LEGISLATIVA</v>
          </cell>
          <cell r="L483" t="str">
            <v xml:space="preserve"> Calle Luis Saa N14 122 y Piedrahita diagonal a la entrada de la asamblea Nacional frente a la guarderia Carolina Teran </v>
          </cell>
        </row>
        <row r="484">
          <cell r="A484" t="str">
            <v>2496499</v>
          </cell>
          <cell r="B484">
            <v>517017</v>
          </cell>
          <cell r="C484" t="str">
            <v>2496499</v>
          </cell>
          <cell r="D484" t="str">
            <v>MDELIVERY</v>
          </cell>
          <cell r="E484" t="str">
            <v>DESPACHO</v>
          </cell>
          <cell r="F484" t="str">
            <v>EXPRESS</v>
          </cell>
          <cell r="G484" t="str">
            <v>FEX47063</v>
          </cell>
          <cell r="H484">
            <v>44973</v>
          </cell>
          <cell r="I484" t="str">
            <v>EN_TRANSITO</v>
          </cell>
          <cell r="J484">
            <v>44973</v>
          </cell>
          <cell r="K484" t="str">
            <v>MARCO ANTONIO JIMENEZ SARABIA_MARCO ANTONIO JIMENEZ SARABIA</v>
          </cell>
          <cell r="L484" t="str">
            <v>Francisco padilla casa 54 y Camilo Egas lomas de monteserrin</v>
          </cell>
        </row>
        <row r="485">
          <cell r="A485" t="str">
            <v>2496503</v>
          </cell>
          <cell r="B485">
            <v>517018</v>
          </cell>
          <cell r="C485" t="str">
            <v>2496503</v>
          </cell>
          <cell r="D485" t="str">
            <v>MDELIVERY</v>
          </cell>
          <cell r="E485" t="str">
            <v>DESPACHO</v>
          </cell>
          <cell r="F485" t="str">
            <v>EXPRESS</v>
          </cell>
          <cell r="G485" t="str">
            <v>FTR47049</v>
          </cell>
          <cell r="H485">
            <v>44973</v>
          </cell>
          <cell r="I485" t="str">
            <v>ENTREGADO</v>
          </cell>
          <cell r="J485">
            <v>44973</v>
          </cell>
          <cell r="K485" t="str">
            <v xml:space="preserve">RAMIREZ CORRAL KARLA MARGARITA O DAYANA ENCARNACION_FINANFONDO </v>
          </cell>
          <cell r="L485" t="str">
            <v>AV AMAZONAS N21 147 Y RAMON ROCA EDIFICIO RIO AMAZONAS PISO 3 OFICINA 301</v>
          </cell>
        </row>
        <row r="486">
          <cell r="A486" t="str">
            <v>2496506</v>
          </cell>
          <cell r="B486">
            <v>517019</v>
          </cell>
          <cell r="C486" t="str">
            <v>2496506</v>
          </cell>
          <cell r="D486" t="str">
            <v>MDELIVERY</v>
          </cell>
          <cell r="E486" t="str">
            <v>DESPACHO</v>
          </cell>
          <cell r="F486" t="str">
            <v>EXPRESS</v>
          </cell>
          <cell r="G486" t="str">
            <v>FTR47045</v>
          </cell>
          <cell r="H486">
            <v>44973</v>
          </cell>
          <cell r="I486" t="str">
            <v>ENTREGADO</v>
          </cell>
          <cell r="J486">
            <v>44973</v>
          </cell>
          <cell r="K486" t="str">
            <v>JUAN CARLOS DELGADO VERDESOTO_SYNAGOR LAW FIRM S A S</v>
          </cell>
          <cell r="L486" t="str">
            <v>AV NACIONES UNIDAS Y NUNEZ DE VELA EDIFICIO METROPOLITAN PARK PISO 4 OFIC 403 AL LADO DE CORPORACION FINANCIERA NACIONAL</v>
          </cell>
        </row>
        <row r="487">
          <cell r="A487" t="str">
            <v>2496520</v>
          </cell>
          <cell r="B487">
            <v>517020</v>
          </cell>
          <cell r="C487" t="str">
            <v>2496520</v>
          </cell>
          <cell r="D487" t="str">
            <v>MDELIVERY</v>
          </cell>
          <cell r="E487" t="str">
            <v>DESPACHO</v>
          </cell>
          <cell r="F487" t="str">
            <v>EXPRESS</v>
          </cell>
          <cell r="G487" t="str">
            <v>FEX47065</v>
          </cell>
          <cell r="H487">
            <v>44973</v>
          </cell>
          <cell r="I487" t="str">
            <v>ENTREGADO</v>
          </cell>
          <cell r="J487">
            <v>44973</v>
          </cell>
          <cell r="K487" t="str">
            <v xml:space="preserve">BELEN REGALADO VICTORIA CHUNGANDRO_QUIFATEX S A </v>
          </cell>
          <cell r="L487" t="str">
            <v>Panamericana Norte Km 14 5 entre pasaje Cepeda y calle Leonidas ProaNo Calderon</v>
          </cell>
        </row>
        <row r="488">
          <cell r="A488" t="str">
            <v>2496523</v>
          </cell>
          <cell r="B488">
            <v>517021</v>
          </cell>
          <cell r="C488" t="str">
            <v>2496523</v>
          </cell>
          <cell r="D488" t="str">
            <v>MDELIVERY</v>
          </cell>
          <cell r="E488" t="str">
            <v>DESPACHO</v>
          </cell>
          <cell r="F488" t="str">
            <v>EXPRESS</v>
          </cell>
          <cell r="G488" t="str">
            <v>FTR47037</v>
          </cell>
          <cell r="H488">
            <v>44973</v>
          </cell>
          <cell r="I488" t="str">
            <v>ENTREGADO</v>
          </cell>
          <cell r="J488">
            <v>44973</v>
          </cell>
          <cell r="K488" t="str">
            <v xml:space="preserve"> LEXARTIS C L _ LEXARTIS C L </v>
          </cell>
          <cell r="L488" t="str">
            <v>AV 6 DE DICIEMBRE N39 66 N39B HUGO MONCAYO UNICORNIO 1 S1 OF3 INAQUITO QUITO</v>
          </cell>
        </row>
        <row r="489">
          <cell r="A489" t="str">
            <v>2496524</v>
          </cell>
          <cell r="B489">
            <v>517022</v>
          </cell>
          <cell r="C489" t="str">
            <v>2496524</v>
          </cell>
          <cell r="D489" t="str">
            <v>MDELIVERY</v>
          </cell>
          <cell r="E489" t="str">
            <v>DESPACHO</v>
          </cell>
          <cell r="F489" t="str">
            <v>EXPRESS</v>
          </cell>
          <cell r="G489" t="str">
            <v>FTR47040</v>
          </cell>
          <cell r="H489">
            <v>44973</v>
          </cell>
          <cell r="I489" t="str">
            <v>ENTREGADO</v>
          </cell>
          <cell r="J489">
            <v>44973</v>
          </cell>
          <cell r="K489" t="str">
            <v xml:space="preserve"> REALWEB S A _ REALWEB S A </v>
          </cell>
          <cell r="L489" t="str">
            <v xml:space="preserve">Pichincha Quito la Pinta y Reina Victoria E6 58 en el Edificio Stanton Plaza cerca al edificio Cineto Telecomunicaciones S A </v>
          </cell>
        </row>
        <row r="490">
          <cell r="A490" t="str">
            <v>2496526</v>
          </cell>
          <cell r="B490">
            <v>517023</v>
          </cell>
          <cell r="C490" t="str">
            <v>2496526</v>
          </cell>
          <cell r="D490" t="str">
            <v>MDELIVERY</v>
          </cell>
          <cell r="E490" t="str">
            <v>DESPACHO</v>
          </cell>
          <cell r="F490" t="str">
            <v>EXPRESS</v>
          </cell>
          <cell r="G490" t="str">
            <v>FTR47039</v>
          </cell>
          <cell r="H490">
            <v>44973</v>
          </cell>
          <cell r="I490" t="str">
            <v>ENTREGADO</v>
          </cell>
          <cell r="J490">
            <v>44973</v>
          </cell>
          <cell r="K490" t="str">
            <v xml:space="preserve">Michelle Nogales_START PC TECHNOLOGY IMPORTADOR Y DISTRIBUIDOR S A </v>
          </cell>
          <cell r="L490" t="str">
            <v>Av colon oe3 120 y Ulloa</v>
          </cell>
        </row>
        <row r="491">
          <cell r="A491" t="str">
            <v>2496532</v>
          </cell>
          <cell r="B491">
            <v>517024</v>
          </cell>
          <cell r="C491" t="str">
            <v>2496532</v>
          </cell>
          <cell r="D491" t="str">
            <v>MDELIVERY</v>
          </cell>
          <cell r="E491" t="str">
            <v>DESPACHO</v>
          </cell>
          <cell r="F491" t="str">
            <v>EXPRESS</v>
          </cell>
          <cell r="G491" t="str">
            <v>FTR47047</v>
          </cell>
          <cell r="H491">
            <v>44973</v>
          </cell>
          <cell r="I491" t="str">
            <v>ENTREGADO</v>
          </cell>
          <cell r="J491">
            <v>44973</v>
          </cell>
          <cell r="K491" t="str">
            <v>ELIZABETH CAJAMARCA MELANI ENRIQUEZ_ASOCIACION DE EMPLEADOS DEL BANCO CENTRAL DEL ECUA</v>
          </cell>
          <cell r="L491" t="str">
            <v>centro de quito Edifico del Banco Central ubicado en la AV 10 de agosto y BriceNo EN LA SEBAC</v>
          </cell>
        </row>
        <row r="492">
          <cell r="A492" t="str">
            <v>2496534</v>
          </cell>
          <cell r="B492">
            <v>517025</v>
          </cell>
          <cell r="C492" t="str">
            <v>2496534</v>
          </cell>
          <cell r="D492" t="str">
            <v>MDELIVERY</v>
          </cell>
          <cell r="E492" t="str">
            <v>DESPACHO</v>
          </cell>
          <cell r="F492" t="str">
            <v>EXPRESS</v>
          </cell>
          <cell r="G492" t="str">
            <v>FTR47051</v>
          </cell>
          <cell r="H492">
            <v>44973</v>
          </cell>
          <cell r="I492" t="str">
            <v>ENTREGADO</v>
          </cell>
          <cell r="J492">
            <v>44973</v>
          </cell>
          <cell r="K492" t="str">
            <v xml:space="preserve">TATIANA TOCA_JOHNNY SOLA ARQUITECTOS CIA LTDA </v>
          </cell>
          <cell r="L492" t="str">
            <v xml:space="preserve"> Virreyes N 27 35 Selva Alegre Avanti Quito Pichincha </v>
          </cell>
        </row>
        <row r="493">
          <cell r="A493" t="str">
            <v>2496553</v>
          </cell>
          <cell r="B493">
            <v>517026</v>
          </cell>
          <cell r="C493" t="str">
            <v>2496553</v>
          </cell>
          <cell r="D493" t="str">
            <v>MDELIVERY</v>
          </cell>
          <cell r="E493" t="str">
            <v>DESPACHO</v>
          </cell>
          <cell r="F493" t="str">
            <v>EXPRESS</v>
          </cell>
          <cell r="G493" t="str">
            <v>FEX47062</v>
          </cell>
          <cell r="H493">
            <v>44973</v>
          </cell>
          <cell r="I493" t="str">
            <v>ENTREGADO</v>
          </cell>
          <cell r="J493">
            <v>44973</v>
          </cell>
          <cell r="K493" t="str">
            <v xml:space="preserve">Cristina Navarrete GUARDIAS_TIPTI S A </v>
          </cell>
          <cell r="L493" t="str">
            <v xml:space="preserve">AV BRASIL Y MARIANO ECHEVERRIA EDIFICIO MOEN P B FRENTE BCO INTERNACIONAL TIPTI S A </v>
          </cell>
        </row>
        <row r="494">
          <cell r="A494" t="str">
            <v>53826</v>
          </cell>
          <cell r="B494">
            <v>517008</v>
          </cell>
          <cell r="C494" t="str">
            <v>53826</v>
          </cell>
          <cell r="D494" t="str">
            <v>DEGSO</v>
          </cell>
          <cell r="E494" t="str">
            <v>DESPACHO</v>
          </cell>
          <cell r="F494" t="str">
            <v>NORMAL</v>
          </cell>
          <cell r="G494" t="str">
            <v>FT86809</v>
          </cell>
          <cell r="H494">
            <v>44973</v>
          </cell>
          <cell r="I494" t="str">
            <v>HABILITADO_RUTEO</v>
          </cell>
          <cell r="J494">
            <v>44973</v>
          </cell>
          <cell r="K494" t="str">
            <v>PALMERAS DE LOS ANDES S.A.</v>
          </cell>
          <cell r="L494" t="str">
            <v>DIRECCION: KM1 ½ VIA SANGOLQUI ? TAMBILLO ?TEL:2984900 EXT 2323-HORARIO DE RECEPCION: LUNES A VIERNES   9 A  2PM</v>
          </cell>
        </row>
        <row r="495">
          <cell r="A495" t="str">
            <v>53827</v>
          </cell>
          <cell r="B495">
            <v>517009</v>
          </cell>
          <cell r="C495" t="str">
            <v>53827</v>
          </cell>
          <cell r="D495" t="str">
            <v>DEGSO</v>
          </cell>
          <cell r="E495" t="str">
            <v>DESPACHO</v>
          </cell>
          <cell r="F495" t="str">
            <v>NORMAL</v>
          </cell>
          <cell r="G495" t="str">
            <v>FT86810</v>
          </cell>
          <cell r="H495">
            <v>44973</v>
          </cell>
          <cell r="I495" t="str">
            <v>HABILITADO_RUTEO</v>
          </cell>
          <cell r="J495">
            <v>44973</v>
          </cell>
          <cell r="K495" t="str">
            <v>MONTANA ECUADOR MONTANEC S.A.</v>
          </cell>
          <cell r="L495" t="str">
            <v xml:space="preserve">DIRECCION: SEBASTIAN MORENO E1-73 Y PANAMERICANA NORTE KM 6 1/2 - ATENCION PAOLA SALGADO -  </v>
          </cell>
        </row>
        <row r="496">
          <cell r="A496" t="str">
            <v>53828</v>
          </cell>
          <cell r="B496">
            <v>517010</v>
          </cell>
          <cell r="C496" t="str">
            <v>53828</v>
          </cell>
          <cell r="D496" t="str">
            <v>DEGSO</v>
          </cell>
          <cell r="E496" t="str">
            <v>DESPACHO</v>
          </cell>
          <cell r="F496" t="str">
            <v>NORMAL</v>
          </cell>
          <cell r="G496" t="str">
            <v>FT86811</v>
          </cell>
          <cell r="H496">
            <v>44973</v>
          </cell>
          <cell r="I496" t="str">
            <v>HABILITADO_RUTEO</v>
          </cell>
          <cell r="J496">
            <v>44973</v>
          </cell>
          <cell r="K496" t="str">
            <v>EMPRESA ROMERAL CIA. LTDA</v>
          </cell>
          <cell r="L496" t="str">
            <v>DIRECCION: SECTOR CUENDINA - DETRAS DE KUBIEC - BODEGAS SECURIT - AUTOPISTA SANGONQUI TAMBILLO - KM 5 1/2 - ENTREGAR A LA SRTA BLANCA PACHACAMA</v>
          </cell>
        </row>
        <row r="497">
          <cell r="A497" t="str">
            <v>53821</v>
          </cell>
          <cell r="B497">
            <v>517004</v>
          </cell>
          <cell r="C497" t="str">
            <v>53821</v>
          </cell>
          <cell r="D497" t="str">
            <v>DEGSO</v>
          </cell>
          <cell r="E497" t="str">
            <v>DESPACHO</v>
          </cell>
          <cell r="F497" t="str">
            <v>NORMAL</v>
          </cell>
          <cell r="G497" t="str">
            <v>FT86808</v>
          </cell>
          <cell r="H497">
            <v>44973</v>
          </cell>
          <cell r="I497" t="str">
            <v>HABILITADO_RUTEO</v>
          </cell>
          <cell r="J497">
            <v>44973</v>
          </cell>
          <cell r="K497" t="str">
            <v>NOVACERO S.A</v>
          </cell>
          <cell r="L497" t="str">
            <v>DIRECCION:  CALLE J S60-87 Y CALLE TERCERA. REF. KM 14 ½.PARQUE INDUSTRIAL SUR.</v>
          </cell>
        </row>
        <row r="498">
          <cell r="A498" t="str">
            <v>Recoleccion_16-02-23</v>
          </cell>
          <cell r="B498">
            <v>517001</v>
          </cell>
          <cell r="C498" t="str">
            <v>Recoleccion_16-02-23</v>
          </cell>
          <cell r="D498" t="str">
            <v>DPW</v>
          </cell>
          <cell r="E498" t="str">
            <v>RETIRO</v>
          </cell>
          <cell r="F498" t="str">
            <v>NORMAL</v>
          </cell>
          <cell r="G498" t="str">
            <v>86776</v>
          </cell>
          <cell r="H498">
            <v>44973</v>
          </cell>
          <cell r="I498" t="str">
            <v>EN_PROCESO</v>
          </cell>
          <cell r="J498">
            <v>44973</v>
          </cell>
          <cell r="K498" t="str">
            <v>FLEXNET BODEGA GYE</v>
          </cell>
          <cell r="L498" t="str">
            <v>KM 8 1/2 VIA DAULE JUAN MONTALVO</v>
          </cell>
        </row>
        <row r="499">
          <cell r="A499" t="str">
            <v>2023-01801</v>
          </cell>
          <cell r="B499">
            <v>516996</v>
          </cell>
          <cell r="C499" t="str">
            <v>2023-01801</v>
          </cell>
          <cell r="D499" t="str">
            <v>MOVISTAR</v>
          </cell>
          <cell r="E499" t="str">
            <v>DESPACHO</v>
          </cell>
          <cell r="F499" t="str">
            <v>NORMAL</v>
          </cell>
          <cell r="G499" t="str">
            <v>FT86828</v>
          </cell>
          <cell r="H499">
            <v>44973</v>
          </cell>
          <cell r="I499" t="str">
            <v>HABILITADO_RUTEO</v>
          </cell>
          <cell r="J499">
            <v>44973</v>
          </cell>
          <cell r="K499" t="str">
            <v>FARMAENLACE AUTOSERVICIOS_VERONICA SALAS</v>
          </cell>
          <cell r="L499" t="str">
            <v xml:space="preserve">CAPITAN RAFAEL RAMOS E2-210 Y CASTELLI. </v>
          </cell>
        </row>
        <row r="500">
          <cell r="A500" t="str">
            <v>2023-01802</v>
          </cell>
          <cell r="B500">
            <v>516997</v>
          </cell>
          <cell r="C500" t="str">
            <v>2023-01802</v>
          </cell>
          <cell r="D500" t="str">
            <v>MOVISTAR</v>
          </cell>
          <cell r="E500" t="str">
            <v>DESPACHO</v>
          </cell>
          <cell r="F500" t="str">
            <v>NORMAL</v>
          </cell>
          <cell r="G500" t="str">
            <v>031080202301802</v>
          </cell>
          <cell r="H500">
            <v>44973</v>
          </cell>
          <cell r="I500" t="str">
            <v>EN_TRANSITO</v>
          </cell>
          <cell r="J500">
            <v>44973</v>
          </cell>
          <cell r="K500" t="str">
            <v>CAVS SAN MARINO_CARLOS FRANCO_ERIKA GOMEZ_IAN RIVERA</v>
          </cell>
          <cell r="L500" t="str">
            <v>AV FRANCISCO DE ORELLANA SN Y AV PLAZA DANIN</v>
          </cell>
        </row>
        <row r="501">
          <cell r="A501" t="str">
            <v>2023-01803</v>
          </cell>
          <cell r="B501">
            <v>516998</v>
          </cell>
          <cell r="C501" t="str">
            <v>2023-01803</v>
          </cell>
          <cell r="D501" t="str">
            <v>TUENTI</v>
          </cell>
          <cell r="E501" t="str">
            <v>DESPACHO</v>
          </cell>
          <cell r="F501" t="str">
            <v>NORMAL</v>
          </cell>
          <cell r="G501" t="str">
            <v>IC7451</v>
          </cell>
          <cell r="H501">
            <v>44973</v>
          </cell>
          <cell r="I501" t="str">
            <v>HABILITADO_RUTEO</v>
          </cell>
          <cell r="J501">
            <v>44973</v>
          </cell>
          <cell r="K501" t="str">
            <v>SALESLAND TUENTI - AZUAY_CUENCA</v>
          </cell>
          <cell r="L501" t="str">
            <v>Calle San Blas 2.25  e/ Tomas Ordonez y Manuel Vega</v>
          </cell>
        </row>
        <row r="502">
          <cell r="A502" t="str">
            <v>2023-01804</v>
          </cell>
          <cell r="B502">
            <v>516999</v>
          </cell>
          <cell r="C502" t="str">
            <v>2023-01804</v>
          </cell>
          <cell r="D502" t="str">
            <v>TUENTI</v>
          </cell>
          <cell r="E502" t="str">
            <v>DESPACHO</v>
          </cell>
          <cell r="F502" t="str">
            <v>NORMAL</v>
          </cell>
          <cell r="G502" t="str">
            <v>FT86827</v>
          </cell>
          <cell r="H502">
            <v>44973</v>
          </cell>
          <cell r="I502" t="str">
            <v>HABILITADO_RUTEO</v>
          </cell>
          <cell r="J502">
            <v>44973</v>
          </cell>
          <cell r="K502" t="str">
            <v>FARMAENLACE BODEGA UIO_CONSUELO JASMINE VALENCIA VASCONEZ</v>
          </cell>
          <cell r="L502" t="str">
            <v xml:space="preserve">CAPITAN RAFAEL RAMOS E2-210 Y CASTELLI. </v>
          </cell>
        </row>
        <row r="503">
          <cell r="A503" t="str">
            <v>PARK20230216</v>
          </cell>
          <cell r="B503">
            <v>516995</v>
          </cell>
          <cell r="C503" t="str">
            <v>PARK20230216</v>
          </cell>
          <cell r="D503" t="str">
            <v>TELEFONICAPOP</v>
          </cell>
          <cell r="E503" t="str">
            <v>DESPACHO</v>
          </cell>
          <cell r="F503" t="str">
            <v>NORMAL</v>
          </cell>
          <cell r="G503" t="str">
            <v>FT86653</v>
          </cell>
          <cell r="H503">
            <v>44973</v>
          </cell>
          <cell r="I503" t="str">
            <v>EN_TRANSITO</v>
          </cell>
          <cell r="J503">
            <v>44973</v>
          </cell>
          <cell r="K503" t="str">
            <v>DIEGO MELENDEZ</v>
          </cell>
          <cell r="L503" t="str">
            <v>GARCIA MORENO Y 28 DE JUNIO FLEXNET</v>
          </cell>
        </row>
        <row r="504">
          <cell r="A504" t="str">
            <v>327</v>
          </cell>
          <cell r="B504">
            <v>516994</v>
          </cell>
          <cell r="C504" t="str">
            <v>327</v>
          </cell>
          <cell r="D504" t="str">
            <v>TEKMAN</v>
          </cell>
          <cell r="E504" t="str">
            <v>DESPACHO</v>
          </cell>
          <cell r="F504" t="str">
            <v>NORMAL</v>
          </cell>
          <cell r="H504">
            <v>44973</v>
          </cell>
          <cell r="I504" t="str">
            <v>EN_PROCESO</v>
          </cell>
          <cell r="J504">
            <v>44973</v>
          </cell>
          <cell r="K504" t="str">
            <v>POLITÉCNICO (GUAYAQUIL, GUAYAS), UE</v>
          </cell>
          <cell r="L504" t="str">
            <v>KM. 30.5 VÍA PERIMETRAL, CONTIGUO A CEIBOS NORTE</v>
          </cell>
        </row>
        <row r="505">
          <cell r="A505" t="str">
            <v>SCH_23_005</v>
          </cell>
          <cell r="B505">
            <v>516993</v>
          </cell>
          <cell r="C505" t="str">
            <v>SCH_23_005</v>
          </cell>
          <cell r="D505" t="str">
            <v>SCHNEIDER</v>
          </cell>
          <cell r="E505" t="str">
            <v>DESPACHO</v>
          </cell>
          <cell r="F505" t="str">
            <v>EXCLUSIVO</v>
          </cell>
          <cell r="G505" t="str">
            <v>86900</v>
          </cell>
          <cell r="H505">
            <v>44973</v>
          </cell>
          <cell r="I505" t="str">
            <v>EN_PROCESO</v>
          </cell>
          <cell r="J505">
            <v>44973</v>
          </cell>
          <cell r="K505" t="str">
            <v>INSELEC - UIO</v>
          </cell>
          <cell r="L505" t="str">
            <v>AV. DE LOS ARUPOS E1-202 Y PANAMERICANA NORTE KM 5 ½.</v>
          </cell>
        </row>
        <row r="506">
          <cell r="A506" t="str">
            <v>322.</v>
          </cell>
          <cell r="B506">
            <v>516992</v>
          </cell>
          <cell r="C506" t="str">
            <v>322.</v>
          </cell>
          <cell r="D506" t="str">
            <v>TEKMAN</v>
          </cell>
          <cell r="E506" t="str">
            <v>DESPACHO</v>
          </cell>
          <cell r="F506" t="str">
            <v>NORMAL</v>
          </cell>
          <cell r="G506" t="str">
            <v>86872</v>
          </cell>
          <cell r="H506">
            <v>44973</v>
          </cell>
          <cell r="I506" t="str">
            <v>EN_PROCESO</v>
          </cell>
          <cell r="J506">
            <v>44973</v>
          </cell>
          <cell r="K506" t="str">
            <v>JEFFERSON SEDE GUAYAQUIL (GUAYAQUIL, GUAYAS), UEB</v>
          </cell>
          <cell r="L506" t="str">
            <v>CIUDADELA SANTA CECILIA , AVENIDA 12 ATRAS DEL ALEMAN HUMBOLD , ESCUELA JEFFERSON PORTONES VERDES</v>
          </cell>
        </row>
        <row r="507">
          <cell r="A507" t="str">
            <v>329</v>
          </cell>
          <cell r="B507">
            <v>516991</v>
          </cell>
          <cell r="C507" t="str">
            <v>329</v>
          </cell>
          <cell r="D507" t="str">
            <v>TEKMAN</v>
          </cell>
          <cell r="E507" t="str">
            <v>DESPACHO</v>
          </cell>
          <cell r="F507" t="str">
            <v>NORMAL</v>
          </cell>
          <cell r="G507" t="str">
            <v>86873</v>
          </cell>
          <cell r="H507">
            <v>44973</v>
          </cell>
          <cell r="I507" t="str">
            <v>EN_PROCESO</v>
          </cell>
          <cell r="J507">
            <v>44973</v>
          </cell>
          <cell r="K507" t="str">
            <v>OIKOS (GUAYAQUIL, GUAYAS), ESCUELA</v>
          </cell>
          <cell r="L507" t="str">
            <v>ALBORADA VI ETAPA, MANZANA 611, GUAYAQUIL</v>
          </cell>
        </row>
        <row r="508">
          <cell r="A508" t="str">
            <v>SCH_23_004</v>
          </cell>
          <cell r="B508">
            <v>516990</v>
          </cell>
          <cell r="C508" t="str">
            <v>SCH_23_004</v>
          </cell>
          <cell r="D508" t="str">
            <v>SCHNEIDER</v>
          </cell>
          <cell r="E508" t="str">
            <v>DESPACHO</v>
          </cell>
          <cell r="F508" t="str">
            <v>EXCLUSIVO</v>
          </cell>
          <cell r="H508">
            <v>44973</v>
          </cell>
          <cell r="I508" t="str">
            <v>EN_PROCESO</v>
          </cell>
          <cell r="J508">
            <v>44973</v>
          </cell>
          <cell r="K508" t="str">
            <v>INSELEC -GYE</v>
          </cell>
          <cell r="L508" t="str">
            <v>AV. MARTHA BUCARAM KM 6 ½ VÍA A DAULE</v>
          </cell>
        </row>
        <row r="509">
          <cell r="A509" t="str">
            <v>309.</v>
          </cell>
          <cell r="B509">
            <v>516989</v>
          </cell>
          <cell r="C509" t="str">
            <v>309.</v>
          </cell>
          <cell r="D509" t="str">
            <v>TEKMAN</v>
          </cell>
          <cell r="E509" t="str">
            <v>DESPACHO</v>
          </cell>
          <cell r="F509" t="str">
            <v>NORMAL</v>
          </cell>
          <cell r="G509" t="str">
            <v>86822</v>
          </cell>
          <cell r="H509">
            <v>44973</v>
          </cell>
          <cell r="I509" t="str">
            <v>EN_PROCESO</v>
          </cell>
          <cell r="J509">
            <v>44973</v>
          </cell>
          <cell r="K509" t="str">
            <v>JEFFERSON SEDE GUAYAQUIL (GUAYAQUIL, GUAYAS), UEB</v>
          </cell>
          <cell r="L509" t="str">
            <v>CIUDADELA SANTA CECILIA , AVENIDA 12 ATRAS DEL ALEMAN HUMBOLD , ESCUELA JEFFERSON PORTONES VERDES</v>
          </cell>
        </row>
        <row r="510">
          <cell r="A510" t="str">
            <v>AGFA_23_048</v>
          </cell>
          <cell r="B510">
            <v>516988</v>
          </cell>
          <cell r="C510" t="str">
            <v>AGFA_23_048</v>
          </cell>
          <cell r="D510" t="str">
            <v>AGFA</v>
          </cell>
          <cell r="E510" t="str">
            <v>DESPACHO</v>
          </cell>
          <cell r="F510" t="str">
            <v>NORMAL</v>
          </cell>
          <cell r="G510" t="str">
            <v>86798</v>
          </cell>
          <cell r="H510">
            <v>44973</v>
          </cell>
          <cell r="I510" t="str">
            <v>HABILITADO_RUTEO</v>
          </cell>
          <cell r="J510">
            <v>44973</v>
          </cell>
          <cell r="K510" t="str">
            <v>FLEX NET UIO</v>
          </cell>
          <cell r="L510" t="str">
            <v>ENTRADA A LLANO GRANDE, GARCIA MORENO Y 28 DE JUNIO</v>
          </cell>
        </row>
        <row r="511">
          <cell r="A511" t="str">
            <v>309-1</v>
          </cell>
          <cell r="B511">
            <v>516987</v>
          </cell>
          <cell r="C511" t="str">
            <v>309-1</v>
          </cell>
          <cell r="D511" t="str">
            <v>TEKMAN</v>
          </cell>
          <cell r="E511" t="str">
            <v>DESPACHO</v>
          </cell>
          <cell r="F511" t="str">
            <v>NORMAL</v>
          </cell>
          <cell r="G511" t="str">
            <v>86821</v>
          </cell>
          <cell r="H511">
            <v>44973</v>
          </cell>
          <cell r="I511" t="str">
            <v>EN_PROCESO</v>
          </cell>
          <cell r="J511">
            <v>44973</v>
          </cell>
          <cell r="K511" t="str">
            <v>JEFFERSON SEDE GUAYAQUIL (GUAYAQUIL, GUAYAS), UEB</v>
          </cell>
          <cell r="L511" t="str">
            <v>CIUDADELA SANTA CECILIA , AVENIDA 12 ATRAS DEL ALEMAN HUMBOLD , ESCUELA JEFFERSON PORTONES VERDES</v>
          </cell>
        </row>
        <row r="512">
          <cell r="A512" t="str">
            <v>EVER_EG_2023_17_GYE</v>
          </cell>
          <cell r="B512">
            <v>516986</v>
          </cell>
          <cell r="C512" t="str">
            <v>EVER_EG_2023_17_GYE</v>
          </cell>
          <cell r="D512" t="str">
            <v>EVERSTAR</v>
          </cell>
          <cell r="E512" t="str">
            <v>DESPACHO</v>
          </cell>
          <cell r="F512" t="str">
            <v>NORMAL</v>
          </cell>
          <cell r="H512">
            <v>44973</v>
          </cell>
          <cell r="I512" t="str">
            <v>EN_TRANSITO</v>
          </cell>
          <cell r="J512">
            <v>44973</v>
          </cell>
          <cell r="K512" t="str">
            <v xml:space="preserve">SRA. VALVERDE </v>
          </cell>
          <cell r="L512" t="str">
            <v>FERNANDO GUTIERREZ HILLKM 8 1/2 VIA DAULE 090606</v>
          </cell>
        </row>
        <row r="513">
          <cell r="A513" t="str">
            <v>53784</v>
          </cell>
          <cell r="B513">
            <v>516973</v>
          </cell>
          <cell r="C513" t="str">
            <v>53784</v>
          </cell>
          <cell r="D513" t="str">
            <v>DEGSO</v>
          </cell>
          <cell r="E513" t="str">
            <v>DESPACHO</v>
          </cell>
          <cell r="F513" t="str">
            <v>NORMAL</v>
          </cell>
          <cell r="G513" t="str">
            <v>FT86800</v>
          </cell>
          <cell r="H513">
            <v>44973</v>
          </cell>
          <cell r="I513" t="str">
            <v>HABILITADO_RUTEO</v>
          </cell>
          <cell r="J513">
            <v>44973</v>
          </cell>
          <cell r="K513" t="str">
            <v>WORKFORCE S.A</v>
          </cell>
          <cell r="L513" t="str">
            <v>SAN FRANCISCO  OE10A  Y  ELIAS SINALÍN  (SECTOR DE NAYÓN)-CONTACTO: 0 99 521 3511 MAURO ZURITA-FAVOR ENTREGAR HASTA MEDIO DÍA.</v>
          </cell>
        </row>
        <row r="514">
          <cell r="A514" t="str">
            <v>53806</v>
          </cell>
          <cell r="B514">
            <v>516974</v>
          </cell>
          <cell r="C514" t="str">
            <v>53806</v>
          </cell>
          <cell r="D514" t="str">
            <v>DEGSO</v>
          </cell>
          <cell r="E514" t="str">
            <v>DESPACHO</v>
          </cell>
          <cell r="F514" t="str">
            <v>NORMAL</v>
          </cell>
          <cell r="G514" t="str">
            <v>FT86801</v>
          </cell>
          <cell r="H514">
            <v>44973</v>
          </cell>
          <cell r="I514" t="str">
            <v>HABILITADO_RUTEO</v>
          </cell>
          <cell r="J514">
            <v>44973</v>
          </cell>
          <cell r="K514" t="str">
            <v>COMPANIA AGROINDUSTRIAL EL CORAZON S.A. AGROCORAZON</v>
          </cell>
          <cell r="L514" t="str">
            <v xml:space="preserve">OFICINAS DEGSO /MARIANO POZO </v>
          </cell>
        </row>
        <row r="515">
          <cell r="A515" t="str">
            <v>53807</v>
          </cell>
          <cell r="B515">
            <v>516975</v>
          </cell>
          <cell r="C515" t="str">
            <v>53807</v>
          </cell>
          <cell r="D515" t="str">
            <v>DEGSO</v>
          </cell>
          <cell r="E515" t="str">
            <v>DESPACHO</v>
          </cell>
          <cell r="F515" t="str">
            <v>NORMAL</v>
          </cell>
          <cell r="G515" t="str">
            <v>FT86802</v>
          </cell>
          <cell r="H515">
            <v>44973</v>
          </cell>
          <cell r="I515" t="str">
            <v>HABILITADO_RUTEO</v>
          </cell>
          <cell r="J515">
            <v>44973</v>
          </cell>
          <cell r="K515" t="str">
            <v>ETERNIT ECUATORIANA S.A.</v>
          </cell>
          <cell r="L515" t="str">
            <v>DIRECCION: PANAMERICANA SUR KM. 14.5. PARQUE INDUSTRIAL DEL SUR ? ATENCION JORGE VILLAVICENCIO ? TEL 2691361</v>
          </cell>
        </row>
        <row r="516">
          <cell r="A516" t="str">
            <v>53810</v>
          </cell>
          <cell r="B516">
            <v>516977</v>
          </cell>
          <cell r="C516" t="str">
            <v>53810</v>
          </cell>
          <cell r="D516" t="str">
            <v>DEGSO</v>
          </cell>
          <cell r="E516" t="str">
            <v>DESPACHO</v>
          </cell>
          <cell r="F516" t="str">
            <v>NORMAL</v>
          </cell>
          <cell r="G516" t="str">
            <v>FT86803</v>
          </cell>
          <cell r="H516">
            <v>44973</v>
          </cell>
          <cell r="I516" t="str">
            <v>HABILITADO_RUTEO</v>
          </cell>
          <cell r="J516">
            <v>44973</v>
          </cell>
          <cell r="K516" t="str">
            <v>CATERING LAS PENAS CATERINGLASPENAS CIA.LTDA</v>
          </cell>
          <cell r="L516" t="str">
            <v>ENVIAR POR TRANSPORTES LOJA A YANTZATZA - ATENCION EVA JIMENEZ - CEL 098 612 9992</v>
          </cell>
        </row>
        <row r="517">
          <cell r="A517" t="str">
            <v>53812</v>
          </cell>
          <cell r="B517">
            <v>516978</v>
          </cell>
          <cell r="C517" t="str">
            <v>53812</v>
          </cell>
          <cell r="D517" t="str">
            <v>DEGSO</v>
          </cell>
          <cell r="E517" t="str">
            <v>DESPACHO</v>
          </cell>
          <cell r="F517" t="str">
            <v>NORMAL</v>
          </cell>
          <cell r="G517" t="str">
            <v>FT86804</v>
          </cell>
          <cell r="H517">
            <v>44973</v>
          </cell>
          <cell r="I517" t="str">
            <v>HABILITADO_RUTEO</v>
          </cell>
          <cell r="J517">
            <v>44973</v>
          </cell>
          <cell r="K517" t="str">
            <v>DSM NUTRITIONAL PRODUCTS ECUADOR S.A</v>
          </cell>
          <cell r="L517" t="str">
            <v>DIRECCION: KM 5 ½ VIA SANGOLQUI AMAGUANA - 300 METROS DESPUES DE LAS FODEGAS DE FYBECA O DIAGONAL A LA GASOLINERA PRIMAX - TEL 2994600</v>
          </cell>
        </row>
        <row r="518">
          <cell r="A518" t="str">
            <v>53813</v>
          </cell>
          <cell r="B518">
            <v>516979</v>
          </cell>
          <cell r="C518" t="str">
            <v>53813</v>
          </cell>
          <cell r="D518" t="str">
            <v>DEGSO</v>
          </cell>
          <cell r="E518" t="str">
            <v>DESPACHO</v>
          </cell>
          <cell r="F518" t="str">
            <v>NORMAL</v>
          </cell>
          <cell r="G518" t="str">
            <v>FT86805</v>
          </cell>
          <cell r="H518">
            <v>44973</v>
          </cell>
          <cell r="I518" t="str">
            <v>HABILITADO_RUTEO</v>
          </cell>
          <cell r="J518">
            <v>44973</v>
          </cell>
          <cell r="K518" t="str">
            <v>GTM-ECUADOR S.A.</v>
          </cell>
          <cell r="L518" t="str">
            <v xml:space="preserve">DIRECCION: SANGOLQUI - VIA SANGOLQUI AMAGUANA, KM3.5 - DIAGONAL A CHAIDE Y CHAIDE - ATENCION ANDRES GRANIZO - CEL 0983337674  </v>
          </cell>
        </row>
        <row r="519">
          <cell r="A519" t="str">
            <v>9720</v>
          </cell>
          <cell r="B519">
            <v>516980</v>
          </cell>
          <cell r="C519" t="str">
            <v>9720</v>
          </cell>
          <cell r="D519" t="str">
            <v>DEGSO</v>
          </cell>
          <cell r="E519" t="str">
            <v>DESPACHO</v>
          </cell>
          <cell r="F519" t="str">
            <v>NORMAL</v>
          </cell>
          <cell r="G519" t="str">
            <v>FT86806</v>
          </cell>
          <cell r="H519">
            <v>44973</v>
          </cell>
          <cell r="I519" t="str">
            <v>HABILITADO_RUTEO</v>
          </cell>
          <cell r="J519">
            <v>44973</v>
          </cell>
          <cell r="K519" t="str">
            <v>N&amp;CO-ECUADOR S.A.S</v>
          </cell>
          <cell r="L519" t="str">
            <v>DIRECCION: SANGOLQUI, KM 3.5 VIA AMAGUANA, SECTOR EL CORTIJO TELF  2979 800 EXT. 2248</v>
          </cell>
        </row>
        <row r="520">
          <cell r="A520" t="str">
            <v>5183</v>
          </cell>
          <cell r="B520">
            <v>516982</v>
          </cell>
          <cell r="C520" t="str">
            <v>5183</v>
          </cell>
          <cell r="D520" t="str">
            <v>DEGSO</v>
          </cell>
          <cell r="E520" t="str">
            <v>DESPACHO</v>
          </cell>
          <cell r="F520" t="str">
            <v>NORMAL</v>
          </cell>
          <cell r="G520" t="str">
            <v>FT86807</v>
          </cell>
          <cell r="H520">
            <v>44973</v>
          </cell>
          <cell r="I520" t="str">
            <v>HABILITADO_RUTEO</v>
          </cell>
          <cell r="J520">
            <v>44973</v>
          </cell>
          <cell r="K520" t="str">
            <v>DEGSO</v>
          </cell>
          <cell r="L520" t="str">
            <v>DIRECCION: CENTRO DE DISTRIBUCION (CALLE DE LOS CEREZOS Y AV. GALO PLAZA LASSO) CENTRO MEDICO CON ATENCION A LA SRTA. GABRIELA SUAREZ, CLIENTE EQUINOX DEL GRUPO MARATHON</v>
          </cell>
        </row>
        <row r="521">
          <cell r="A521" t="str">
            <v>DHL_23_066</v>
          </cell>
          <cell r="B521">
            <v>516971</v>
          </cell>
          <cell r="C521" t="str">
            <v>DHL_23_066</v>
          </cell>
          <cell r="D521" t="str">
            <v>DHL</v>
          </cell>
          <cell r="E521" t="str">
            <v>DESPACHO</v>
          </cell>
          <cell r="F521" t="str">
            <v>NORMAL</v>
          </cell>
          <cell r="H521">
            <v>44973</v>
          </cell>
          <cell r="I521" t="str">
            <v>ENTREGADO</v>
          </cell>
          <cell r="J521">
            <v>44973</v>
          </cell>
          <cell r="K521" t="str">
            <v>DHL MATRIZ</v>
          </cell>
          <cell r="L521" t="str">
            <v>AV. ELOY ALFARO 113 A Y PASAJE LOS JUNCOS EDIFICIO DHL, SECTOR COMITE DEL PUEBLO</v>
          </cell>
        </row>
        <row r="522">
          <cell r="A522" t="str">
            <v>DHL_23_067</v>
          </cell>
          <cell r="B522">
            <v>516972</v>
          </cell>
          <cell r="C522" t="str">
            <v>DHL_23_067</v>
          </cell>
          <cell r="D522" t="str">
            <v>DHL</v>
          </cell>
          <cell r="E522" t="str">
            <v>DESPACHO</v>
          </cell>
          <cell r="F522" t="str">
            <v>NORMAL</v>
          </cell>
          <cell r="H522">
            <v>44973</v>
          </cell>
          <cell r="I522" t="str">
            <v>ENTREGADO</v>
          </cell>
          <cell r="J522">
            <v>44973</v>
          </cell>
          <cell r="K522" t="str">
            <v>DHL MATRIZ</v>
          </cell>
          <cell r="L522" t="str">
            <v>AV. ELOY ALFARO 113 A Y PASAJE LOS JUNCOS EDIFICIO DHL, SECTOR COMITE DEL PUEBLO</v>
          </cell>
        </row>
        <row r="523">
          <cell r="A523" t="str">
            <v>PE_23_16</v>
          </cell>
          <cell r="B523">
            <v>516970</v>
          </cell>
          <cell r="C523" t="str">
            <v>PE_23_16</v>
          </cell>
          <cell r="D523" t="str">
            <v>PE</v>
          </cell>
          <cell r="E523" t="str">
            <v>DESPACHO</v>
          </cell>
          <cell r="F523" t="str">
            <v>NORMAL</v>
          </cell>
          <cell r="H523">
            <v>44973</v>
          </cell>
          <cell r="I523" t="str">
            <v>EN_TRANSITO</v>
          </cell>
          <cell r="J523">
            <v>44973</v>
          </cell>
          <cell r="K523" t="str">
            <v>LIDIA SCALDAFERRI</v>
          </cell>
          <cell r="L523" t="str">
            <v>VILLA CLUB, ETAPA KRYPTON , MANZANA 15 VILLA 20 , DAULE </v>
          </cell>
        </row>
        <row r="524">
          <cell r="A524" t="str">
            <v>2496336</v>
          </cell>
          <cell r="B524">
            <v>516926</v>
          </cell>
          <cell r="C524" t="str">
            <v>2496336</v>
          </cell>
          <cell r="D524" t="str">
            <v>MDELIVERY</v>
          </cell>
          <cell r="E524" t="str">
            <v>DESPACHO</v>
          </cell>
          <cell r="F524" t="str">
            <v>NORMAL</v>
          </cell>
          <cell r="G524" t="str">
            <v>FT86681</v>
          </cell>
          <cell r="H524">
            <v>44973</v>
          </cell>
          <cell r="I524" t="str">
            <v>HABILITADO_RUTEO</v>
          </cell>
          <cell r="J524">
            <v>44973</v>
          </cell>
          <cell r="K524" t="str">
            <v>Milton Peralta_ASOCIACION DE EMPLEADOS DE LA PRESIDENCIA DE LA RE</v>
          </cell>
          <cell r="L524" t="str">
            <v xml:space="preserve"> PICHINCHA QUITO Garcia Moreno NA Chile y Espejo presidencia de la republica </v>
          </cell>
        </row>
        <row r="525">
          <cell r="A525" t="str">
            <v>2496342</v>
          </cell>
          <cell r="B525">
            <v>516927</v>
          </cell>
          <cell r="C525" t="str">
            <v>2496342</v>
          </cell>
          <cell r="D525" t="str">
            <v>MDELIVERY</v>
          </cell>
          <cell r="E525" t="str">
            <v>DESPACHO</v>
          </cell>
          <cell r="F525" t="str">
            <v>NORMAL</v>
          </cell>
          <cell r="G525" t="str">
            <v>FT86666</v>
          </cell>
          <cell r="H525">
            <v>44973</v>
          </cell>
          <cell r="I525" t="str">
            <v>HABILITADO_RUTEO</v>
          </cell>
          <cell r="J525">
            <v>44973</v>
          </cell>
          <cell r="K525" t="str">
            <v xml:space="preserve">Sebastian Alzamora_ALCOPALMA S A </v>
          </cell>
          <cell r="L525" t="str">
            <v>Quito juan leon mera 31 y bernardo delegarda</v>
          </cell>
        </row>
        <row r="526">
          <cell r="A526" t="str">
            <v>2496353</v>
          </cell>
          <cell r="B526">
            <v>516928</v>
          </cell>
          <cell r="C526" t="str">
            <v>2496353</v>
          </cell>
          <cell r="D526" t="str">
            <v>MDELIVERY</v>
          </cell>
          <cell r="E526" t="str">
            <v>DESPACHO</v>
          </cell>
          <cell r="F526" t="str">
            <v>NORMAL</v>
          </cell>
          <cell r="G526" t="str">
            <v>FT86667</v>
          </cell>
          <cell r="H526">
            <v>44973</v>
          </cell>
          <cell r="I526" t="str">
            <v>HABILITADO_RUTEO</v>
          </cell>
          <cell r="J526">
            <v>44973</v>
          </cell>
          <cell r="K526" t="str">
            <v>Ruth Enriquez_SANCHEZ BELLOLIO MERCADEO</v>
          </cell>
          <cell r="L526" t="str">
            <v>Juan Severino E8 38 entre 6 de Diciembre y Diego de Almagro Edif Argentina Plaza 4to piso Edificio Argentina</v>
          </cell>
        </row>
        <row r="527">
          <cell r="A527" t="str">
            <v>2496354</v>
          </cell>
          <cell r="B527">
            <v>516929</v>
          </cell>
          <cell r="C527" t="str">
            <v>2496354</v>
          </cell>
          <cell r="D527" t="str">
            <v>MDELIVERY</v>
          </cell>
          <cell r="E527" t="str">
            <v>DESPACHO</v>
          </cell>
          <cell r="F527" t="str">
            <v>NORMAL</v>
          </cell>
          <cell r="G527" t="str">
            <v>031080002496354</v>
          </cell>
          <cell r="H527">
            <v>44973</v>
          </cell>
          <cell r="I527" t="str">
            <v>EN_TRANSITO</v>
          </cell>
          <cell r="J527">
            <v>44973</v>
          </cell>
          <cell r="K527" t="str">
            <v>JAVIER ENRIQUE CORDERO CORDERO_JAVIER ENRIQUE CORDERO CORDERO</v>
          </cell>
          <cell r="L527" t="str">
            <v>calle Quito entre Sucre y Bolivar referencia es en un Parqueadero Publico S N</v>
          </cell>
        </row>
        <row r="528">
          <cell r="A528" t="str">
            <v>2496355</v>
          </cell>
          <cell r="B528">
            <v>516930</v>
          </cell>
          <cell r="C528" t="str">
            <v>2496355</v>
          </cell>
          <cell r="D528" t="str">
            <v>MDELIVERY</v>
          </cell>
          <cell r="E528" t="str">
            <v>DESPACHO</v>
          </cell>
          <cell r="F528" t="str">
            <v>NORMAL</v>
          </cell>
          <cell r="G528" t="str">
            <v>FT86702</v>
          </cell>
          <cell r="H528">
            <v>44973</v>
          </cell>
          <cell r="I528" t="str">
            <v>EN_TRANSITO</v>
          </cell>
          <cell r="J528">
            <v>44973</v>
          </cell>
          <cell r="K528" t="str">
            <v>MARIA EUGENIA VINCES ZAPATA_LUIS ALBERTO MORALES VINCES</v>
          </cell>
          <cell r="L528" t="str">
            <v xml:space="preserve">CIUDADELA MIRADOR DEL NORTE MANZANA 34 VILLA 15 FRENTE AL CAMPUS LA SALLE PREGUNTAR POR FAMILIA MORALES EN GARITA DECIR MANZANA Y VILLA MARIA EUGENIA VINCES ZAPATA 0995925461 </v>
          </cell>
        </row>
        <row r="529">
          <cell r="A529" t="str">
            <v>2496356</v>
          </cell>
          <cell r="B529">
            <v>516931</v>
          </cell>
          <cell r="C529" t="str">
            <v>2496356</v>
          </cell>
          <cell r="D529" t="str">
            <v>MDELIVERY</v>
          </cell>
          <cell r="E529" t="str">
            <v>DESPACHO</v>
          </cell>
          <cell r="F529" t="str">
            <v>NORMAL</v>
          </cell>
          <cell r="G529" t="str">
            <v>FT86704</v>
          </cell>
          <cell r="H529">
            <v>44973</v>
          </cell>
          <cell r="I529" t="str">
            <v>EN_TRANSITO</v>
          </cell>
          <cell r="J529">
            <v>44973</v>
          </cell>
          <cell r="K529" t="str">
            <v>Patricio Valdiviezo_BYPSA S A AGENCIA ASESORA PRODUCTORA DE SEGUROS</v>
          </cell>
          <cell r="L529" t="str">
            <v>GUAYAS GUAYAQUIL Carlos J Arosemena y S N Km 3 5 Edif Toyocosta BYPSA S A GUAYAQUIL</v>
          </cell>
        </row>
        <row r="530">
          <cell r="A530" t="str">
            <v>2496357</v>
          </cell>
          <cell r="B530">
            <v>516932</v>
          </cell>
          <cell r="C530" t="str">
            <v>2496357</v>
          </cell>
          <cell r="D530" t="str">
            <v>MDELIVERY</v>
          </cell>
          <cell r="E530" t="str">
            <v>DESPACHO</v>
          </cell>
          <cell r="F530" t="str">
            <v>NORMAL</v>
          </cell>
          <cell r="G530" t="str">
            <v>FT86722</v>
          </cell>
          <cell r="H530">
            <v>44973</v>
          </cell>
          <cell r="I530" t="str">
            <v>EN_TRANSITO</v>
          </cell>
          <cell r="J530">
            <v>44973</v>
          </cell>
          <cell r="K530" t="str">
            <v xml:space="preserve">Gloria Cordero_TRANS ESTIBA INTERNACIONAL S A </v>
          </cell>
          <cell r="L530" t="str">
            <v xml:space="preserve">Juin 114 y Malecon Edificio Torres del Rio </v>
          </cell>
        </row>
        <row r="531">
          <cell r="A531" t="str">
            <v>2496375</v>
          </cell>
          <cell r="B531">
            <v>516933</v>
          </cell>
          <cell r="C531" t="str">
            <v>2496375</v>
          </cell>
          <cell r="D531" t="str">
            <v>MDELIVERY</v>
          </cell>
          <cell r="E531" t="str">
            <v>DESPACHO</v>
          </cell>
          <cell r="F531" t="str">
            <v>NORMAL</v>
          </cell>
          <cell r="G531" t="str">
            <v>FT86726</v>
          </cell>
          <cell r="H531">
            <v>44973</v>
          </cell>
          <cell r="I531" t="str">
            <v>EN_TRANSITO</v>
          </cell>
          <cell r="J531">
            <v>44973</v>
          </cell>
          <cell r="K531" t="str">
            <v xml:space="preserve">Giovanny Cevallos_VALORES Y ADMINISTRACIONES S A </v>
          </cell>
          <cell r="L531" t="str">
            <v xml:space="preserve">Dicentro Piso 2 Of 31 planta Alta Calle Av Juan tan camarengo </v>
          </cell>
        </row>
        <row r="532">
          <cell r="A532" t="str">
            <v>2496376</v>
          </cell>
          <cell r="B532">
            <v>516934</v>
          </cell>
          <cell r="C532" t="str">
            <v>2496376</v>
          </cell>
          <cell r="D532" t="str">
            <v>MDELIVERY</v>
          </cell>
          <cell r="E532" t="str">
            <v>DESPACHO</v>
          </cell>
          <cell r="F532" t="str">
            <v>NORMAL</v>
          </cell>
          <cell r="G532" t="str">
            <v>FT86668</v>
          </cell>
          <cell r="H532">
            <v>44973</v>
          </cell>
          <cell r="I532" t="str">
            <v>HABILITADO_RUTEO</v>
          </cell>
          <cell r="J532">
            <v>44973</v>
          </cell>
          <cell r="K532" t="str">
            <v xml:space="preserve">JENNY EGUEZ_ALPINA PRODUCTOS ALIMENTICIOS ALPIECUADOR S A </v>
          </cell>
          <cell r="L532" t="str">
            <v>PICHINCHA QUITO REPUBLICA ESQUINA PASAJE MARTIN CARRIoN EDIFICIO PUCARA</v>
          </cell>
        </row>
        <row r="533">
          <cell r="A533" t="str">
            <v>2496377</v>
          </cell>
          <cell r="B533">
            <v>516935</v>
          </cell>
          <cell r="C533" t="str">
            <v>2496377</v>
          </cell>
          <cell r="D533" t="str">
            <v>MDELIVERY</v>
          </cell>
          <cell r="E533" t="str">
            <v>DESPACHO</v>
          </cell>
          <cell r="F533" t="str">
            <v>NORMAL</v>
          </cell>
          <cell r="G533" t="str">
            <v>031080002496377</v>
          </cell>
          <cell r="H533">
            <v>44973</v>
          </cell>
          <cell r="I533" t="str">
            <v>EN_TRANSITO</v>
          </cell>
          <cell r="J533">
            <v>44973</v>
          </cell>
          <cell r="K533" t="str">
            <v>RONY RENE ROMERO NIEVES_RONY RENE ROMERO NIEVES</v>
          </cell>
          <cell r="L533" t="str">
            <v xml:space="preserve"> SAN AGUSTIN A 100 metros del parque central REFERENCIA PARQUE San Agustin sucursal del cielo </v>
          </cell>
        </row>
        <row r="534">
          <cell r="A534" t="str">
            <v>2496378</v>
          </cell>
          <cell r="B534">
            <v>516936</v>
          </cell>
          <cell r="C534" t="str">
            <v>2496378</v>
          </cell>
          <cell r="D534" t="str">
            <v>MDELIVERY</v>
          </cell>
          <cell r="E534" t="str">
            <v>DESPACHO</v>
          </cell>
          <cell r="F534" t="str">
            <v>NORMAL</v>
          </cell>
          <cell r="G534" t="str">
            <v>031080002496378</v>
          </cell>
          <cell r="H534">
            <v>44973</v>
          </cell>
          <cell r="I534" t="str">
            <v>EN_TRANSITO</v>
          </cell>
          <cell r="J534">
            <v>44973</v>
          </cell>
          <cell r="K534" t="str">
            <v>RICARDO JOSE ALTAMIRANO BANO_RICARDO JOSE ALTAMIRANO BANO</v>
          </cell>
          <cell r="L534" t="str">
            <v xml:space="preserve"> AV BOLIVARIANA Y CONVENTO SAN AGUSTIN EN LA MPORTADORA ALTAMIRANO REFERENCIA FRENTE AL ESTADIO ALTERNO EN MPORTADORA ALTAMIRANO </v>
          </cell>
        </row>
        <row r="535">
          <cell r="A535" t="str">
            <v>2496379</v>
          </cell>
          <cell r="B535">
            <v>516937</v>
          </cell>
          <cell r="C535" t="str">
            <v>2496379</v>
          </cell>
          <cell r="D535" t="str">
            <v>MDELIVERY</v>
          </cell>
          <cell r="E535" t="str">
            <v>DESPACHO</v>
          </cell>
          <cell r="F535" t="str">
            <v>NORMAL</v>
          </cell>
          <cell r="G535" t="str">
            <v>FT86707</v>
          </cell>
          <cell r="H535">
            <v>44973</v>
          </cell>
          <cell r="I535" t="str">
            <v>EN_TRANSITO</v>
          </cell>
          <cell r="J535">
            <v>44973</v>
          </cell>
          <cell r="K535" t="str">
            <v>FAVIO SENEN QUINONEZ JIMENEZ_FAVIO SENEN QUINONEZ JIMENEZ</v>
          </cell>
          <cell r="L535" t="str">
            <v>DR EMILIO ROMERO Y AV BENJAMIN CARRION EDIFICIO ESQ LABRA QUE LABRA EMPANADAS ALBORADA 6TA ETAPA MZ 601 VILLA 1 PISO 1 OFICINA</v>
          </cell>
        </row>
        <row r="536">
          <cell r="A536" t="str">
            <v>2496380</v>
          </cell>
          <cell r="B536">
            <v>516938</v>
          </cell>
          <cell r="C536" t="str">
            <v>2496380</v>
          </cell>
          <cell r="D536" t="str">
            <v>MDELIVERY</v>
          </cell>
          <cell r="E536" t="str">
            <v>DESPACHO</v>
          </cell>
          <cell r="F536" t="str">
            <v>NORMAL</v>
          </cell>
          <cell r="G536" t="str">
            <v>031080002496380</v>
          </cell>
          <cell r="H536">
            <v>44973</v>
          </cell>
          <cell r="I536" t="str">
            <v>EN_TRANSITO</v>
          </cell>
          <cell r="J536">
            <v>44973</v>
          </cell>
          <cell r="K536" t="str">
            <v>MARLON STEEVEN ROSERO ERAZO_MARLON STEEVEN ROSERO ERAZO</v>
          </cell>
          <cell r="L536" t="str">
            <v xml:space="preserve"> EPLICACHIMA Y PADRE CHACON EN EL ALMACEN DE BALANCIADOS EL SATICO REFERENCIA ALADO DE LA PLAZA 12 DE NOVIEMBRE </v>
          </cell>
        </row>
        <row r="537">
          <cell r="A537" t="str">
            <v>2496382</v>
          </cell>
          <cell r="B537">
            <v>516939</v>
          </cell>
          <cell r="C537" t="str">
            <v>2496382</v>
          </cell>
          <cell r="D537" t="str">
            <v>MDELIVERY</v>
          </cell>
          <cell r="E537" t="str">
            <v>DESPACHO</v>
          </cell>
          <cell r="F537" t="str">
            <v>NORMAL</v>
          </cell>
          <cell r="G537" t="str">
            <v>031080002496382</v>
          </cell>
          <cell r="H537">
            <v>44973</v>
          </cell>
          <cell r="I537" t="str">
            <v>EN_TRANSITO</v>
          </cell>
          <cell r="J537">
            <v>44973</v>
          </cell>
          <cell r="K537" t="str">
            <v>COSME RENE MERCHAN AUQUILLA_COSME RENE MERCHAN AUQUILLA</v>
          </cell>
          <cell r="L537" t="str">
            <v xml:space="preserve"> PARROQUIA LAS VILLEGAS AV PRINCIPAL VICTOR VILLEGAS Y VIA SAN VICENTE DEL BUA REFERENCIA DIAGONAL A LAS LETRAS TURISTICAS </v>
          </cell>
        </row>
        <row r="538">
          <cell r="A538" t="str">
            <v>2496383</v>
          </cell>
          <cell r="B538">
            <v>516940</v>
          </cell>
          <cell r="C538" t="str">
            <v>2496383</v>
          </cell>
          <cell r="D538" t="str">
            <v>MDELIVERY</v>
          </cell>
          <cell r="E538" t="str">
            <v>DESPACHO</v>
          </cell>
          <cell r="F538" t="str">
            <v>NORMAL</v>
          </cell>
          <cell r="G538" t="str">
            <v>FT86709</v>
          </cell>
          <cell r="H538">
            <v>44973</v>
          </cell>
          <cell r="I538" t="str">
            <v>EN_TRANSITO</v>
          </cell>
          <cell r="J538">
            <v>44973</v>
          </cell>
          <cell r="K538" t="str">
            <v>MARTHA TAMAYO_ASOCIACION DE EMPLEADOS DEL BANCO DEL PICHINCHA SU</v>
          </cell>
          <cell r="L538" t="str">
            <v>GUAYAS GUAYAQUIL V FCO DE ORELLANA Y JUSTIN CORNEJO PISO 5 GUAYAQUIL</v>
          </cell>
        </row>
        <row r="539">
          <cell r="A539" t="str">
            <v>2496388</v>
          </cell>
          <cell r="B539">
            <v>516941</v>
          </cell>
          <cell r="C539" t="str">
            <v>2496388</v>
          </cell>
          <cell r="D539" t="str">
            <v>MDELIVERY</v>
          </cell>
          <cell r="E539" t="str">
            <v>DESPACHO</v>
          </cell>
          <cell r="F539" t="str">
            <v>NORMAL</v>
          </cell>
          <cell r="G539" t="str">
            <v>IC7437</v>
          </cell>
          <cell r="H539">
            <v>44973</v>
          </cell>
          <cell r="I539" t="str">
            <v>HABILITADO_RUTEO</v>
          </cell>
          <cell r="J539">
            <v>44973</v>
          </cell>
          <cell r="K539" t="str">
            <v xml:space="preserve">Shirley Romero GUARDIAS_SEGUROS EQUINOCCIAL S A </v>
          </cell>
          <cell r="L539" t="str">
            <v>Avenida del Estadio N 2 19 y Florencio Astudillo Edificio Tadeo segundo piso</v>
          </cell>
        </row>
        <row r="540">
          <cell r="A540" t="str">
            <v>2496390</v>
          </cell>
          <cell r="B540">
            <v>516942</v>
          </cell>
          <cell r="C540" t="str">
            <v>2496390</v>
          </cell>
          <cell r="D540" t="str">
            <v>MDELIVERY</v>
          </cell>
          <cell r="E540" t="str">
            <v>DESPACHO</v>
          </cell>
          <cell r="F540" t="str">
            <v>NORMAL</v>
          </cell>
          <cell r="G540" t="str">
            <v>031080002496390</v>
          </cell>
          <cell r="H540">
            <v>44973</v>
          </cell>
          <cell r="I540" t="str">
            <v>EN_TRANSITO</v>
          </cell>
          <cell r="J540">
            <v>44973</v>
          </cell>
          <cell r="K540" t="str">
            <v xml:space="preserve">DIANA ALEXANDRA SOLORZANO VERA _ECONOFARM S A </v>
          </cell>
          <cell r="L540" t="str">
            <v xml:space="preserve">SS RIO TOACHI SANTO DOMINGO TULCAN 111 AV 3 DE JULIO </v>
          </cell>
        </row>
        <row r="541">
          <cell r="A541" t="str">
            <v>2496392</v>
          </cell>
          <cell r="B541">
            <v>516943</v>
          </cell>
          <cell r="C541" t="str">
            <v>2496392</v>
          </cell>
          <cell r="D541" t="str">
            <v>MDELIVERY</v>
          </cell>
          <cell r="E541" t="str">
            <v>DESPACHO</v>
          </cell>
          <cell r="F541" t="str">
            <v>NORMAL</v>
          </cell>
          <cell r="G541" t="str">
            <v>031080002496392</v>
          </cell>
          <cell r="H541">
            <v>44973</v>
          </cell>
          <cell r="I541" t="str">
            <v>EN_TRANSITO</v>
          </cell>
          <cell r="J541">
            <v>44973</v>
          </cell>
          <cell r="K541" t="str">
            <v>JONATHAN DAMIAN PEREZ GILCES_JONATHAN DAMIAN PEREZ GILCES</v>
          </cell>
          <cell r="L541" t="str">
            <v>Dr Galo maridueNa y Jorge QuiNonez</v>
          </cell>
        </row>
        <row r="542">
          <cell r="A542" t="str">
            <v>2496393</v>
          </cell>
          <cell r="B542">
            <v>516944</v>
          </cell>
          <cell r="C542" t="str">
            <v>2496393</v>
          </cell>
          <cell r="D542" t="str">
            <v>MDELIVERY</v>
          </cell>
          <cell r="E542" t="str">
            <v>DESPACHO</v>
          </cell>
          <cell r="F542" t="str">
            <v>NORMAL</v>
          </cell>
          <cell r="G542" t="str">
            <v>IC7438</v>
          </cell>
          <cell r="H542">
            <v>44973</v>
          </cell>
          <cell r="I542" t="str">
            <v>HABILITADO_RUTEO</v>
          </cell>
          <cell r="J542">
            <v>44973</v>
          </cell>
          <cell r="K542" t="str">
            <v xml:space="preserve">EDISON SIGUENZA Y O DIEGO AVILA_GRAIMAN CIA LTDA </v>
          </cell>
          <cell r="L542" t="str">
            <v>PANAMERICANA NORTE Y AV DE LAS AMERICAS PARQUE INDUSTRIAL CUENCA EN FABRICA GRAIMAN CUENCA AZUAY</v>
          </cell>
        </row>
        <row r="543">
          <cell r="A543" t="str">
            <v>2496394</v>
          </cell>
          <cell r="B543">
            <v>516945</v>
          </cell>
          <cell r="C543" t="str">
            <v>2496394</v>
          </cell>
          <cell r="D543" t="str">
            <v>MDELIVERY</v>
          </cell>
          <cell r="E543" t="str">
            <v>DESPACHO</v>
          </cell>
          <cell r="F543" t="str">
            <v>NORMAL</v>
          </cell>
          <cell r="G543" t="str">
            <v>FT86701</v>
          </cell>
          <cell r="H543">
            <v>44973</v>
          </cell>
          <cell r="I543" t="str">
            <v>EN_TRANSITO</v>
          </cell>
          <cell r="J543">
            <v>44973</v>
          </cell>
          <cell r="K543" t="str">
            <v xml:space="preserve">MONICA CAYES HURTADO_EXCELSIUS S A </v>
          </cell>
          <cell r="L543" t="str">
            <v xml:space="preserve"> CC Mall del Sol torre B piso 3 oficina excelsius betcris </v>
          </cell>
        </row>
        <row r="544">
          <cell r="A544" t="str">
            <v>2496403</v>
          </cell>
          <cell r="B544">
            <v>516946</v>
          </cell>
          <cell r="C544" t="str">
            <v>2496403</v>
          </cell>
          <cell r="D544" t="str">
            <v>MDELIVERY</v>
          </cell>
          <cell r="E544" t="str">
            <v>DESPACHO</v>
          </cell>
          <cell r="F544" t="str">
            <v>NORMAL</v>
          </cell>
          <cell r="G544" t="str">
            <v>031080002496403</v>
          </cell>
          <cell r="H544">
            <v>44973</v>
          </cell>
          <cell r="I544" t="str">
            <v>EN_TRANSITO</v>
          </cell>
          <cell r="J544">
            <v>44973</v>
          </cell>
          <cell r="K544" t="str">
            <v>RENE ALEJANDRO VALDIVIESO LEON_RENE ALEJANDRO VALDIVIESO LEON</v>
          </cell>
          <cell r="L544" t="str">
            <v>TEODORO GOLF Y C MURILLO TALLER MECANICO SERVIVAL</v>
          </cell>
        </row>
        <row r="545">
          <cell r="A545" t="str">
            <v>2496407</v>
          </cell>
          <cell r="B545">
            <v>516947</v>
          </cell>
          <cell r="C545" t="str">
            <v>2496407</v>
          </cell>
          <cell r="D545" t="str">
            <v>MDELIVERY</v>
          </cell>
          <cell r="E545" t="str">
            <v>DESPACHO</v>
          </cell>
          <cell r="F545" t="str">
            <v>NORMAL</v>
          </cell>
          <cell r="G545" t="str">
            <v>FT86673</v>
          </cell>
          <cell r="H545">
            <v>44973</v>
          </cell>
          <cell r="I545" t="str">
            <v>HABILITADO_RUTEO</v>
          </cell>
          <cell r="J545">
            <v>44973</v>
          </cell>
          <cell r="K545" t="str">
            <v>LUIS CLAUDIO FARINANGO CABEZAS_LUIS CLAUDIO FARINANGO CABEZAS</v>
          </cell>
          <cell r="L545" t="str">
            <v xml:space="preserve"> AV QUITUMBE NAN EN EL BOSQUE DE QUITUMBE 3 TORRE B LOCAL 26 MEZANINE EN EL SEGUNDO PISO REFERENCIA FRENTE DEL MUNICIPIO DE QUITUMBE </v>
          </cell>
        </row>
        <row r="546">
          <cell r="A546" t="str">
            <v>2496408</v>
          </cell>
          <cell r="B546">
            <v>516948</v>
          </cell>
          <cell r="C546" t="str">
            <v>2496408</v>
          </cell>
          <cell r="D546" t="str">
            <v>MDELIVERY</v>
          </cell>
          <cell r="E546" t="str">
            <v>DESPACHO</v>
          </cell>
          <cell r="F546" t="str">
            <v>NORMAL</v>
          </cell>
          <cell r="G546" t="str">
            <v>031080002496408</v>
          </cell>
          <cell r="H546">
            <v>44973</v>
          </cell>
          <cell r="I546" t="str">
            <v>EN_TRANSITO</v>
          </cell>
          <cell r="J546">
            <v>44973</v>
          </cell>
          <cell r="K546" t="str">
            <v>Diana Perez_AQUACARGILL DEL ECUADOR CIA LTDA</v>
          </cell>
          <cell r="L546" t="str">
            <v xml:space="preserve"> GUAYAS DURAN Lotizacion Las Brisas MZ D4 Solar 1 ingresando por la Feria Ganadera ingresando por la Feria Ganadera </v>
          </cell>
        </row>
        <row r="547">
          <cell r="A547" t="str">
            <v>2496413</v>
          </cell>
          <cell r="B547">
            <v>516949</v>
          </cell>
          <cell r="C547" t="str">
            <v>2496413</v>
          </cell>
          <cell r="D547" t="str">
            <v>MDELIVERY</v>
          </cell>
          <cell r="E547" t="str">
            <v>DESPACHO</v>
          </cell>
          <cell r="F547" t="str">
            <v>NORMAL</v>
          </cell>
          <cell r="G547" t="str">
            <v>FT86724</v>
          </cell>
          <cell r="H547">
            <v>44973</v>
          </cell>
          <cell r="I547" t="str">
            <v>EN_TRANSITO</v>
          </cell>
          <cell r="J547">
            <v>44973</v>
          </cell>
          <cell r="K547" t="str">
            <v>FANNY ANGELA REDROVAN ASTUDILLO_FANNY ANGELA REDROVAN ASTUDILLO</v>
          </cell>
          <cell r="L547" t="str">
            <v xml:space="preserve">GUAYAS VICTOR MANUEL RENDON 9 23 ENTRE SANTA ELENA Y RUMICHACA EDIFICIO ELITE PISO 6 A UNA CUADRA DEL PARQUE CENTENARIO Y DIAGONAL A BANCO PICHINCHA Y SUPERMERCADO AKI COMUNICARSE CON LA SRA ANTES DE </v>
          </cell>
        </row>
        <row r="548">
          <cell r="A548" t="str">
            <v>2496414</v>
          </cell>
          <cell r="B548">
            <v>516950</v>
          </cell>
          <cell r="C548" t="str">
            <v>2496414</v>
          </cell>
          <cell r="D548" t="str">
            <v>MDELIVERY</v>
          </cell>
          <cell r="E548" t="str">
            <v>DESPACHO</v>
          </cell>
          <cell r="F548" t="str">
            <v>NORMAL</v>
          </cell>
          <cell r="G548" t="str">
            <v>IC7439</v>
          </cell>
          <cell r="H548">
            <v>44973</v>
          </cell>
          <cell r="I548" t="str">
            <v>HABILITADO_RUTEO</v>
          </cell>
          <cell r="J548">
            <v>44973</v>
          </cell>
          <cell r="K548" t="str">
            <v>RUTH MERCEDES MEJIA CORONEL_RUTH MERCEDES MEJIA CORONEL</v>
          </cell>
          <cell r="L548" t="str">
            <v>AZUAY PARQUE INDUSTRIAL FRANK TOSI INIGUES CORNELIO VEINTIMILLA DIAGINAL A SENAL X NAVE DE COLOR NEGRA JETINTERNACIONAL</v>
          </cell>
        </row>
        <row r="549">
          <cell r="A549" t="str">
            <v>2496415</v>
          </cell>
          <cell r="B549">
            <v>516951</v>
          </cell>
          <cell r="C549" t="str">
            <v>2496415</v>
          </cell>
          <cell r="D549" t="str">
            <v>MDELIVERY</v>
          </cell>
          <cell r="E549" t="str">
            <v>DESPACHO</v>
          </cell>
          <cell r="F549" t="str">
            <v>NORMAL</v>
          </cell>
          <cell r="G549" t="str">
            <v>031080002496415</v>
          </cell>
          <cell r="H549">
            <v>44973</v>
          </cell>
          <cell r="I549" t="str">
            <v>EN_TRANSITO</v>
          </cell>
          <cell r="J549">
            <v>44973</v>
          </cell>
          <cell r="K549" t="str">
            <v>HOLGER VINICIO MACAS MOLINA ADRIANA DANIELA PRECIADO CORREA CI 0804122141 0968551101_HOLGER VINICIO MACAS MOLINA</v>
          </cell>
          <cell r="L549" t="str">
            <v xml:space="preserve"> ESMERALDAS TONSUPA CALLE PLAYA AZUL 0 53 03 1 N 79 49 05 2 W COMERCIO CERCA DEL TIA POR LA ESQ LOS DEPARTAMENTOS DE PUERTA VERDE CASA DE DOS PISOS AMARILLA LLAMAR A LOS CONTACTOS ANTES DE LA ENTREGA </v>
          </cell>
        </row>
        <row r="550">
          <cell r="A550" t="str">
            <v>2496416</v>
          </cell>
          <cell r="B550">
            <v>516952</v>
          </cell>
          <cell r="C550" t="str">
            <v>2496416</v>
          </cell>
          <cell r="D550" t="str">
            <v>MDELIVERY</v>
          </cell>
          <cell r="E550" t="str">
            <v>DESPACHO</v>
          </cell>
          <cell r="F550" t="str">
            <v>DERIVADO PICK UP</v>
          </cell>
          <cell r="G550" t="str">
            <v>031080002496416</v>
          </cell>
          <cell r="H550">
            <v>44973</v>
          </cell>
          <cell r="I550" t="str">
            <v>EN_TRANSITO</v>
          </cell>
          <cell r="J550">
            <v>44973</v>
          </cell>
          <cell r="K550" t="str">
            <v>VANESSA MICHEL VITERI GONZALEZ_VANESSA MICHEL VITERI GONZALEZ</v>
          </cell>
          <cell r="L550" t="str">
            <v>GUAYAS RETIRO AGENCIA TRAMACO PORTETE PORTETE 2500 TUNGURAHUA DIAGONAL AL SABOR MANABITA</v>
          </cell>
        </row>
        <row r="551">
          <cell r="A551" t="str">
            <v>2496417</v>
          </cell>
          <cell r="B551">
            <v>516953</v>
          </cell>
          <cell r="C551" t="str">
            <v>2496417</v>
          </cell>
          <cell r="D551" t="str">
            <v>MDELIVERY</v>
          </cell>
          <cell r="E551" t="str">
            <v>DESPACHO</v>
          </cell>
          <cell r="F551" t="str">
            <v>NORMAL</v>
          </cell>
          <cell r="G551" t="str">
            <v>FT86685</v>
          </cell>
          <cell r="H551">
            <v>44973</v>
          </cell>
          <cell r="I551" t="str">
            <v>HABILITADO_RUTEO</v>
          </cell>
          <cell r="J551">
            <v>44973</v>
          </cell>
          <cell r="K551" t="str">
            <v>WILFERSON ENDERSON AVILA MADRIZ_WILFERSON ENDERSON AVILA MADRIZ</v>
          </cell>
          <cell r="L551" t="str">
            <v xml:space="preserve"> PICHINCHA BARRIO EL TRIGAL PARROQUIA BELISARIO QUEVEDO CALLE 3 LOTE 212 CALLE JOSE LUIS RIOFRIO CASA COLOR BLANCO Y EL PORToN ES VERDE AL FRENTE DEL PARQUE EL TRIGAL COO 0 177389 78 509613 </v>
          </cell>
        </row>
        <row r="552">
          <cell r="A552" t="str">
            <v>2496418</v>
          </cell>
          <cell r="B552">
            <v>516954</v>
          </cell>
          <cell r="C552" t="str">
            <v>2496418</v>
          </cell>
          <cell r="D552" t="str">
            <v>MDELIVERY</v>
          </cell>
          <cell r="E552" t="str">
            <v>DESPACHO</v>
          </cell>
          <cell r="F552" t="str">
            <v>NORMAL</v>
          </cell>
          <cell r="G552" t="str">
            <v>031080002496418</v>
          </cell>
          <cell r="H552">
            <v>44973</v>
          </cell>
          <cell r="I552" t="str">
            <v>EN_TRANSITO</v>
          </cell>
          <cell r="J552">
            <v>44973</v>
          </cell>
          <cell r="K552" t="str">
            <v>RICHARD ALEXIS ESPINOZA YANEZ_RICHARD ALEXIS ESPINOZA YANEZ</v>
          </cell>
          <cell r="L552" t="str">
            <v>LOTIZACION SILMACONSA VIA ATRAS DEL PASEO SHOPING VIAS DAULE 2 122055000017281 79 94029452026246</v>
          </cell>
        </row>
        <row r="553">
          <cell r="A553" t="str">
            <v>2496419</v>
          </cell>
          <cell r="B553">
            <v>516955</v>
          </cell>
          <cell r="C553" t="str">
            <v>2496419</v>
          </cell>
          <cell r="D553" t="str">
            <v>MDELIVERY</v>
          </cell>
          <cell r="E553" t="str">
            <v>DESPACHO</v>
          </cell>
          <cell r="F553" t="str">
            <v>NORMAL</v>
          </cell>
          <cell r="G553" t="str">
            <v>031080002496419</v>
          </cell>
          <cell r="H553">
            <v>44973</v>
          </cell>
          <cell r="I553" t="str">
            <v>EN_TRANSITO</v>
          </cell>
          <cell r="J553">
            <v>44973</v>
          </cell>
          <cell r="K553" t="str">
            <v xml:space="preserve">DANNY DEL SALTO FABIAN GUERRERO_COMPANIA DE TRANSPORTE DE CARGA PESADA R Y R TRANSLOGIC S A </v>
          </cell>
          <cell r="L553" t="str">
            <v>CALLE CHILE 03 30 Y URUGUAL CIUDADELA INGAHURCO EDIFICIO DE 3 PISOS LATITUD 1 25073593</v>
          </cell>
        </row>
        <row r="554">
          <cell r="A554" t="str">
            <v>2496421</v>
          </cell>
          <cell r="B554">
            <v>516956</v>
          </cell>
          <cell r="C554" t="str">
            <v>2496421</v>
          </cell>
          <cell r="D554" t="str">
            <v>MDELIVERY</v>
          </cell>
          <cell r="E554" t="str">
            <v>DESPACHO</v>
          </cell>
          <cell r="F554" t="str">
            <v>NORMAL</v>
          </cell>
          <cell r="G554" t="str">
            <v>031080002496421</v>
          </cell>
          <cell r="H554">
            <v>44973</v>
          </cell>
          <cell r="I554" t="str">
            <v>EN_TRANSITO</v>
          </cell>
          <cell r="J554">
            <v>44973</v>
          </cell>
          <cell r="K554" t="str">
            <v xml:space="preserve">NARCIZA TORO_COMERCIAL YOLANDA SALAZAR CIA LTDA </v>
          </cell>
          <cell r="L554" t="str">
            <v>AMBATO TUNGURAHUA MARTINEZ Y JUAN BENIGNO VELA COMERCIAL YOLANDA SALAZAR DIAGONAL A COOP KULLKI WASI</v>
          </cell>
        </row>
        <row r="555">
          <cell r="A555" t="str">
            <v>2496422</v>
          </cell>
          <cell r="B555">
            <v>516957</v>
          </cell>
          <cell r="C555" t="str">
            <v>2496422</v>
          </cell>
          <cell r="D555" t="str">
            <v>MDELIVERY</v>
          </cell>
          <cell r="E555" t="str">
            <v>DESPACHO</v>
          </cell>
          <cell r="F555" t="str">
            <v>NORMAL</v>
          </cell>
          <cell r="G555" t="str">
            <v>FT86670</v>
          </cell>
          <cell r="H555">
            <v>44973</v>
          </cell>
          <cell r="I555" t="str">
            <v>HABILITADO_RUTEO</v>
          </cell>
          <cell r="J555">
            <v>44973</v>
          </cell>
          <cell r="K555" t="str">
            <v>ALBA LUCIA MENDOZA LOOR_ALBA LUCIA MENDOZA LOOR</v>
          </cell>
          <cell r="L555" t="str">
            <v>TUMBACO AV INTEROCEANICA KM11 Y PASAJE LEONIDAS PLAZA CONSECIONARIO VOLKSWAGEN</v>
          </cell>
        </row>
        <row r="556">
          <cell r="A556" t="str">
            <v>2496423</v>
          </cell>
          <cell r="B556">
            <v>516958</v>
          </cell>
          <cell r="C556" t="str">
            <v>2496423</v>
          </cell>
          <cell r="D556" t="str">
            <v>MDELIVERY</v>
          </cell>
          <cell r="E556" t="str">
            <v>DESPACHO</v>
          </cell>
          <cell r="F556" t="str">
            <v>NORMAL</v>
          </cell>
          <cell r="G556" t="str">
            <v>FT86719</v>
          </cell>
          <cell r="H556">
            <v>44973</v>
          </cell>
          <cell r="I556" t="str">
            <v>EN_TRANSITO</v>
          </cell>
          <cell r="J556">
            <v>44973</v>
          </cell>
          <cell r="K556" t="str">
            <v>YINA MARIA BARGAS BONE_BANCO DEL PACIFICO S A</v>
          </cell>
          <cell r="L556" t="str">
            <v>GUAYAS GUAYAQUIL P ICAZA 200 Y PEDRO CARBO ANEXO1 BANCO DEL PACIFICO PISO 6 AREA TALENTO HUMANO</v>
          </cell>
        </row>
        <row r="557">
          <cell r="A557" t="str">
            <v>2496424</v>
          </cell>
          <cell r="B557">
            <v>516959</v>
          </cell>
          <cell r="C557" t="str">
            <v>2496424</v>
          </cell>
          <cell r="D557" t="str">
            <v>MDELIVERY</v>
          </cell>
          <cell r="E557" t="str">
            <v>DESPACHO</v>
          </cell>
          <cell r="F557" t="str">
            <v>NORMAL</v>
          </cell>
          <cell r="G557" t="str">
            <v>031080002496424</v>
          </cell>
          <cell r="H557">
            <v>44973</v>
          </cell>
          <cell r="I557" t="str">
            <v>EN_TRANSITO</v>
          </cell>
          <cell r="J557">
            <v>44973</v>
          </cell>
          <cell r="K557" t="str">
            <v>ING ANIBAL CUNALATA_PHARMA EXPRESS INC</v>
          </cell>
          <cell r="L557" t="str">
            <v>TUNGURAHUA AMBATO ATOCHA FICOA RODRIGO PACHANO Y MONTALVO</v>
          </cell>
        </row>
        <row r="558">
          <cell r="A558" t="str">
            <v>2496434</v>
          </cell>
          <cell r="B558">
            <v>516960</v>
          </cell>
          <cell r="C558" t="str">
            <v>2496434</v>
          </cell>
          <cell r="D558" t="str">
            <v>MDELIVERY</v>
          </cell>
          <cell r="E558" t="str">
            <v>DESPACHO</v>
          </cell>
          <cell r="F558" t="str">
            <v>NORMAL</v>
          </cell>
          <cell r="G558" t="str">
            <v>FT86665</v>
          </cell>
          <cell r="H558">
            <v>44973</v>
          </cell>
          <cell r="I558" t="str">
            <v>HABILITADO_RUTEO</v>
          </cell>
          <cell r="J558">
            <v>44973</v>
          </cell>
          <cell r="K558" t="str">
            <v xml:space="preserve">Jessica Buendia_TRAVEMPORIUM S A </v>
          </cell>
          <cell r="L558" t="str">
            <v>shyris y rio coca 1445 edf paulo Plaza o edificio travgroup en el primer piso esta un consultorio medico que dice TRAVHELP</v>
          </cell>
        </row>
        <row r="559">
          <cell r="A559" t="str">
            <v>2496444</v>
          </cell>
          <cell r="B559">
            <v>516961</v>
          </cell>
          <cell r="C559" t="str">
            <v>2496444</v>
          </cell>
          <cell r="D559" t="str">
            <v>MDELIVERY</v>
          </cell>
          <cell r="E559" t="str">
            <v>DESPACHO</v>
          </cell>
          <cell r="F559" t="str">
            <v>NORMAL</v>
          </cell>
          <cell r="G559" t="str">
            <v>FT86669</v>
          </cell>
          <cell r="H559">
            <v>44973</v>
          </cell>
          <cell r="I559" t="str">
            <v>HABILITADO_RUTEO</v>
          </cell>
          <cell r="J559">
            <v>44973</v>
          </cell>
          <cell r="K559" t="str">
            <v xml:space="preserve">SANDY ABASOLO_ERITELEFON ECUADOR CIA LTDA </v>
          </cell>
          <cell r="L559" t="str">
            <v>PICHINCHA QUITO Av 6 De Diciembre na 106 Jorge Orton erictelefon</v>
          </cell>
        </row>
        <row r="560">
          <cell r="A560" t="str">
            <v>2496448</v>
          </cell>
          <cell r="B560">
            <v>516962</v>
          </cell>
          <cell r="C560" t="str">
            <v>2496448</v>
          </cell>
          <cell r="D560" t="str">
            <v>MDELIVERY</v>
          </cell>
          <cell r="E560" t="str">
            <v>DESPACHO</v>
          </cell>
          <cell r="F560" t="str">
            <v>NORMAL</v>
          </cell>
          <cell r="G560" t="str">
            <v>FT86671</v>
          </cell>
          <cell r="H560">
            <v>44973</v>
          </cell>
          <cell r="I560" t="str">
            <v>HABILITADO_RUTEO</v>
          </cell>
          <cell r="J560">
            <v>44973</v>
          </cell>
          <cell r="K560" t="str">
            <v>BOLANOS CANCHIGNIA JORGE GREGORIO_BOLANOS CANCHIGNIA JORGE GREGORIO</v>
          </cell>
          <cell r="L560" t="str">
            <v>CALLE ALBERTO DIAZ S110 21 Y AV LEONIDAS PLAZA CASA DED 2 PISOS COLOR DURRAZNO CON PUERTAS BLANCAS REF CERCA A RECEPCIONES BANQUETES REAL</v>
          </cell>
        </row>
        <row r="561">
          <cell r="A561" t="str">
            <v>2496449</v>
          </cell>
          <cell r="B561">
            <v>516963</v>
          </cell>
          <cell r="C561" t="str">
            <v>2496449</v>
          </cell>
          <cell r="D561" t="str">
            <v>MDELIVERY</v>
          </cell>
          <cell r="E561" t="str">
            <v>DESPACHO</v>
          </cell>
          <cell r="F561" t="str">
            <v>NORMAL</v>
          </cell>
          <cell r="G561" t="str">
            <v>FT86672</v>
          </cell>
          <cell r="H561">
            <v>44973</v>
          </cell>
          <cell r="I561" t="str">
            <v>HABILITADO_RUTEO</v>
          </cell>
          <cell r="J561">
            <v>44973</v>
          </cell>
          <cell r="K561" t="str">
            <v>HERRERA JATIVA JHONNY RENAN_HERRERA JATIVA JHONNY RENAN</v>
          </cell>
          <cell r="L561" t="str">
            <v>QUITO RIO COCA E ISLA SANTIAGO EDIFICIO ESQUINERO BLANCO E3 12 TIMBRE AZUL</v>
          </cell>
        </row>
        <row r="562">
          <cell r="A562" t="str">
            <v>2496450</v>
          </cell>
          <cell r="B562">
            <v>516964</v>
          </cell>
          <cell r="C562" t="str">
            <v>2496450</v>
          </cell>
          <cell r="D562" t="str">
            <v>MDELIVERY</v>
          </cell>
          <cell r="E562" t="str">
            <v>DESPACHO</v>
          </cell>
          <cell r="F562" t="str">
            <v>NORMAL</v>
          </cell>
          <cell r="G562" t="str">
            <v>FT86706</v>
          </cell>
          <cell r="H562">
            <v>44973</v>
          </cell>
          <cell r="I562" t="str">
            <v>EN_TRANSITO</v>
          </cell>
          <cell r="J562">
            <v>44973</v>
          </cell>
          <cell r="K562" t="str">
            <v>GIANCARLOS OLIVARES CABRERA_GIANCARLOS OLIVARES CABRERA</v>
          </cell>
          <cell r="L562" t="str">
            <v>Guayaquil Ciudadela la Chala Avenida Carlos Guevara Moreno cruze pasaje 1 12s Esquina de la casa hay un Inti gas Entrando por la chala Farmacia cruz a la izquierda</v>
          </cell>
        </row>
        <row r="563">
          <cell r="A563" t="str">
            <v>2496453</v>
          </cell>
          <cell r="B563">
            <v>516965</v>
          </cell>
          <cell r="C563" t="str">
            <v>2496453</v>
          </cell>
          <cell r="D563" t="str">
            <v>MDELIVERY</v>
          </cell>
          <cell r="E563" t="str">
            <v>DESPACHO</v>
          </cell>
          <cell r="F563" t="str">
            <v>NORMAL</v>
          </cell>
          <cell r="G563" t="str">
            <v>FT86705</v>
          </cell>
          <cell r="H563">
            <v>44973</v>
          </cell>
          <cell r="I563" t="str">
            <v>EN_TRANSITO</v>
          </cell>
          <cell r="J563">
            <v>44973</v>
          </cell>
          <cell r="K563" t="str">
            <v>Jordano Gurumendi_ALEXANDRA ESTEFANIA GURUMENDI YAGUAL</v>
          </cell>
          <cell r="L563" t="str">
            <v>ciudadela el crisol manzana 412 y A29 casa naranja 3 pisos con reja abajo hay un letrero que dice vendedor autorizado</v>
          </cell>
        </row>
        <row r="564">
          <cell r="A564" t="str">
            <v>2496454</v>
          </cell>
          <cell r="B564">
            <v>516966</v>
          </cell>
          <cell r="C564" t="str">
            <v>2496454</v>
          </cell>
          <cell r="D564" t="str">
            <v>MDELIVERY</v>
          </cell>
          <cell r="E564" t="str">
            <v>DESPACHO</v>
          </cell>
          <cell r="F564" t="str">
            <v>NORMAL</v>
          </cell>
          <cell r="G564" t="str">
            <v>FT86687</v>
          </cell>
          <cell r="H564">
            <v>44973</v>
          </cell>
          <cell r="I564" t="str">
            <v>HABILITADO_RUTEO</v>
          </cell>
          <cell r="J564">
            <v>44973</v>
          </cell>
          <cell r="K564" t="str">
            <v xml:space="preserve">GABRIELA VACA_ LABORATORIOS SIEGFRIED S A </v>
          </cell>
          <cell r="L564" t="str">
            <v>Av Republica de El Salvador N34 493 170135 Edificio Torre Gibraltar PB</v>
          </cell>
        </row>
        <row r="565">
          <cell r="A565" t="str">
            <v>2496455</v>
          </cell>
          <cell r="B565">
            <v>516967</v>
          </cell>
          <cell r="C565" t="str">
            <v>2496455</v>
          </cell>
          <cell r="D565" t="str">
            <v>MDELIVERY</v>
          </cell>
          <cell r="E565" t="str">
            <v>DESPACHO</v>
          </cell>
          <cell r="F565" t="str">
            <v>NORMAL</v>
          </cell>
          <cell r="G565" t="str">
            <v>FT86679</v>
          </cell>
          <cell r="H565">
            <v>44973</v>
          </cell>
          <cell r="I565" t="str">
            <v>HABILITADO_RUTEO</v>
          </cell>
          <cell r="J565">
            <v>44973</v>
          </cell>
          <cell r="K565" t="str">
            <v xml:space="preserve">CARLOS HIDALGO_OLEODUCTO DE CRUDOS PESADOS OCP ECUADOR S A </v>
          </cell>
          <cell r="L565" t="str">
            <v>Avenida Naciones Unidas 1017 y Amazonas Edifico La Previsora Torre A Piso 3 OCP Ecuador</v>
          </cell>
        </row>
        <row r="566">
          <cell r="A566" t="str">
            <v>2496307</v>
          </cell>
          <cell r="B566">
            <v>516892</v>
          </cell>
          <cell r="C566" t="str">
            <v>2496307</v>
          </cell>
          <cell r="D566" t="str">
            <v>MDELIVERY</v>
          </cell>
          <cell r="E566" t="str">
            <v>DESPACHO</v>
          </cell>
          <cell r="F566" t="str">
            <v>EXPRESS</v>
          </cell>
          <cell r="G566" t="str">
            <v>FTR47052</v>
          </cell>
          <cell r="H566">
            <v>44973</v>
          </cell>
          <cell r="I566" t="str">
            <v>ENTREGADO</v>
          </cell>
          <cell r="J566">
            <v>44973</v>
          </cell>
          <cell r="K566" t="str">
            <v>Wagner Tulcanaza_INMOBILIARIA INTERNACIONAL CORBAL CIA LTDA</v>
          </cell>
          <cell r="L566" t="str">
            <v>INAQUITO AV NACIONES UNIDAS 234 Y SANCHEZ DE AVILA</v>
          </cell>
        </row>
        <row r="567">
          <cell r="A567" t="str">
            <v>2496334</v>
          </cell>
          <cell r="B567">
            <v>516893</v>
          </cell>
          <cell r="C567" t="str">
            <v>2496334</v>
          </cell>
          <cell r="D567" t="str">
            <v>MDELIVERY</v>
          </cell>
          <cell r="E567" t="str">
            <v>DESPACHO</v>
          </cell>
          <cell r="F567" t="str">
            <v>EXPRESS</v>
          </cell>
          <cell r="G567" t="str">
            <v>FTR47042</v>
          </cell>
          <cell r="H567">
            <v>44973</v>
          </cell>
          <cell r="I567" t="str">
            <v>ENTREGADO</v>
          </cell>
          <cell r="J567">
            <v>44973</v>
          </cell>
          <cell r="K567" t="str">
            <v>LORENZO ALEXANDER VELASQUEZ PIZARRO_LORENZO ALEXANDER VELASQUEZ PIZARRO</v>
          </cell>
          <cell r="L567" t="str">
            <v>SECTOR BELLA VISTA CAPILLA DEL HOMBRE CONDOMINIO BALCONES BELLA VISTA CALLES FELIZA PAZMINO Y LORENZO CHaVEZ ENTRANDO POR LA CALLE MARIANO CALVACHE LUEGO LORENZO CHaVEZ CERCA DEL Cuerpo de bomberos Es</v>
          </cell>
        </row>
        <row r="568">
          <cell r="A568" t="str">
            <v>2496337</v>
          </cell>
          <cell r="B568">
            <v>516894</v>
          </cell>
          <cell r="C568" t="str">
            <v>2496337</v>
          </cell>
          <cell r="D568" t="str">
            <v>MDELIVERY</v>
          </cell>
          <cell r="E568" t="str">
            <v>DESPACHO</v>
          </cell>
          <cell r="F568" t="str">
            <v>EXPRESS</v>
          </cell>
          <cell r="G568" t="str">
            <v>FEX47067</v>
          </cell>
          <cell r="H568">
            <v>44973</v>
          </cell>
          <cell r="I568" t="str">
            <v>ENTREGADO</v>
          </cell>
          <cell r="J568">
            <v>44973</v>
          </cell>
          <cell r="K568" t="str">
            <v>FERNANDA TORRES_SOCIEDAD DE LUCHA CONTRA EL CANCER</v>
          </cell>
          <cell r="L568" t="str">
            <v xml:space="preserve">HORARIO DE ATENCION HASTA 2 30PM AV ELOY ALFARO S N Y LOS PINOS HOSPITAL SOLCA DESARROLLO ORGANIZACIONAL EN EL SUBSUELO </v>
          </cell>
        </row>
        <row r="569">
          <cell r="A569" t="str">
            <v>2496358</v>
          </cell>
          <cell r="B569">
            <v>516895</v>
          </cell>
          <cell r="C569" t="str">
            <v>2496358</v>
          </cell>
          <cell r="D569" t="str">
            <v>MDELIVERY</v>
          </cell>
          <cell r="E569" t="str">
            <v>DESPACHO</v>
          </cell>
          <cell r="F569" t="str">
            <v>EXPRESS</v>
          </cell>
          <cell r="G569" t="str">
            <v>FT86732</v>
          </cell>
          <cell r="H569">
            <v>44973</v>
          </cell>
          <cell r="I569" t="str">
            <v>HABILITADO_RUTEO</v>
          </cell>
          <cell r="J569">
            <v>44973</v>
          </cell>
          <cell r="K569" t="str">
            <v>Rene Giovany Gongora_EXTERNALIZACION DE SERVICIOS S A EXSERSA</v>
          </cell>
          <cell r="L569" t="str">
            <v>Av Simon Bolivar y Via a Nayon Centro Corporativo Ekopark Torre 1 PRODUBANCO</v>
          </cell>
        </row>
        <row r="570">
          <cell r="A570" t="str">
            <v>2496369</v>
          </cell>
          <cell r="B570">
            <v>516896</v>
          </cell>
          <cell r="C570" t="str">
            <v>2496369</v>
          </cell>
          <cell r="D570" t="str">
            <v>MDELIVERY</v>
          </cell>
          <cell r="E570" t="str">
            <v>DESPACHO</v>
          </cell>
          <cell r="F570" t="str">
            <v>EXPRESS</v>
          </cell>
          <cell r="G570" t="str">
            <v>FTR47034</v>
          </cell>
          <cell r="H570">
            <v>44973</v>
          </cell>
          <cell r="I570" t="str">
            <v>ENTREGADO</v>
          </cell>
          <cell r="J570">
            <v>44973</v>
          </cell>
          <cell r="K570" t="str">
            <v>Nefi Trujillo_ IGLESIA DE JESUCRISTO DE LOS SANTOS DE LOS ULTIMOS</v>
          </cell>
          <cell r="L570" t="str">
            <v>Colon E8 71 entre Diego de Almagro y Yanez Pinzon</v>
          </cell>
        </row>
        <row r="571">
          <cell r="A571" t="str">
            <v>2496389_1</v>
          </cell>
          <cell r="B571">
            <v>516897</v>
          </cell>
          <cell r="C571" t="str">
            <v>2496389_1</v>
          </cell>
          <cell r="D571" t="str">
            <v>MDELIVERY</v>
          </cell>
          <cell r="E571" t="str">
            <v>DESPACHO</v>
          </cell>
          <cell r="F571" t="str">
            <v>EXPRESS</v>
          </cell>
          <cell r="G571" t="str">
            <v>FTR47043</v>
          </cell>
          <cell r="H571">
            <v>44973</v>
          </cell>
          <cell r="I571" t="str">
            <v>ENTREGADO</v>
          </cell>
          <cell r="J571">
            <v>44973</v>
          </cell>
          <cell r="K571" t="str">
            <v>RODRIGO SAMUEZA SYLVIA_COOPERATIVA DE AHORRO Y CREDITO UNIVERSIDAD CATOLICA DEL ECUADOR</v>
          </cell>
          <cell r="L571" t="str">
            <v>av 12 de octubre y veintimilla UNIVERSIDAD CATOLICA DEL ECUADOR DIRIGIRSE A COOPERATIVA PUCE PREGUNTAR POR RODRIGO SAMUEZA</v>
          </cell>
        </row>
        <row r="572">
          <cell r="A572" t="str">
            <v>2496430</v>
          </cell>
          <cell r="B572">
            <v>516898</v>
          </cell>
          <cell r="C572" t="str">
            <v>2496430</v>
          </cell>
          <cell r="D572" t="str">
            <v>MDELIVERY</v>
          </cell>
          <cell r="E572" t="str">
            <v>DESPACHO</v>
          </cell>
          <cell r="F572" t="str">
            <v>EXPRESS</v>
          </cell>
          <cell r="G572" t="str">
            <v>FTR47054</v>
          </cell>
          <cell r="H572">
            <v>44973</v>
          </cell>
          <cell r="I572" t="str">
            <v>ENTREGADO</v>
          </cell>
          <cell r="J572">
            <v>44973</v>
          </cell>
          <cell r="K572" t="str">
            <v xml:space="preserve">VERONICA FREIRE_JARDINES PIAVERI CIA LTDA </v>
          </cell>
          <cell r="L572" t="str">
            <v>Av 6 de Diciembre 25 169 y la NiNa esquina Edificio Multicentro 7mo piso</v>
          </cell>
        </row>
        <row r="573">
          <cell r="A573" t="str">
            <v>2496446</v>
          </cell>
          <cell r="B573">
            <v>516899</v>
          </cell>
          <cell r="C573" t="str">
            <v>2496446</v>
          </cell>
          <cell r="D573" t="str">
            <v>MDELIVERY</v>
          </cell>
          <cell r="E573" t="str">
            <v>DESPACHO</v>
          </cell>
          <cell r="F573" t="str">
            <v>EXPRESS</v>
          </cell>
          <cell r="G573" t="str">
            <v>FEX47066</v>
          </cell>
          <cell r="H573">
            <v>44973</v>
          </cell>
          <cell r="I573" t="str">
            <v>ENTREGADO</v>
          </cell>
          <cell r="J573">
            <v>44973</v>
          </cell>
          <cell r="K573" t="str">
            <v>Patricia Luna_URBANO EXPRESS S A RAPIEXX</v>
          </cell>
          <cell r="L573" t="str">
            <v>De Las Azucenas N44 131 y de Los Granados</v>
          </cell>
        </row>
        <row r="574">
          <cell r="A574" t="str">
            <v>2496452</v>
          </cell>
          <cell r="B574">
            <v>516900</v>
          </cell>
          <cell r="C574" t="str">
            <v>2496452</v>
          </cell>
          <cell r="D574" t="str">
            <v>MDELIVERY</v>
          </cell>
          <cell r="E574" t="str">
            <v>DESPACHO</v>
          </cell>
          <cell r="F574" t="str">
            <v>EXPRESS</v>
          </cell>
          <cell r="G574" t="str">
            <v>FTR47035</v>
          </cell>
          <cell r="H574">
            <v>44973</v>
          </cell>
          <cell r="I574" t="str">
            <v>ENTREGADO</v>
          </cell>
          <cell r="J574">
            <v>44973</v>
          </cell>
          <cell r="K574" t="str">
            <v>EMYLY ANNABEL BARRIONUEVO BRAVO_EMYLY ANNABEL BARRIONUEVO BRAVO</v>
          </cell>
          <cell r="L574" t="str">
            <v>QUITO REPUBLICA Y ELOY ALFARO EDIFICIO MARIA VICTORIA 703 PISO 1 OFICINA 106</v>
          </cell>
        </row>
        <row r="575">
          <cell r="A575" t="str">
            <v>2496306</v>
          </cell>
          <cell r="B575">
            <v>516901</v>
          </cell>
          <cell r="C575" t="str">
            <v>2496306</v>
          </cell>
          <cell r="D575" t="str">
            <v>MDELIVERY</v>
          </cell>
          <cell r="E575" t="str">
            <v>DESPACHO</v>
          </cell>
          <cell r="F575" t="str">
            <v>NORMAL</v>
          </cell>
          <cell r="G575" t="str">
            <v>031080002496306</v>
          </cell>
          <cell r="H575">
            <v>44973</v>
          </cell>
          <cell r="I575" t="str">
            <v>EN_TRANSITO</v>
          </cell>
          <cell r="J575">
            <v>44973</v>
          </cell>
          <cell r="K575" t="str">
            <v>FRAY AGUIRRE ANGEL ALBERTO_FRAY AGUIRRE ANGEL ALBERTO</v>
          </cell>
          <cell r="L575" t="str">
            <v>PQA RIOBAMBA VELASCO 3106 Y NUEVA YORK REF ENTREGA SERA EN EL DOMICILIO CASA DE 1 PISO COLOR CHOCOLATE</v>
          </cell>
        </row>
        <row r="576">
          <cell r="A576" t="str">
            <v>2496308</v>
          </cell>
          <cell r="B576">
            <v>516902</v>
          </cell>
          <cell r="C576" t="str">
            <v>2496308</v>
          </cell>
          <cell r="D576" t="str">
            <v>MDELIVERY</v>
          </cell>
          <cell r="E576" t="str">
            <v>DESPACHO</v>
          </cell>
          <cell r="F576" t="str">
            <v>NORMAL</v>
          </cell>
          <cell r="G576" t="str">
            <v>FT86684</v>
          </cell>
          <cell r="H576">
            <v>44973</v>
          </cell>
          <cell r="I576" t="str">
            <v>HABILITADO_RUTEO</v>
          </cell>
          <cell r="J576">
            <v>44973</v>
          </cell>
          <cell r="K576" t="str">
            <v>Jaime Orlando Vasquez Vasquez_COOPERATIVA DE AHORRO Y CREDITO DE LOS EMPLEADOS D</v>
          </cell>
          <cell r="L576" t="str">
            <v xml:space="preserve"> PICHINCHA QUITO Avda Francisco de Orellana Parroquia Cumbaya Planta Cumbaya Cerveceria Nacional CN S A </v>
          </cell>
        </row>
        <row r="577">
          <cell r="A577" t="str">
            <v>2496309</v>
          </cell>
          <cell r="B577">
            <v>516903</v>
          </cell>
          <cell r="C577" t="str">
            <v>2496309</v>
          </cell>
          <cell r="D577" t="str">
            <v>MDELIVERY</v>
          </cell>
          <cell r="E577" t="str">
            <v>DESPACHO</v>
          </cell>
          <cell r="F577" t="str">
            <v>NORMAL</v>
          </cell>
          <cell r="G577" t="str">
            <v>FT86718</v>
          </cell>
          <cell r="H577">
            <v>44973</v>
          </cell>
          <cell r="I577" t="str">
            <v>EN_TRANSITO</v>
          </cell>
          <cell r="J577">
            <v>44973</v>
          </cell>
          <cell r="K577" t="str">
            <v>MARTHA TAMAYO_ASOCIACION DE EMPLEADOS DEL BANCO DEL PICHINCHA SU</v>
          </cell>
          <cell r="L577" t="str">
            <v>GUAYAS GUAYAQUIL AV FCO DE ORELLANA Y JUSTIN CORNEJO PISO 5 GUAYAQUIL</v>
          </cell>
        </row>
        <row r="578">
          <cell r="A578" t="str">
            <v>2496310</v>
          </cell>
          <cell r="B578">
            <v>516904</v>
          </cell>
          <cell r="C578" t="str">
            <v>2496310</v>
          </cell>
          <cell r="D578" t="str">
            <v>MDELIVERY</v>
          </cell>
          <cell r="E578" t="str">
            <v>DESPACHO</v>
          </cell>
          <cell r="F578" t="str">
            <v>NORMAL</v>
          </cell>
          <cell r="G578" t="str">
            <v>FT86683</v>
          </cell>
          <cell r="H578">
            <v>44973</v>
          </cell>
          <cell r="I578" t="str">
            <v>HABILITADO_RUTEO</v>
          </cell>
          <cell r="J578">
            <v>44973</v>
          </cell>
          <cell r="K578" t="str">
            <v xml:space="preserve">GABRIELA VACA_ LABORATORIOS SIEGFRIED S A </v>
          </cell>
          <cell r="L578" t="str">
            <v>Av Republica de El Salvador N34 493 170135 Edificio Torre Gibraltar PB</v>
          </cell>
        </row>
        <row r="579">
          <cell r="A579" t="str">
            <v>2496312</v>
          </cell>
          <cell r="B579">
            <v>516905</v>
          </cell>
          <cell r="C579" t="str">
            <v>2496312</v>
          </cell>
          <cell r="D579" t="str">
            <v>MDELIVERY</v>
          </cell>
          <cell r="E579" t="str">
            <v>DESPACHO</v>
          </cell>
          <cell r="F579" t="str">
            <v>NORMAL</v>
          </cell>
          <cell r="G579" t="str">
            <v>FT86676</v>
          </cell>
          <cell r="H579">
            <v>44973</v>
          </cell>
          <cell r="I579" t="str">
            <v>HABILITADO_RUTEO</v>
          </cell>
          <cell r="J579">
            <v>44973</v>
          </cell>
          <cell r="K579" t="str">
            <v>VICKY MUELA_COMITE DE EMPRESA DE LOS TRABAJADORES DE LA EMPRESA</v>
          </cell>
          <cell r="L579" t="str">
            <v>Via AmaguaNa km 25 empresa FV</v>
          </cell>
        </row>
        <row r="580">
          <cell r="A580" t="str">
            <v>2496314</v>
          </cell>
          <cell r="B580">
            <v>516906</v>
          </cell>
          <cell r="C580" t="str">
            <v>2496314</v>
          </cell>
          <cell r="D580" t="str">
            <v>MDELIVERY</v>
          </cell>
          <cell r="E580" t="str">
            <v>DESPACHO</v>
          </cell>
          <cell r="F580" t="str">
            <v>NORMAL</v>
          </cell>
          <cell r="G580" t="str">
            <v>FT86680</v>
          </cell>
          <cell r="H580">
            <v>44973</v>
          </cell>
          <cell r="I580" t="str">
            <v>HABILITADO_RUTEO</v>
          </cell>
          <cell r="J580">
            <v>44973</v>
          </cell>
          <cell r="K580" t="str">
            <v xml:space="preserve">Regalado Byron_LECHE GLORIA ECUADOR S A </v>
          </cell>
          <cell r="L580" t="str">
            <v>Av Gral RumiNahui Km 17 y Leopoldo Mercado</v>
          </cell>
        </row>
        <row r="581">
          <cell r="A581" t="str">
            <v>2496315</v>
          </cell>
          <cell r="B581">
            <v>516907</v>
          </cell>
          <cell r="C581" t="str">
            <v>2496315</v>
          </cell>
          <cell r="D581" t="str">
            <v>MDELIVERY</v>
          </cell>
          <cell r="E581" t="str">
            <v>DESPACHO</v>
          </cell>
          <cell r="F581" t="str">
            <v>NORMAL</v>
          </cell>
          <cell r="G581" t="str">
            <v>FT86723</v>
          </cell>
          <cell r="H581">
            <v>44973</v>
          </cell>
          <cell r="I581" t="str">
            <v>EN_TRANSITO</v>
          </cell>
          <cell r="J581">
            <v>44973</v>
          </cell>
          <cell r="K581" t="str">
            <v>LUIS EDUARDO CEVALLOS MORAN_LUIS EDUARDO CEVALLOS MORAN</v>
          </cell>
          <cell r="L581" t="str">
            <v xml:space="preserve"> URB CIUDAD CELESTE ETAPA LA MARINA MZ 3 VILLA 29 FAMILIA CEVALLOS MESIAS SAMBORONDON </v>
          </cell>
        </row>
        <row r="582">
          <cell r="A582" t="str">
            <v>2496316</v>
          </cell>
          <cell r="B582">
            <v>516908</v>
          </cell>
          <cell r="C582" t="str">
            <v>2496316</v>
          </cell>
          <cell r="D582" t="str">
            <v>MDELIVERY</v>
          </cell>
          <cell r="E582" t="str">
            <v>DESPACHO</v>
          </cell>
          <cell r="F582" t="str">
            <v>NORMAL</v>
          </cell>
          <cell r="G582" t="str">
            <v>FT86708</v>
          </cell>
          <cell r="H582">
            <v>44973</v>
          </cell>
          <cell r="I582" t="str">
            <v>EN_TRANSITO</v>
          </cell>
          <cell r="J582">
            <v>44973</v>
          </cell>
          <cell r="K582" t="str">
            <v>CASTELLANOS DOMINGUEZ MIGUEL JOSUE_CASTELLANOS DOMINGUEZ MIGUEL JOSUE</v>
          </cell>
          <cell r="L582" t="str">
            <v>PQA XIMENA COOP FERTISA CALLE AV JUAN BOSCO Y CALLE N REF LA ENTREGA SERA EN TERMINAL PORTUARIO FERTISA</v>
          </cell>
        </row>
        <row r="583">
          <cell r="A583" t="str">
            <v>2496317</v>
          </cell>
          <cell r="B583">
            <v>516909</v>
          </cell>
          <cell r="C583" t="str">
            <v>2496317</v>
          </cell>
          <cell r="D583" t="str">
            <v>MDELIVERY</v>
          </cell>
          <cell r="E583" t="str">
            <v>DESPACHO</v>
          </cell>
          <cell r="F583" t="str">
            <v>NORMAL</v>
          </cell>
          <cell r="G583" t="str">
            <v>FT86703</v>
          </cell>
          <cell r="H583">
            <v>44973</v>
          </cell>
          <cell r="I583" t="str">
            <v>EN_TRANSITO</v>
          </cell>
          <cell r="J583">
            <v>44973</v>
          </cell>
          <cell r="K583" t="str">
            <v>TRAMACO PUNTO DE ATENCION SAN MARINO_GENESIS STEPHANY ZAMBRANO MEDINA</v>
          </cell>
          <cell r="L583" t="str">
            <v xml:space="preserve">CLIENTE RECOJE EN CONJUNTO RESIDENCIAL CENTROPOLIS UBICADO EN LA AV FRANCISCO DE ORELLANA SOLAR 1 DE LA MANZANA 8 CIUDADELA KENNEDY FRENTE AL CENTRO COMERCIAL SAN MARINO </v>
          </cell>
        </row>
        <row r="584">
          <cell r="A584" t="str">
            <v>2496318</v>
          </cell>
          <cell r="B584">
            <v>516910</v>
          </cell>
          <cell r="C584" t="str">
            <v>2496318</v>
          </cell>
          <cell r="D584" t="str">
            <v>MDELIVERY</v>
          </cell>
          <cell r="E584" t="str">
            <v>DESPACHO</v>
          </cell>
          <cell r="F584" t="str">
            <v>NORMAL</v>
          </cell>
          <cell r="G584" t="str">
            <v>031080002496318</v>
          </cell>
          <cell r="H584">
            <v>44973</v>
          </cell>
          <cell r="I584" t="str">
            <v>EN_TRANSITO</v>
          </cell>
          <cell r="J584">
            <v>44973</v>
          </cell>
          <cell r="K584" t="str">
            <v xml:space="preserve">STEFANY PEREZ_BANCO PICHINCHA CA </v>
          </cell>
          <cell r="L584" t="str">
            <v>PANAMERICANA NORTE KM 21 LASSO AGENCIA LASSO</v>
          </cell>
        </row>
        <row r="585">
          <cell r="A585" t="str">
            <v>2496319</v>
          </cell>
          <cell r="B585">
            <v>516911</v>
          </cell>
          <cell r="C585" t="str">
            <v>2496319</v>
          </cell>
          <cell r="D585" t="str">
            <v>MDELIVERY</v>
          </cell>
          <cell r="E585" t="str">
            <v>DESPACHO</v>
          </cell>
          <cell r="F585" t="str">
            <v>NORMAL</v>
          </cell>
          <cell r="G585" t="str">
            <v>FT86682</v>
          </cell>
          <cell r="H585">
            <v>44973</v>
          </cell>
          <cell r="I585" t="str">
            <v>HABILITADO_RUTEO</v>
          </cell>
          <cell r="J585">
            <v>44973</v>
          </cell>
          <cell r="K585" t="str">
            <v>Nefi Trujillo_IGLESIA DE JESUCRISTO DE LOS SANTOS DE LOS ULTIMOS</v>
          </cell>
          <cell r="L585" t="str">
            <v>Colon E8 71 entre Diego de Almagro y Yanez Pinzon</v>
          </cell>
        </row>
        <row r="586">
          <cell r="A586" t="str">
            <v>2496320</v>
          </cell>
          <cell r="B586">
            <v>516912</v>
          </cell>
          <cell r="C586" t="str">
            <v>2496320</v>
          </cell>
          <cell r="D586" t="str">
            <v>MDELIVERY</v>
          </cell>
          <cell r="E586" t="str">
            <v>DESPACHO</v>
          </cell>
          <cell r="F586" t="str">
            <v>NORMAL</v>
          </cell>
          <cell r="G586" t="str">
            <v>FT86725</v>
          </cell>
          <cell r="H586">
            <v>44973</v>
          </cell>
          <cell r="I586" t="str">
            <v>EN_TRANSITO</v>
          </cell>
          <cell r="J586">
            <v>44973</v>
          </cell>
          <cell r="K586" t="str">
            <v>William Ochoa_BEST DOCTORS S A EMPRESA DE MEDICINA PREPAGADA</v>
          </cell>
          <cell r="L586" t="str">
            <v>Av Joaquin Orrantia Torrres del Mall Torre A segundo piso oficina 203</v>
          </cell>
        </row>
        <row r="587">
          <cell r="A587" t="str">
            <v>2496321</v>
          </cell>
          <cell r="B587">
            <v>516913</v>
          </cell>
          <cell r="C587" t="str">
            <v>2496321</v>
          </cell>
          <cell r="D587" t="str">
            <v>MDELIVERY</v>
          </cell>
          <cell r="E587" t="str">
            <v>DESPACHO</v>
          </cell>
          <cell r="F587" t="str">
            <v>NORMAL</v>
          </cell>
          <cell r="G587" t="str">
            <v>FT86686</v>
          </cell>
          <cell r="H587">
            <v>44973</v>
          </cell>
          <cell r="I587" t="str">
            <v>HABILITADO_RUTEO</v>
          </cell>
          <cell r="J587">
            <v>44973</v>
          </cell>
          <cell r="K587" t="str">
            <v>Luis Alfonso Sotomayor Renteria_LUIS ALFONSO SOTOMAYOR RENTERIA</v>
          </cell>
          <cell r="L587" t="str">
            <v xml:space="preserve"> DX 12 DE OCTUBRE Y MADRID EN LA SUPER INTENDENCIA DE BANCOS DPTO DE RIESGOS OPERATIVOS PS 9 TORRE 2 QUITO PICHINCHA </v>
          </cell>
        </row>
        <row r="588">
          <cell r="A588" t="str">
            <v>2496322</v>
          </cell>
          <cell r="B588">
            <v>516914</v>
          </cell>
          <cell r="C588" t="str">
            <v>2496322</v>
          </cell>
          <cell r="D588" t="str">
            <v>MDELIVERY</v>
          </cell>
          <cell r="E588" t="str">
            <v>DESPACHO</v>
          </cell>
          <cell r="F588" t="str">
            <v>NORMAL</v>
          </cell>
          <cell r="G588" t="str">
            <v>031080002496322</v>
          </cell>
          <cell r="H588">
            <v>44973</v>
          </cell>
          <cell r="I588" t="str">
            <v>EN_TRANSITO</v>
          </cell>
          <cell r="J588">
            <v>44973</v>
          </cell>
          <cell r="K588" t="str">
            <v>Jorge Luis Arguero_COOPERATIVA DE AHORRO Y CREDITO MANANTIAL DE ORO L</v>
          </cell>
          <cell r="L588" t="str">
            <v>PEREZ PAREJA S N Y CRISTOBAL COLON OFICINAS COOP MANANTIAL DE ORO Pichincha MEJIA MACHACHI</v>
          </cell>
        </row>
        <row r="589">
          <cell r="A589" t="str">
            <v>2496323</v>
          </cell>
          <cell r="B589">
            <v>516915</v>
          </cell>
          <cell r="C589" t="str">
            <v>2496323</v>
          </cell>
          <cell r="D589" t="str">
            <v>MDELIVERY</v>
          </cell>
          <cell r="E589" t="str">
            <v>DESPACHO</v>
          </cell>
          <cell r="F589" t="str">
            <v>NORMAL</v>
          </cell>
          <cell r="G589" t="str">
            <v>031080002496323</v>
          </cell>
          <cell r="H589">
            <v>44973</v>
          </cell>
          <cell r="I589" t="str">
            <v>EN_TRANSITO</v>
          </cell>
          <cell r="J589">
            <v>44973</v>
          </cell>
          <cell r="K589" t="str">
            <v>LUIS XAVIER OTERO VERA_LUIS XAVIER OTERO VERA</v>
          </cell>
          <cell r="L589" t="str">
            <v>CIUDADELA ABEL GILBERT 1 COOPERATIVA 21 DE OCTUBRE CALLE PICHINCHA Y TUNGURAHUA ESQUINA MZ A SOLAR 1 DIAGONAL AL MINIMARKET CORAZON DE JESUS</v>
          </cell>
        </row>
        <row r="590">
          <cell r="A590" t="str">
            <v>2496324</v>
          </cell>
          <cell r="B590">
            <v>516916</v>
          </cell>
          <cell r="C590" t="str">
            <v>2496324</v>
          </cell>
          <cell r="D590" t="str">
            <v>MDELIVERY</v>
          </cell>
          <cell r="E590" t="str">
            <v>DESPACHO</v>
          </cell>
          <cell r="F590" t="str">
            <v>NORMAL</v>
          </cell>
          <cell r="G590" t="str">
            <v>IC7440</v>
          </cell>
          <cell r="H590">
            <v>44973</v>
          </cell>
          <cell r="I590" t="str">
            <v>HABILITADO_RUTEO</v>
          </cell>
          <cell r="J590">
            <v>44973</v>
          </cell>
          <cell r="K590" t="str">
            <v>Marcela Orellana_ASOCIACION DE TRABAJADORES Y EMPLEADOS DEL SECTOR ELECTRICO ATEC</v>
          </cell>
          <cell r="L590" t="str">
            <v>Panamericana norte Km 7 entrada a capulispamba oficinas de CELEC EP</v>
          </cell>
        </row>
        <row r="591">
          <cell r="A591" t="str">
            <v>2496326</v>
          </cell>
          <cell r="B591">
            <v>516917</v>
          </cell>
          <cell r="C591" t="str">
            <v>2496326</v>
          </cell>
          <cell r="D591" t="str">
            <v>MDELIVERY</v>
          </cell>
          <cell r="E591" t="str">
            <v>DESPACHO</v>
          </cell>
          <cell r="F591" t="str">
            <v>NORMAL</v>
          </cell>
          <cell r="G591" t="str">
            <v>FT86674</v>
          </cell>
          <cell r="H591">
            <v>44973</v>
          </cell>
          <cell r="I591" t="str">
            <v>HABILITADO_RUTEO</v>
          </cell>
          <cell r="J591">
            <v>44973</v>
          </cell>
          <cell r="K591" t="str">
            <v>PATRICIA MORALES_ANDREA PATRICIA PENAHERRERA ESCOBAR</v>
          </cell>
          <cell r="L591" t="str">
            <v>CAMPUS DE LA UNIVERDAD SAN FRANCISCO CUMBAYA DIEGO DE ROBLES SIN NUMERO Y PAMPITE CASA TOMATE OFICINA 302</v>
          </cell>
        </row>
        <row r="592">
          <cell r="A592" t="str">
            <v>2496327_1</v>
          </cell>
          <cell r="B592">
            <v>516918</v>
          </cell>
          <cell r="C592" t="str">
            <v>2496327_1</v>
          </cell>
          <cell r="D592" t="str">
            <v>MDELIVERY</v>
          </cell>
          <cell r="E592" t="str">
            <v>DESPACHO</v>
          </cell>
          <cell r="F592" t="str">
            <v>NORMAL</v>
          </cell>
          <cell r="G592" t="str">
            <v>031080024963271</v>
          </cell>
          <cell r="H592">
            <v>44973</v>
          </cell>
          <cell r="I592" t="str">
            <v>EN_TRANSITO</v>
          </cell>
          <cell r="J592">
            <v>44973</v>
          </cell>
          <cell r="K592" t="str">
            <v>MARCO ARTURO TIPANTASI CASTRO_MARCO ARTURO TIPANTASI CASTRO</v>
          </cell>
          <cell r="L592" t="str">
            <v>SECTOR EL PISQUE CALLE INDOAMERICA KM 6 Y 1 2 REFERENCIA A 4 CUADRAS DEL CUARTEL MILITAR</v>
          </cell>
        </row>
        <row r="593">
          <cell r="A593" t="str">
            <v>2496328</v>
          </cell>
          <cell r="B593">
            <v>516919</v>
          </cell>
          <cell r="C593" t="str">
            <v>2496328</v>
          </cell>
          <cell r="D593" t="str">
            <v>MDELIVERY</v>
          </cell>
          <cell r="E593" t="str">
            <v>DESPACHO</v>
          </cell>
          <cell r="F593" t="str">
            <v>NORMAL</v>
          </cell>
          <cell r="G593" t="str">
            <v>031080002496328</v>
          </cell>
          <cell r="H593">
            <v>44973</v>
          </cell>
          <cell r="I593" t="str">
            <v>EN_TRANSITO</v>
          </cell>
          <cell r="J593">
            <v>44973</v>
          </cell>
          <cell r="K593" t="str">
            <v>CESAR SILVA_FIBRAS NACIONALES FIBRANAC S A</v>
          </cell>
          <cell r="L593" t="str">
            <v>Kilometro 7 5 via Daule</v>
          </cell>
        </row>
        <row r="594">
          <cell r="A594" t="str">
            <v>2496329</v>
          </cell>
          <cell r="B594">
            <v>516920</v>
          </cell>
          <cell r="C594" t="str">
            <v>2496329</v>
          </cell>
          <cell r="D594" t="str">
            <v>MDELIVERY</v>
          </cell>
          <cell r="E594" t="str">
            <v>DESPACHO</v>
          </cell>
          <cell r="F594" t="str">
            <v>NORMAL</v>
          </cell>
          <cell r="G594" t="str">
            <v>FT86692</v>
          </cell>
          <cell r="H594">
            <v>44973</v>
          </cell>
          <cell r="I594" t="str">
            <v>HABILITADO_RUTEO</v>
          </cell>
          <cell r="J594">
            <v>44973</v>
          </cell>
          <cell r="K594" t="str">
            <v xml:space="preserve">CRISTIAN PAREDES_BANCO PICHINCHA CA </v>
          </cell>
          <cell r="L594" t="str">
            <v>Amazonas y Pereira Matriz Banco Pichincha Av Piso 7</v>
          </cell>
        </row>
        <row r="595">
          <cell r="A595" t="str">
            <v>2496330</v>
          </cell>
          <cell r="B595">
            <v>516921</v>
          </cell>
          <cell r="C595" t="str">
            <v>2496330</v>
          </cell>
          <cell r="D595" t="str">
            <v>MDELIVERY</v>
          </cell>
          <cell r="E595" t="str">
            <v>DESPACHO</v>
          </cell>
          <cell r="F595" t="str">
            <v>NORMAL</v>
          </cell>
          <cell r="G595" t="str">
            <v>FT86678</v>
          </cell>
          <cell r="H595">
            <v>44973</v>
          </cell>
          <cell r="I595" t="str">
            <v>HABILITADO_RUTEO</v>
          </cell>
          <cell r="J595">
            <v>44973</v>
          </cell>
          <cell r="K595" t="str">
            <v>DARIO MOLINA o GEOVANNA SOLIS_BANCO DEL PACIFICO</v>
          </cell>
          <cell r="L595" t="str">
            <v>Av Naciones Unidas E7 95 y Shyris Matriz Banco del Pacifico piso 3 Area Banca Empresas</v>
          </cell>
        </row>
        <row r="596">
          <cell r="A596" t="str">
            <v>2496331</v>
          </cell>
          <cell r="B596">
            <v>516922</v>
          </cell>
          <cell r="C596" t="str">
            <v>2496331</v>
          </cell>
          <cell r="D596" t="str">
            <v>MDELIVERY</v>
          </cell>
          <cell r="E596" t="str">
            <v>DESPACHO</v>
          </cell>
          <cell r="F596" t="str">
            <v>NORMAL</v>
          </cell>
          <cell r="G596" t="str">
            <v>031080002496331</v>
          </cell>
          <cell r="H596">
            <v>44973</v>
          </cell>
          <cell r="I596" t="str">
            <v>EN_TRANSITO</v>
          </cell>
          <cell r="J596">
            <v>44973</v>
          </cell>
          <cell r="K596" t="str">
            <v>Veronica Teca_COMITE DE EMPRESA DE TRABAJADORES DE LA EMPRESA EL</v>
          </cell>
          <cell r="L596" t="str">
            <v xml:space="preserve"> IMBABURA IBARRA Calle Eusebio Borrero 8 73 Chica Narvaez EMELNORTE </v>
          </cell>
        </row>
        <row r="597">
          <cell r="A597" t="str">
            <v>2496332</v>
          </cell>
          <cell r="B597">
            <v>516923</v>
          </cell>
          <cell r="C597" t="str">
            <v>2496332</v>
          </cell>
          <cell r="D597" t="str">
            <v>MDELIVERY</v>
          </cell>
          <cell r="E597" t="str">
            <v>DESPACHO</v>
          </cell>
          <cell r="F597" t="str">
            <v>NORMAL</v>
          </cell>
          <cell r="G597" t="str">
            <v>031080002496332</v>
          </cell>
          <cell r="H597">
            <v>44973</v>
          </cell>
          <cell r="I597" t="str">
            <v>EN_TRANSITO</v>
          </cell>
          <cell r="J597">
            <v>44973</v>
          </cell>
          <cell r="K597" t="str">
            <v>Pricila Cueva_DIRECCION EMPRESARIAL S A DIRECSA</v>
          </cell>
          <cell r="L597" t="str">
            <v>Urbanizacion Arroyo Azul Calle Transmarina y Av Hugo Mayo Nota tambien puede recibir Gabriela Anchundia</v>
          </cell>
        </row>
        <row r="598">
          <cell r="A598" t="str">
            <v>2496333</v>
          </cell>
          <cell r="B598">
            <v>516924</v>
          </cell>
          <cell r="C598" t="str">
            <v>2496333</v>
          </cell>
          <cell r="D598" t="str">
            <v>MDELIVERY</v>
          </cell>
          <cell r="E598" t="str">
            <v>DESPACHO</v>
          </cell>
          <cell r="F598" t="str">
            <v>NORMAL</v>
          </cell>
          <cell r="G598" t="str">
            <v>FT86677</v>
          </cell>
          <cell r="H598">
            <v>44973</v>
          </cell>
          <cell r="I598" t="str">
            <v>HABILITADO_RUTEO</v>
          </cell>
          <cell r="J598">
            <v>44973</v>
          </cell>
          <cell r="K598" t="str">
            <v xml:space="preserve">Mary Narvaez_EMPAQPLAST S A </v>
          </cell>
          <cell r="L598" t="str">
            <v xml:space="preserve"> Chaide KM 2 5 VIA AmaguaNa Entre AVON y Chaide Y Sangolqui 171105 </v>
          </cell>
        </row>
        <row r="599">
          <cell r="A599" t="str">
            <v>2496335</v>
          </cell>
          <cell r="B599">
            <v>516925</v>
          </cell>
          <cell r="C599" t="str">
            <v>2496335</v>
          </cell>
          <cell r="D599" t="str">
            <v>MDELIVERY</v>
          </cell>
          <cell r="E599" t="str">
            <v>DESPACHO</v>
          </cell>
          <cell r="F599" t="str">
            <v>NORMAL</v>
          </cell>
          <cell r="G599" t="str">
            <v>031080002496335</v>
          </cell>
          <cell r="H599">
            <v>44973</v>
          </cell>
          <cell r="I599" t="str">
            <v>EN_TRANSITO</v>
          </cell>
          <cell r="J599">
            <v>44973</v>
          </cell>
          <cell r="K599" t="str">
            <v>LUIS FREDDY MALAN GUALLI_LUIS FREDDY MALAN GUALLI</v>
          </cell>
          <cell r="L599" t="str">
            <v>DURAN EL RECREO ETAPA 3 MZ 342 VILLA 26 CASA PINTADA DE COLOR BLANCA DE 1 PISO</v>
          </cell>
        </row>
        <row r="600">
          <cell r="A600" t="str">
            <v>4904779</v>
          </cell>
          <cell r="B600">
            <v>516806</v>
          </cell>
          <cell r="C600" t="str">
            <v>4904779</v>
          </cell>
          <cell r="D600" t="str">
            <v>MDELIVERY</v>
          </cell>
          <cell r="E600" t="str">
            <v>DESPACHO</v>
          </cell>
          <cell r="F600" t="str">
            <v>NORMAL</v>
          </cell>
          <cell r="G600" t="str">
            <v>031080004904779</v>
          </cell>
          <cell r="H600">
            <v>44973</v>
          </cell>
          <cell r="I600" t="str">
            <v>EN_TRANSITO</v>
          </cell>
          <cell r="J600">
            <v>44973</v>
          </cell>
          <cell r="K600" t="str">
            <v>CARLOS BRIGHAM SAMANIEGO CORONEL</v>
          </cell>
          <cell r="L600" t="str">
            <v>VELOZ  CALLE OLMEDO  1609 Y ALMAGRO</v>
          </cell>
        </row>
        <row r="601">
          <cell r="A601" t="str">
            <v>4904800</v>
          </cell>
          <cell r="B601">
            <v>516807</v>
          </cell>
          <cell r="C601" t="str">
            <v>4904800</v>
          </cell>
          <cell r="D601" t="str">
            <v>MDELIVERY</v>
          </cell>
          <cell r="E601" t="str">
            <v>DESPACHO</v>
          </cell>
          <cell r="F601" t="str">
            <v>DERIVADO PICK UP</v>
          </cell>
          <cell r="G601" t="str">
            <v>031080004904800</v>
          </cell>
          <cell r="H601">
            <v>44973</v>
          </cell>
          <cell r="I601" t="str">
            <v>EN_TRANSITO</v>
          </cell>
          <cell r="J601">
            <v>44973</v>
          </cell>
          <cell r="K601" t="str">
            <v>VENUS ROCIO JAMA QUINTERO</v>
          </cell>
          <cell r="L601" t="str">
            <v>OFICINA TRAMACO PEDERNALES</v>
          </cell>
        </row>
        <row r="602">
          <cell r="A602" t="str">
            <v>4905352</v>
          </cell>
          <cell r="B602">
            <v>516808</v>
          </cell>
          <cell r="C602" t="str">
            <v>4905352</v>
          </cell>
          <cell r="D602" t="str">
            <v>MDELIVERY</v>
          </cell>
          <cell r="E602" t="str">
            <v>DESPACHO</v>
          </cell>
          <cell r="F602" t="str">
            <v>NORMAL</v>
          </cell>
          <cell r="G602" t="str">
            <v>031080004905352</v>
          </cell>
          <cell r="H602">
            <v>44973</v>
          </cell>
          <cell r="I602" t="str">
            <v>EN_TRANSITO</v>
          </cell>
          <cell r="J602">
            <v>44973</v>
          </cell>
          <cell r="K602" t="str">
            <v>OCHOA CHAMBA ICELA CELESTE</v>
          </cell>
          <cell r="L602" t="str">
            <v>LOJA CALLE EDUARDO MORA MORA  SN  Y LUIS MANUEL VALVERDE</v>
          </cell>
        </row>
        <row r="603">
          <cell r="A603" t="str">
            <v>4906049</v>
          </cell>
          <cell r="B603">
            <v>516809</v>
          </cell>
          <cell r="C603" t="str">
            <v>4906049</v>
          </cell>
          <cell r="D603" t="str">
            <v>MDELIVERY</v>
          </cell>
          <cell r="E603" t="str">
            <v>DESPACHO</v>
          </cell>
          <cell r="F603" t="str">
            <v>NORMAL</v>
          </cell>
          <cell r="G603" t="str">
            <v>FT86714</v>
          </cell>
          <cell r="H603">
            <v>44973</v>
          </cell>
          <cell r="I603" t="str">
            <v>EN_TRANSITO</v>
          </cell>
          <cell r="J603">
            <v>44973</v>
          </cell>
          <cell r="K603" t="str">
            <v>SARA DOMINIQUE MORANTE VEGA</v>
          </cell>
          <cell r="L603" t="str">
            <v>XIMENA AV MONS DOMINGO COMIN SN Y ERNESTO ALBAN MOSQUERA</v>
          </cell>
        </row>
        <row r="604">
          <cell r="A604" t="str">
            <v>4906396</v>
          </cell>
          <cell r="B604">
            <v>516810</v>
          </cell>
          <cell r="C604" t="str">
            <v>4906396</v>
          </cell>
          <cell r="D604" t="str">
            <v>MDELIVERY</v>
          </cell>
          <cell r="E604" t="str">
            <v>DESPACHO</v>
          </cell>
          <cell r="F604" t="str">
            <v>NORMAL</v>
          </cell>
          <cell r="G604" t="str">
            <v>031080004906396</v>
          </cell>
          <cell r="H604">
            <v>44973</v>
          </cell>
          <cell r="I604" t="str">
            <v>EN_TRANSITO</v>
          </cell>
          <cell r="J604">
            <v>44973</v>
          </cell>
          <cell r="K604" t="str">
            <v>VICTOR HUGO FERNANDEZ CASTRO</v>
          </cell>
          <cell r="L604" t="str">
            <v>ZARUMA CALLE EL SESMO  420  Y VIA AL HOTEL MUNICIPAL</v>
          </cell>
        </row>
        <row r="605">
          <cell r="A605" t="str">
            <v>49285</v>
          </cell>
          <cell r="B605">
            <v>516811</v>
          </cell>
          <cell r="C605" t="str">
            <v>49285</v>
          </cell>
          <cell r="D605" t="str">
            <v>MDELIVERY</v>
          </cell>
          <cell r="E605" t="str">
            <v>DESPACHO</v>
          </cell>
          <cell r="F605" t="str">
            <v>NORMAL</v>
          </cell>
          <cell r="G605" t="str">
            <v>FT86693</v>
          </cell>
          <cell r="H605">
            <v>44973</v>
          </cell>
          <cell r="I605" t="str">
            <v>HABILITADO_RUTEO</v>
          </cell>
          <cell r="J605">
            <v>44973</v>
          </cell>
          <cell r="K605" t="str">
            <v>NANCY LORENA  LOPEZ FRIAS</v>
          </cell>
          <cell r="L605" t="str">
            <v>INIAQUITO CALLE PEDRO GOSSEAL  SN CALLE MARIANO ECHEVERRIA</v>
          </cell>
        </row>
        <row r="606">
          <cell r="A606" t="str">
            <v>49312</v>
          </cell>
          <cell r="B606">
            <v>516812</v>
          </cell>
          <cell r="C606" t="str">
            <v>49312</v>
          </cell>
          <cell r="D606" t="str">
            <v>MDELIVERY</v>
          </cell>
          <cell r="E606" t="str">
            <v>DESPACHO</v>
          </cell>
          <cell r="F606" t="str">
            <v>NORMAL</v>
          </cell>
          <cell r="G606" t="str">
            <v>FT86688</v>
          </cell>
          <cell r="H606">
            <v>44973</v>
          </cell>
          <cell r="I606" t="str">
            <v>HABILITADO_RUTEO</v>
          </cell>
          <cell r="J606">
            <v>44973</v>
          </cell>
          <cell r="K606" t="str">
            <v>MARCELO JOSE CHAVEZ ZAMBRANO</v>
          </cell>
          <cell r="L606" t="str">
            <v>TUMBACO CALLE  MANUELA CANIZARES   PASAJE N4 D CALLE NORBERTO SALAZAR</v>
          </cell>
        </row>
        <row r="607">
          <cell r="A607" t="str">
            <v>49335</v>
          </cell>
          <cell r="B607">
            <v>516813</v>
          </cell>
          <cell r="C607" t="str">
            <v>49335</v>
          </cell>
          <cell r="D607" t="str">
            <v>MDELIVERY</v>
          </cell>
          <cell r="E607" t="str">
            <v>DESPACHO</v>
          </cell>
          <cell r="F607" t="str">
            <v>NORMAL</v>
          </cell>
          <cell r="G607" t="str">
            <v>FT86711</v>
          </cell>
          <cell r="H607">
            <v>44973</v>
          </cell>
          <cell r="I607" t="str">
            <v>EN_TRANSITO</v>
          </cell>
          <cell r="J607">
            <v>44973</v>
          </cell>
          <cell r="K607" t="str">
            <v>JHOSELIN ELIANA ANGULO PONCE</v>
          </cell>
          <cell r="L607" t="str">
            <v>ROCA CALLE LUQUE  1127  Y AV QUITO</v>
          </cell>
        </row>
        <row r="608">
          <cell r="A608" t="str">
            <v>49383</v>
          </cell>
          <cell r="B608">
            <v>516814</v>
          </cell>
          <cell r="C608" t="str">
            <v>49383</v>
          </cell>
          <cell r="D608" t="str">
            <v>MDELIVERY</v>
          </cell>
          <cell r="E608" t="str">
            <v>DESPACHO</v>
          </cell>
          <cell r="F608" t="str">
            <v>DERIVADO PICK UP</v>
          </cell>
          <cell r="G608" t="str">
            <v>031080000049383</v>
          </cell>
          <cell r="H608">
            <v>44973</v>
          </cell>
          <cell r="I608" t="str">
            <v>EN_TRANSITO</v>
          </cell>
          <cell r="J608">
            <v>44973</v>
          </cell>
          <cell r="K608" t="str">
            <v>MAYRA VIVIANA SAAVEDRA SAAVEDRA</v>
          </cell>
          <cell r="L608" t="str">
            <v>OFICINA TRAMACO CAYAMBE</v>
          </cell>
        </row>
        <row r="609">
          <cell r="A609" t="str">
            <v>49427</v>
          </cell>
          <cell r="B609">
            <v>516815</v>
          </cell>
          <cell r="C609" t="str">
            <v>49427</v>
          </cell>
          <cell r="D609" t="str">
            <v>MDELIVERY</v>
          </cell>
          <cell r="E609" t="str">
            <v>DESPACHO</v>
          </cell>
          <cell r="F609" t="str">
            <v>NORMAL</v>
          </cell>
          <cell r="G609" t="str">
            <v>031080000049427</v>
          </cell>
          <cell r="H609">
            <v>44973</v>
          </cell>
          <cell r="I609" t="str">
            <v>EN_TRANSITO</v>
          </cell>
          <cell r="J609">
            <v>44973</v>
          </cell>
          <cell r="K609" t="str">
            <v>EDDISON GEOVANNY VELEZ MORALES</v>
          </cell>
          <cell r="L609" t="str">
            <v>SANTO DOMINGO CALLE COMUNA PERIPA SN Y DOMINGO ZARACAY</v>
          </cell>
        </row>
        <row r="610">
          <cell r="A610" t="str">
            <v>49625</v>
          </cell>
          <cell r="B610">
            <v>516816</v>
          </cell>
          <cell r="C610" t="str">
            <v>49625</v>
          </cell>
          <cell r="D610" t="str">
            <v>MDELIVERY</v>
          </cell>
          <cell r="E610" t="str">
            <v>DESPACHO</v>
          </cell>
          <cell r="F610" t="str">
            <v>DERIVADO PICK UP</v>
          </cell>
          <cell r="G610" t="str">
            <v>031080000049625</v>
          </cell>
          <cell r="H610">
            <v>44973</v>
          </cell>
          <cell r="I610" t="str">
            <v>EN_TRANSITO</v>
          </cell>
          <cell r="J610">
            <v>44973</v>
          </cell>
          <cell r="K610" t="str">
            <v>JOSUE VICENTE CASTILLO MORAN</v>
          </cell>
          <cell r="L610" t="str">
            <v>OFICINA TRAMACO SAN MARINO</v>
          </cell>
        </row>
        <row r="611">
          <cell r="A611" t="str">
            <v>49753</v>
          </cell>
          <cell r="B611">
            <v>516817</v>
          </cell>
          <cell r="C611" t="str">
            <v>49753</v>
          </cell>
          <cell r="D611" t="str">
            <v>MDELIVERY</v>
          </cell>
          <cell r="E611" t="str">
            <v>DESPACHO</v>
          </cell>
          <cell r="F611" t="str">
            <v>NORMAL</v>
          </cell>
          <cell r="G611" t="str">
            <v>031080000049753</v>
          </cell>
          <cell r="H611">
            <v>44973</v>
          </cell>
          <cell r="I611" t="str">
            <v>EN_TRANSITO</v>
          </cell>
          <cell r="J611">
            <v>44973</v>
          </cell>
          <cell r="K611" t="str">
            <v>LUIS DAVID GILER MATAMOROS</v>
          </cell>
          <cell r="L611" t="str">
            <v>MANTA CALLE AV 15 SN   CALLE 13</v>
          </cell>
        </row>
        <row r="612">
          <cell r="A612" t="str">
            <v>49760</v>
          </cell>
          <cell r="B612">
            <v>516818</v>
          </cell>
          <cell r="C612" t="str">
            <v>49760</v>
          </cell>
          <cell r="D612" t="str">
            <v>MDELIVERY</v>
          </cell>
          <cell r="E612" t="str">
            <v>DESPACHO</v>
          </cell>
          <cell r="F612" t="str">
            <v>DERIVADO PICK UP</v>
          </cell>
          <cell r="G612" t="str">
            <v>031080000049760</v>
          </cell>
          <cell r="H612">
            <v>44973</v>
          </cell>
          <cell r="I612" t="str">
            <v>EN_TRANSITO</v>
          </cell>
          <cell r="J612">
            <v>44973</v>
          </cell>
          <cell r="K612" t="str">
            <v>ANA PATRICIA VELEZ MUNOZ</v>
          </cell>
          <cell r="L612" t="str">
            <v>OFICINA TRAMACO SANTO DOMINGO</v>
          </cell>
        </row>
        <row r="613">
          <cell r="A613" t="str">
            <v>49824</v>
          </cell>
          <cell r="B613">
            <v>516819</v>
          </cell>
          <cell r="C613" t="str">
            <v>49824</v>
          </cell>
          <cell r="D613" t="str">
            <v>MDELIVERY</v>
          </cell>
          <cell r="E613" t="str">
            <v>DESPACHO</v>
          </cell>
          <cell r="F613" t="str">
            <v>NORMAL</v>
          </cell>
          <cell r="G613" t="str">
            <v>FT86712</v>
          </cell>
          <cell r="H613">
            <v>44973</v>
          </cell>
          <cell r="I613" t="str">
            <v>EN_TRANSITO</v>
          </cell>
          <cell r="J613">
            <v>44973</v>
          </cell>
          <cell r="K613" t="str">
            <v>MAYRA DEL ROSARIO  ACOSTA VILLEGAS</v>
          </cell>
          <cell r="L613" t="str">
            <v>LETAMENDI  CALLE ABEL CASTILLO  2308 Y ROSENDO AVILES</v>
          </cell>
        </row>
        <row r="614">
          <cell r="A614" t="str">
            <v>50035</v>
          </cell>
          <cell r="B614">
            <v>516820</v>
          </cell>
          <cell r="C614" t="str">
            <v>50035</v>
          </cell>
          <cell r="D614" t="str">
            <v>MDELIVERY</v>
          </cell>
          <cell r="E614" t="str">
            <v>DESPACHO</v>
          </cell>
          <cell r="F614" t="str">
            <v>NORMAL</v>
          </cell>
          <cell r="G614" t="str">
            <v>FT86715</v>
          </cell>
          <cell r="H614">
            <v>44973</v>
          </cell>
          <cell r="I614" t="str">
            <v>EN_TRANSITO</v>
          </cell>
          <cell r="J614">
            <v>44973</v>
          </cell>
          <cell r="K614" t="str">
            <v>CAROLINA NOEMI QUINDE HURTADO</v>
          </cell>
          <cell r="L614" t="str">
            <v>GARCIA MORENO CALLE 16  SN Y BOLIVIA</v>
          </cell>
        </row>
        <row r="615">
          <cell r="A615" t="str">
            <v>50127</v>
          </cell>
          <cell r="B615">
            <v>516821</v>
          </cell>
          <cell r="C615" t="str">
            <v>50127</v>
          </cell>
          <cell r="D615" t="str">
            <v>MDELIVERY</v>
          </cell>
          <cell r="E615" t="str">
            <v>DESPACHO</v>
          </cell>
          <cell r="F615" t="str">
            <v>NORMAL</v>
          </cell>
          <cell r="G615" t="str">
            <v>FT86694</v>
          </cell>
          <cell r="H615">
            <v>44973</v>
          </cell>
          <cell r="I615" t="str">
            <v>HABILITADO_RUTEO</v>
          </cell>
          <cell r="J615">
            <v>44973</v>
          </cell>
          <cell r="K615" t="str">
            <v>JONATHAN MARCELO TELLO SANCHEZ</v>
          </cell>
          <cell r="L615" t="str">
            <v>FERROVIARIA  CALLE ADRIAN NAVARRO  E563  Y JUAN CUEVA GARCIA</v>
          </cell>
        </row>
        <row r="616">
          <cell r="A616" t="str">
            <v>50128</v>
          </cell>
          <cell r="B616">
            <v>516822</v>
          </cell>
          <cell r="C616" t="str">
            <v>50128</v>
          </cell>
          <cell r="D616" t="str">
            <v>MDELIVERY</v>
          </cell>
          <cell r="E616" t="str">
            <v>DESPACHO</v>
          </cell>
          <cell r="F616" t="str">
            <v>NORMAL</v>
          </cell>
          <cell r="G616" t="str">
            <v>031080000050128</v>
          </cell>
          <cell r="H616">
            <v>44973</v>
          </cell>
          <cell r="I616" t="str">
            <v>EN_TRANSITO</v>
          </cell>
          <cell r="J616">
            <v>44973</v>
          </cell>
          <cell r="K616" t="str">
            <v>JOHANA ANDREA GONZALEZ BARRIZOLA</v>
          </cell>
          <cell r="L616" t="str">
            <v>MOCACHE  CALLE 28 DE MAYO  SN</v>
          </cell>
        </row>
        <row r="617">
          <cell r="A617" t="str">
            <v>50129</v>
          </cell>
          <cell r="B617">
            <v>516823</v>
          </cell>
          <cell r="C617" t="str">
            <v>50129</v>
          </cell>
          <cell r="D617" t="str">
            <v>MDELIVERY</v>
          </cell>
          <cell r="E617" t="str">
            <v>DESPACHO</v>
          </cell>
          <cell r="F617" t="str">
            <v>DERIVADO PICK UP</v>
          </cell>
          <cell r="G617" t="str">
            <v>031080000050129</v>
          </cell>
          <cell r="H617">
            <v>44973</v>
          </cell>
          <cell r="I617" t="str">
            <v>EN_TRANSITO</v>
          </cell>
          <cell r="J617">
            <v>44973</v>
          </cell>
          <cell r="K617" t="str">
            <v>LEYTON ALFONSO CATUTO GONZALEZ</v>
          </cell>
          <cell r="L617" t="str">
            <v>OFICINA TRAMACO LA LIBERTAD</v>
          </cell>
        </row>
        <row r="618">
          <cell r="A618" t="str">
            <v>50456</v>
          </cell>
          <cell r="B618">
            <v>516824</v>
          </cell>
          <cell r="C618" t="str">
            <v>50456</v>
          </cell>
          <cell r="D618" t="str">
            <v>MDELIVERY</v>
          </cell>
          <cell r="E618" t="str">
            <v>DESPACHO</v>
          </cell>
          <cell r="F618" t="str">
            <v>NORMAL</v>
          </cell>
          <cell r="G618" t="str">
            <v>031080000050456</v>
          </cell>
          <cell r="H618">
            <v>44973</v>
          </cell>
          <cell r="I618" t="str">
            <v>EN_TRANSITO</v>
          </cell>
          <cell r="J618">
            <v>44973</v>
          </cell>
          <cell r="K618" t="str">
            <v>DANIEL ALEJANDRO PARRA SANCHEZ</v>
          </cell>
          <cell r="L618" t="str">
            <v>RIOBAMBA CALLE CANONIGO RAMOS  SN  SAINT AMAND MONTROND</v>
          </cell>
        </row>
        <row r="619">
          <cell r="A619" t="str">
            <v>50682</v>
          </cell>
          <cell r="B619">
            <v>516825</v>
          </cell>
          <cell r="C619" t="str">
            <v>50682</v>
          </cell>
          <cell r="D619" t="str">
            <v>MDELIVERY</v>
          </cell>
          <cell r="E619" t="str">
            <v>DESPACHO</v>
          </cell>
          <cell r="F619" t="str">
            <v>DERIVADO PICK UP</v>
          </cell>
          <cell r="G619" t="str">
            <v>031080000050682</v>
          </cell>
          <cell r="H619">
            <v>44973</v>
          </cell>
          <cell r="I619" t="str">
            <v>EN_TRANSITO</v>
          </cell>
          <cell r="J619">
            <v>44973</v>
          </cell>
          <cell r="K619" t="str">
            <v>RAMIRO ANTONIO RAMOS RAMOS</v>
          </cell>
          <cell r="L619" t="str">
            <v>OFICINA TRAMACO PINAS</v>
          </cell>
        </row>
        <row r="620">
          <cell r="A620" t="str">
            <v>50741</v>
          </cell>
          <cell r="B620">
            <v>516826</v>
          </cell>
          <cell r="C620" t="str">
            <v>50741</v>
          </cell>
          <cell r="D620" t="str">
            <v>MDELIVERY</v>
          </cell>
          <cell r="E620" t="str">
            <v>DESPACHO</v>
          </cell>
          <cell r="F620" t="str">
            <v>DERIVADO PICK UP</v>
          </cell>
          <cell r="G620" t="str">
            <v>031080000050741</v>
          </cell>
          <cell r="H620">
            <v>44973</v>
          </cell>
          <cell r="I620" t="str">
            <v>EN_TRANSITO</v>
          </cell>
          <cell r="J620">
            <v>44973</v>
          </cell>
          <cell r="K620" t="str">
            <v>RUTH ELIZABETH  ESPINOZA ROJAS</v>
          </cell>
          <cell r="L620" t="str">
            <v>OFICINA TRAMACO PORTETE</v>
          </cell>
        </row>
        <row r="621">
          <cell r="A621" t="str">
            <v>50808</v>
          </cell>
          <cell r="B621">
            <v>516827</v>
          </cell>
          <cell r="C621" t="str">
            <v>50808</v>
          </cell>
          <cell r="D621" t="str">
            <v>MDELIVERY</v>
          </cell>
          <cell r="E621" t="str">
            <v>DESPACHO</v>
          </cell>
          <cell r="F621" t="str">
            <v>NORMAL</v>
          </cell>
          <cell r="G621" t="str">
            <v>031080000050808</v>
          </cell>
          <cell r="H621">
            <v>44973</v>
          </cell>
          <cell r="I621" t="str">
            <v>EN_TRANSITO</v>
          </cell>
          <cell r="J621">
            <v>44973</v>
          </cell>
          <cell r="K621" t="str">
            <v>LUIS RAMIRO RUBIO VALLEJO</v>
          </cell>
          <cell r="L621" t="str">
            <v>RIOBAMBA  GASPAR DE VILLAROEL  1621  Y DIEGO DE ALMAGRO</v>
          </cell>
        </row>
        <row r="622">
          <cell r="A622" t="str">
            <v>50830</v>
          </cell>
          <cell r="B622">
            <v>516828</v>
          </cell>
          <cell r="C622" t="str">
            <v>50830</v>
          </cell>
          <cell r="D622" t="str">
            <v>MDELIVERY</v>
          </cell>
          <cell r="E622" t="str">
            <v>DESPACHO</v>
          </cell>
          <cell r="F622" t="str">
            <v>NORMAL</v>
          </cell>
          <cell r="G622" t="str">
            <v>FT86689</v>
          </cell>
          <cell r="H622">
            <v>44973</v>
          </cell>
          <cell r="I622" t="str">
            <v>HABILITADO_RUTEO</v>
          </cell>
          <cell r="J622">
            <v>44973</v>
          </cell>
          <cell r="K622" t="str">
            <v>PABLO GUSTAVO LUNA CHAVEZ</v>
          </cell>
          <cell r="L622" t="str">
            <v>LA CONCEPCION CALLE GONZALO GALLO OE6 49 Y MACHALA</v>
          </cell>
        </row>
        <row r="623">
          <cell r="A623" t="str">
            <v>50893</v>
          </cell>
          <cell r="B623">
            <v>516829</v>
          </cell>
          <cell r="C623" t="str">
            <v>50893</v>
          </cell>
          <cell r="D623" t="str">
            <v>MDELIVERY</v>
          </cell>
          <cell r="E623" t="str">
            <v>DESPACHO</v>
          </cell>
          <cell r="F623" t="str">
            <v>NORMAL</v>
          </cell>
          <cell r="G623" t="str">
            <v>FT86717</v>
          </cell>
          <cell r="H623">
            <v>44973</v>
          </cell>
          <cell r="I623" t="str">
            <v>EN_TRANSITO</v>
          </cell>
          <cell r="J623">
            <v>44973</v>
          </cell>
          <cell r="K623" t="str">
            <v>MARIA ANTONIETA FERNANDEZ PONCE</v>
          </cell>
          <cell r="L623" t="str">
            <v>XIMENA CALLE AV 25 DE JULIO SN Y ERNESTO ALBAN MOSQUERA</v>
          </cell>
        </row>
        <row r="624">
          <cell r="A624" t="str">
            <v>50907</v>
          </cell>
          <cell r="B624">
            <v>516830</v>
          </cell>
          <cell r="C624" t="str">
            <v>50907</v>
          </cell>
          <cell r="D624" t="str">
            <v>MDELIVERY</v>
          </cell>
          <cell r="E624" t="str">
            <v>DESPACHO</v>
          </cell>
          <cell r="F624" t="str">
            <v>NORMAL</v>
          </cell>
          <cell r="G624" t="str">
            <v>FT86716</v>
          </cell>
          <cell r="H624">
            <v>44973</v>
          </cell>
          <cell r="I624" t="str">
            <v>EN_TRANSITO</v>
          </cell>
          <cell r="J624">
            <v>44973</v>
          </cell>
          <cell r="K624" t="str">
            <v>EDWARD ALBERTO CELLERI HOLGUIN</v>
          </cell>
          <cell r="L624" t="str">
            <v>ROCAFUERTE CALLE GABRIEL JOSE DE LUQUE Y BENITEZ 916 Y LORENZO JUAN DE GARAICOA</v>
          </cell>
        </row>
        <row r="625">
          <cell r="A625" t="str">
            <v>50925</v>
          </cell>
          <cell r="B625">
            <v>516831</v>
          </cell>
          <cell r="C625" t="str">
            <v>50925</v>
          </cell>
          <cell r="D625" t="str">
            <v>MDELIVERY</v>
          </cell>
          <cell r="E625" t="str">
            <v>DESPACHO</v>
          </cell>
          <cell r="F625" t="str">
            <v>NORMAL</v>
          </cell>
          <cell r="G625" t="str">
            <v>031080000050925</v>
          </cell>
          <cell r="H625">
            <v>44973</v>
          </cell>
          <cell r="I625" t="str">
            <v>EN_TRANSITO</v>
          </cell>
          <cell r="J625">
            <v>44973</v>
          </cell>
          <cell r="K625" t="str">
            <v>GONZALEZ JUAN DEL PEZO</v>
          </cell>
          <cell r="L625" t="str">
            <v>JOSE LUIS TAMAYO AV 24  SN  Y CALLE 17</v>
          </cell>
        </row>
        <row r="626">
          <cell r="A626" t="str">
            <v>50938</v>
          </cell>
          <cell r="B626">
            <v>516832</v>
          </cell>
          <cell r="C626" t="str">
            <v>50938</v>
          </cell>
          <cell r="D626" t="str">
            <v>MDELIVERY</v>
          </cell>
          <cell r="E626" t="str">
            <v>DESPACHO</v>
          </cell>
          <cell r="F626" t="str">
            <v>NORMAL</v>
          </cell>
          <cell r="G626" t="str">
            <v>031080000050938</v>
          </cell>
          <cell r="H626">
            <v>44973</v>
          </cell>
          <cell r="I626" t="str">
            <v>EN_TRANSITO</v>
          </cell>
          <cell r="J626">
            <v>44973</v>
          </cell>
          <cell r="K626" t="str">
            <v>CRISTHIAN ORLANDO FIALLOS BAQUE</v>
          </cell>
          <cell r="L626" t="str">
            <v>SAN MATEO CALLE VIA SAN MATEO KM 2 Y MEDIO</v>
          </cell>
        </row>
        <row r="627">
          <cell r="A627" t="str">
            <v>51051</v>
          </cell>
          <cell r="B627">
            <v>516833</v>
          </cell>
          <cell r="C627" t="str">
            <v>51051</v>
          </cell>
          <cell r="D627" t="str">
            <v>MDELIVERY</v>
          </cell>
          <cell r="E627" t="str">
            <v>DESPACHO</v>
          </cell>
          <cell r="F627" t="str">
            <v>NORMAL</v>
          </cell>
          <cell r="G627" t="str">
            <v>FT86720</v>
          </cell>
          <cell r="H627">
            <v>44973</v>
          </cell>
          <cell r="I627" t="str">
            <v>EN_TRANSITO</v>
          </cell>
          <cell r="J627">
            <v>44973</v>
          </cell>
          <cell r="K627" t="str">
            <v>EDISON JAVIER  CHUQUIMARCA TINGO</v>
          </cell>
          <cell r="L627" t="str">
            <v>BOLIVAR CALLE COLON  SN  Y MALECON</v>
          </cell>
        </row>
        <row r="628">
          <cell r="A628" t="str">
            <v>4907344</v>
          </cell>
          <cell r="B628">
            <v>516834</v>
          </cell>
          <cell r="C628" t="str">
            <v>4907344</v>
          </cell>
          <cell r="D628" t="str">
            <v>MDELIVERY</v>
          </cell>
          <cell r="E628" t="str">
            <v>DESPACHO</v>
          </cell>
          <cell r="F628" t="str">
            <v>NORMAL</v>
          </cell>
          <cell r="G628" t="str">
            <v>031080004907344</v>
          </cell>
          <cell r="H628">
            <v>44973</v>
          </cell>
          <cell r="I628" t="str">
            <v>EN_TRANSITO</v>
          </cell>
          <cell r="J628">
            <v>44973</v>
          </cell>
          <cell r="K628" t="str">
            <v>CRISTIAN FABIAN LOPEZ SANGUINO</v>
          </cell>
          <cell r="L628" t="str">
            <v>ATUNTAQUI CALLE ARTURO PEREZ 10 00  CALLE MALDONADO</v>
          </cell>
        </row>
        <row r="629">
          <cell r="A629" t="str">
            <v>15717</v>
          </cell>
          <cell r="B629">
            <v>516778</v>
          </cell>
          <cell r="C629" t="str">
            <v>15717</v>
          </cell>
          <cell r="D629" t="str">
            <v>MDELIVERY</v>
          </cell>
          <cell r="E629" t="str">
            <v>DESPACHO</v>
          </cell>
          <cell r="F629" t="str">
            <v>NORMAL</v>
          </cell>
          <cell r="G629" t="str">
            <v>031080000015717</v>
          </cell>
          <cell r="H629">
            <v>44973</v>
          </cell>
          <cell r="I629" t="str">
            <v>EN_TRANSITO</v>
          </cell>
          <cell r="J629">
            <v>44973</v>
          </cell>
          <cell r="K629" t="str">
            <v>CESAR MAXIMO PUNGANA PEREZ</v>
          </cell>
          <cell r="L629" t="str">
            <v>JUACHI CHICO PASAJE GARCIA DE GOYENA   Y CALLE ZALDUMBIDE EN CASA DE 1 PISO BEIGH UNA CDRA ANTES DEL COMPLEJO LOS GIRASOLES DE LA POLICIA</v>
          </cell>
        </row>
        <row r="630">
          <cell r="A630" t="str">
            <v>33045</v>
          </cell>
          <cell r="B630">
            <v>516779</v>
          </cell>
          <cell r="C630" t="str">
            <v>33045</v>
          </cell>
          <cell r="D630" t="str">
            <v>MDELIVERY</v>
          </cell>
          <cell r="E630" t="str">
            <v>DESPACHO</v>
          </cell>
          <cell r="F630" t="str">
            <v>NORMAL</v>
          </cell>
          <cell r="G630" t="str">
            <v>031080000033045</v>
          </cell>
          <cell r="H630">
            <v>44973</v>
          </cell>
          <cell r="I630" t="str">
            <v>EN_TRANSITO</v>
          </cell>
          <cell r="J630">
            <v>44973</v>
          </cell>
          <cell r="K630" t="str">
            <v>JESICA ADRIANA SUAREZ MOROCHO</v>
          </cell>
          <cell r="L630" t="str">
            <v>MACAS AV 13 DE ABRIL  SN  Y JAIME ROLDOS</v>
          </cell>
        </row>
        <row r="631">
          <cell r="A631" t="str">
            <v>35758</v>
          </cell>
          <cell r="B631">
            <v>516780</v>
          </cell>
          <cell r="C631" t="str">
            <v>35758</v>
          </cell>
          <cell r="D631" t="str">
            <v>MDELIVERY</v>
          </cell>
          <cell r="E631" t="str">
            <v>DESPACHO</v>
          </cell>
          <cell r="F631" t="str">
            <v>NORMAL</v>
          </cell>
          <cell r="G631" t="str">
            <v>FT86713</v>
          </cell>
          <cell r="H631">
            <v>44973</v>
          </cell>
          <cell r="I631" t="str">
            <v>EN_TRANSITO</v>
          </cell>
          <cell r="J631">
            <v>44973</v>
          </cell>
          <cell r="K631" t="str">
            <v>JUSTINE ALEXANDRA  SANCHEZ COELLO</v>
          </cell>
          <cell r="L631" t="str">
            <v>TARQUI  CALLE MILAGRO  SN  Y BUENA FE</v>
          </cell>
        </row>
        <row r="632">
          <cell r="A632" t="str">
            <v>38513</v>
          </cell>
          <cell r="B632">
            <v>516781</v>
          </cell>
          <cell r="C632" t="str">
            <v>38513</v>
          </cell>
          <cell r="D632" t="str">
            <v>MDELIVERY</v>
          </cell>
          <cell r="E632" t="str">
            <v>DESPACHO</v>
          </cell>
          <cell r="F632" t="str">
            <v>NORMAL</v>
          </cell>
          <cell r="G632" t="str">
            <v>031080000038513</v>
          </cell>
          <cell r="H632">
            <v>44973</v>
          </cell>
          <cell r="I632" t="str">
            <v>EN_TRANSITO</v>
          </cell>
          <cell r="J632">
            <v>44973</v>
          </cell>
          <cell r="K632" t="str">
            <v>GEORGI HERNAN VEINTIMILLA CARPIO</v>
          </cell>
          <cell r="L632" t="str">
            <v>SOZORANGA AV MACARA  SN  CALLE 1</v>
          </cell>
        </row>
        <row r="633">
          <cell r="A633" t="str">
            <v>38994</v>
          </cell>
          <cell r="B633">
            <v>516782</v>
          </cell>
          <cell r="C633" t="str">
            <v>38994</v>
          </cell>
          <cell r="D633" t="str">
            <v>MDELIVERY</v>
          </cell>
          <cell r="E633" t="str">
            <v>DESPACHO</v>
          </cell>
          <cell r="F633" t="str">
            <v>NORMAL</v>
          </cell>
          <cell r="G633" t="str">
            <v>031080000038994</v>
          </cell>
          <cell r="H633">
            <v>44973</v>
          </cell>
          <cell r="I633" t="str">
            <v>EN_TRANSITO</v>
          </cell>
          <cell r="J633">
            <v>44973</v>
          </cell>
          <cell r="K633" t="str">
            <v>JAIRON JACINTO ALCIVAR ALAVA</v>
          </cell>
          <cell r="L633" t="str">
            <v>DAULE  CALLE PIEDRAHITA  SN  MALECON</v>
          </cell>
        </row>
        <row r="634">
          <cell r="A634" t="str">
            <v>39365</v>
          </cell>
          <cell r="B634">
            <v>516783</v>
          </cell>
          <cell r="C634" t="str">
            <v>39365</v>
          </cell>
          <cell r="D634" t="str">
            <v>MDELIVERY</v>
          </cell>
          <cell r="E634" t="str">
            <v>DESPACHO</v>
          </cell>
          <cell r="F634" t="str">
            <v>NORMAL</v>
          </cell>
          <cell r="G634" t="str">
            <v>031080000039365</v>
          </cell>
          <cell r="H634">
            <v>44973</v>
          </cell>
          <cell r="I634" t="str">
            <v>EN_TRANSITO</v>
          </cell>
          <cell r="J634">
            <v>44973</v>
          </cell>
          <cell r="K634" t="str">
            <v>IRVING ALEXANDER RIVAS REZABALA</v>
          </cell>
          <cell r="L634" t="str">
            <v>AYACUCHO    CALLE SAN GREGORIO  SN AV SUCRE</v>
          </cell>
        </row>
        <row r="635">
          <cell r="A635" t="str">
            <v>45767</v>
          </cell>
          <cell r="B635">
            <v>516784</v>
          </cell>
          <cell r="C635" t="str">
            <v>45767</v>
          </cell>
          <cell r="D635" t="str">
            <v>MDELIVERY</v>
          </cell>
          <cell r="E635" t="str">
            <v>DESPACHO</v>
          </cell>
          <cell r="F635" t="str">
            <v>NORMAL</v>
          </cell>
          <cell r="G635" t="str">
            <v>031080000045767</v>
          </cell>
          <cell r="H635">
            <v>44973</v>
          </cell>
          <cell r="I635" t="str">
            <v>EN_TRANSITO</v>
          </cell>
          <cell r="J635">
            <v>44973</v>
          </cell>
          <cell r="K635" t="str">
            <v>NESTOR HUGO AGUIRRE MUNOZ</v>
          </cell>
          <cell r="L635" t="str">
            <v>SAN FRANCISCO CALLE BUGANVILLAS  PASAJE 464 CALLE  LOS GERANIOS</v>
          </cell>
        </row>
        <row r="636">
          <cell r="A636" t="str">
            <v>45809</v>
          </cell>
          <cell r="B636">
            <v>516785</v>
          </cell>
          <cell r="C636" t="str">
            <v>45809</v>
          </cell>
          <cell r="D636" t="str">
            <v>MDELIVERY</v>
          </cell>
          <cell r="E636" t="str">
            <v>DESPACHO</v>
          </cell>
          <cell r="F636" t="str">
            <v>NORMAL</v>
          </cell>
          <cell r="G636" t="str">
            <v>031080000045809</v>
          </cell>
          <cell r="H636">
            <v>44973</v>
          </cell>
          <cell r="I636" t="str">
            <v>EN_TRANSITO</v>
          </cell>
          <cell r="J636">
            <v>44973</v>
          </cell>
          <cell r="K636" t="str">
            <v>FELIX ALBERTO  ZARI FARIAS</v>
          </cell>
          <cell r="L636" t="str">
            <v>PATRICIA PILAR VIA QUEVEDO SN CALLE R</v>
          </cell>
        </row>
        <row r="637">
          <cell r="A637" t="str">
            <v>47290</v>
          </cell>
          <cell r="B637">
            <v>516786</v>
          </cell>
          <cell r="C637" t="str">
            <v>47290</v>
          </cell>
          <cell r="D637" t="str">
            <v>MDELIVERY</v>
          </cell>
          <cell r="E637" t="str">
            <v>DESPACHO</v>
          </cell>
          <cell r="F637" t="str">
            <v>NORMAL</v>
          </cell>
          <cell r="G637" t="str">
            <v>FT86691</v>
          </cell>
          <cell r="H637">
            <v>44973</v>
          </cell>
          <cell r="I637" t="str">
            <v>HABILITADO_RUTEO</v>
          </cell>
          <cell r="J637">
            <v>44973</v>
          </cell>
          <cell r="K637" t="str">
            <v>BLANCA ELVIA CHICAIZA RAMIREZ</v>
          </cell>
          <cell r="L637" t="str">
            <v>CONOCOTO CALLE ABDON CALDERON  OE3 159  Y MIGUEL RIOFRIO</v>
          </cell>
        </row>
        <row r="638">
          <cell r="A638" t="str">
            <v>47354</v>
          </cell>
          <cell r="B638">
            <v>516787</v>
          </cell>
          <cell r="C638" t="str">
            <v>47354</v>
          </cell>
          <cell r="D638" t="str">
            <v>MDELIVERY</v>
          </cell>
          <cell r="E638" t="str">
            <v>DESPACHO</v>
          </cell>
          <cell r="F638" t="str">
            <v>NORMAL</v>
          </cell>
          <cell r="G638" t="str">
            <v>FT86710</v>
          </cell>
          <cell r="H638">
            <v>44973</v>
          </cell>
          <cell r="I638" t="str">
            <v>EN_TRANSITO</v>
          </cell>
          <cell r="J638">
            <v>44973</v>
          </cell>
          <cell r="K638" t="str">
            <v>CARMEN GERMANIA TOALA ARTEAGA</v>
          </cell>
          <cell r="L638" t="str">
            <v>TARQUI  COOP FRANCISCO  JACOME  MZ 259 SOLAR 29</v>
          </cell>
        </row>
        <row r="639">
          <cell r="A639" t="str">
            <v>47683</v>
          </cell>
          <cell r="B639">
            <v>516788</v>
          </cell>
          <cell r="C639" t="str">
            <v>47683</v>
          </cell>
          <cell r="D639" t="str">
            <v>MDELIVERY</v>
          </cell>
          <cell r="E639" t="str">
            <v>DESPACHO</v>
          </cell>
          <cell r="F639" t="str">
            <v>DERIVADO PICK UP</v>
          </cell>
          <cell r="G639" t="str">
            <v>031080000047683</v>
          </cell>
          <cell r="H639">
            <v>44973</v>
          </cell>
          <cell r="I639" t="str">
            <v>EN_TRANSITO</v>
          </cell>
          <cell r="J639">
            <v>44973</v>
          </cell>
          <cell r="K639" t="str">
            <v>STALIN RODRIGO ROJAS JARAMILLO</v>
          </cell>
          <cell r="L639" t="str">
            <v>OFICINA TRAMACO IBARRA CENTRO DE DISTRIBUCION</v>
          </cell>
        </row>
        <row r="640">
          <cell r="A640" t="str">
            <v>47986</v>
          </cell>
          <cell r="B640">
            <v>516789</v>
          </cell>
          <cell r="C640" t="str">
            <v>47986</v>
          </cell>
          <cell r="D640" t="str">
            <v>MDELIVERY</v>
          </cell>
          <cell r="E640" t="str">
            <v>DESPACHO</v>
          </cell>
          <cell r="F640" t="str">
            <v>NORMAL</v>
          </cell>
          <cell r="G640" t="str">
            <v>031080000047986</v>
          </cell>
          <cell r="H640">
            <v>44973</v>
          </cell>
          <cell r="I640" t="str">
            <v>EN_TRANSITO</v>
          </cell>
          <cell r="J640">
            <v>44973</v>
          </cell>
          <cell r="K640" t="str">
            <v>ANGEL ALFREDO ANGULO BELLO</v>
          </cell>
          <cell r="L640" t="str">
            <v>ESMERALDAS AV OLMEDO SN CALLE 10 DE AGOSTO</v>
          </cell>
        </row>
        <row r="641">
          <cell r="A641" t="str">
            <v>48858</v>
          </cell>
          <cell r="B641">
            <v>516790</v>
          </cell>
          <cell r="C641" t="str">
            <v>48858</v>
          </cell>
          <cell r="D641" t="str">
            <v>MDELIVERY</v>
          </cell>
          <cell r="E641" t="str">
            <v>DESPACHO</v>
          </cell>
          <cell r="F641" t="str">
            <v>NORMAL</v>
          </cell>
          <cell r="G641" t="str">
            <v>031080000048858</v>
          </cell>
          <cell r="H641">
            <v>44973</v>
          </cell>
          <cell r="I641" t="str">
            <v>EN_TRANSITO</v>
          </cell>
          <cell r="J641">
            <v>44973</v>
          </cell>
          <cell r="K641" t="str">
            <v>VICTOR RAMON POLO CORREA</v>
          </cell>
          <cell r="L641" t="str">
            <v>EL EMPALME CALLE VIA GUAYAS  SN CALLE LA CUARTA</v>
          </cell>
        </row>
        <row r="642">
          <cell r="A642" t="str">
            <v>4886370</v>
          </cell>
          <cell r="B642">
            <v>516791</v>
          </cell>
          <cell r="C642" t="str">
            <v>4886370</v>
          </cell>
          <cell r="D642" t="str">
            <v>MDELIVERY</v>
          </cell>
          <cell r="E642" t="str">
            <v>DESPACHO</v>
          </cell>
          <cell r="F642" t="str">
            <v>NORMAL</v>
          </cell>
          <cell r="G642" t="str">
            <v>031080004886370</v>
          </cell>
          <cell r="H642">
            <v>44973</v>
          </cell>
          <cell r="I642" t="str">
            <v>EN_TRANSITO</v>
          </cell>
          <cell r="J642">
            <v>44973</v>
          </cell>
          <cell r="K642" t="str">
            <v>JORGE LUIS PAZMINO BALAREZO</v>
          </cell>
          <cell r="L642" t="str">
            <v>MANTA CALLE 9  SN  Y AV 4</v>
          </cell>
        </row>
        <row r="643">
          <cell r="A643" t="str">
            <v>48961</v>
          </cell>
          <cell r="B643">
            <v>516792</v>
          </cell>
          <cell r="C643" t="str">
            <v>48961</v>
          </cell>
          <cell r="D643" t="str">
            <v>MDELIVERY</v>
          </cell>
          <cell r="E643" t="str">
            <v>DESPACHO</v>
          </cell>
          <cell r="F643" t="str">
            <v>NORMAL</v>
          </cell>
          <cell r="G643" t="str">
            <v>031080000048961</v>
          </cell>
          <cell r="H643">
            <v>44973</v>
          </cell>
          <cell r="I643" t="str">
            <v>EN_TRANSITO</v>
          </cell>
          <cell r="J643">
            <v>44973</v>
          </cell>
          <cell r="K643" t="str">
            <v>DIEGO ANTONIO CAMACHO CONDO</v>
          </cell>
          <cell r="L643" t="str">
            <v>SUCRE CALLE LOURDES  SN  Y MACARA</v>
          </cell>
        </row>
        <row r="644">
          <cell r="A644" t="str">
            <v>4898472</v>
          </cell>
          <cell r="B644">
            <v>516793</v>
          </cell>
          <cell r="C644" t="str">
            <v>4898472</v>
          </cell>
          <cell r="D644" t="str">
            <v>MDELIVERY</v>
          </cell>
          <cell r="E644" t="str">
            <v>DESPACHO</v>
          </cell>
          <cell r="F644" t="str">
            <v>DERIVADO PICK UP</v>
          </cell>
          <cell r="G644" t="str">
            <v>031080004898472</v>
          </cell>
          <cell r="H644">
            <v>44973</v>
          </cell>
          <cell r="I644" t="str">
            <v>EN_TRANSITO</v>
          </cell>
          <cell r="J644">
            <v>44973</v>
          </cell>
          <cell r="K644" t="str">
            <v>ANA SOFIA CORONEL CONFORME</v>
          </cell>
          <cell r="L644" t="str">
            <v>OFICINA TRAMACO SAN MARINO</v>
          </cell>
        </row>
        <row r="645">
          <cell r="A645" t="str">
            <v>49007</v>
          </cell>
          <cell r="B645">
            <v>516794</v>
          </cell>
          <cell r="C645" t="str">
            <v>49007</v>
          </cell>
          <cell r="D645" t="str">
            <v>MDELIVERY</v>
          </cell>
          <cell r="E645" t="str">
            <v>DESPACHO</v>
          </cell>
          <cell r="F645" t="str">
            <v>NORMAL</v>
          </cell>
          <cell r="G645" t="str">
            <v>031080000049007</v>
          </cell>
          <cell r="H645">
            <v>44973</v>
          </cell>
          <cell r="I645" t="str">
            <v>EN_TRANSITO</v>
          </cell>
          <cell r="J645">
            <v>44973</v>
          </cell>
          <cell r="K645" t="str">
            <v>SARA KATHERINE PUPIALES NAZATE</v>
          </cell>
          <cell r="L645" t="str">
            <v>SAN LUIS CALLE LUIS UBIDIA  SN  Y ATAHUALPA</v>
          </cell>
        </row>
        <row r="646">
          <cell r="A646" t="str">
            <v>4902540</v>
          </cell>
          <cell r="B646">
            <v>516795</v>
          </cell>
          <cell r="C646" t="str">
            <v>4902540</v>
          </cell>
          <cell r="D646" t="str">
            <v>MDELIVERY</v>
          </cell>
          <cell r="E646" t="str">
            <v>DESPACHO</v>
          </cell>
          <cell r="F646" t="str">
            <v>DERIVADO PICK UP</v>
          </cell>
          <cell r="G646" t="str">
            <v>031080004902540</v>
          </cell>
          <cell r="H646">
            <v>44973</v>
          </cell>
          <cell r="I646" t="str">
            <v>EN_TRANSITO</v>
          </cell>
          <cell r="J646">
            <v>44973</v>
          </cell>
          <cell r="K646" t="str">
            <v>MARCO SEBASTIAN VELASCO HARO</v>
          </cell>
          <cell r="L646" t="str">
            <v>OFICINA TRAMACO TUMBACO</v>
          </cell>
        </row>
        <row r="647">
          <cell r="A647" t="str">
            <v>4902617</v>
          </cell>
          <cell r="B647">
            <v>516796</v>
          </cell>
          <cell r="C647" t="str">
            <v>4902617</v>
          </cell>
          <cell r="D647" t="str">
            <v>MDELIVERY</v>
          </cell>
          <cell r="E647" t="str">
            <v>DESPACHO</v>
          </cell>
          <cell r="F647" t="str">
            <v>NORMAL</v>
          </cell>
          <cell r="G647" t="str">
            <v>031080004902617</v>
          </cell>
          <cell r="H647">
            <v>44973</v>
          </cell>
          <cell r="I647" t="str">
            <v>EN_TRANSITO</v>
          </cell>
          <cell r="J647">
            <v>44973</v>
          </cell>
          <cell r="K647" t="str">
            <v>FREDDY ANIBAL VELASTEGUI ALVARADO</v>
          </cell>
          <cell r="L647" t="str">
            <v>PORTOVIEJO VIA PORTOVIEJO MANTA   KM 1</v>
          </cell>
        </row>
        <row r="648">
          <cell r="A648" t="str">
            <v>4903367</v>
          </cell>
          <cell r="B648">
            <v>516797</v>
          </cell>
          <cell r="C648" t="str">
            <v>4903367</v>
          </cell>
          <cell r="D648" t="str">
            <v>MDELIVERY</v>
          </cell>
          <cell r="E648" t="str">
            <v>DESPACHO</v>
          </cell>
          <cell r="F648" t="str">
            <v>NORMAL</v>
          </cell>
          <cell r="G648" t="str">
            <v>FT86690</v>
          </cell>
          <cell r="H648">
            <v>44973</v>
          </cell>
          <cell r="I648" t="str">
            <v>HABILITADO_RUTEO</v>
          </cell>
          <cell r="J648">
            <v>44973</v>
          </cell>
          <cell r="K648" t="str">
            <v>CESAR ALEXANDER PATRON PINARGOTE</v>
          </cell>
          <cell r="L648" t="str">
            <v>SAN ANTONIO CALLE MORASPUNGO  SN  Y CATEQUILLA</v>
          </cell>
        </row>
        <row r="649">
          <cell r="A649" t="str">
            <v>4903508</v>
          </cell>
          <cell r="B649">
            <v>516798</v>
          </cell>
          <cell r="C649" t="str">
            <v>4903508</v>
          </cell>
          <cell r="D649" t="str">
            <v>MDELIVERY</v>
          </cell>
          <cell r="E649" t="str">
            <v>DESPACHO</v>
          </cell>
          <cell r="F649" t="str">
            <v>NORMAL</v>
          </cell>
          <cell r="G649" t="str">
            <v>031080004903508</v>
          </cell>
          <cell r="H649">
            <v>44973</v>
          </cell>
          <cell r="I649" t="str">
            <v>EN_TRANSITO</v>
          </cell>
          <cell r="J649">
            <v>44973</v>
          </cell>
          <cell r="K649" t="str">
            <v>ROYCE ENRIQUE VANEGAS DELGADO</v>
          </cell>
          <cell r="L649" t="str">
            <v>LA PROVIDENCIA URB EL SOL CALLE AV MONGOMERY SANCHEZ MZ I VILLA 7</v>
          </cell>
        </row>
        <row r="650">
          <cell r="A650" t="str">
            <v>4903563</v>
          </cell>
          <cell r="B650">
            <v>516799</v>
          </cell>
          <cell r="C650" t="str">
            <v>4903563</v>
          </cell>
          <cell r="D650" t="str">
            <v>MDELIVERY</v>
          </cell>
          <cell r="E650" t="str">
            <v>DESPACHO</v>
          </cell>
          <cell r="F650" t="str">
            <v>NORMAL</v>
          </cell>
          <cell r="G650" t="str">
            <v>031080004903563</v>
          </cell>
          <cell r="H650">
            <v>44973</v>
          </cell>
          <cell r="I650" t="str">
            <v>EN_TRANSITO</v>
          </cell>
          <cell r="J650">
            <v>44973</v>
          </cell>
          <cell r="K650" t="str">
            <v>JONATHAN HENRY TORRES FERNANDEZ</v>
          </cell>
          <cell r="L650" t="str">
            <v>LA PROVIDENCIA CALLE AV 25 DE JUNIO 1567 Y AV ROCAFUERTE</v>
          </cell>
        </row>
        <row r="651">
          <cell r="A651" t="str">
            <v>4903590</v>
          </cell>
          <cell r="B651">
            <v>516800</v>
          </cell>
          <cell r="C651" t="str">
            <v>4903590</v>
          </cell>
          <cell r="D651" t="str">
            <v>MDELIVERY</v>
          </cell>
          <cell r="E651" t="str">
            <v>DESPACHO</v>
          </cell>
          <cell r="F651" t="str">
            <v>DERIVADO PICK UP</v>
          </cell>
          <cell r="G651" t="str">
            <v>031080004903590</v>
          </cell>
          <cell r="H651">
            <v>44973</v>
          </cell>
          <cell r="I651" t="str">
            <v>EN_TRANSITO</v>
          </cell>
          <cell r="J651">
            <v>44973</v>
          </cell>
          <cell r="K651" t="str">
            <v>EMMY ALEXANDER GARCIA REINOSO</v>
          </cell>
          <cell r="L651" t="str">
            <v>OFICINA TRAMACO QUEVEDO</v>
          </cell>
        </row>
        <row r="652">
          <cell r="A652" t="str">
            <v>4903713</v>
          </cell>
          <cell r="B652">
            <v>516801</v>
          </cell>
          <cell r="C652" t="str">
            <v>4903713</v>
          </cell>
          <cell r="D652" t="str">
            <v>MDELIVERY</v>
          </cell>
          <cell r="E652" t="str">
            <v>DESPACHO</v>
          </cell>
          <cell r="F652" t="str">
            <v>DERIVADO PICK UP</v>
          </cell>
          <cell r="G652" t="str">
            <v>031080004903713</v>
          </cell>
          <cell r="H652">
            <v>44973</v>
          </cell>
          <cell r="I652" t="str">
            <v>EN_TRANSITO</v>
          </cell>
          <cell r="J652">
            <v>44973</v>
          </cell>
          <cell r="K652" t="str">
            <v>ALEX FERNANDO BECERRA COROZO</v>
          </cell>
          <cell r="L652" t="str">
            <v>OFICINA TRAMACO ESMERALDAS CENTRO DE DISTRIBUCION</v>
          </cell>
        </row>
        <row r="653">
          <cell r="A653" t="str">
            <v>4904501</v>
          </cell>
          <cell r="B653">
            <v>516802</v>
          </cell>
          <cell r="C653" t="str">
            <v>4904501</v>
          </cell>
          <cell r="D653" t="str">
            <v>MDELIVERY</v>
          </cell>
          <cell r="E653" t="str">
            <v>DESPACHO</v>
          </cell>
          <cell r="F653" t="str">
            <v>NORMAL</v>
          </cell>
          <cell r="G653" t="str">
            <v>031080004904501</v>
          </cell>
          <cell r="H653">
            <v>44973</v>
          </cell>
          <cell r="I653" t="str">
            <v>EN_TRANSITO</v>
          </cell>
          <cell r="J653">
            <v>44973</v>
          </cell>
          <cell r="K653" t="str">
            <v>LUIS ENRIQUE SANCHEZ ZAMBRANO</v>
          </cell>
          <cell r="L653" t="str">
            <v>EL RECREO CIUDADELA ABEL GILBERT PONTON  MZ 10 VILLA 2</v>
          </cell>
        </row>
        <row r="654">
          <cell r="A654" t="str">
            <v>4904528</v>
          </cell>
          <cell r="B654">
            <v>516803</v>
          </cell>
          <cell r="C654" t="str">
            <v>4904528</v>
          </cell>
          <cell r="D654" t="str">
            <v>MDELIVERY</v>
          </cell>
          <cell r="E654" t="str">
            <v>DESPACHO</v>
          </cell>
          <cell r="F654" t="str">
            <v>NORMAL</v>
          </cell>
          <cell r="G654" t="str">
            <v>FT86721</v>
          </cell>
          <cell r="H654">
            <v>44973</v>
          </cell>
          <cell r="I654" t="str">
            <v>EN_TRANSITO</v>
          </cell>
          <cell r="J654">
            <v>44973</v>
          </cell>
          <cell r="K654" t="str">
            <v>LUIS XAVIER ESCUDERO MUNOZ</v>
          </cell>
          <cell r="L654" t="str">
            <v>XIMENA  COOP EUGENIO ESPEJO  MZ 1 SOLAR 8 3ER PASAJE 14 SE</v>
          </cell>
        </row>
        <row r="655">
          <cell r="A655" t="str">
            <v>4904666</v>
          </cell>
          <cell r="B655">
            <v>516804</v>
          </cell>
          <cell r="C655" t="str">
            <v>4904666</v>
          </cell>
          <cell r="D655" t="str">
            <v>MDELIVERY</v>
          </cell>
          <cell r="E655" t="str">
            <v>DESPACHO</v>
          </cell>
          <cell r="F655" t="str">
            <v>NORMAL</v>
          </cell>
          <cell r="G655" t="str">
            <v>FT86675</v>
          </cell>
          <cell r="H655">
            <v>44973</v>
          </cell>
          <cell r="I655" t="str">
            <v>HABILITADO_RUTEO</v>
          </cell>
          <cell r="J655">
            <v>44973</v>
          </cell>
          <cell r="K655" t="str">
            <v>SCARLET DE LOS ANGELES GARCIA ANGARITA</v>
          </cell>
          <cell r="L655" t="str">
            <v>CARCELEN CALLE E1C  SN  ENTRE N89 Y N89A</v>
          </cell>
        </row>
        <row r="656">
          <cell r="A656" t="str">
            <v>49047</v>
          </cell>
          <cell r="B656">
            <v>516805</v>
          </cell>
          <cell r="C656" t="str">
            <v>49047</v>
          </cell>
          <cell r="D656" t="str">
            <v>MDELIVERY</v>
          </cell>
          <cell r="E656" t="str">
            <v>DESPACHO</v>
          </cell>
          <cell r="F656" t="str">
            <v>NORMAL</v>
          </cell>
          <cell r="G656" t="str">
            <v>031080000049047</v>
          </cell>
          <cell r="H656">
            <v>44973</v>
          </cell>
          <cell r="I656" t="str">
            <v>EN_TRANSITO</v>
          </cell>
          <cell r="J656">
            <v>44973</v>
          </cell>
          <cell r="K656" t="str">
            <v>AXEL FABIAN VERA BOBADILLA</v>
          </cell>
          <cell r="L656" t="str">
            <v>PUEBLO VIEJO CALLE SUCRE SN CALLE AMAZONAS</v>
          </cell>
        </row>
        <row r="657">
          <cell r="A657" t="str">
            <v>28561</v>
          </cell>
          <cell r="B657">
            <v>516770</v>
          </cell>
          <cell r="C657" t="str">
            <v>28561</v>
          </cell>
          <cell r="D657" t="str">
            <v>CARESTINO</v>
          </cell>
          <cell r="E657" t="str">
            <v>DESPACHO</v>
          </cell>
          <cell r="G657" t="str">
            <v>031002004269548</v>
          </cell>
          <cell r="H657">
            <v>44973</v>
          </cell>
          <cell r="I657" t="str">
            <v>EN_PROCESO</v>
          </cell>
          <cell r="J657">
            <v>44973</v>
          </cell>
          <cell r="K657" t="str">
            <v>TATIANA ALTAMIRANO</v>
          </cell>
          <cell r="L657" t="str">
            <v>CIUDADELA NUEVO AMBATO, CALLE RIO YANAYACU Y CUTZATAHUA 03. ENTRE FRENTE A UN PARQUE ORNAMENTAL Y ECOTACHO</v>
          </cell>
        </row>
        <row r="658">
          <cell r="A658" t="str">
            <v>28563</v>
          </cell>
          <cell r="B658">
            <v>516771</v>
          </cell>
          <cell r="C658" t="str">
            <v>28563</v>
          </cell>
          <cell r="D658" t="str">
            <v>CARESTINO</v>
          </cell>
          <cell r="E658" t="str">
            <v>DESPACHO</v>
          </cell>
          <cell r="G658" t="str">
            <v>031002004269537</v>
          </cell>
          <cell r="H658">
            <v>44973</v>
          </cell>
          <cell r="I658" t="str">
            <v>EN_PROCESO</v>
          </cell>
          <cell r="J658">
            <v>44973</v>
          </cell>
          <cell r="K658" t="str">
            <v>KAROLYN NICOLE MENDOZA MACIAS</v>
          </cell>
          <cell r="L658" t="str">
            <v>VICENTE ROCAFUERTE Y CALLE 6. ENTRE CALLE 6 - LOTIZACION CHERREZ FRENTE A LA CANCHA DE MORALES</v>
          </cell>
        </row>
        <row r="659">
          <cell r="A659" t="str">
            <v>28573</v>
          </cell>
          <cell r="B659">
            <v>516772</v>
          </cell>
          <cell r="C659" t="str">
            <v>28573</v>
          </cell>
          <cell r="D659" t="str">
            <v>CARESTINO</v>
          </cell>
          <cell r="E659" t="str">
            <v>DESPACHO</v>
          </cell>
          <cell r="G659" t="str">
            <v>031002004269556</v>
          </cell>
          <cell r="H659">
            <v>44973</v>
          </cell>
          <cell r="I659" t="str">
            <v>EN_PROCESO</v>
          </cell>
          <cell r="J659">
            <v>44973</v>
          </cell>
          <cell r="K659" t="str">
            <v>KARLA LISSETH CRESPO GALARZA</v>
          </cell>
          <cell r="L659" t="str">
            <v>PADRE AGUIRRE 11-32 Y LAMAR. ENTRE EN OFICINAS DE LOCAL VATEX VC CONECTION</v>
          </cell>
        </row>
        <row r="660">
          <cell r="A660" t="str">
            <v>28575</v>
          </cell>
          <cell r="B660">
            <v>516773</v>
          </cell>
          <cell r="C660" t="str">
            <v>28575</v>
          </cell>
          <cell r="D660" t="str">
            <v>CARESTINO</v>
          </cell>
          <cell r="E660" t="str">
            <v>DESPACHO</v>
          </cell>
          <cell r="G660" t="str">
            <v>031002004269572</v>
          </cell>
          <cell r="H660">
            <v>44973</v>
          </cell>
          <cell r="I660" t="str">
            <v>EN_PROCESO</v>
          </cell>
          <cell r="J660">
            <v>44973</v>
          </cell>
          <cell r="K660" t="str">
            <v>GENESIS TATIANA GARCIA MONTANO</v>
          </cell>
          <cell r="L660" t="str">
            <v>AV. COFANES Y GUAYAQUIL. ENTRE CALLE 12 DE FEBRERO Y GUAYAQUIL</v>
          </cell>
        </row>
        <row r="661">
          <cell r="A661" t="str">
            <v>28578</v>
          </cell>
          <cell r="B661">
            <v>516774</v>
          </cell>
          <cell r="C661" t="str">
            <v>28578</v>
          </cell>
          <cell r="D661" t="str">
            <v>CARESTINO</v>
          </cell>
          <cell r="E661" t="str">
            <v>DESPACHO</v>
          </cell>
          <cell r="G661" t="str">
            <v>86652</v>
          </cell>
          <cell r="H661">
            <v>44973</v>
          </cell>
          <cell r="I661" t="str">
            <v>EN_PROCESO</v>
          </cell>
          <cell r="J661">
            <v>44973</v>
          </cell>
          <cell r="K661" t="str">
            <v>KARINA VASQUEZ CEVALLOS</v>
          </cell>
          <cell r="L661" t="str">
            <v>URBANIZACION BELOHORIZONTE, MANZANA 4 VILLA 7 7. ENTRE VIA A LA COSTA</v>
          </cell>
        </row>
        <row r="662">
          <cell r="A662" t="str">
            <v>28587</v>
          </cell>
          <cell r="B662">
            <v>516775</v>
          </cell>
          <cell r="C662" t="str">
            <v>28587</v>
          </cell>
          <cell r="D662" t="str">
            <v>CARESTINO</v>
          </cell>
          <cell r="E662" t="str">
            <v>DESPACHO</v>
          </cell>
          <cell r="G662" t="str">
            <v>031002004269595</v>
          </cell>
          <cell r="H662">
            <v>44973</v>
          </cell>
          <cell r="I662" t="str">
            <v>EN_PROCESO</v>
          </cell>
          <cell r="J662">
            <v>44973</v>
          </cell>
          <cell r="K662" t="str">
            <v>MARIA GREGORIA ROMERO</v>
          </cell>
          <cell r="L662" t="str">
            <v>AV REAL AUDIENCIA Y DE LOS ESCULTORES N65-132 PISO/DPTO: 3. ENTRE EDIF BLANCO, PORTON NEGRO, AL LADO DE UNA CARNICERIA, QUEDA EN LA AV</v>
          </cell>
        </row>
        <row r="663">
          <cell r="A663" t="str">
            <v>28615</v>
          </cell>
          <cell r="B663">
            <v>516776</v>
          </cell>
          <cell r="C663" t="str">
            <v>28615</v>
          </cell>
          <cell r="D663" t="str">
            <v>CARESTINO</v>
          </cell>
          <cell r="E663" t="str">
            <v>DESPACHO</v>
          </cell>
          <cell r="G663" t="str">
            <v>031002004269632</v>
          </cell>
          <cell r="H663">
            <v>44973</v>
          </cell>
          <cell r="I663" t="str">
            <v>EN_PROCESO</v>
          </cell>
          <cell r="J663">
            <v>44973</v>
          </cell>
          <cell r="K663" t="str">
            <v>MARIA GONZALEZ</v>
          </cell>
          <cell r="L663" t="str">
            <v>JUAN ANTONIO CASTRO Y JUAN ANTONIO MONTESINOS 00. ENTRE EN PIZZERIA 4 RIOS CASA DE COLOR AMARILLO</v>
          </cell>
        </row>
        <row r="664">
          <cell r="A664" t="str">
            <v>28629</v>
          </cell>
          <cell r="B664">
            <v>516777</v>
          </cell>
          <cell r="C664" t="str">
            <v>28629</v>
          </cell>
          <cell r="D664" t="str">
            <v>CARESTINO</v>
          </cell>
          <cell r="E664" t="str">
            <v>DESPACHO</v>
          </cell>
          <cell r="G664" t="str">
            <v>031002004269652</v>
          </cell>
          <cell r="H664">
            <v>44973</v>
          </cell>
          <cell r="I664" t="str">
            <v>EN_PROCESO</v>
          </cell>
          <cell r="J664">
            <v>44973</v>
          </cell>
          <cell r="K664" t="str">
            <v>MARIA SOLEDAD RECALDE VILLAVICENCIO</v>
          </cell>
          <cell r="L664" t="str">
            <v>AV. MARISCAL SUCRE Y MALEARTE, CONJUNTO EL FUNDADOR N68-48 PISO/DPTO: TORRE 3 DEPARTAMENTO 2 A. ENTRE JUNTO AL CONJUNTO LA ALBORADA</v>
          </cell>
        </row>
        <row r="665">
          <cell r="A665" t="str">
            <v>424939528</v>
          </cell>
          <cell r="B665">
            <v>516740</v>
          </cell>
          <cell r="C665" t="str">
            <v>424939528</v>
          </cell>
          <cell r="D665" t="str">
            <v>FLEXTUENTI</v>
          </cell>
          <cell r="E665" t="str">
            <v>DESPACHO</v>
          </cell>
          <cell r="F665" t="str">
            <v>NORMAL</v>
          </cell>
          <cell r="G665" t="str">
            <v>031080424939528</v>
          </cell>
          <cell r="H665">
            <v>44973</v>
          </cell>
          <cell r="I665" t="str">
            <v>EN_TRANSITO</v>
          </cell>
          <cell r="J665">
            <v>44973</v>
          </cell>
          <cell r="K665" t="str">
            <v>Ismael Guaraca</v>
          </cell>
          <cell r="L665" t="str">
            <v>EL CABO CALLE  SN  SN  CALLE E40</v>
          </cell>
        </row>
        <row r="666">
          <cell r="A666" t="str">
            <v>424946408</v>
          </cell>
          <cell r="B666">
            <v>516741</v>
          </cell>
          <cell r="C666" t="str">
            <v>424946408</v>
          </cell>
          <cell r="D666" t="str">
            <v>FLEXTUENTI</v>
          </cell>
          <cell r="E666" t="str">
            <v>DESPACHO</v>
          </cell>
          <cell r="F666" t="str">
            <v>NORMAL</v>
          </cell>
          <cell r="G666" t="str">
            <v>031080424946408</v>
          </cell>
          <cell r="H666">
            <v>44973</v>
          </cell>
          <cell r="I666" t="str">
            <v>EN_TRANSITO</v>
          </cell>
          <cell r="J666">
            <v>44973</v>
          </cell>
          <cell r="K666" t="str">
            <v>Luis German Santacruz Folleco</v>
          </cell>
          <cell r="L666" t="str">
            <v>QUERO 17 DE ABRIL SN   PEDRO FERMIN  CEVALLOS</v>
          </cell>
        </row>
        <row r="667">
          <cell r="A667" t="str">
            <v>424946619</v>
          </cell>
          <cell r="B667">
            <v>516742</v>
          </cell>
          <cell r="C667" t="str">
            <v>424946619</v>
          </cell>
          <cell r="D667" t="str">
            <v>FLEXTUENTI</v>
          </cell>
          <cell r="E667" t="str">
            <v>DESPACHO</v>
          </cell>
          <cell r="F667" t="str">
            <v>NORMAL</v>
          </cell>
          <cell r="G667" t="str">
            <v>031080424946619</v>
          </cell>
          <cell r="H667">
            <v>44973</v>
          </cell>
          <cell r="I667" t="str">
            <v>EN_TRANSITO</v>
          </cell>
          <cell r="J667">
            <v>44973</v>
          </cell>
          <cell r="K667" t="str">
            <v>Mell Cabrera</v>
          </cell>
          <cell r="L667" t="str">
            <v>PUERTO BOLIVAR  AV 9NA SUR SN  CARRERA 30AVA OESTE</v>
          </cell>
        </row>
        <row r="668">
          <cell r="A668" t="str">
            <v>424946668</v>
          </cell>
          <cell r="B668">
            <v>516743</v>
          </cell>
          <cell r="C668" t="str">
            <v>424946668</v>
          </cell>
          <cell r="D668" t="str">
            <v>FLEXTUENTI</v>
          </cell>
          <cell r="E668" t="str">
            <v>DESPACHO</v>
          </cell>
          <cell r="F668" t="str">
            <v>EXPRESS UIO</v>
          </cell>
          <cell r="G668" t="str">
            <v>FEX47058</v>
          </cell>
          <cell r="H668">
            <v>44973</v>
          </cell>
          <cell r="I668" t="str">
            <v>ENTREGADO</v>
          </cell>
          <cell r="J668">
            <v>44973</v>
          </cell>
          <cell r="K668" t="str">
            <v>Josue Duran</v>
          </cell>
          <cell r="L668" t="str">
            <v>CALDERON (PI) CALLE VICENTE PAREDES CASA A9 AV GIOVANNI CALLES LASCANO</v>
          </cell>
        </row>
        <row r="669">
          <cell r="A669" t="str">
            <v>424946671</v>
          </cell>
          <cell r="B669">
            <v>516744</v>
          </cell>
          <cell r="C669" t="str">
            <v>424946671</v>
          </cell>
          <cell r="D669" t="str">
            <v>FLEXTUENTI</v>
          </cell>
          <cell r="E669" t="str">
            <v>DESPACHO</v>
          </cell>
          <cell r="F669" t="str">
            <v>NORMAL</v>
          </cell>
          <cell r="G669" t="str">
            <v>031080424946671</v>
          </cell>
          <cell r="H669">
            <v>44973</v>
          </cell>
          <cell r="I669" t="str">
            <v>EN_TRANSITO</v>
          </cell>
          <cell r="J669">
            <v>44973</v>
          </cell>
          <cell r="K669" t="str">
            <v>Alexandra Granda</v>
          </cell>
          <cell r="L669" t="str">
            <v>SAN LUIS  CALLE SAN PABLO  CASA 30  SN</v>
          </cell>
        </row>
        <row r="670">
          <cell r="A670" t="str">
            <v>424946773</v>
          </cell>
          <cell r="B670">
            <v>516745</v>
          </cell>
          <cell r="C670" t="str">
            <v>424946773</v>
          </cell>
          <cell r="D670" t="str">
            <v>FLEXTUENTI</v>
          </cell>
          <cell r="E670" t="str">
            <v>DESPACHO</v>
          </cell>
          <cell r="F670" t="str">
            <v>EXPRESS UIO</v>
          </cell>
          <cell r="G670" t="str">
            <v>FEX47057</v>
          </cell>
          <cell r="H670">
            <v>44973</v>
          </cell>
          <cell r="I670" t="str">
            <v>ENTREGADO</v>
          </cell>
          <cell r="J670">
            <v>44973</v>
          </cell>
          <cell r="K670" t="str">
            <v>FRANCISCO CARDENAS</v>
          </cell>
          <cell r="L670" t="str">
            <v>COTOCOLLAO CALLE DR JOSE FERNANDEZ SALVADOR  OE7 49 HERNAN CORTEZ</v>
          </cell>
        </row>
        <row r="671">
          <cell r="A671" t="str">
            <v>424946781</v>
          </cell>
          <cell r="B671">
            <v>516746</v>
          </cell>
          <cell r="C671" t="str">
            <v>424946781</v>
          </cell>
          <cell r="D671" t="str">
            <v>FLEXTUENTI</v>
          </cell>
          <cell r="E671" t="str">
            <v>DESPACHO</v>
          </cell>
          <cell r="F671" t="str">
            <v>EXPRESS UIO</v>
          </cell>
          <cell r="G671" t="str">
            <v>FEX47056</v>
          </cell>
          <cell r="H671">
            <v>44973</v>
          </cell>
          <cell r="I671" t="str">
            <v>ENTREGADO</v>
          </cell>
          <cell r="J671">
            <v>44973</v>
          </cell>
          <cell r="K671" t="str">
            <v>FRANCISCO CARDENAS</v>
          </cell>
          <cell r="L671" t="str">
            <v>COTOCOLLAO FERNANDEZ SALVADOR  OE 7 49  HERNAN CORTEZ</v>
          </cell>
        </row>
        <row r="672">
          <cell r="A672" t="str">
            <v>424946835</v>
          </cell>
          <cell r="B672">
            <v>516747</v>
          </cell>
          <cell r="C672" t="str">
            <v>424946835</v>
          </cell>
          <cell r="D672" t="str">
            <v>FLEXTUENTI</v>
          </cell>
          <cell r="E672" t="str">
            <v>DESPACHO</v>
          </cell>
          <cell r="F672" t="str">
            <v>NORMAL</v>
          </cell>
          <cell r="G672" t="str">
            <v>031080424946835</v>
          </cell>
          <cell r="H672">
            <v>44973</v>
          </cell>
          <cell r="I672" t="str">
            <v>EN_TRANSITO</v>
          </cell>
          <cell r="J672">
            <v>44973</v>
          </cell>
          <cell r="K672" t="str">
            <v>JAIRO ALMEIDA</v>
          </cell>
          <cell r="L672" t="str">
            <v>SAGRARIO (IM) CALLE JOSE JOAQUIN DE OLMEDO  SN  CALLE JUAN MANUEL GRIJALVA</v>
          </cell>
        </row>
        <row r="673">
          <cell r="A673" t="str">
            <v>424946990</v>
          </cell>
          <cell r="B673">
            <v>516748</v>
          </cell>
          <cell r="C673" t="str">
            <v>424946990</v>
          </cell>
          <cell r="D673" t="str">
            <v>FLEXTUENTI</v>
          </cell>
          <cell r="E673" t="str">
            <v>DESPACHO</v>
          </cell>
          <cell r="F673" t="str">
            <v>NORMAL</v>
          </cell>
          <cell r="G673" t="str">
            <v>031080424946990</v>
          </cell>
          <cell r="H673">
            <v>44973</v>
          </cell>
          <cell r="I673" t="str">
            <v>EN_TRANSITO</v>
          </cell>
          <cell r="J673">
            <v>44973</v>
          </cell>
          <cell r="K673" t="str">
            <v>Israel Lopez</v>
          </cell>
          <cell r="L673" t="str">
            <v>HUACHI CHICO  CALLE ANTONIO MACHADO  0781  GUSTAVO BECKER</v>
          </cell>
        </row>
        <row r="674">
          <cell r="A674" t="str">
            <v>424947001</v>
          </cell>
          <cell r="B674">
            <v>516749</v>
          </cell>
          <cell r="C674" t="str">
            <v>424947001</v>
          </cell>
          <cell r="D674" t="str">
            <v>FLEXTUENTI</v>
          </cell>
          <cell r="E674" t="str">
            <v>DESPACHO</v>
          </cell>
          <cell r="F674" t="str">
            <v>NORMAL</v>
          </cell>
          <cell r="G674" t="str">
            <v>FT86658</v>
          </cell>
          <cell r="H674">
            <v>44973</v>
          </cell>
          <cell r="I674" t="str">
            <v>HABILITADO_RUTEO</v>
          </cell>
          <cell r="J674">
            <v>44973</v>
          </cell>
          <cell r="K674" t="str">
            <v>Anderson Aguirre</v>
          </cell>
          <cell r="L674" t="str">
            <v>GUAMANI   AV COLECTORA 9  O S57C  S57 156 CALLE D</v>
          </cell>
        </row>
        <row r="675">
          <cell r="A675" t="str">
            <v>424947024</v>
          </cell>
          <cell r="B675">
            <v>516750</v>
          </cell>
          <cell r="C675" t="str">
            <v>424947024</v>
          </cell>
          <cell r="D675" t="str">
            <v>FLEXTUENTI</v>
          </cell>
          <cell r="E675" t="str">
            <v>DESPACHO</v>
          </cell>
          <cell r="F675" t="str">
            <v>NORMAL</v>
          </cell>
          <cell r="G675" t="str">
            <v>FT86657</v>
          </cell>
          <cell r="H675">
            <v>44973</v>
          </cell>
          <cell r="I675" t="str">
            <v>HABILITADO_RUTEO</v>
          </cell>
          <cell r="J675">
            <v>44973</v>
          </cell>
          <cell r="K675" t="str">
            <v>Kevin Celin</v>
          </cell>
          <cell r="L675" t="str">
            <v>JIPIJAPA (PI)  AV  DE LA PRENSA  OE2 36 CALLE CARLOS MANUEL ENDARA</v>
          </cell>
        </row>
        <row r="676">
          <cell r="A676" t="str">
            <v>424947029</v>
          </cell>
          <cell r="B676">
            <v>516751</v>
          </cell>
          <cell r="C676" t="str">
            <v>424947029</v>
          </cell>
          <cell r="D676" t="str">
            <v>FLEXTUENTI</v>
          </cell>
          <cell r="E676" t="str">
            <v>DESPACHO</v>
          </cell>
          <cell r="F676" t="str">
            <v>NORMAL</v>
          </cell>
          <cell r="G676" t="str">
            <v>031080424947029</v>
          </cell>
          <cell r="H676">
            <v>44973</v>
          </cell>
          <cell r="I676" t="str">
            <v>EN_TRANSITO</v>
          </cell>
          <cell r="J676">
            <v>44973</v>
          </cell>
          <cell r="K676" t="str">
            <v>Joselito Paredes</v>
          </cell>
          <cell r="L676" t="str">
            <v>SAN FRANCISCO (TU)  CALLE TARQUINO TORO NAVAS SN  CALLE JULIO CASTILLO</v>
          </cell>
        </row>
        <row r="677">
          <cell r="A677" t="str">
            <v>424947107</v>
          </cell>
          <cell r="B677">
            <v>516752</v>
          </cell>
          <cell r="C677" t="str">
            <v>424947107</v>
          </cell>
          <cell r="D677" t="str">
            <v>FLEXTUENTI</v>
          </cell>
          <cell r="E677" t="str">
            <v>DESPACHO</v>
          </cell>
          <cell r="F677" t="str">
            <v>DERIVADO PICK UP</v>
          </cell>
          <cell r="G677" t="str">
            <v>031080424947107</v>
          </cell>
          <cell r="H677">
            <v>44973</v>
          </cell>
          <cell r="I677" t="str">
            <v>EN_TRANSITO</v>
          </cell>
          <cell r="J677">
            <v>44973</v>
          </cell>
          <cell r="K677" t="str">
            <v>Adonis Gonzalez</v>
          </cell>
          <cell r="L677" t="str">
            <v>OFICINA TRAMACO MANTA CENTRO DE DISTRIBUCION</v>
          </cell>
        </row>
        <row r="678">
          <cell r="A678" t="str">
            <v>424947167</v>
          </cell>
          <cell r="B678">
            <v>516753</v>
          </cell>
          <cell r="C678" t="str">
            <v>424947167</v>
          </cell>
          <cell r="D678" t="str">
            <v>FLEXTUENTI</v>
          </cell>
          <cell r="E678" t="str">
            <v>DESPACHO</v>
          </cell>
          <cell r="F678" t="str">
            <v>NORMAL</v>
          </cell>
          <cell r="G678" t="str">
            <v>031080424947167</v>
          </cell>
          <cell r="H678">
            <v>44973</v>
          </cell>
          <cell r="I678" t="str">
            <v>EN_TRANSITO</v>
          </cell>
          <cell r="J678">
            <v>44973</v>
          </cell>
          <cell r="K678" t="str">
            <v>Jean Vargas</v>
          </cell>
          <cell r="L678" t="str">
            <v>VIVA ALFARO CALLE TRIGESIMA  MZ 24 SOLAR 2 AV JAIME ROLDOS</v>
          </cell>
        </row>
        <row r="679">
          <cell r="A679" t="str">
            <v>424947257</v>
          </cell>
          <cell r="B679">
            <v>516754</v>
          </cell>
          <cell r="C679" t="str">
            <v>424947257</v>
          </cell>
          <cell r="D679" t="str">
            <v>FLEXTUENTI</v>
          </cell>
          <cell r="E679" t="str">
            <v>DESPACHO</v>
          </cell>
          <cell r="F679" t="str">
            <v>DERIVADO PICK UP</v>
          </cell>
          <cell r="G679" t="str">
            <v>031080424947257</v>
          </cell>
          <cell r="H679">
            <v>44973</v>
          </cell>
          <cell r="I679" t="str">
            <v>EN_TRANSITO</v>
          </cell>
          <cell r="J679">
            <v>44973</v>
          </cell>
          <cell r="K679" t="str">
            <v>Mishell Chusin</v>
          </cell>
          <cell r="L679" t="str">
            <v>OFICINA TRAMACO QUITUMBE</v>
          </cell>
        </row>
        <row r="680">
          <cell r="A680" t="str">
            <v>424947258</v>
          </cell>
          <cell r="B680">
            <v>516755</v>
          </cell>
          <cell r="C680" t="str">
            <v>424947258</v>
          </cell>
          <cell r="D680" t="str">
            <v>FLEXTUENTI</v>
          </cell>
          <cell r="E680" t="str">
            <v>DESPACHO</v>
          </cell>
          <cell r="F680" t="str">
            <v>NORMAL</v>
          </cell>
          <cell r="G680" t="str">
            <v>FT86656</v>
          </cell>
          <cell r="H680">
            <v>44973</v>
          </cell>
          <cell r="I680" t="str">
            <v>HABILITADO_RUTEO</v>
          </cell>
          <cell r="J680">
            <v>44973</v>
          </cell>
          <cell r="K680" t="str">
            <v>Elena del Rocio Collaguazo Aguilar</v>
          </cell>
          <cell r="L680" t="str">
            <v>CHILLOGALLO CALLE OE3B  1156   1157  AV S46</v>
          </cell>
        </row>
        <row r="681">
          <cell r="A681" t="str">
            <v>WS424937549</v>
          </cell>
          <cell r="B681">
            <v>516756</v>
          </cell>
          <cell r="C681" t="str">
            <v>WS424937549</v>
          </cell>
          <cell r="D681" t="str">
            <v>FLEXTUENTI</v>
          </cell>
          <cell r="E681" t="str">
            <v>DESPACHO</v>
          </cell>
          <cell r="F681" t="str">
            <v>NORMAL</v>
          </cell>
          <cell r="G681" t="str">
            <v>FT86655</v>
          </cell>
          <cell r="H681">
            <v>44973</v>
          </cell>
          <cell r="I681" t="str">
            <v>HABILITADO_RUTEO</v>
          </cell>
          <cell r="J681">
            <v>44973</v>
          </cell>
          <cell r="K681" t="str">
            <v>FERNANDA PATRICIA JAYA QUISILEMA</v>
          </cell>
          <cell r="L681" t="str">
            <v>MARISCAL SUCRE  9 DE OCTUBRE N19 33  AV PATRIA</v>
          </cell>
        </row>
        <row r="682">
          <cell r="A682" t="str">
            <v>WS424937659</v>
          </cell>
          <cell r="B682">
            <v>516757</v>
          </cell>
          <cell r="C682" t="str">
            <v>WS424937659</v>
          </cell>
          <cell r="D682" t="str">
            <v>FLEXTUENTI</v>
          </cell>
          <cell r="E682" t="str">
            <v>DESPACHO</v>
          </cell>
          <cell r="F682" t="str">
            <v>NORMAL</v>
          </cell>
          <cell r="G682" t="str">
            <v>FT86700</v>
          </cell>
          <cell r="H682">
            <v>44973</v>
          </cell>
          <cell r="I682" t="str">
            <v>EN_TRANSITO</v>
          </cell>
          <cell r="J682">
            <v>44973</v>
          </cell>
          <cell r="K682" t="str">
            <v>Jefferson Gonzalez</v>
          </cell>
          <cell r="L682" t="str">
            <v>TARQUI (GY)   AV JUAN TANCA MARENGO SN  AV  RODRIGO CHAVEZ</v>
          </cell>
        </row>
        <row r="683">
          <cell r="A683" t="str">
            <v>WS424937687</v>
          </cell>
          <cell r="B683">
            <v>516758</v>
          </cell>
          <cell r="C683" t="str">
            <v>WS424937687</v>
          </cell>
          <cell r="D683" t="str">
            <v>FLEXTUENTI</v>
          </cell>
          <cell r="E683" t="str">
            <v>DESPACHO</v>
          </cell>
          <cell r="F683" t="str">
            <v>NORMAL</v>
          </cell>
          <cell r="G683" t="str">
            <v>031080424937687</v>
          </cell>
          <cell r="H683">
            <v>44973</v>
          </cell>
          <cell r="I683" t="str">
            <v>EN_TRANSITO</v>
          </cell>
          <cell r="J683">
            <v>44973</v>
          </cell>
          <cell r="K683" t="str">
            <v>Chanena Vasquez</v>
          </cell>
          <cell r="L683" t="str">
            <v>PORTOVELO CALLE RODRIGO BORJA O VIA 585 SN  CALLE 24 DE MAYO</v>
          </cell>
        </row>
        <row r="684">
          <cell r="A684" t="str">
            <v>WS424937701</v>
          </cell>
          <cell r="B684">
            <v>516759</v>
          </cell>
          <cell r="C684" t="str">
            <v>WS424937701</v>
          </cell>
          <cell r="D684" t="str">
            <v>FLEXTUENTI</v>
          </cell>
          <cell r="E684" t="str">
            <v>DESPACHO</v>
          </cell>
          <cell r="F684" t="str">
            <v>NORMAL</v>
          </cell>
          <cell r="G684" t="str">
            <v>031080424937701</v>
          </cell>
          <cell r="H684">
            <v>44973</v>
          </cell>
          <cell r="I684" t="str">
            <v>EN_TRANSITO</v>
          </cell>
          <cell r="J684">
            <v>44973</v>
          </cell>
          <cell r="K684" t="str">
            <v>Paola Padilla</v>
          </cell>
          <cell r="L684" t="str">
            <v>YARUQUIES CALLE PASOCHOA SN  CALLE SANGAY</v>
          </cell>
        </row>
        <row r="685">
          <cell r="A685" t="str">
            <v>424937644</v>
          </cell>
          <cell r="B685">
            <v>516760</v>
          </cell>
          <cell r="C685" t="str">
            <v>424937644</v>
          </cell>
          <cell r="D685" t="str">
            <v>FLEXTUENTI</v>
          </cell>
          <cell r="E685" t="str">
            <v>DESPACHO</v>
          </cell>
          <cell r="F685" t="str">
            <v>EXPRESS GYE</v>
          </cell>
          <cell r="G685" t="str">
            <v>FT86640</v>
          </cell>
          <cell r="H685">
            <v>44973</v>
          </cell>
          <cell r="I685" t="str">
            <v>ENTREGADO</v>
          </cell>
          <cell r="J685">
            <v>44973</v>
          </cell>
          <cell r="K685" t="str">
            <v>ANGEL ERAZO</v>
          </cell>
          <cell r="L685" t="str">
            <v>TARQUI (GY) CALLE GUILLERMO  CUBILLO  MZ 2240 SL 10 SN</v>
          </cell>
        </row>
        <row r="686">
          <cell r="A686" t="str">
            <v>424937650</v>
          </cell>
          <cell r="B686">
            <v>516761</v>
          </cell>
          <cell r="C686" t="str">
            <v>424937650</v>
          </cell>
          <cell r="D686" t="str">
            <v>FLEXTUENTI</v>
          </cell>
          <cell r="E686" t="str">
            <v>DESPACHO</v>
          </cell>
          <cell r="F686" t="str">
            <v>EXPRESS GYE</v>
          </cell>
          <cell r="G686" t="str">
            <v>FT86641</v>
          </cell>
          <cell r="H686">
            <v>44973</v>
          </cell>
          <cell r="I686" t="str">
            <v>INCIDENCIA</v>
          </cell>
          <cell r="J686">
            <v>44973</v>
          </cell>
          <cell r="K686" t="str">
            <v>MARIA TORRES</v>
          </cell>
          <cell r="L686" t="str">
            <v>TARQUI CALLE  2DO CALLEJON 19G NO MZ 1331 SOLAR 2 AVENIDA 43 NO  DR RAFAEL MIGUEL COLUMBU</v>
          </cell>
        </row>
        <row r="687">
          <cell r="A687" t="str">
            <v>424937747</v>
          </cell>
          <cell r="B687">
            <v>516762</v>
          </cell>
          <cell r="C687" t="str">
            <v>424937747</v>
          </cell>
          <cell r="D687" t="str">
            <v>FLEXTUENTI</v>
          </cell>
          <cell r="E687" t="str">
            <v>DESPACHO</v>
          </cell>
          <cell r="F687" t="str">
            <v>EXPRESS GYE</v>
          </cell>
          <cell r="G687" t="str">
            <v>FT86642</v>
          </cell>
          <cell r="H687">
            <v>44973</v>
          </cell>
          <cell r="I687" t="str">
            <v>ENTREGADO</v>
          </cell>
          <cell r="J687">
            <v>44973</v>
          </cell>
          <cell r="K687" t="str">
            <v>LEONARDO CUSME</v>
          </cell>
          <cell r="L687" t="str">
            <v>TARQUI (GY)  AV JOSE MARIA EGAS  MZ39 V25  2DO PASAJE 5 NE</v>
          </cell>
        </row>
        <row r="688">
          <cell r="A688" t="str">
            <v>424937766</v>
          </cell>
          <cell r="B688">
            <v>516763</v>
          </cell>
          <cell r="C688" t="str">
            <v>424937766</v>
          </cell>
          <cell r="D688" t="str">
            <v>FLEXTUENTI</v>
          </cell>
          <cell r="E688" t="str">
            <v>DESPACHO</v>
          </cell>
          <cell r="F688" t="str">
            <v>EXPRESS GYE</v>
          </cell>
          <cell r="G688" t="str">
            <v>FT86643</v>
          </cell>
          <cell r="H688">
            <v>44973</v>
          </cell>
          <cell r="I688" t="str">
            <v>ENTREGADO</v>
          </cell>
          <cell r="J688">
            <v>44973</v>
          </cell>
          <cell r="K688" t="str">
            <v>ALEX SOLORZANO</v>
          </cell>
          <cell r="L688" t="str">
            <v>TARQUI (GY)  AV CAMILO PONCE ENRIQUEZ MZ 580  SL4 CALLE 24  NO</v>
          </cell>
        </row>
        <row r="689">
          <cell r="A689" t="str">
            <v>424946711</v>
          </cell>
          <cell r="B689">
            <v>516764</v>
          </cell>
          <cell r="C689" t="str">
            <v>424946711</v>
          </cell>
          <cell r="D689" t="str">
            <v>FLEXTUENTI</v>
          </cell>
          <cell r="E689" t="str">
            <v>DESPACHO</v>
          </cell>
          <cell r="F689" t="str">
            <v>EXPRESS GYE</v>
          </cell>
          <cell r="G689" t="str">
            <v>FT86644</v>
          </cell>
          <cell r="H689">
            <v>44973</v>
          </cell>
          <cell r="I689" t="str">
            <v>ENTREGADO</v>
          </cell>
          <cell r="J689">
            <v>44973</v>
          </cell>
          <cell r="K689" t="str">
            <v>SANDRA CUMANDA GUERRA LOPEZ</v>
          </cell>
          <cell r="L689" t="str">
            <v>TARQUI CIUDADELA GARZOTA 2  MZ 69  VILLA 18 4 HERRADURA 2A NE Y ELOY VASQUEZ</v>
          </cell>
        </row>
        <row r="690">
          <cell r="A690" t="str">
            <v>424946763</v>
          </cell>
          <cell r="B690">
            <v>516765</v>
          </cell>
          <cell r="C690" t="str">
            <v>424946763</v>
          </cell>
          <cell r="D690" t="str">
            <v>FLEXTUENTI</v>
          </cell>
          <cell r="E690" t="str">
            <v>DESPACHO</v>
          </cell>
          <cell r="F690" t="str">
            <v>EXPRESS GYE</v>
          </cell>
          <cell r="G690" t="str">
            <v>FT86645</v>
          </cell>
          <cell r="H690">
            <v>44973</v>
          </cell>
          <cell r="I690" t="str">
            <v>ENTREGADO</v>
          </cell>
          <cell r="J690">
            <v>44973</v>
          </cell>
          <cell r="K690" t="str">
            <v>DIEGO MARQUEZ</v>
          </cell>
          <cell r="L690" t="str">
            <v>TARQUI AV DR MIGUEL H ALCIVAR  SN  EUGENIO ALMAZAN</v>
          </cell>
        </row>
        <row r="691">
          <cell r="A691" t="str">
            <v>424947011</v>
          </cell>
          <cell r="B691">
            <v>516766</v>
          </cell>
          <cell r="C691" t="str">
            <v>424947011</v>
          </cell>
          <cell r="D691" t="str">
            <v>FLEXTUENTI</v>
          </cell>
          <cell r="E691" t="str">
            <v>DESPACHO</v>
          </cell>
          <cell r="F691" t="str">
            <v>EXPRESS GYE</v>
          </cell>
          <cell r="G691" t="str">
            <v>FT86646</v>
          </cell>
          <cell r="H691">
            <v>44973</v>
          </cell>
          <cell r="I691" t="str">
            <v>ENTREGADO</v>
          </cell>
          <cell r="J691">
            <v>44973</v>
          </cell>
          <cell r="K691" t="str">
            <v>JAILENE SALAZAR</v>
          </cell>
          <cell r="L691" t="str">
            <v>TARQUI (GY)  CALLE JOSE MARIA ROURA OXANDABERRO MZ 86 SL20 12DO PASAJE 3 NE</v>
          </cell>
        </row>
        <row r="692">
          <cell r="A692" t="str">
            <v>424937691</v>
          </cell>
          <cell r="B692">
            <v>516767</v>
          </cell>
          <cell r="C692" t="str">
            <v>424937691</v>
          </cell>
          <cell r="D692" t="str">
            <v>FLEXTUENTI</v>
          </cell>
          <cell r="E692" t="str">
            <v>DESPACHO</v>
          </cell>
          <cell r="F692" t="str">
            <v>NORMAL</v>
          </cell>
          <cell r="G692" t="str">
            <v>IC7435</v>
          </cell>
          <cell r="H692">
            <v>44973</v>
          </cell>
          <cell r="I692" t="str">
            <v>HABILITADO_RUTEO</v>
          </cell>
          <cell r="J692">
            <v>44973</v>
          </cell>
          <cell r="K692" t="str">
            <v>Gerardo Vicente Arbito Contreras</v>
          </cell>
          <cell r="L692" t="str">
            <v>SUCRE  AV VICENTE SOLANO  N5 17 CALLE REMIGIO  CRESPO</v>
          </cell>
        </row>
        <row r="693">
          <cell r="A693" t="str">
            <v>424937787</v>
          </cell>
          <cell r="B693">
            <v>516768</v>
          </cell>
          <cell r="C693" t="str">
            <v>424937787</v>
          </cell>
          <cell r="D693" t="str">
            <v>FLEXTUENTI</v>
          </cell>
          <cell r="E693" t="str">
            <v>DESPACHO</v>
          </cell>
          <cell r="F693" t="str">
            <v>NORMAL</v>
          </cell>
          <cell r="G693" t="str">
            <v>031080424937787</v>
          </cell>
          <cell r="H693">
            <v>44973</v>
          </cell>
          <cell r="I693" t="str">
            <v>EN_TRANSITO</v>
          </cell>
          <cell r="J693">
            <v>44973</v>
          </cell>
          <cell r="K693" t="str">
            <v>Angie Melissa Cobena Basurto</v>
          </cell>
          <cell r="L693" t="str">
            <v>EL EMPALME  CALLE AUHING  SN  CALLE SALINAS</v>
          </cell>
        </row>
        <row r="694">
          <cell r="A694" t="str">
            <v>424947170</v>
          </cell>
          <cell r="B694">
            <v>516769</v>
          </cell>
          <cell r="C694" t="str">
            <v>424947170</v>
          </cell>
          <cell r="D694" t="str">
            <v>FLEXTUENTI</v>
          </cell>
          <cell r="E694" t="str">
            <v>DESPACHO</v>
          </cell>
          <cell r="F694" t="str">
            <v>NORMAL</v>
          </cell>
          <cell r="G694" t="str">
            <v>031080424947170</v>
          </cell>
          <cell r="H694">
            <v>44973</v>
          </cell>
          <cell r="I694" t="str">
            <v>EN_TRANSITO</v>
          </cell>
          <cell r="J694">
            <v>44973</v>
          </cell>
          <cell r="K694" t="str">
            <v>Yessica Pedro</v>
          </cell>
          <cell r="L694" t="str">
            <v>MANTA  CALLE 320 SN  AV 204</v>
          </cell>
        </row>
        <row r="695">
          <cell r="A695" t="str">
            <v>424937397</v>
          </cell>
          <cell r="B695">
            <v>516726</v>
          </cell>
          <cell r="C695" t="str">
            <v>424937397</v>
          </cell>
          <cell r="D695" t="str">
            <v>FLEXTUENTI</v>
          </cell>
          <cell r="E695" t="str">
            <v>DESPACHO</v>
          </cell>
          <cell r="F695" t="str">
            <v>DERIVADO PICK UP</v>
          </cell>
          <cell r="G695" t="str">
            <v>031080424937397</v>
          </cell>
          <cell r="H695">
            <v>44973</v>
          </cell>
          <cell r="I695" t="str">
            <v>EN_TRANSITO</v>
          </cell>
          <cell r="J695">
            <v>44973</v>
          </cell>
          <cell r="K695" t="str">
            <v>Manuel Fabricio Bailon Velez</v>
          </cell>
          <cell r="L695" t="str">
            <v>OFICINA TRAMACO TOSAGUA</v>
          </cell>
        </row>
        <row r="696">
          <cell r="A696" t="str">
            <v>424937578</v>
          </cell>
          <cell r="B696">
            <v>516727</v>
          </cell>
          <cell r="C696" t="str">
            <v>424937578</v>
          </cell>
          <cell r="D696" t="str">
            <v>FLEXTUENTI</v>
          </cell>
          <cell r="E696" t="str">
            <v>DESPACHO</v>
          </cell>
          <cell r="F696" t="str">
            <v>NORMAL</v>
          </cell>
          <cell r="G696" t="str">
            <v>031080424937578</v>
          </cell>
          <cell r="H696">
            <v>44973</v>
          </cell>
          <cell r="I696" t="str">
            <v>EN_TRANSITO</v>
          </cell>
          <cell r="J696">
            <v>44973</v>
          </cell>
          <cell r="K696" t="str">
            <v>David Tapia Hernandez</v>
          </cell>
          <cell r="L696" t="str">
            <v>VELASCO AV  ANTONIO JOSE DE SUCRE SN PASAJE 1</v>
          </cell>
        </row>
        <row r="697">
          <cell r="A697" t="str">
            <v>424937616</v>
          </cell>
          <cell r="B697">
            <v>516728</v>
          </cell>
          <cell r="C697" t="str">
            <v>424937616</v>
          </cell>
          <cell r="D697" t="str">
            <v>FLEXTUENTI</v>
          </cell>
          <cell r="E697" t="str">
            <v>DESPACHO</v>
          </cell>
          <cell r="F697" t="str">
            <v>NORMAL</v>
          </cell>
          <cell r="G697" t="str">
            <v>031080424937616</v>
          </cell>
          <cell r="H697">
            <v>44973</v>
          </cell>
          <cell r="I697" t="str">
            <v>EN_TRANSITO</v>
          </cell>
          <cell r="J697">
            <v>44973</v>
          </cell>
          <cell r="K697" t="str">
            <v>Thalia Belen Mendieta Aguirre</v>
          </cell>
          <cell r="L697" t="str">
            <v>GONZANAMA CALLE QUITO SN CALLE SUCRE</v>
          </cell>
        </row>
        <row r="698">
          <cell r="A698" t="str">
            <v>424937629</v>
          </cell>
          <cell r="B698">
            <v>516729</v>
          </cell>
          <cell r="C698" t="str">
            <v>424937629</v>
          </cell>
          <cell r="D698" t="str">
            <v>FLEXTUENTI</v>
          </cell>
          <cell r="E698" t="str">
            <v>DESPACHO</v>
          </cell>
          <cell r="F698" t="str">
            <v>NORMAL</v>
          </cell>
          <cell r="G698" t="str">
            <v>FT86664</v>
          </cell>
          <cell r="H698">
            <v>44973</v>
          </cell>
          <cell r="I698" t="str">
            <v>HABILITADO_RUTEO</v>
          </cell>
          <cell r="J698">
            <v>44973</v>
          </cell>
          <cell r="K698" t="str">
            <v>Cristian Arevalo</v>
          </cell>
          <cell r="L698" t="str">
            <v>SAN JUAN URUGUAY  N17 52  RIO DE JANEIRO</v>
          </cell>
        </row>
        <row r="699">
          <cell r="A699" t="str">
            <v>424937651</v>
          </cell>
          <cell r="B699">
            <v>516730</v>
          </cell>
          <cell r="C699" t="str">
            <v>424937651</v>
          </cell>
          <cell r="D699" t="str">
            <v>FLEXTUENTI</v>
          </cell>
          <cell r="E699" t="str">
            <v>DESPACHO</v>
          </cell>
          <cell r="F699" t="str">
            <v>NORMAL</v>
          </cell>
          <cell r="G699" t="str">
            <v>FT86663</v>
          </cell>
          <cell r="H699">
            <v>44973</v>
          </cell>
          <cell r="I699" t="str">
            <v>HABILITADO_RUTEO</v>
          </cell>
          <cell r="J699">
            <v>44973</v>
          </cell>
          <cell r="K699" t="str">
            <v>Elias Martinez</v>
          </cell>
          <cell r="L699" t="str">
            <v>BELISARIO QUEVEDO ANTONIO DE ULLOA  OE3 73  LUIS MOSQUERA</v>
          </cell>
        </row>
        <row r="700">
          <cell r="A700" t="str">
            <v>424937661</v>
          </cell>
          <cell r="B700">
            <v>516731</v>
          </cell>
          <cell r="C700" t="str">
            <v>424937661</v>
          </cell>
          <cell r="D700" t="str">
            <v>FLEXTUENTI</v>
          </cell>
          <cell r="E700" t="str">
            <v>DESPACHO</v>
          </cell>
          <cell r="F700" t="str">
            <v>EXPRESS UIO</v>
          </cell>
          <cell r="G700" t="str">
            <v>FEX47059</v>
          </cell>
          <cell r="H700">
            <v>44973</v>
          </cell>
          <cell r="I700" t="str">
            <v>ENTREGADO</v>
          </cell>
          <cell r="J700">
            <v>44973</v>
          </cell>
          <cell r="K700" t="str">
            <v>Angeli Benitez</v>
          </cell>
          <cell r="L700" t="str">
            <v>KENNEDY CALLE EL MORLAN N47 241   CALLE SAMUEL FRITZ</v>
          </cell>
        </row>
        <row r="701">
          <cell r="A701" t="str">
            <v>424937716</v>
          </cell>
          <cell r="B701">
            <v>516732</v>
          </cell>
          <cell r="C701" t="str">
            <v>424937716</v>
          </cell>
          <cell r="D701" t="str">
            <v>FLEXTUENTI</v>
          </cell>
          <cell r="E701" t="str">
            <v>DESPACHO</v>
          </cell>
          <cell r="F701" t="str">
            <v>NORMAL</v>
          </cell>
          <cell r="G701" t="str">
            <v>FT86662</v>
          </cell>
          <cell r="H701">
            <v>44973</v>
          </cell>
          <cell r="I701" t="str">
            <v>HABILITADO_RUTEO</v>
          </cell>
          <cell r="J701">
            <v>44973</v>
          </cell>
          <cell r="K701" t="str">
            <v>Isaac Velasquez</v>
          </cell>
          <cell r="L701" t="str">
            <v>SAN BARTOLO CALLE JUAN CALDERON CASA 12 MZ 15  OE5Q</v>
          </cell>
        </row>
        <row r="702">
          <cell r="A702" t="str">
            <v>424937718</v>
          </cell>
          <cell r="B702">
            <v>516733</v>
          </cell>
          <cell r="C702" t="str">
            <v>424937718</v>
          </cell>
          <cell r="D702" t="str">
            <v>FLEXTUENTI</v>
          </cell>
          <cell r="E702" t="str">
            <v>DESPACHO</v>
          </cell>
          <cell r="F702" t="str">
            <v>NORMAL</v>
          </cell>
          <cell r="G702" t="str">
            <v>FT86661</v>
          </cell>
          <cell r="H702">
            <v>44973</v>
          </cell>
          <cell r="I702" t="str">
            <v>HABILITADO_RUTEO</v>
          </cell>
          <cell r="J702">
            <v>44973</v>
          </cell>
          <cell r="K702" t="str">
            <v>CRISTHIAN SILVA</v>
          </cell>
          <cell r="L702" t="str">
            <v>LA ECUATORIANA CALLE OE9F LT 73  CALLE S46F</v>
          </cell>
        </row>
        <row r="703">
          <cell r="A703" t="str">
            <v>424937721</v>
          </cell>
          <cell r="B703">
            <v>516734</v>
          </cell>
          <cell r="C703" t="str">
            <v>424937721</v>
          </cell>
          <cell r="D703" t="str">
            <v>FLEXTUENTI</v>
          </cell>
          <cell r="E703" t="str">
            <v>DESPACHO</v>
          </cell>
          <cell r="F703" t="str">
            <v>DERIVADO PICK UP</v>
          </cell>
          <cell r="G703" t="str">
            <v>031080424937721</v>
          </cell>
          <cell r="H703">
            <v>44973</v>
          </cell>
          <cell r="I703" t="str">
            <v>EN_TRANSITO</v>
          </cell>
          <cell r="J703">
            <v>44973</v>
          </cell>
          <cell r="K703" t="str">
            <v>Brayan Bravo</v>
          </cell>
          <cell r="L703" t="str">
            <v>OFICINA TRAMACO LATACUNGA</v>
          </cell>
        </row>
        <row r="704">
          <cell r="A704" t="str">
            <v>424937746</v>
          </cell>
          <cell r="B704">
            <v>516735</v>
          </cell>
          <cell r="C704" t="str">
            <v>424937746</v>
          </cell>
          <cell r="D704" t="str">
            <v>FLEXTUENTI</v>
          </cell>
          <cell r="E704" t="str">
            <v>DESPACHO</v>
          </cell>
          <cell r="F704" t="str">
            <v>NORMAL</v>
          </cell>
          <cell r="G704" t="str">
            <v>031080424937746</v>
          </cell>
          <cell r="H704">
            <v>44973</v>
          </cell>
          <cell r="I704" t="str">
            <v>EN_TRANSITO</v>
          </cell>
          <cell r="J704">
            <v>44973</v>
          </cell>
          <cell r="K704" t="str">
            <v>Jose Zambrano</v>
          </cell>
          <cell r="L704" t="str">
            <v>CHONE AV ELOY ALFARO  SN  SN</v>
          </cell>
        </row>
        <row r="705">
          <cell r="A705" t="str">
            <v>424937756</v>
          </cell>
          <cell r="B705">
            <v>516736</v>
          </cell>
          <cell r="C705" t="str">
            <v>424937756</v>
          </cell>
          <cell r="D705" t="str">
            <v>FLEXTUENTI</v>
          </cell>
          <cell r="E705" t="str">
            <v>DESPACHO</v>
          </cell>
          <cell r="F705" t="str">
            <v>NORMAL</v>
          </cell>
          <cell r="G705" t="str">
            <v>FT86660</v>
          </cell>
          <cell r="H705">
            <v>44973</v>
          </cell>
          <cell r="I705" t="str">
            <v>HABILITADO_RUTEO</v>
          </cell>
          <cell r="J705">
            <v>44973</v>
          </cell>
          <cell r="K705" t="str">
            <v>Nicole Ayala</v>
          </cell>
          <cell r="L705" t="str">
            <v>SAN ANTONIO  CALLE LULUBAMBA  CASA 47  EQUINOCCIAL</v>
          </cell>
        </row>
        <row r="706">
          <cell r="A706" t="str">
            <v>424937794</v>
          </cell>
          <cell r="B706">
            <v>516737</v>
          </cell>
          <cell r="C706" t="str">
            <v>424937794</v>
          </cell>
          <cell r="D706" t="str">
            <v>FLEXTUENTI</v>
          </cell>
          <cell r="E706" t="str">
            <v>DESPACHO</v>
          </cell>
          <cell r="F706" t="str">
            <v>NORMAL</v>
          </cell>
          <cell r="G706" t="str">
            <v>031080424937794</v>
          </cell>
          <cell r="H706">
            <v>44973</v>
          </cell>
          <cell r="I706" t="str">
            <v>EN_TRANSITO</v>
          </cell>
          <cell r="J706">
            <v>44973</v>
          </cell>
          <cell r="K706" t="str">
            <v>Gilson Leandro Ortega Diaz</v>
          </cell>
          <cell r="L706" t="str">
            <v>SAN CAMILO CALLE JUAN MONTALVO N800  BOLIVIA</v>
          </cell>
        </row>
        <row r="707">
          <cell r="A707" t="str">
            <v>424937796</v>
          </cell>
          <cell r="B707">
            <v>516738</v>
          </cell>
          <cell r="C707" t="str">
            <v>424937796</v>
          </cell>
          <cell r="D707" t="str">
            <v>FLEXTUENTI</v>
          </cell>
          <cell r="E707" t="str">
            <v>DESPACHO</v>
          </cell>
          <cell r="F707" t="str">
            <v>NORMAL</v>
          </cell>
          <cell r="G707" t="str">
            <v>FT86659</v>
          </cell>
          <cell r="H707">
            <v>44973</v>
          </cell>
          <cell r="I707" t="str">
            <v>HABILITADO_RUTEO</v>
          </cell>
          <cell r="J707">
            <v>44973</v>
          </cell>
          <cell r="K707" t="str">
            <v>Dayana Belen Segovia Vallejo</v>
          </cell>
          <cell r="L707" t="str">
            <v>LA MAGDALENA CALLE GRAL MILLER  OE2 65 UGARTE</v>
          </cell>
        </row>
        <row r="708">
          <cell r="A708" t="str">
            <v>424937814</v>
          </cell>
          <cell r="B708">
            <v>516739</v>
          </cell>
          <cell r="C708" t="str">
            <v>424937814</v>
          </cell>
          <cell r="D708" t="str">
            <v>FLEXTUENTI</v>
          </cell>
          <cell r="E708" t="str">
            <v>DESPACHO</v>
          </cell>
          <cell r="F708" t="str">
            <v>NORMAL</v>
          </cell>
          <cell r="G708" t="str">
            <v>031080424937814</v>
          </cell>
          <cell r="H708">
            <v>44973</v>
          </cell>
          <cell r="I708" t="str">
            <v>EN_TRANSITO</v>
          </cell>
          <cell r="J708">
            <v>44973</v>
          </cell>
          <cell r="K708" t="str">
            <v>Byron Fabian Sinaluisa Lalon</v>
          </cell>
          <cell r="L708" t="str">
            <v>SAN LUIS CALLE VIA PANAMERICANA  SN  GARCIA MORENO</v>
          </cell>
        </row>
        <row r="709">
          <cell r="A709" t="str">
            <v>98939889</v>
          </cell>
          <cell r="B709">
            <v>516703</v>
          </cell>
          <cell r="C709" t="str">
            <v>98939889</v>
          </cell>
          <cell r="D709" t="str">
            <v>HYCITE</v>
          </cell>
          <cell r="E709" t="str">
            <v>DESPACHO</v>
          </cell>
          <cell r="F709" t="str">
            <v>NORMAL</v>
          </cell>
          <cell r="G709" t="str">
            <v>031002004268290</v>
          </cell>
          <cell r="H709">
            <v>44973</v>
          </cell>
          <cell r="I709" t="str">
            <v>HABILITADO_RUTEO</v>
          </cell>
          <cell r="J709">
            <v>44973</v>
          </cell>
          <cell r="K709" t="str">
            <v>JOSE G SUAREZ SANTANA</v>
          </cell>
          <cell r="L709" t="str">
            <v>CALLE ATANACIO SANTOS Y 25 DE DICIEMBRE REF 50 METROS DE LA CLINICA V MORAN  12 DE MARZO 130111 MANABI</v>
          </cell>
        </row>
        <row r="710">
          <cell r="A710" t="str">
            <v>98939972</v>
          </cell>
          <cell r="B710">
            <v>516704</v>
          </cell>
          <cell r="C710" t="str">
            <v>98939972</v>
          </cell>
          <cell r="D710" t="str">
            <v>HYCITE</v>
          </cell>
          <cell r="E710" t="str">
            <v>DESPACHO</v>
          </cell>
          <cell r="F710" t="str">
            <v>NORMAL</v>
          </cell>
          <cell r="G710" t="str">
            <v>031002004268291</v>
          </cell>
          <cell r="H710">
            <v>44973</v>
          </cell>
          <cell r="I710" t="str">
            <v>HABILITADO_RUTEO</v>
          </cell>
          <cell r="J710">
            <v>44973</v>
          </cell>
          <cell r="K710" t="str">
            <v>CARMEN LILIANA SANCHEZ SANCHEZ</v>
          </cell>
          <cell r="L710" t="str">
            <v>AVENIDA QUITO ISAAC BARRERA OTAVALO LA DOLOROSA QUICHINCHE 100208 IMBABURA</v>
          </cell>
        </row>
        <row r="711">
          <cell r="A711" t="str">
            <v>98940050</v>
          </cell>
          <cell r="B711">
            <v>516705</v>
          </cell>
          <cell r="C711" t="str">
            <v>98940050</v>
          </cell>
          <cell r="D711" t="str">
            <v>HYCITE</v>
          </cell>
          <cell r="E711" t="str">
            <v>DESPACHO</v>
          </cell>
          <cell r="F711" t="str">
            <v>NORMAL</v>
          </cell>
          <cell r="G711" t="str">
            <v>ITQ86631</v>
          </cell>
          <cell r="H711">
            <v>44973</v>
          </cell>
          <cell r="I711" t="str">
            <v>INCIDENCIA</v>
          </cell>
          <cell r="J711">
            <v>44973</v>
          </cell>
          <cell r="K711" t="str">
            <v>JESSICA VALENCIA</v>
          </cell>
          <cell r="L711" t="str">
            <v>CALLE Q CASA 706 URBANIZACION EL CONDADO QUITO / URB. EL CONDADO EL CONDADO 170134 PICHINCHA</v>
          </cell>
        </row>
        <row r="712">
          <cell r="A712" t="str">
            <v>98940075</v>
          </cell>
          <cell r="B712">
            <v>516706</v>
          </cell>
          <cell r="C712" t="str">
            <v>98940075</v>
          </cell>
          <cell r="D712" t="str">
            <v>HYCITE</v>
          </cell>
          <cell r="E712" t="str">
            <v>DESPACHO</v>
          </cell>
          <cell r="F712" t="str">
            <v>NORMAL</v>
          </cell>
          <cell r="G712" t="str">
            <v>031002004268292</v>
          </cell>
          <cell r="H712">
            <v>44973</v>
          </cell>
          <cell r="I712" t="str">
            <v>HABILITADO_RUTEO</v>
          </cell>
          <cell r="J712">
            <v>44973</v>
          </cell>
          <cell r="K712" t="str">
            <v>MAGALY TUMBACO</v>
          </cell>
          <cell r="L712" t="str">
            <v>CLL PUERTO RICO Y MANABI PASANDO LAS CANCHAS PORTOVIEJO CDLA ALBORADA SIMON BOLIVAR 130107 MANABI</v>
          </cell>
        </row>
        <row r="713">
          <cell r="A713" t="str">
            <v>98940092</v>
          </cell>
          <cell r="B713">
            <v>516707</v>
          </cell>
          <cell r="C713" t="str">
            <v>98940092</v>
          </cell>
          <cell r="D713" t="str">
            <v>HYCITE</v>
          </cell>
          <cell r="E713" t="str">
            <v>DESPACHO</v>
          </cell>
          <cell r="F713" t="str">
            <v>NORMAL</v>
          </cell>
          <cell r="G713" t="str">
            <v>031002004268293</v>
          </cell>
          <cell r="H713">
            <v>44973</v>
          </cell>
          <cell r="I713" t="str">
            <v>HABILITADO_RUTEO</v>
          </cell>
          <cell r="J713">
            <v>44973</v>
          </cell>
          <cell r="K713" t="str">
            <v>RICHAR FAICAN</v>
          </cell>
          <cell r="L713" t="str">
            <v>VIA PRINCIPAL VIRGEN PAMBA 20 METROS DEL MIRADOR CHINQUILENCHI LOJA // LOJA CHINGUILANCHI VALLE (PARQUE INDUSTRIAL) 110105 LOJA</v>
          </cell>
        </row>
        <row r="714">
          <cell r="A714" t="str">
            <v>98940280</v>
          </cell>
          <cell r="B714">
            <v>516708</v>
          </cell>
          <cell r="C714" t="str">
            <v>98940280</v>
          </cell>
          <cell r="D714" t="str">
            <v>HYCITE</v>
          </cell>
          <cell r="E714" t="str">
            <v>DESPACHO</v>
          </cell>
          <cell r="F714" t="str">
            <v>NORMAL</v>
          </cell>
          <cell r="G714" t="str">
            <v>ITG7371</v>
          </cell>
          <cell r="H714">
            <v>44973</v>
          </cell>
          <cell r="I714" t="str">
            <v>EN_TRANSITO</v>
          </cell>
          <cell r="J714">
            <v>44973</v>
          </cell>
          <cell r="K714" t="str">
            <v>SAMUEL NARVAEZ</v>
          </cell>
          <cell r="L714" t="str">
            <v>FIST 20 COOP SANTIAGO ROLDAS MZ 1393 COOP SANTIAGO ROLDAS MZ 1393 V 35 GUAYAQUIL//SUR XIMENA 090258 GUAYAS</v>
          </cell>
        </row>
        <row r="715">
          <cell r="A715" t="str">
            <v>98940333</v>
          </cell>
          <cell r="B715">
            <v>516709</v>
          </cell>
          <cell r="C715" t="str">
            <v>98940333</v>
          </cell>
          <cell r="D715" t="str">
            <v>HYCITE</v>
          </cell>
          <cell r="E715" t="str">
            <v>DESPACHO</v>
          </cell>
          <cell r="F715" t="str">
            <v>NORMAL</v>
          </cell>
          <cell r="G715" t="str">
            <v>ITG7372</v>
          </cell>
          <cell r="H715">
            <v>44973</v>
          </cell>
          <cell r="I715" t="str">
            <v>EN_TRANSITO</v>
          </cell>
          <cell r="J715">
            <v>44973</v>
          </cell>
          <cell r="K715" t="str">
            <v>MARIA COELLO</v>
          </cell>
          <cell r="L715" t="str">
            <v>KM 4.5 VIA A SAMBORONDON URB RIU TORRE 1 DPTO 102B SAMBORONDON SAMBORONDON LA PUNTILLA 092302 GUAYAS</v>
          </cell>
        </row>
        <row r="716">
          <cell r="A716" t="str">
            <v>98940400</v>
          </cell>
          <cell r="B716">
            <v>516710</v>
          </cell>
          <cell r="C716" t="str">
            <v>98940400</v>
          </cell>
          <cell r="D716" t="str">
            <v>HYCITE</v>
          </cell>
          <cell r="E716" t="str">
            <v>DESPACHO</v>
          </cell>
          <cell r="F716" t="str">
            <v>NORMAL</v>
          </cell>
          <cell r="G716" t="str">
            <v>ITQ86632</v>
          </cell>
          <cell r="H716">
            <v>44973</v>
          </cell>
          <cell r="I716" t="str">
            <v>ENTREGADO</v>
          </cell>
          <cell r="J716">
            <v>44973</v>
          </cell>
          <cell r="K716" t="str">
            <v>MIGUEL REINA</v>
          </cell>
          <cell r="L716" t="str">
            <v>CALLE 10 NO E2 129 Y FELICISMO VEGA DETRAS DE PARQUE OLALLA PORTON NEGRI QUITO//BARRIO OLALLA PIFO 170906 PICHINCHA</v>
          </cell>
        </row>
        <row r="717">
          <cell r="A717" t="str">
            <v>98941183</v>
          </cell>
          <cell r="B717">
            <v>516711</v>
          </cell>
          <cell r="C717" t="str">
            <v>98941183</v>
          </cell>
          <cell r="D717" t="str">
            <v>HYCITE</v>
          </cell>
          <cell r="E717" t="str">
            <v>DESPACHO</v>
          </cell>
          <cell r="F717" t="str">
            <v>NORMAL</v>
          </cell>
          <cell r="G717" t="str">
            <v>ITQ86633</v>
          </cell>
          <cell r="H717">
            <v>44973</v>
          </cell>
          <cell r="I717" t="str">
            <v>ENTREGADO</v>
          </cell>
          <cell r="J717">
            <v>44973</v>
          </cell>
          <cell r="K717" t="str">
            <v>BRYAN R CEVALLOS</v>
          </cell>
          <cell r="L717" t="str">
            <v>CALLE N40J E14195 PI170516 LOS MOTILONES PISO B1. DIAGONAL A LA KIA.  QUITO 170516 PICHINCHA</v>
          </cell>
        </row>
        <row r="718">
          <cell r="A718" t="str">
            <v>98941216</v>
          </cell>
          <cell r="B718">
            <v>516712</v>
          </cell>
          <cell r="C718" t="str">
            <v>98941216</v>
          </cell>
          <cell r="D718" t="str">
            <v>HYCITE</v>
          </cell>
          <cell r="E718" t="str">
            <v>DESPACHO</v>
          </cell>
          <cell r="F718" t="str">
            <v>NORMAL</v>
          </cell>
          <cell r="G718" t="str">
            <v>ITG7373</v>
          </cell>
          <cell r="H718">
            <v>44973</v>
          </cell>
          <cell r="I718" t="str">
            <v>EN_TRANSITO</v>
          </cell>
          <cell r="J718">
            <v>44973</v>
          </cell>
          <cell r="K718" t="str">
            <v>ERNESTINA PARRALES</v>
          </cell>
          <cell r="L718" t="str">
            <v>URB CUMBRE DEL SOL MZ 2046 VL 8 FTE HPTAL UNIVERSITARIO GUAYAQUIL-GUAYAQUIL TARQUI 090501 GUAYAS</v>
          </cell>
        </row>
        <row r="719">
          <cell r="A719" t="str">
            <v>98941273</v>
          </cell>
          <cell r="B719">
            <v>516713</v>
          </cell>
          <cell r="C719" t="str">
            <v>98941273</v>
          </cell>
          <cell r="D719" t="str">
            <v>HYCITE</v>
          </cell>
          <cell r="E719" t="str">
            <v>DESPACHO</v>
          </cell>
          <cell r="F719" t="str">
            <v>NORMAL</v>
          </cell>
          <cell r="G719" t="str">
            <v>ITQ86634</v>
          </cell>
          <cell r="H719">
            <v>44973</v>
          </cell>
          <cell r="I719" t="str">
            <v>ENTREGADO</v>
          </cell>
          <cell r="J719">
            <v>44973</v>
          </cell>
          <cell r="K719" t="str">
            <v>KAREN AMAGUA</v>
          </cell>
          <cell r="L719" t="str">
            <v>LOS LUCEROS OES -5-59 CONJ CAMILA A DOS CUADRAS DEL CALLE Y EL VERGEL QUITO // PUSUQUI POMASQUI 170308 PICHINCHA</v>
          </cell>
        </row>
        <row r="720">
          <cell r="A720" t="str">
            <v>98941285</v>
          </cell>
          <cell r="B720">
            <v>516714</v>
          </cell>
          <cell r="C720" t="str">
            <v>98941285</v>
          </cell>
          <cell r="D720" t="str">
            <v>HYCITE</v>
          </cell>
          <cell r="E720" t="str">
            <v>DESPACHO</v>
          </cell>
          <cell r="F720" t="str">
            <v>NORMAL</v>
          </cell>
          <cell r="G720" t="str">
            <v>ITQ7386</v>
          </cell>
          <cell r="H720">
            <v>44973</v>
          </cell>
          <cell r="I720" t="str">
            <v>HABILITADO_RUTEO</v>
          </cell>
          <cell r="J720">
            <v>44973</v>
          </cell>
          <cell r="K720" t="str">
            <v>CLEDIA MARIA GAVILANES</v>
          </cell>
          <cell r="L720" t="str">
            <v>BALZAR E5 43 Y ZUMBAGUA CASA COLOR CAFE DE 3 PISOS QUITO//MONSENOR LEONIDAS PROANO LA ARGELIA 170605 PICHINCHA</v>
          </cell>
        </row>
        <row r="721">
          <cell r="A721" t="str">
            <v>98941529</v>
          </cell>
          <cell r="B721">
            <v>516715</v>
          </cell>
          <cell r="C721" t="str">
            <v>98941529</v>
          </cell>
          <cell r="D721" t="str">
            <v>HYCITE</v>
          </cell>
          <cell r="E721" t="str">
            <v>DESPACHO</v>
          </cell>
          <cell r="F721" t="str">
            <v>NORMAL</v>
          </cell>
          <cell r="G721" t="str">
            <v>031002004268294</v>
          </cell>
          <cell r="H721">
            <v>44973</v>
          </cell>
          <cell r="I721" t="str">
            <v>HABILITADO_RUTEO</v>
          </cell>
          <cell r="J721">
            <v>44973</v>
          </cell>
          <cell r="K721" t="str">
            <v>PLINIO CANAR</v>
          </cell>
          <cell r="L721" t="str">
            <v>AV LOJA Y BR TIERRAS COLORADAS CALVAS-TIERRAS COLORADAS  CARIAMANGA 110606 LOJA</v>
          </cell>
        </row>
        <row r="722">
          <cell r="A722" t="str">
            <v>98943390</v>
          </cell>
          <cell r="B722">
            <v>516716</v>
          </cell>
          <cell r="C722" t="str">
            <v>98943390</v>
          </cell>
          <cell r="D722" t="str">
            <v>HYCITE</v>
          </cell>
          <cell r="E722" t="str">
            <v>DESPACHO</v>
          </cell>
          <cell r="F722" t="str">
            <v>NORMAL</v>
          </cell>
          <cell r="G722" t="str">
            <v>ITQ7379</v>
          </cell>
          <cell r="H722">
            <v>44973</v>
          </cell>
          <cell r="I722" t="str">
            <v>HABILITADO_RUTEO</v>
          </cell>
          <cell r="J722">
            <v>44973</v>
          </cell>
          <cell r="K722" t="str">
            <v>DYLAN SEVILLA</v>
          </cell>
          <cell r="L722" t="str">
            <v>PALENQUE Y CATARAMA CASA 2B CONJUNTO VILLAREAL QUITO // SAN BARTOLO SAN BARTOLO 170605 PICHINCHA</v>
          </cell>
        </row>
        <row r="723">
          <cell r="A723" t="str">
            <v>98943551</v>
          </cell>
          <cell r="B723">
            <v>516717</v>
          </cell>
          <cell r="C723" t="str">
            <v>98943551</v>
          </cell>
          <cell r="D723" t="str">
            <v>HYCITE</v>
          </cell>
          <cell r="E723" t="str">
            <v>DESPACHO</v>
          </cell>
          <cell r="F723" t="str">
            <v>NORMAL</v>
          </cell>
          <cell r="G723" t="str">
            <v>ITQ7387</v>
          </cell>
          <cell r="H723">
            <v>44973</v>
          </cell>
          <cell r="I723" t="str">
            <v>HABILITADO_RUTEO</v>
          </cell>
          <cell r="J723">
            <v>44973</v>
          </cell>
          <cell r="K723" t="str">
            <v>VIVIANA MIRANDA</v>
          </cell>
          <cell r="L723" t="str">
            <v>QUITUMBE A,AM S 48 330 JULIO ANDRADE (CASA ESQ AMARILLA) QUITO//SUR DE QUITO GUAMANI 170701 PICHINCHA</v>
          </cell>
        </row>
        <row r="724">
          <cell r="A724" t="str">
            <v>98943841</v>
          </cell>
          <cell r="B724">
            <v>516718</v>
          </cell>
          <cell r="C724" t="str">
            <v>98943841</v>
          </cell>
          <cell r="D724" t="str">
            <v>HYCITE</v>
          </cell>
          <cell r="E724" t="str">
            <v>DESPACHO</v>
          </cell>
          <cell r="F724" t="str">
            <v>NORMAL</v>
          </cell>
          <cell r="G724" t="str">
            <v>ITQ86638</v>
          </cell>
          <cell r="H724">
            <v>44973</v>
          </cell>
          <cell r="I724" t="str">
            <v>ENTREGADO</v>
          </cell>
          <cell r="J724">
            <v>44973</v>
          </cell>
          <cell r="K724" t="str">
            <v>ALEJANDRA CEBALLOS</v>
          </cell>
          <cell r="L724" t="str">
            <v>AV DE LA PRENSA NA,MERO: N45-195 Y N45D FRENTE AL INSTITUTO CORDILLERA QUITO RUMIPAMBA 171105 PICHINCHA</v>
          </cell>
        </row>
        <row r="725">
          <cell r="A725" t="str">
            <v>98943889</v>
          </cell>
          <cell r="B725">
            <v>516719</v>
          </cell>
          <cell r="C725" t="str">
            <v>98943889</v>
          </cell>
          <cell r="D725" t="str">
            <v>HYCITE</v>
          </cell>
          <cell r="E725" t="str">
            <v>DESPACHO</v>
          </cell>
          <cell r="F725" t="str">
            <v>NORMAL</v>
          </cell>
          <cell r="G725" t="str">
            <v>ITG7374</v>
          </cell>
          <cell r="H725">
            <v>44973</v>
          </cell>
          <cell r="I725" t="str">
            <v>EN_TRANSITO</v>
          </cell>
          <cell r="J725">
            <v>44973</v>
          </cell>
          <cell r="K725" t="str">
            <v>JOSE HUACON</v>
          </cell>
          <cell r="L725" t="str">
            <v>CDLA. LA ALBORADA VIII ETAPA MZ 378 SL 1 EDIFICO SOLBANCO PRIMER PISO OF.101 GUAYAQUIL / GUAYAQUIL TARQUI 090501 GUAYAS</v>
          </cell>
        </row>
        <row r="726">
          <cell r="A726" t="str">
            <v>98944069</v>
          </cell>
          <cell r="B726">
            <v>516720</v>
          </cell>
          <cell r="C726" t="str">
            <v>98944069</v>
          </cell>
          <cell r="D726" t="str">
            <v>HYCITE</v>
          </cell>
          <cell r="E726" t="str">
            <v>DESPACHO</v>
          </cell>
          <cell r="F726" t="str">
            <v>NORMAL</v>
          </cell>
          <cell r="G726" t="str">
            <v>031002004268295</v>
          </cell>
          <cell r="H726">
            <v>44973</v>
          </cell>
          <cell r="I726" t="str">
            <v>HABILITADO_RUTEO</v>
          </cell>
          <cell r="J726">
            <v>44973</v>
          </cell>
          <cell r="K726" t="str">
            <v>ELSA VELARDE</v>
          </cell>
          <cell r="L726" t="str">
            <v>PARIS Y SAN JOSE FRENTE A LAS CANCHAS EL CUADRADO RIOBAMBA / PUCARA MALDONADO 060110 CHIMBORAZO</v>
          </cell>
        </row>
        <row r="727">
          <cell r="A727" t="str">
            <v>98944364</v>
          </cell>
          <cell r="B727">
            <v>516721</v>
          </cell>
          <cell r="C727" t="str">
            <v>98944364</v>
          </cell>
          <cell r="D727" t="str">
            <v>HYCITE</v>
          </cell>
          <cell r="E727" t="str">
            <v>DESPACHO</v>
          </cell>
          <cell r="F727" t="str">
            <v>NORMAL</v>
          </cell>
          <cell r="G727" t="str">
            <v>031002004268296</v>
          </cell>
          <cell r="H727">
            <v>44973</v>
          </cell>
          <cell r="I727" t="str">
            <v>HABILITADO_RUTEO</v>
          </cell>
          <cell r="J727">
            <v>44973</v>
          </cell>
          <cell r="K727" t="str">
            <v>ZOILA CARTAGENA</v>
          </cell>
          <cell r="L727" t="str">
            <v>CALLE EDUARDO KIDMAN CASA DE CEMENTO Y MADERA POSTAZA//BARRIO ELOY ALFARO PUYO 160104 PASTAZA</v>
          </cell>
        </row>
        <row r="728">
          <cell r="A728" t="str">
            <v>98944549</v>
          </cell>
          <cell r="B728">
            <v>516722</v>
          </cell>
          <cell r="C728" t="str">
            <v>98944549</v>
          </cell>
          <cell r="D728" t="str">
            <v>HYCITE</v>
          </cell>
          <cell r="E728" t="str">
            <v>DESPACHO</v>
          </cell>
          <cell r="F728" t="str">
            <v>NORMAL</v>
          </cell>
          <cell r="G728" t="str">
            <v>ITG7375</v>
          </cell>
          <cell r="H728">
            <v>44973</v>
          </cell>
          <cell r="I728" t="str">
            <v>EN_TRANSITO</v>
          </cell>
          <cell r="J728">
            <v>44973</v>
          </cell>
          <cell r="K728" t="str">
            <v>DAVID MIRANDA</v>
          </cell>
          <cell r="L728" t="str">
            <v>KM 6.5 VIA SAMBORONDON, ISLA MOCOLI URB LA ENSENADA D5 SAMBORONDON ISLA NOCOLI LA PUNTILLA 092302 GUAYAS</v>
          </cell>
        </row>
        <row r="729">
          <cell r="A729" t="str">
            <v>98944604</v>
          </cell>
          <cell r="B729">
            <v>516723</v>
          </cell>
          <cell r="C729" t="str">
            <v>98944604</v>
          </cell>
          <cell r="D729" t="str">
            <v>HYCITE</v>
          </cell>
          <cell r="E729" t="str">
            <v>DESPACHO</v>
          </cell>
          <cell r="F729" t="str">
            <v>NORMAL</v>
          </cell>
          <cell r="G729" t="str">
            <v>031002004268297</v>
          </cell>
          <cell r="H729">
            <v>44973</v>
          </cell>
          <cell r="I729" t="str">
            <v>HABILITADO_RUTEO</v>
          </cell>
          <cell r="J729">
            <v>44973</v>
          </cell>
          <cell r="K729" t="str">
            <v>LETTY TRIVINO</v>
          </cell>
          <cell r="L729" t="str">
            <v>CJ 01 SIN NUMERACION CALLE PRINCIPAL COSTAZUL Y AV PRINCIPAL MANTA // COSTA ZUL LOS ESTEROS 130209 MANABI</v>
          </cell>
        </row>
        <row r="730">
          <cell r="A730" t="str">
            <v>98944918</v>
          </cell>
          <cell r="B730">
            <v>516724</v>
          </cell>
          <cell r="C730" t="str">
            <v>98944918</v>
          </cell>
          <cell r="D730" t="str">
            <v>HYCITE</v>
          </cell>
          <cell r="E730" t="str">
            <v>DESPACHO</v>
          </cell>
          <cell r="F730" t="str">
            <v>NORMAL</v>
          </cell>
          <cell r="G730" t="str">
            <v>ITQ86639</v>
          </cell>
          <cell r="H730">
            <v>44973</v>
          </cell>
          <cell r="I730" t="str">
            <v>ENTREGADO</v>
          </cell>
          <cell r="J730">
            <v>44973</v>
          </cell>
          <cell r="K730" t="str">
            <v>PAUL BELTRAN</v>
          </cell>
          <cell r="L730" t="str">
            <v>E6 Y AV ELOY ALFARO URB RON MUNOZ ALTOS DE LA LENA1 DPTO 15 INGRESO FRNTE HOSPIT QUITO FATIMA2 KENNEDY 170307 PICHINCHA</v>
          </cell>
        </row>
        <row r="731">
          <cell r="A731" t="str">
            <v>98945403</v>
          </cell>
          <cell r="B731">
            <v>516725</v>
          </cell>
          <cell r="C731" t="str">
            <v>98945403</v>
          </cell>
          <cell r="D731" t="str">
            <v>HYCITE</v>
          </cell>
          <cell r="E731" t="str">
            <v>DESPACHO</v>
          </cell>
          <cell r="F731" t="str">
            <v>NORMAL</v>
          </cell>
          <cell r="G731" t="str">
            <v>031002004268298</v>
          </cell>
          <cell r="H731">
            <v>44973</v>
          </cell>
          <cell r="I731" t="str">
            <v>HABILITADO_RUTEO</v>
          </cell>
          <cell r="J731">
            <v>44973</v>
          </cell>
          <cell r="K731" t="str">
            <v>MARIA GARCIA</v>
          </cell>
          <cell r="L731" t="str">
            <v>AV LA ESPERANZA Y 3 DE JULIO FRENTE A ESTUDIOS VILLAREAL EL CARMEN // EL CARMEN EL CARMEN 130401 MANABI</v>
          </cell>
        </row>
        <row r="732">
          <cell r="A732" t="str">
            <v>98928208</v>
          </cell>
          <cell r="B732">
            <v>516662</v>
          </cell>
          <cell r="C732" t="str">
            <v>98928208</v>
          </cell>
          <cell r="D732" t="str">
            <v>HYCITE</v>
          </cell>
          <cell r="E732" t="str">
            <v>DESPACHO</v>
          </cell>
          <cell r="F732" t="str">
            <v>NORMAL</v>
          </cell>
          <cell r="G732" t="str">
            <v>031002004268279</v>
          </cell>
          <cell r="H732">
            <v>44973</v>
          </cell>
          <cell r="I732" t="str">
            <v>HABILITADO_RUTEO</v>
          </cell>
          <cell r="J732">
            <v>44973</v>
          </cell>
          <cell r="K732" t="str">
            <v>VIRGINIA LOPEZ</v>
          </cell>
          <cell r="L732" t="str">
            <v>BOLIVAR CASA DE WACHO LOPEZ BOLIVAR Y PADRE PLAZA FLAVIO ALFARO // FLAVIO ALFARO FLAVIO ALFARO 130713 MANABI</v>
          </cell>
        </row>
        <row r="733">
          <cell r="A733" t="str">
            <v>98928243</v>
          </cell>
          <cell r="B733">
            <v>516663</v>
          </cell>
          <cell r="C733" t="str">
            <v>98928243</v>
          </cell>
          <cell r="D733" t="str">
            <v>HYCITE</v>
          </cell>
          <cell r="E733" t="str">
            <v>DESPACHO</v>
          </cell>
          <cell r="F733" t="str">
            <v>NORMAL</v>
          </cell>
          <cell r="G733" t="str">
            <v>ITQ7355</v>
          </cell>
          <cell r="H733">
            <v>44973</v>
          </cell>
          <cell r="I733" t="str">
            <v>HABILITADO_RUTEO</v>
          </cell>
          <cell r="J733">
            <v>44973</v>
          </cell>
          <cell r="K733" t="str">
            <v>AURA RODRIGUEZ</v>
          </cell>
          <cell r="L733" t="str">
            <v>IGNACIO VALENCIA Y MARIANOMAYA S1715 2DO SECTOR FRENTE A CONSULTORIO KARDEN QUITO//SOLANDA SOLANDA 170606 PICHINCHA</v>
          </cell>
        </row>
        <row r="734">
          <cell r="A734" t="str">
            <v>98928661</v>
          </cell>
          <cell r="B734">
            <v>516664</v>
          </cell>
          <cell r="C734" t="str">
            <v>98928661</v>
          </cell>
          <cell r="D734" t="str">
            <v>HYCITE</v>
          </cell>
          <cell r="E734" t="str">
            <v>DESPACHO</v>
          </cell>
          <cell r="F734" t="str">
            <v>NORMAL</v>
          </cell>
          <cell r="G734" t="str">
            <v>ITQ7383</v>
          </cell>
          <cell r="H734">
            <v>44973</v>
          </cell>
          <cell r="I734" t="str">
            <v>HABILITADO_RUTEO</v>
          </cell>
          <cell r="J734">
            <v>44973</v>
          </cell>
          <cell r="K734" t="str">
            <v>MIRIAN SANTOS</v>
          </cell>
          <cell r="L734" t="str">
            <v>VIRGILIO CASTILLO E3-26 HINESTROZA QUITO / SUR LA FERROVIARIA 170604 PICHINCHA</v>
          </cell>
        </row>
        <row r="735">
          <cell r="A735" t="str">
            <v>98928755</v>
          </cell>
          <cell r="B735">
            <v>516665</v>
          </cell>
          <cell r="C735" t="str">
            <v>98928755</v>
          </cell>
          <cell r="D735" t="str">
            <v>HYCITE</v>
          </cell>
          <cell r="E735" t="str">
            <v>DESPACHO</v>
          </cell>
          <cell r="F735" t="str">
            <v>NORMAL</v>
          </cell>
          <cell r="G735" t="str">
            <v>ITQ86618</v>
          </cell>
          <cell r="H735">
            <v>44973</v>
          </cell>
          <cell r="I735" t="str">
            <v>ENTREGADO</v>
          </cell>
          <cell r="J735">
            <v>44973</v>
          </cell>
          <cell r="K735" t="str">
            <v>CARMEN NUNEZ</v>
          </cell>
          <cell r="L735" t="str">
            <v>EL CONDOR OE 77 Y AV BRAZIL ELECTRONICA SIGLO 21 QUITO // EL BOSQUE CHAUPICRUZ 170510 PICHINCHA</v>
          </cell>
        </row>
        <row r="736">
          <cell r="A736" t="str">
            <v>98929756</v>
          </cell>
          <cell r="B736">
            <v>516666</v>
          </cell>
          <cell r="C736" t="str">
            <v>98929756</v>
          </cell>
          <cell r="D736" t="str">
            <v>HYCITE</v>
          </cell>
          <cell r="E736" t="str">
            <v>DESPACHO</v>
          </cell>
          <cell r="F736" t="str">
            <v>NORMAL</v>
          </cell>
          <cell r="G736" t="str">
            <v>031002004268280</v>
          </cell>
          <cell r="H736">
            <v>44973</v>
          </cell>
          <cell r="I736" t="str">
            <v>HABILITADO_RUTEO</v>
          </cell>
          <cell r="J736">
            <v>44973</v>
          </cell>
          <cell r="K736" t="str">
            <v>DAISY GUERRERO</v>
          </cell>
          <cell r="L736" t="str">
            <v>PASAJE S/N CALLE CONDOR MIRADOR CASA DE ENTRE CONDOR MIRADOR Y AV HEROES DE CENE LAGO AGRIO NUEVA LOJA (LAGO AGRIO) 210201 SUCUMBIOS</v>
          </cell>
        </row>
        <row r="737">
          <cell r="A737" t="str">
            <v>98930849</v>
          </cell>
          <cell r="B737">
            <v>516667</v>
          </cell>
          <cell r="C737" t="str">
            <v>98930849</v>
          </cell>
          <cell r="D737" t="str">
            <v>HYCITE</v>
          </cell>
          <cell r="E737" t="str">
            <v>DESPACHO</v>
          </cell>
          <cell r="F737" t="str">
            <v>NORMAL</v>
          </cell>
          <cell r="G737" t="str">
            <v>031002004268718</v>
          </cell>
          <cell r="H737">
            <v>44973</v>
          </cell>
          <cell r="I737" t="str">
            <v>HABILITADO_RUTEO</v>
          </cell>
          <cell r="J737">
            <v>44973</v>
          </cell>
          <cell r="K737" t="str">
            <v>IVAN SUNIGA</v>
          </cell>
          <cell r="L737" t="str">
            <v>CDLA BELLAVIST #1AV GUAYAQUIL VIA VINCES FRENTE GASOLINERA SERVIOIL BABA CENTRO BABA 120115 LOS RIOS</v>
          </cell>
        </row>
        <row r="738">
          <cell r="A738" t="str">
            <v>98931230</v>
          </cell>
          <cell r="B738">
            <v>516668</v>
          </cell>
          <cell r="C738" t="str">
            <v>98931230</v>
          </cell>
          <cell r="D738" t="str">
            <v>HYCITE</v>
          </cell>
          <cell r="E738" t="str">
            <v>DESPACHO</v>
          </cell>
          <cell r="F738" t="str">
            <v>NORMAL</v>
          </cell>
          <cell r="G738" t="str">
            <v>ITG7356</v>
          </cell>
          <cell r="H738">
            <v>44973</v>
          </cell>
          <cell r="I738" t="str">
            <v>EN_TRANSITO</v>
          </cell>
          <cell r="J738">
            <v>44973</v>
          </cell>
          <cell r="K738" t="str">
            <v>SIXTO VILLAMIL</v>
          </cell>
          <cell r="L738" t="str">
            <v>MUCHO LOTE 1 6TA ETAPA MZ-2579 VILLA-1 GUAYAQUIL // NORTE TARQUI 090701 GUAYAS</v>
          </cell>
        </row>
        <row r="739">
          <cell r="A739" t="str">
            <v>98931583</v>
          </cell>
          <cell r="B739">
            <v>516669</v>
          </cell>
          <cell r="C739" t="str">
            <v>98931583</v>
          </cell>
          <cell r="D739" t="str">
            <v>HYCITE</v>
          </cell>
          <cell r="E739" t="str">
            <v>DESPACHO</v>
          </cell>
          <cell r="F739" t="str">
            <v>NORMAL</v>
          </cell>
          <cell r="G739" t="str">
            <v>031002004268717</v>
          </cell>
          <cell r="H739">
            <v>44973</v>
          </cell>
          <cell r="I739" t="str">
            <v>HABILITADO_RUTEO</v>
          </cell>
          <cell r="J739">
            <v>44973</v>
          </cell>
          <cell r="K739" t="str">
            <v>MERY GUERRERO</v>
          </cell>
          <cell r="L739" t="str">
            <v>MIRA LAS PARCELAS PANAMERICANA NORTE FRENTE AL PARQUE LINEAL MIRA // MIRA LAS PARCELAS MIRA 040302 CARCHI</v>
          </cell>
        </row>
        <row r="740">
          <cell r="A740" t="str">
            <v>98932887</v>
          </cell>
          <cell r="B740">
            <v>516670</v>
          </cell>
          <cell r="C740" t="str">
            <v>98932887</v>
          </cell>
          <cell r="D740" t="str">
            <v>HYCITE</v>
          </cell>
          <cell r="E740" t="str">
            <v>DESPACHO</v>
          </cell>
          <cell r="F740" t="str">
            <v>NORMAL</v>
          </cell>
          <cell r="G740" t="str">
            <v>ITG7357</v>
          </cell>
          <cell r="H740">
            <v>44973</v>
          </cell>
          <cell r="I740" t="str">
            <v>EN_TRANSITO</v>
          </cell>
          <cell r="J740">
            <v>44973</v>
          </cell>
          <cell r="K740" t="str">
            <v>SORAYA PACHECO</v>
          </cell>
          <cell r="L740" t="str">
            <v>CARIBE NORTE CIRCUNVALACION NORTE 617 FAMITA MOYA PACHECO GUAYAQUIL // NORTE TARQUI 090902 GUAYAS</v>
          </cell>
        </row>
        <row r="741">
          <cell r="A741" t="str">
            <v>98933468</v>
          </cell>
          <cell r="B741">
            <v>516671</v>
          </cell>
          <cell r="C741" t="str">
            <v>98933468</v>
          </cell>
          <cell r="D741" t="str">
            <v>HYCITE</v>
          </cell>
          <cell r="E741" t="str">
            <v>DESPACHO</v>
          </cell>
          <cell r="F741" t="str">
            <v>NORMAL</v>
          </cell>
          <cell r="G741" t="str">
            <v>031002004268283</v>
          </cell>
          <cell r="H741">
            <v>44973</v>
          </cell>
          <cell r="I741" t="str">
            <v>HABILITADO_RUTEO</v>
          </cell>
          <cell r="J741">
            <v>44973</v>
          </cell>
          <cell r="K741" t="str">
            <v>ENRIQUE MERO</v>
          </cell>
          <cell r="L741" t="str">
            <v>CALCETA VIA QUIRIGUA SITIO EL TANDIS -FINCA EL REFUGIO BOLIVAR//CALCETA CALCETA 130601 MANABI</v>
          </cell>
        </row>
        <row r="742">
          <cell r="A742" t="str">
            <v>98933498</v>
          </cell>
          <cell r="B742">
            <v>516672</v>
          </cell>
          <cell r="C742" t="str">
            <v>98933498</v>
          </cell>
          <cell r="D742" t="str">
            <v>HYCITE</v>
          </cell>
          <cell r="E742" t="str">
            <v>DESPACHO</v>
          </cell>
          <cell r="F742" t="str">
            <v>NORMAL</v>
          </cell>
          <cell r="G742" t="str">
            <v>ITQ86619</v>
          </cell>
          <cell r="H742">
            <v>44973</v>
          </cell>
          <cell r="I742" t="str">
            <v>ENTREGADO</v>
          </cell>
          <cell r="J742">
            <v>44973</v>
          </cell>
          <cell r="K742" t="str">
            <v>AIDA GALLARDO</v>
          </cell>
          <cell r="L742" t="str">
            <v>AV ITALO Y GARCIA MORENO CONJUNTO VALLE GRANDE II QUITO CONOCOTO CONOCOTO 170801 PICHINCHA</v>
          </cell>
        </row>
        <row r="743">
          <cell r="A743" t="str">
            <v>98933935</v>
          </cell>
          <cell r="B743">
            <v>516673</v>
          </cell>
          <cell r="C743" t="str">
            <v>98933935</v>
          </cell>
          <cell r="D743" t="str">
            <v>HYCITE</v>
          </cell>
          <cell r="E743" t="str">
            <v>DESPACHO</v>
          </cell>
          <cell r="F743" t="str">
            <v>NORMAL</v>
          </cell>
          <cell r="G743" t="str">
            <v>ITG7358</v>
          </cell>
          <cell r="H743">
            <v>44973</v>
          </cell>
          <cell r="I743" t="str">
            <v>EN_TRANSITO</v>
          </cell>
          <cell r="J743">
            <v>44973</v>
          </cell>
          <cell r="K743" t="str">
            <v>JUAN GUSQUI</v>
          </cell>
          <cell r="L743" t="str">
            <v>CDLA LAS ACACIAS MZ D12 VILLA 32 CASA ESQUINERA DE 2 PISOS COLOR ARENA RE GUAYAQUIL LAS ACACIAS GARCIA MORENO 090202 GUAYAS</v>
          </cell>
        </row>
        <row r="744">
          <cell r="A744" t="str">
            <v>98934015_A</v>
          </cell>
          <cell r="B744">
            <v>516674</v>
          </cell>
          <cell r="C744" t="str">
            <v>98934015_A</v>
          </cell>
          <cell r="D744" t="str">
            <v>HYCITE</v>
          </cell>
          <cell r="E744" t="str">
            <v>DESPACHO</v>
          </cell>
          <cell r="F744" t="str">
            <v>NORMAL</v>
          </cell>
          <cell r="G744" t="str">
            <v>ITG7359</v>
          </cell>
          <cell r="H744">
            <v>44973</v>
          </cell>
          <cell r="I744" t="str">
            <v>EN_TRANSITO</v>
          </cell>
          <cell r="J744">
            <v>44973</v>
          </cell>
          <cell r="K744" t="str">
            <v>BELGICA BARRAGAN</v>
          </cell>
          <cell r="L744" t="str">
            <v>BASTION POPULAR 7A EN UNA TIENDA MZ 987 SOLAR 20 GIUAYAQUIL//BASTION POPULAR PASCUALES 090701 GUAYAS</v>
          </cell>
        </row>
        <row r="745">
          <cell r="A745" t="str">
            <v>98934678</v>
          </cell>
          <cell r="B745">
            <v>516675</v>
          </cell>
          <cell r="C745" t="str">
            <v>98934678</v>
          </cell>
          <cell r="D745" t="str">
            <v>HYCITE</v>
          </cell>
          <cell r="E745" t="str">
            <v>DESPACHO</v>
          </cell>
          <cell r="F745" t="str">
            <v>NORMAL</v>
          </cell>
          <cell r="G745" t="str">
            <v>ITQ86620</v>
          </cell>
          <cell r="H745">
            <v>44973</v>
          </cell>
          <cell r="I745" t="str">
            <v>INCIDENCIA</v>
          </cell>
          <cell r="J745">
            <v>44973</v>
          </cell>
          <cell r="K745" t="str">
            <v>WALTER ALVAREZ</v>
          </cell>
          <cell r="L745" t="str">
            <v>CALLE G.G Y LA LIBERTAD CERCO CANCHA CENCINEL DE SUR QUITO CALDERON 170201 PICHINCHA</v>
          </cell>
        </row>
        <row r="746">
          <cell r="A746" t="str">
            <v>98934823</v>
          </cell>
          <cell r="B746">
            <v>516676</v>
          </cell>
          <cell r="C746" t="str">
            <v>98934823</v>
          </cell>
          <cell r="D746" t="str">
            <v>HYCITE</v>
          </cell>
          <cell r="E746" t="str">
            <v>DESPACHO</v>
          </cell>
          <cell r="F746" t="str">
            <v>NORMAL</v>
          </cell>
          <cell r="G746" t="str">
            <v>ITQ86621</v>
          </cell>
          <cell r="H746">
            <v>44973</v>
          </cell>
          <cell r="I746" t="str">
            <v>HABILITADO_RUTEO</v>
          </cell>
          <cell r="J746">
            <v>44973</v>
          </cell>
          <cell r="K746" t="str">
            <v>AMANDA CELI</v>
          </cell>
          <cell r="L746" t="str">
            <v>ALONSO MARTIN OE9-200 Y HERNAN VASQUEZ - INAQUITO ALTO QUITO- QUITO COCHAPAMBA 170132 PICHINCHA</v>
          </cell>
        </row>
        <row r="747">
          <cell r="A747" t="str">
            <v>98935770</v>
          </cell>
          <cell r="B747">
            <v>516677</v>
          </cell>
          <cell r="C747" t="str">
            <v>98935770</v>
          </cell>
          <cell r="D747" t="str">
            <v>HYCITE</v>
          </cell>
          <cell r="E747" t="str">
            <v>DESPACHO</v>
          </cell>
          <cell r="F747" t="str">
            <v>NORMAL</v>
          </cell>
          <cell r="G747" t="str">
            <v>ITG7360</v>
          </cell>
          <cell r="H747">
            <v>44973</v>
          </cell>
          <cell r="I747" t="str">
            <v>EN_TRANSITO</v>
          </cell>
          <cell r="J747">
            <v>44973</v>
          </cell>
          <cell r="K747" t="str">
            <v>MARJORIE ZAMORA</v>
          </cell>
          <cell r="L747" t="str">
            <v>GUAYACANES 3RA ETAPA MZ 101A SL 14 GUAYAQUIL- GUAYACANES TARQUI 090502 GUAYAS</v>
          </cell>
        </row>
        <row r="748">
          <cell r="A748" t="str">
            <v>98935772</v>
          </cell>
          <cell r="B748">
            <v>516678</v>
          </cell>
          <cell r="C748" t="str">
            <v>98935772</v>
          </cell>
          <cell r="D748" t="str">
            <v>HYCITE</v>
          </cell>
          <cell r="E748" t="str">
            <v>DESPACHO</v>
          </cell>
          <cell r="F748" t="str">
            <v>NORMAL</v>
          </cell>
          <cell r="G748" t="str">
            <v>ITQ7381</v>
          </cell>
          <cell r="H748">
            <v>44973</v>
          </cell>
          <cell r="I748" t="str">
            <v>HABILITADO_RUTEO</v>
          </cell>
          <cell r="J748">
            <v>44973</v>
          </cell>
          <cell r="K748" t="str">
            <v>RAUL MESIAS</v>
          </cell>
          <cell r="L748" t="str">
            <v>AMARUNAN MZ-14P CASA-35 ROMICHACA NAN CONJ PARAISO DEL SUR CASA 35 QUITO // LAS CUADRAS QUITUMBE 170702 PICHINCHA</v>
          </cell>
        </row>
        <row r="749">
          <cell r="A749" t="str">
            <v>98935814</v>
          </cell>
          <cell r="B749">
            <v>516679</v>
          </cell>
          <cell r="C749" t="str">
            <v>98935814</v>
          </cell>
          <cell r="D749" t="str">
            <v>HYCITE</v>
          </cell>
          <cell r="E749" t="str">
            <v>DESPACHO</v>
          </cell>
          <cell r="F749" t="str">
            <v>NORMAL</v>
          </cell>
          <cell r="G749" t="str">
            <v>ITG7361</v>
          </cell>
          <cell r="H749">
            <v>44973</v>
          </cell>
          <cell r="I749" t="str">
            <v>EN_TRANSITO</v>
          </cell>
          <cell r="J749">
            <v>44973</v>
          </cell>
          <cell r="K749" t="str">
            <v>MARIANA CEDENO</v>
          </cell>
          <cell r="L749" t="str">
            <v>ARGENTINA ENTRE LA 38 Y 39 6113 A IGLESIA EVANGELICA EN LA ESQUINA GUAYAQUIL//SUR OESTE FEBRES CORDERO 090150 GUAYAS</v>
          </cell>
        </row>
        <row r="750">
          <cell r="A750" t="str">
            <v>98935849</v>
          </cell>
          <cell r="B750">
            <v>516680</v>
          </cell>
          <cell r="C750" t="str">
            <v>98935849</v>
          </cell>
          <cell r="D750" t="str">
            <v>HYCITE</v>
          </cell>
          <cell r="E750" t="str">
            <v>DESPACHO</v>
          </cell>
          <cell r="F750" t="str">
            <v>NORMAL</v>
          </cell>
          <cell r="G750" t="str">
            <v>ITQ7385</v>
          </cell>
          <cell r="H750">
            <v>44973</v>
          </cell>
          <cell r="I750" t="str">
            <v>HABILITADO_RUTEO</v>
          </cell>
          <cell r="J750">
            <v>44973</v>
          </cell>
          <cell r="K750" t="str">
            <v>XIMENA AGUIRRE</v>
          </cell>
          <cell r="L750" t="str">
            <v>CL S57C Y E2F CS ESQUINA-A 300MTS CASA BARRIAL QUITO-SANTO TOMAS GUAMANI 170701 PICHINCHA</v>
          </cell>
        </row>
        <row r="751">
          <cell r="A751" t="str">
            <v>98935866</v>
          </cell>
          <cell r="B751">
            <v>516681</v>
          </cell>
          <cell r="C751" t="str">
            <v>98935866</v>
          </cell>
          <cell r="D751" t="str">
            <v>HYCITE</v>
          </cell>
          <cell r="E751" t="str">
            <v>DESPACHO</v>
          </cell>
          <cell r="F751" t="str">
            <v>NORMAL</v>
          </cell>
          <cell r="G751" t="str">
            <v>ITQ86624</v>
          </cell>
          <cell r="H751">
            <v>44973</v>
          </cell>
          <cell r="I751" t="str">
            <v>HABILITADO_RUTEO</v>
          </cell>
          <cell r="J751">
            <v>44973</v>
          </cell>
          <cell r="K751" t="str">
            <v>ESTELA MORALES</v>
          </cell>
          <cell r="L751" t="str">
            <v>LOS NOPALES N 62-103 Y LOS HELECHOS FRENTE ALCONJUNTPO LOS NOPALES QUITO /SANTA LUCIA KENNEDY 170513 PICHINCHA</v>
          </cell>
        </row>
        <row r="752">
          <cell r="A752" t="str">
            <v>98935871</v>
          </cell>
          <cell r="B752">
            <v>516682</v>
          </cell>
          <cell r="C752" t="str">
            <v>98935871</v>
          </cell>
          <cell r="D752" t="str">
            <v>HYCITE</v>
          </cell>
          <cell r="E752" t="str">
            <v>DESPACHO</v>
          </cell>
          <cell r="F752" t="str">
            <v>NORMAL</v>
          </cell>
          <cell r="G752" t="str">
            <v>ITG7362</v>
          </cell>
          <cell r="H752">
            <v>44973</v>
          </cell>
          <cell r="I752" t="str">
            <v>EN_TRANSITO</v>
          </cell>
          <cell r="J752">
            <v>44973</v>
          </cell>
          <cell r="K752" t="str">
            <v>ERVIN LISCA</v>
          </cell>
          <cell r="L752" t="str">
            <v>URL PUERTO AZUL MZ C3 VILL 21 GUAYAQUIL // GUAYAQUIL TARQUI 090112 GUAYAS</v>
          </cell>
        </row>
        <row r="753">
          <cell r="A753" t="str">
            <v>98935882</v>
          </cell>
          <cell r="B753">
            <v>516683</v>
          </cell>
          <cell r="C753" t="str">
            <v>98935882</v>
          </cell>
          <cell r="D753" t="str">
            <v>HYCITE</v>
          </cell>
          <cell r="E753" t="str">
            <v>DESPACHO</v>
          </cell>
          <cell r="F753" t="str">
            <v>NORMAL</v>
          </cell>
          <cell r="G753" t="str">
            <v>ITG7363</v>
          </cell>
          <cell r="H753">
            <v>44973</v>
          </cell>
          <cell r="I753" t="str">
            <v>EN_TRANSITO</v>
          </cell>
          <cell r="J753">
            <v>44973</v>
          </cell>
          <cell r="K753" t="str">
            <v>NOEMI MAYORGA</v>
          </cell>
          <cell r="L753" t="str">
            <v>MUCHO LOTE 1 ETAPA 7 MZ 2420 VILLA 27 ENTRE CAMI Y COLEGIO SOFO GUAYAQUIL / GUAYAQUIL PASCUALES 090701 GUAYAS</v>
          </cell>
        </row>
        <row r="754">
          <cell r="A754" t="str">
            <v>98936042</v>
          </cell>
          <cell r="B754">
            <v>516684</v>
          </cell>
          <cell r="C754" t="str">
            <v>98936042</v>
          </cell>
          <cell r="D754" t="str">
            <v>HYCITE</v>
          </cell>
          <cell r="E754" t="str">
            <v>DESPACHO</v>
          </cell>
          <cell r="F754" t="str">
            <v>NORMAL</v>
          </cell>
          <cell r="G754" t="str">
            <v>ITQ86625</v>
          </cell>
          <cell r="H754">
            <v>44973</v>
          </cell>
          <cell r="I754" t="str">
            <v>ENTREGADO</v>
          </cell>
          <cell r="J754">
            <v>44973</v>
          </cell>
          <cell r="K754" t="str">
            <v>NELSON MONTALVO</v>
          </cell>
          <cell r="L754" t="str">
            <v>LOS COMICIOS 271 CONJ RES ALCALA ENTRE CALLE AGUSTIN AZKUNAGA QUITO- TENIS IA,AQUITO 170510 PICHINCHA</v>
          </cell>
        </row>
        <row r="755">
          <cell r="A755" t="str">
            <v>98936081</v>
          </cell>
          <cell r="B755">
            <v>516685</v>
          </cell>
          <cell r="C755" t="str">
            <v>98936081</v>
          </cell>
          <cell r="D755" t="str">
            <v>HYCITE</v>
          </cell>
          <cell r="E755" t="str">
            <v>DESPACHO</v>
          </cell>
          <cell r="F755" t="str">
            <v>NORMAL</v>
          </cell>
          <cell r="G755" t="str">
            <v>ITQ86626</v>
          </cell>
          <cell r="H755">
            <v>44973</v>
          </cell>
          <cell r="I755" t="str">
            <v>ENTREGADO</v>
          </cell>
          <cell r="J755">
            <v>44973</v>
          </cell>
          <cell r="K755" t="str">
            <v>OLGA YUNGA</v>
          </cell>
          <cell r="L755" t="str">
            <v>CIUDAD DEL SOL 1 CASA 104 AV. CORDOVA GALARZA QUITO / CIUDAD SOL 1 POMASQUI (PUSUQUI) 170311 PICHINCHA</v>
          </cell>
        </row>
        <row r="756">
          <cell r="A756" t="str">
            <v>98936614</v>
          </cell>
          <cell r="B756">
            <v>516686</v>
          </cell>
          <cell r="C756" t="str">
            <v>98936614</v>
          </cell>
          <cell r="D756" t="str">
            <v>HYCITE</v>
          </cell>
          <cell r="E756" t="str">
            <v>DESPACHO</v>
          </cell>
          <cell r="F756" t="str">
            <v>NORMAL</v>
          </cell>
          <cell r="G756" t="str">
            <v>ITG7364</v>
          </cell>
          <cell r="H756">
            <v>44973</v>
          </cell>
          <cell r="I756" t="str">
            <v>EN_TRANSITO</v>
          </cell>
          <cell r="J756">
            <v>44973</v>
          </cell>
          <cell r="K756" t="str">
            <v>KATHERINE OLVERA</v>
          </cell>
          <cell r="L756" t="str">
            <v>LIMONAL DEL RIO MZ 2375 V 29 CASA COLOR CAFE PUERTAS NEGRAS GUAYAQUIL//LIMONAL DEL RIO TARQUI 071003 GUAYAS</v>
          </cell>
        </row>
        <row r="757">
          <cell r="A757" t="str">
            <v>98936985</v>
          </cell>
          <cell r="B757">
            <v>516687</v>
          </cell>
          <cell r="C757" t="str">
            <v>98936985</v>
          </cell>
          <cell r="D757" t="str">
            <v>HYCITE</v>
          </cell>
          <cell r="E757" t="str">
            <v>DESPACHO</v>
          </cell>
          <cell r="F757" t="str">
            <v>NORMAL</v>
          </cell>
          <cell r="G757" t="str">
            <v>ITQ7388</v>
          </cell>
          <cell r="H757">
            <v>44973</v>
          </cell>
          <cell r="I757" t="str">
            <v>HABILITADO_RUTEO</v>
          </cell>
          <cell r="J757">
            <v>44973</v>
          </cell>
          <cell r="K757" t="str">
            <v>JULIA MARTHA CALVA ORTEGA (S)</v>
          </cell>
          <cell r="L757" t="str">
            <v>CALLE PRINCIPAL S47 F OE1-291 CALLE SECUNDARIA OE2F Y GIOVANNY BENATEZ QUITO GUAMANI 000000 PICHINCHA</v>
          </cell>
        </row>
        <row r="758">
          <cell r="A758" t="str">
            <v>98937657</v>
          </cell>
          <cell r="B758">
            <v>516688</v>
          </cell>
          <cell r="C758" t="str">
            <v>98937657</v>
          </cell>
          <cell r="D758" t="str">
            <v>HYCITE</v>
          </cell>
          <cell r="E758" t="str">
            <v>DESPACHO</v>
          </cell>
          <cell r="F758" t="str">
            <v>NORMAL</v>
          </cell>
          <cell r="G758" t="str">
            <v>031002004268284</v>
          </cell>
          <cell r="H758">
            <v>44973</v>
          </cell>
          <cell r="I758" t="str">
            <v>HABILITADO_RUTEO</v>
          </cell>
          <cell r="J758">
            <v>44973</v>
          </cell>
          <cell r="K758" t="str">
            <v>JESENIA SANCHEZ</v>
          </cell>
          <cell r="L758" t="str">
            <v>CALLES 7 Y 8 AVENIDA 16 CASA AL LADO DEL MINIMARKET LA 8 MANTA / MANTA MANTA 130207 MANABI</v>
          </cell>
        </row>
        <row r="759">
          <cell r="A759" t="str">
            <v>98937673</v>
          </cell>
          <cell r="B759">
            <v>516689</v>
          </cell>
          <cell r="C759" t="str">
            <v>98937673</v>
          </cell>
          <cell r="D759" t="str">
            <v>HYCITE</v>
          </cell>
          <cell r="E759" t="str">
            <v>DESPACHO</v>
          </cell>
          <cell r="F759" t="str">
            <v>NORMAL</v>
          </cell>
          <cell r="G759" t="str">
            <v>ITQ86628</v>
          </cell>
          <cell r="H759">
            <v>44973</v>
          </cell>
          <cell r="I759" t="str">
            <v>ENTREGADO</v>
          </cell>
          <cell r="J759">
            <v>44973</v>
          </cell>
          <cell r="K759" t="str">
            <v>CECILIA LLERENA</v>
          </cell>
          <cell r="L759" t="str">
            <v>AV LUIS TUFIFO OE 1-177 AV 10 DE AGOSTO QUITO // RUMINAHUI COTOCOLLAO 170201 PICHINCHA</v>
          </cell>
        </row>
        <row r="760">
          <cell r="A760" t="str">
            <v>98938552</v>
          </cell>
          <cell r="B760">
            <v>516690</v>
          </cell>
          <cell r="C760" t="str">
            <v>98938552</v>
          </cell>
          <cell r="D760" t="str">
            <v>HYCITE</v>
          </cell>
          <cell r="E760" t="str">
            <v>DESPACHO</v>
          </cell>
          <cell r="F760" t="str">
            <v>NORMAL</v>
          </cell>
          <cell r="G760" t="str">
            <v>ITG7365</v>
          </cell>
          <cell r="H760">
            <v>44973</v>
          </cell>
          <cell r="I760" t="str">
            <v>EN_TRANSITO</v>
          </cell>
          <cell r="J760">
            <v>44973</v>
          </cell>
          <cell r="K760" t="str">
            <v>DIOMEDES VACA</v>
          </cell>
          <cell r="L760" t="str">
            <v>URB LA JOYA ETAPA GEMA MZ 15 V#5 DAULE//NORTE DAULE 090602 GUAYAS</v>
          </cell>
        </row>
        <row r="761">
          <cell r="A761" t="str">
            <v>98938614</v>
          </cell>
          <cell r="B761">
            <v>516691</v>
          </cell>
          <cell r="C761" t="str">
            <v>98938614</v>
          </cell>
          <cell r="D761" t="str">
            <v>HYCITE</v>
          </cell>
          <cell r="E761" t="str">
            <v>DESPACHO</v>
          </cell>
          <cell r="F761" t="str">
            <v>NORMAL</v>
          </cell>
          <cell r="G761" t="str">
            <v>ITG7366</v>
          </cell>
          <cell r="H761">
            <v>44973</v>
          </cell>
          <cell r="I761" t="str">
            <v>EN_TRANSITO</v>
          </cell>
          <cell r="J761">
            <v>44973</v>
          </cell>
          <cell r="K761" t="str">
            <v>MARCOS MARTINEZ</v>
          </cell>
          <cell r="L761" t="str">
            <v>CDLA PRIMEVARA 2 SECTOR 2C MZ 29 V 8 DURAN // NORTE  ELOY ALFARO (DURAN / DURA 092409 GUAYAS</v>
          </cell>
        </row>
        <row r="762">
          <cell r="A762" t="str">
            <v>98938679</v>
          </cell>
          <cell r="B762">
            <v>516692</v>
          </cell>
          <cell r="C762" t="str">
            <v>98938679</v>
          </cell>
          <cell r="D762" t="str">
            <v>HYCITE</v>
          </cell>
          <cell r="E762" t="str">
            <v>DESPACHO</v>
          </cell>
          <cell r="F762" t="str">
            <v>NORMAL</v>
          </cell>
          <cell r="G762" t="str">
            <v>ITG7367</v>
          </cell>
          <cell r="H762">
            <v>44973</v>
          </cell>
          <cell r="I762" t="str">
            <v>EN_TRANSITO</v>
          </cell>
          <cell r="J762">
            <v>44973</v>
          </cell>
          <cell r="K762" t="str">
            <v>DAVID NARANJO</v>
          </cell>
          <cell r="L762" t="str">
            <v>COOP 9 ABRIL MZ 3 V 7 ATRAS DE GASU TERPEL 25 DE JULIO GUAYAQUIL // GUASMO XIMENA 090109 GUAYAS</v>
          </cell>
        </row>
        <row r="763">
          <cell r="A763" t="str">
            <v>98938757</v>
          </cell>
          <cell r="B763">
            <v>516693</v>
          </cell>
          <cell r="C763" t="str">
            <v>98938757</v>
          </cell>
          <cell r="D763" t="str">
            <v>HYCITE</v>
          </cell>
          <cell r="E763" t="str">
            <v>DESPACHO</v>
          </cell>
          <cell r="F763" t="str">
            <v>NORMAL</v>
          </cell>
          <cell r="G763" t="str">
            <v>ITG7368</v>
          </cell>
          <cell r="H763">
            <v>44973</v>
          </cell>
          <cell r="I763" t="str">
            <v>EN_TRANSITO</v>
          </cell>
          <cell r="J763">
            <v>44973</v>
          </cell>
          <cell r="K763" t="str">
            <v>JUSTO LINDAO</v>
          </cell>
          <cell r="L763" t="str">
            <v>CALLE F, AV 19 Y AV 24 ENTRANDO POR LA 25 GUAYAQUIL // CISNE 2 FEBRES CORDERO 090104 GUAYAS</v>
          </cell>
        </row>
        <row r="764">
          <cell r="A764" t="str">
            <v>98938803</v>
          </cell>
          <cell r="B764">
            <v>516694</v>
          </cell>
          <cell r="C764" t="str">
            <v>98938803</v>
          </cell>
          <cell r="D764" t="str">
            <v>HYCITE</v>
          </cell>
          <cell r="E764" t="str">
            <v>DESPACHO</v>
          </cell>
          <cell r="F764" t="str">
            <v>NORMAL</v>
          </cell>
          <cell r="G764" t="str">
            <v>031002004268285</v>
          </cell>
          <cell r="H764">
            <v>44973</v>
          </cell>
          <cell r="I764" t="str">
            <v>HABILITADO_RUTEO</v>
          </cell>
          <cell r="J764">
            <v>44973</v>
          </cell>
          <cell r="K764" t="str">
            <v>NANCY BARZOLA</v>
          </cell>
          <cell r="L764" t="str">
            <v>COLA COSTA DE ORO CALLE 3 AVENIDA 7 Y 8 A LADO CALLE ARENA SALINAS ** CDLA COLA DE ORO JOSE LUIS TAMAYO (MUEY) 240206 SANTA ELENA</v>
          </cell>
        </row>
        <row r="765">
          <cell r="A765" t="str">
            <v>98938853</v>
          </cell>
          <cell r="B765">
            <v>516695</v>
          </cell>
          <cell r="C765" t="str">
            <v>98938853</v>
          </cell>
          <cell r="D765" t="str">
            <v>HYCITE</v>
          </cell>
          <cell r="E765" t="str">
            <v>DESPACHO</v>
          </cell>
          <cell r="F765" t="str">
            <v>NORMAL</v>
          </cell>
          <cell r="G765" t="str">
            <v>ITG7369</v>
          </cell>
          <cell r="H765">
            <v>44973</v>
          </cell>
          <cell r="I765" t="str">
            <v>EN_TRANSITO</v>
          </cell>
          <cell r="J765">
            <v>44973</v>
          </cell>
          <cell r="K765" t="str">
            <v>VIVIANA ARGUELLO</v>
          </cell>
          <cell r="L765" t="str">
            <v>CIUDADELA DEL MAGISTERIO CIUDAD DEL RIO 1 MZ 975 V 12 GUAYAQUIL PASCUALES 090703 GUAYAS</v>
          </cell>
        </row>
        <row r="766">
          <cell r="A766" t="str">
            <v>98938895</v>
          </cell>
          <cell r="B766">
            <v>516696</v>
          </cell>
          <cell r="C766" t="str">
            <v>98938895</v>
          </cell>
          <cell r="D766" t="str">
            <v>HYCITE</v>
          </cell>
          <cell r="E766" t="str">
            <v>DESPACHO</v>
          </cell>
          <cell r="F766" t="str">
            <v>NORMAL</v>
          </cell>
          <cell r="G766" t="str">
            <v>031002004268286</v>
          </cell>
          <cell r="H766">
            <v>44973</v>
          </cell>
          <cell r="I766" t="str">
            <v>HABILITADO_RUTEO</v>
          </cell>
          <cell r="J766">
            <v>44973</v>
          </cell>
          <cell r="K766" t="str">
            <v>MARTHA MONTENEGRO</v>
          </cell>
          <cell r="L766" t="str">
            <v>CL NICOLAS GUILLEN Y GETULIO VARGAS #102 COOP AQUEDI SANTO DOMINGO-SANTO DOMINGO RIO VERDE 230116 SANTO DOMINGO</v>
          </cell>
        </row>
        <row r="767">
          <cell r="A767" t="str">
            <v>98938925</v>
          </cell>
          <cell r="B767">
            <v>516697</v>
          </cell>
          <cell r="C767" t="str">
            <v>98938925</v>
          </cell>
          <cell r="D767" t="str">
            <v>HYCITE</v>
          </cell>
          <cell r="E767" t="str">
            <v>DESPACHO</v>
          </cell>
          <cell r="F767" t="str">
            <v>NORMAL</v>
          </cell>
          <cell r="G767" t="str">
            <v>ITG7370</v>
          </cell>
          <cell r="H767">
            <v>44973</v>
          </cell>
          <cell r="I767" t="str">
            <v>EN_TRANSITO</v>
          </cell>
          <cell r="J767">
            <v>44973</v>
          </cell>
          <cell r="K767" t="str">
            <v>JOHANNA LOJA</v>
          </cell>
          <cell r="L767" t="str">
            <v>AV 12 SE Y AV LOPEZ LARA 1 CDRA MATERNIDAD DEL GUASMO GUAYAQUIL-GUAYAQUIL XIMENA 090150 GUAYAS</v>
          </cell>
        </row>
        <row r="768">
          <cell r="A768" t="str">
            <v>98938939</v>
          </cell>
          <cell r="B768">
            <v>516698</v>
          </cell>
          <cell r="C768" t="str">
            <v>98938939</v>
          </cell>
          <cell r="D768" t="str">
            <v>HYCITE</v>
          </cell>
          <cell r="E768" t="str">
            <v>DESPACHO</v>
          </cell>
          <cell r="F768" t="str">
            <v>NORMAL</v>
          </cell>
          <cell r="G768" t="str">
            <v>031002004268287</v>
          </cell>
          <cell r="H768">
            <v>44973</v>
          </cell>
          <cell r="I768" t="str">
            <v>HABILITADO_RUTEO</v>
          </cell>
          <cell r="J768">
            <v>44973</v>
          </cell>
          <cell r="K768" t="str">
            <v>ROMMEL PADILLA</v>
          </cell>
          <cell r="L768" t="str">
            <v>CALLE H MZ 14 LOTE 5 URB EMPLEADOS BANCO DE FOMENTO RUMINAHUI MUSHUC A,AN COTOGCHOA 171105 PICHINCHA</v>
          </cell>
        </row>
        <row r="769">
          <cell r="A769" t="str">
            <v>98938980</v>
          </cell>
          <cell r="B769">
            <v>516699</v>
          </cell>
          <cell r="C769" t="str">
            <v>98938980</v>
          </cell>
          <cell r="D769" t="str">
            <v>HYCITE</v>
          </cell>
          <cell r="E769" t="str">
            <v>DESPACHO</v>
          </cell>
          <cell r="F769" t="str">
            <v>NORMAL</v>
          </cell>
          <cell r="G769" t="str">
            <v>ITQ7378</v>
          </cell>
          <cell r="H769">
            <v>44973</v>
          </cell>
          <cell r="I769" t="str">
            <v>HABILITADO_RUTEO</v>
          </cell>
          <cell r="J769">
            <v>44973</v>
          </cell>
          <cell r="K769" t="str">
            <v>JORGE CEVALLOS</v>
          </cell>
          <cell r="L769" t="str">
            <v>AV EL INCA Y NOGALES ESQUINA COLEGIO HUMBERTO MATA MARTINEZ QUITO// EL INCA JIPIJAPA 170138 PICHINCHA</v>
          </cell>
        </row>
        <row r="770">
          <cell r="A770" t="str">
            <v>98939068</v>
          </cell>
          <cell r="B770">
            <v>516700</v>
          </cell>
          <cell r="C770" t="str">
            <v>98939068</v>
          </cell>
          <cell r="D770" t="str">
            <v>HYCITE</v>
          </cell>
          <cell r="E770" t="str">
            <v>DESPACHO</v>
          </cell>
          <cell r="F770" t="str">
            <v>NORMAL</v>
          </cell>
          <cell r="G770" t="str">
            <v>031002004268288</v>
          </cell>
          <cell r="H770">
            <v>44973</v>
          </cell>
          <cell r="I770" t="str">
            <v>HABILITADO_RUTEO</v>
          </cell>
          <cell r="J770">
            <v>44973</v>
          </cell>
          <cell r="K770" t="str">
            <v>LUZ DALILA CARRASCO</v>
          </cell>
          <cell r="L770" t="str">
            <v>CALLE JUAN ESPIN S/N Y AQUILINO FERNANDE CASA 1 PISO COLOR BEIGE AMBATO // BARRIO CENTRO PASA 180106 TUNGURAHUA</v>
          </cell>
        </row>
        <row r="771">
          <cell r="A771" t="str">
            <v>98939163</v>
          </cell>
          <cell r="B771">
            <v>516701</v>
          </cell>
          <cell r="C771" t="str">
            <v>98939163</v>
          </cell>
          <cell r="D771" t="str">
            <v>HYCITE</v>
          </cell>
          <cell r="E771" t="str">
            <v>DESPACHO</v>
          </cell>
          <cell r="F771" t="str">
            <v>NORMAL</v>
          </cell>
          <cell r="G771" t="str">
            <v>031002004268289</v>
          </cell>
          <cell r="H771">
            <v>44973</v>
          </cell>
          <cell r="I771" t="str">
            <v>HABILITADO_RUTEO</v>
          </cell>
          <cell r="J771">
            <v>44973</v>
          </cell>
          <cell r="K771" t="str">
            <v>AUGUSTO VINUEZA</v>
          </cell>
          <cell r="L771" t="str">
            <v>VIA A UYANCHA S/N 1 CUADRA MAS ARRIBA DE LA UPC OTAVALO ** COMUNIDAD AZAMA SAN LUIS (AGATO) 100203 IMBABURA</v>
          </cell>
        </row>
        <row r="772">
          <cell r="A772" t="str">
            <v>98939714</v>
          </cell>
          <cell r="B772">
            <v>516702</v>
          </cell>
          <cell r="C772" t="str">
            <v>98939714</v>
          </cell>
          <cell r="D772" t="str">
            <v>HYCITE</v>
          </cell>
          <cell r="E772" t="str">
            <v>DESPACHO</v>
          </cell>
          <cell r="F772" t="str">
            <v>NORMAL</v>
          </cell>
          <cell r="G772" t="str">
            <v>ITQ86630</v>
          </cell>
          <cell r="H772">
            <v>44973</v>
          </cell>
          <cell r="I772" t="str">
            <v>ENTREGADO</v>
          </cell>
          <cell r="J772">
            <v>44973</v>
          </cell>
          <cell r="K772" t="str">
            <v>ARIANA CEDENO</v>
          </cell>
          <cell r="L772" t="str">
            <v>PASAJE CARLOS MOORE RICARDO PESCALZI DEL CASTILLO CONJ PUEBLO BLANCO EL-EL QUITO // LA ARMENIA CPNOCOTO 170803 PICHINCHA</v>
          </cell>
        </row>
        <row r="773">
          <cell r="A773" t="str">
            <v>98633415</v>
          </cell>
          <cell r="B773">
            <v>516624</v>
          </cell>
          <cell r="C773" t="str">
            <v>98633415</v>
          </cell>
          <cell r="D773" t="str">
            <v>HYCITE</v>
          </cell>
          <cell r="E773" t="str">
            <v>DESPACHO</v>
          </cell>
          <cell r="F773" t="str">
            <v>NORMAL</v>
          </cell>
          <cell r="G773" t="str">
            <v>ITQ86607</v>
          </cell>
          <cell r="H773">
            <v>44973</v>
          </cell>
          <cell r="I773" t="str">
            <v>INCIDENCIA</v>
          </cell>
          <cell r="J773">
            <v>44973</v>
          </cell>
          <cell r="K773" t="str">
            <v>JOEL ARTURO ASTUDILLO BARRERA</v>
          </cell>
          <cell r="L773" t="str">
            <v>CALLE B N48 180 Y CALLE TERCERA QUITO  COCHAPAMBA 170528 PICHINCHA</v>
          </cell>
        </row>
        <row r="774">
          <cell r="A774" t="str">
            <v>98731097_A</v>
          </cell>
          <cell r="B774">
            <v>516625</v>
          </cell>
          <cell r="C774" t="str">
            <v>98731097_A</v>
          </cell>
          <cell r="D774" t="str">
            <v>HYCITE</v>
          </cell>
          <cell r="E774" t="str">
            <v>DESPACHO</v>
          </cell>
          <cell r="F774" t="str">
            <v>NORMAL</v>
          </cell>
          <cell r="G774" t="str">
            <v>031002004268263</v>
          </cell>
          <cell r="H774">
            <v>44973</v>
          </cell>
          <cell r="I774" t="str">
            <v>HABILITADO_RUTEO</v>
          </cell>
          <cell r="J774">
            <v>44973</v>
          </cell>
          <cell r="K774" t="str">
            <v>LUCY L GRANDA COST</v>
          </cell>
          <cell r="L774" t="str">
            <v>, AVDA EL ORO Y 1 DE MAYO. BARRIO EL PROGRESO  ALAMOR 170502 LOJA</v>
          </cell>
        </row>
        <row r="775">
          <cell r="A775" t="str">
            <v>98753608_A</v>
          </cell>
          <cell r="B775">
            <v>516626</v>
          </cell>
          <cell r="C775" t="str">
            <v>98753608_A</v>
          </cell>
          <cell r="D775" t="str">
            <v>HYCITE</v>
          </cell>
          <cell r="E775" t="str">
            <v>DESPACHO</v>
          </cell>
          <cell r="F775" t="str">
            <v>NORMAL</v>
          </cell>
          <cell r="G775" t="str">
            <v>031002004268264</v>
          </cell>
          <cell r="H775">
            <v>44973</v>
          </cell>
          <cell r="I775" t="str">
            <v>HABILITADO_RUTEO</v>
          </cell>
          <cell r="J775">
            <v>44973</v>
          </cell>
          <cell r="K775" t="str">
            <v>DUDY COROZO</v>
          </cell>
          <cell r="L775" t="str">
            <v>GALAPAGOS TUNGURAHUA Y COTOPAXI ESMERALDAS ESMERALDAS 080111 ESMERALDAS</v>
          </cell>
        </row>
        <row r="776">
          <cell r="A776" t="str">
            <v>98764174_A</v>
          </cell>
          <cell r="B776">
            <v>516627</v>
          </cell>
          <cell r="C776" t="str">
            <v>98764174_A</v>
          </cell>
          <cell r="D776" t="str">
            <v>HYCITE</v>
          </cell>
          <cell r="E776" t="str">
            <v>DESPACHO</v>
          </cell>
          <cell r="F776" t="str">
            <v>NORMAL</v>
          </cell>
          <cell r="G776" t="str">
            <v>031002004268265</v>
          </cell>
          <cell r="H776">
            <v>44973</v>
          </cell>
          <cell r="I776" t="str">
            <v>HABILITADO_RUTEO</v>
          </cell>
          <cell r="J776">
            <v>44973</v>
          </cell>
          <cell r="K776" t="str">
            <v>GERMAN A VARGAS</v>
          </cell>
          <cell r="L776" t="str">
            <v>JUAN FRANCISCO BONILLA 2 15 Y MALDONADO   SAN FRANCISCO 100107 IMBABURA</v>
          </cell>
        </row>
        <row r="777">
          <cell r="A777" t="str">
            <v>98771735_A</v>
          </cell>
          <cell r="B777">
            <v>516628</v>
          </cell>
          <cell r="C777" t="str">
            <v>98771735_A</v>
          </cell>
          <cell r="D777" t="str">
            <v>HYCITE</v>
          </cell>
          <cell r="E777" t="str">
            <v>DESPACHO</v>
          </cell>
          <cell r="F777" t="str">
            <v>NORMAL</v>
          </cell>
          <cell r="G777" t="str">
            <v>ITG7348</v>
          </cell>
          <cell r="H777">
            <v>44973</v>
          </cell>
          <cell r="I777" t="str">
            <v>EN_TRANSITO</v>
          </cell>
          <cell r="J777">
            <v>44973</v>
          </cell>
          <cell r="K777" t="str">
            <v>ERIKA SARMIENTO</v>
          </cell>
          <cell r="L777" t="str">
            <v>URBA SP NORTE BOLSOROS NORTE 515 CALLE 610 EDIFIC MONDEO 3ER PISO GUAYAQUIL- GUAYAQUIL TARQUI 090150 GUAYAS</v>
          </cell>
        </row>
        <row r="778">
          <cell r="A778" t="str">
            <v>98784641_A</v>
          </cell>
          <cell r="B778">
            <v>516629</v>
          </cell>
          <cell r="C778" t="str">
            <v>98784641_A</v>
          </cell>
          <cell r="D778" t="str">
            <v>HYCITE</v>
          </cell>
          <cell r="E778" t="str">
            <v>DESPACHO</v>
          </cell>
          <cell r="F778" t="str">
            <v>NORMAL</v>
          </cell>
          <cell r="G778" t="str">
            <v>ITG7349</v>
          </cell>
          <cell r="H778">
            <v>44973</v>
          </cell>
          <cell r="I778" t="str">
            <v>EN_TRANSITO</v>
          </cell>
          <cell r="J778">
            <v>44973</v>
          </cell>
          <cell r="K778" t="str">
            <v>MARINA LOZANO</v>
          </cell>
          <cell r="L778" t="str">
            <v>BALSAMOS 515 Y AV 6Aª EDF MONACO 3Aº PISO GUAYAQUIL-GUAYAQUIL TARQUI 090511 GUAYAS</v>
          </cell>
        </row>
        <row r="779">
          <cell r="A779" t="str">
            <v>98787683_A</v>
          </cell>
          <cell r="B779">
            <v>516630</v>
          </cell>
          <cell r="C779" t="str">
            <v>98787683_A</v>
          </cell>
          <cell r="D779" t="str">
            <v>HYCITE</v>
          </cell>
          <cell r="E779" t="str">
            <v>DESPACHO</v>
          </cell>
          <cell r="F779" t="str">
            <v>NORMAL</v>
          </cell>
          <cell r="G779" t="str">
            <v>031002004268266</v>
          </cell>
          <cell r="H779">
            <v>44973</v>
          </cell>
          <cell r="I779" t="str">
            <v>HABILITADO_RUTEO</v>
          </cell>
          <cell r="J779">
            <v>44973</v>
          </cell>
          <cell r="K779" t="str">
            <v>FATIMA CEDENO</v>
          </cell>
          <cell r="L779" t="str">
            <v>RECINTO SAN ISIDRO KILOMETRO 16 BALZAR // OESTE BALZAR 091302 GUAYAS</v>
          </cell>
        </row>
        <row r="780">
          <cell r="A780" t="str">
            <v>98790030_A</v>
          </cell>
          <cell r="B780">
            <v>516631</v>
          </cell>
          <cell r="C780" t="str">
            <v>98790030_A</v>
          </cell>
          <cell r="D780" t="str">
            <v>HYCITE</v>
          </cell>
          <cell r="E780" t="str">
            <v>DESPACHO</v>
          </cell>
          <cell r="F780" t="str">
            <v>NORMAL</v>
          </cell>
          <cell r="G780" t="str">
            <v>ITG7350</v>
          </cell>
          <cell r="H780">
            <v>44973</v>
          </cell>
          <cell r="I780" t="str">
            <v>EN_TRANSITO</v>
          </cell>
          <cell r="J780">
            <v>44973</v>
          </cell>
          <cell r="K780" t="str">
            <v>ROMULO CHIPANTIZA</v>
          </cell>
          <cell r="L780" t="str">
            <v>MZ # 2914 VILLA # 6 MUCHO LOTE2 - MAEROLOTE7 PLAZA VICTORIA GUAYAQUIL // GUAYAQUIL(090703) PEDERNALES 090703 GUAYAS</v>
          </cell>
        </row>
        <row r="781">
          <cell r="A781" t="str">
            <v>98806165_A</v>
          </cell>
          <cell r="B781">
            <v>516632</v>
          </cell>
          <cell r="C781" t="str">
            <v>98806165_A</v>
          </cell>
          <cell r="D781" t="str">
            <v>HYCITE</v>
          </cell>
          <cell r="E781" t="str">
            <v>DESPACHO</v>
          </cell>
          <cell r="F781" t="str">
            <v>NORMAL</v>
          </cell>
          <cell r="G781" t="str">
            <v>031002004268268</v>
          </cell>
          <cell r="H781">
            <v>44973</v>
          </cell>
          <cell r="I781" t="str">
            <v>HABILITADO_RUTEO</v>
          </cell>
          <cell r="J781">
            <v>44973</v>
          </cell>
          <cell r="K781" t="str">
            <v>LUCY L GRANDA COST</v>
          </cell>
          <cell r="L781" t="str">
            <v>Avda El Oro y 1 de Mayo, Frente al parque infantil  ALAMOR 110406 LOJA</v>
          </cell>
        </row>
        <row r="782">
          <cell r="A782" t="str">
            <v>98809684_A</v>
          </cell>
          <cell r="B782">
            <v>516633</v>
          </cell>
          <cell r="C782" t="str">
            <v>98809684_A</v>
          </cell>
          <cell r="D782" t="str">
            <v>HYCITE</v>
          </cell>
          <cell r="E782" t="str">
            <v>DESPACHO</v>
          </cell>
          <cell r="F782" t="str">
            <v>NORMAL</v>
          </cell>
          <cell r="G782" t="str">
            <v>ITQ86606</v>
          </cell>
          <cell r="H782">
            <v>44973</v>
          </cell>
          <cell r="I782" t="str">
            <v>INCIDENCIA</v>
          </cell>
          <cell r="J782">
            <v>44973</v>
          </cell>
          <cell r="K782" t="str">
            <v>LEOPOLDO M LEON 593</v>
          </cell>
          <cell r="L782" t="str">
            <v>AV DE LA REPUBLICA OE2 4 Y TERESA DE CEDEPA  QUITO DISTRITO METROPOLIT 170508 PICHINCHA</v>
          </cell>
        </row>
        <row r="783">
          <cell r="A783" t="str">
            <v>98822923_A</v>
          </cell>
          <cell r="B783">
            <v>516634</v>
          </cell>
          <cell r="C783" t="str">
            <v>98822923_A</v>
          </cell>
          <cell r="D783" t="str">
            <v>HYCITE</v>
          </cell>
          <cell r="E783" t="str">
            <v>DESPACHO</v>
          </cell>
          <cell r="F783" t="str">
            <v>NORMAL</v>
          </cell>
          <cell r="G783" t="str">
            <v>ITQ86605</v>
          </cell>
          <cell r="H783">
            <v>44973</v>
          </cell>
          <cell r="I783" t="str">
            <v>ENTREGADO</v>
          </cell>
          <cell r="J783">
            <v>44973</v>
          </cell>
          <cell r="K783" t="str">
            <v>FERNANDO G CEDENO</v>
          </cell>
          <cell r="L783" t="str">
            <v>RIO COFANES E1 53 Y BARTOLOME SEGOVIA   QUITO DISTRITO METROPOLIT 170501 PICHINCHA</v>
          </cell>
        </row>
        <row r="784">
          <cell r="A784" t="str">
            <v>98825003_A</v>
          </cell>
          <cell r="B784">
            <v>516635</v>
          </cell>
          <cell r="C784" t="str">
            <v>98825003_A</v>
          </cell>
          <cell r="D784" t="str">
            <v>HYCITE</v>
          </cell>
          <cell r="E784" t="str">
            <v>DESPACHO</v>
          </cell>
          <cell r="F784" t="str">
            <v>NORMAL</v>
          </cell>
          <cell r="G784" t="str">
            <v>ITQ7376</v>
          </cell>
          <cell r="H784">
            <v>44973</v>
          </cell>
          <cell r="I784" t="str">
            <v>HABILITADO_RUTEO</v>
          </cell>
          <cell r="J784">
            <v>44973</v>
          </cell>
          <cell r="K784" t="str">
            <v>RICARDO G ROBALINO SR</v>
          </cell>
          <cell r="L784" t="str">
            <v>RIO COFANES E 1-53 BARTOLOME SEGOVIA PLAZA DE TOROS A 1 CUADRA DE AV 10 AGOS  JIPIJAPA 170501 PICHINCHA</v>
          </cell>
        </row>
        <row r="785">
          <cell r="A785" t="str">
            <v>98829967_A</v>
          </cell>
          <cell r="B785">
            <v>516636</v>
          </cell>
          <cell r="C785" t="str">
            <v>98829967_A</v>
          </cell>
          <cell r="D785" t="str">
            <v>HYCITE</v>
          </cell>
          <cell r="E785" t="str">
            <v>DESPACHO</v>
          </cell>
          <cell r="F785" t="str">
            <v>NORMAL</v>
          </cell>
          <cell r="G785" t="str">
            <v>ITQ86602</v>
          </cell>
          <cell r="H785">
            <v>44973</v>
          </cell>
          <cell r="I785" t="str">
            <v>ENTREGADO</v>
          </cell>
          <cell r="J785">
            <v>44973</v>
          </cell>
          <cell r="K785" t="str">
            <v>ANGEL L AUMALA SR</v>
          </cell>
          <cell r="L785" t="str">
            <v>VERACRUZ Y AMERICA   RUMIPAMBA 170502 PICHINCHA</v>
          </cell>
        </row>
        <row r="786">
          <cell r="A786" t="str">
            <v>98836067_A</v>
          </cell>
          <cell r="B786">
            <v>516637</v>
          </cell>
          <cell r="C786" t="str">
            <v>98836067_A</v>
          </cell>
          <cell r="D786" t="str">
            <v>HYCITE</v>
          </cell>
          <cell r="E786" t="str">
            <v>DESPACHO</v>
          </cell>
          <cell r="F786" t="str">
            <v>NORMAL</v>
          </cell>
          <cell r="G786" t="str">
            <v>ITQ86603</v>
          </cell>
          <cell r="H786">
            <v>44973</v>
          </cell>
          <cell r="I786" t="str">
            <v>ENTREGADO</v>
          </cell>
          <cell r="J786">
            <v>44973</v>
          </cell>
          <cell r="K786" t="str">
            <v>JHINET CELINA NINO ROJAS</v>
          </cell>
          <cell r="L786" t="str">
            <v>JULIO TEODORO SALEM N57-181 Y MANUEL GODOY  KENNEDY 170513 PICHINCHA</v>
          </cell>
        </row>
        <row r="787">
          <cell r="A787" t="str">
            <v>98853814_A</v>
          </cell>
          <cell r="B787">
            <v>516638</v>
          </cell>
          <cell r="C787" t="str">
            <v>98853814_A</v>
          </cell>
          <cell r="D787" t="str">
            <v>HYCITE</v>
          </cell>
          <cell r="E787" t="str">
            <v>DESPACHO</v>
          </cell>
          <cell r="F787" t="str">
            <v>NORMAL</v>
          </cell>
          <cell r="G787" t="str">
            <v>ITQ86604</v>
          </cell>
          <cell r="H787">
            <v>44973</v>
          </cell>
          <cell r="I787" t="str">
            <v>ENTREGADO</v>
          </cell>
          <cell r="J787">
            <v>44973</v>
          </cell>
          <cell r="K787" t="str">
            <v>YESSENIA E RUEDA HOME</v>
          </cell>
          <cell r="L787" t="str">
            <v>ISLA FERNANDINA N 43 125 Y TOMAS DE BERLANGA  DISTRITO METROPOLITANO 170513 PICHINCHA</v>
          </cell>
        </row>
        <row r="788">
          <cell r="A788" t="str">
            <v>98862355_A</v>
          </cell>
          <cell r="B788">
            <v>516639</v>
          </cell>
          <cell r="C788" t="str">
            <v>98862355_A</v>
          </cell>
          <cell r="D788" t="str">
            <v>HYCITE</v>
          </cell>
          <cell r="E788" t="str">
            <v>DESPACHO</v>
          </cell>
          <cell r="F788" t="str">
            <v>NORMAL</v>
          </cell>
          <cell r="G788" t="str">
            <v>031002004268269</v>
          </cell>
          <cell r="H788">
            <v>44973</v>
          </cell>
          <cell r="I788" t="str">
            <v>HABILITADO_RUTEO</v>
          </cell>
          <cell r="J788">
            <v>44973</v>
          </cell>
          <cell r="K788" t="str">
            <v>CRISTIAN D PALLO</v>
          </cell>
          <cell r="L788" t="str">
            <v>Calle Cofanes y 12 de Febrero Oficina Royal Prestige Margua Danjefs  LAGO AGRIO 210201 SUCUMBAOS</v>
          </cell>
        </row>
        <row r="789">
          <cell r="A789" t="str">
            <v>98864629</v>
          </cell>
          <cell r="B789">
            <v>516640</v>
          </cell>
          <cell r="C789" t="str">
            <v>98864629</v>
          </cell>
          <cell r="D789" t="str">
            <v>HYCITE</v>
          </cell>
          <cell r="E789" t="str">
            <v>DESPACHO</v>
          </cell>
          <cell r="F789" t="str">
            <v>NORMAL</v>
          </cell>
          <cell r="G789" t="str">
            <v>031002004268270</v>
          </cell>
          <cell r="H789">
            <v>44973</v>
          </cell>
          <cell r="I789" t="str">
            <v>HABILITADO_RUTEO</v>
          </cell>
          <cell r="J789">
            <v>44973</v>
          </cell>
          <cell r="K789" t="str">
            <v>WALTER PATRICIO GUALOTUNA QUINALUIS</v>
          </cell>
          <cell r="L789" t="str">
            <v>SANTA ISABELA Y LA PINTA-SUCUMBIOS JUNTO AL REGISTRO CIVIL LAGO AGRIO NUEVA LOJA 210203 SUCUMBIOS</v>
          </cell>
        </row>
        <row r="790">
          <cell r="A790" t="str">
            <v>98865774_A</v>
          </cell>
          <cell r="B790">
            <v>516641</v>
          </cell>
          <cell r="C790" t="str">
            <v>98865774_A</v>
          </cell>
          <cell r="D790" t="str">
            <v>HYCITE</v>
          </cell>
          <cell r="E790" t="str">
            <v>DESPACHO</v>
          </cell>
          <cell r="F790" t="str">
            <v>NORMAL</v>
          </cell>
          <cell r="G790" t="str">
            <v>ITQ86608</v>
          </cell>
          <cell r="H790">
            <v>44973</v>
          </cell>
          <cell r="I790" t="str">
            <v>INCIDENCIA</v>
          </cell>
          <cell r="J790">
            <v>44973</v>
          </cell>
          <cell r="K790" t="str">
            <v>VERONICA P ERAZO SRTA</v>
          </cell>
          <cell r="L790" t="str">
            <v>CALLE B 48 18   COCHAPAMBA 170132 PICHINCHA</v>
          </cell>
        </row>
        <row r="791">
          <cell r="A791" t="str">
            <v>98877478_A</v>
          </cell>
          <cell r="B791">
            <v>516642</v>
          </cell>
          <cell r="C791" t="str">
            <v>98877478_A</v>
          </cell>
          <cell r="D791" t="str">
            <v>HYCITE</v>
          </cell>
          <cell r="E791" t="str">
            <v>DESPACHO</v>
          </cell>
          <cell r="F791" t="str">
            <v>NORMAL</v>
          </cell>
          <cell r="G791" t="str">
            <v>031002004268271</v>
          </cell>
          <cell r="H791">
            <v>44973</v>
          </cell>
          <cell r="I791" t="str">
            <v>HABILITADO_RUTEO</v>
          </cell>
          <cell r="J791">
            <v>44973</v>
          </cell>
          <cell r="K791" t="str">
            <v>MARCIA Y GAVILANEZ</v>
          </cell>
          <cell r="L791" t="str">
            <v>PASAJE LARA 3 Y EL ORO   5 DE AGOSTO 080112 ESMERALDAS</v>
          </cell>
        </row>
        <row r="792">
          <cell r="A792" t="str">
            <v>98885881_A</v>
          </cell>
          <cell r="B792">
            <v>516643</v>
          </cell>
          <cell r="C792" t="str">
            <v>98885881_A</v>
          </cell>
          <cell r="D792" t="str">
            <v>HYCITE</v>
          </cell>
          <cell r="E792" t="str">
            <v>DESPACHO</v>
          </cell>
          <cell r="F792" t="str">
            <v>NORMAL</v>
          </cell>
          <cell r="G792" t="str">
            <v>ITG7351</v>
          </cell>
          <cell r="H792">
            <v>44973</v>
          </cell>
          <cell r="I792" t="str">
            <v>EN_TRANSITO</v>
          </cell>
          <cell r="J792">
            <v>44973</v>
          </cell>
          <cell r="K792" t="str">
            <v>IVAN O MUNIZ MAGO</v>
          </cell>
          <cell r="L792" t="str">
            <v>CDLA GARZOTA MZ 33 Y VILLA 21   TARQUI 090607 GUAYAS</v>
          </cell>
        </row>
        <row r="793">
          <cell r="A793" t="str">
            <v>98887679_A</v>
          </cell>
          <cell r="B793">
            <v>516644</v>
          </cell>
          <cell r="C793" t="str">
            <v>98887679_A</v>
          </cell>
          <cell r="D793" t="str">
            <v>HYCITE</v>
          </cell>
          <cell r="E793" t="str">
            <v>DESPACHO</v>
          </cell>
          <cell r="F793" t="str">
            <v>NORMAL</v>
          </cell>
          <cell r="G793" t="str">
            <v>ITG7352</v>
          </cell>
          <cell r="H793">
            <v>44973</v>
          </cell>
          <cell r="I793" t="str">
            <v>EN_TRANSITO</v>
          </cell>
          <cell r="J793">
            <v>44973</v>
          </cell>
          <cell r="K793" t="str">
            <v>ROSA DIAZ</v>
          </cell>
          <cell r="L793" t="str">
            <v>SAUCES 8 MZ 454 F 30 VILLA 8 SOLAR 8 ENTRANDO POR LA FRITADERIA GUAYAQUIL // NORTE TARQUI 090502 GUAYAS</v>
          </cell>
        </row>
        <row r="794">
          <cell r="A794" t="str">
            <v>98890179_A</v>
          </cell>
          <cell r="B794">
            <v>516645</v>
          </cell>
          <cell r="C794" t="str">
            <v>98890179_A</v>
          </cell>
          <cell r="D794" t="str">
            <v>HYCITE</v>
          </cell>
          <cell r="E794" t="str">
            <v>DESPACHO</v>
          </cell>
          <cell r="F794" t="str">
            <v>NORMAL</v>
          </cell>
          <cell r="G794" t="str">
            <v>ITQ7377</v>
          </cell>
          <cell r="H794">
            <v>44973</v>
          </cell>
          <cell r="I794" t="str">
            <v>HABILITADO_RUTEO</v>
          </cell>
          <cell r="J794">
            <v>44973</v>
          </cell>
          <cell r="K794" t="str">
            <v>RICARDO G ROBALINO SR</v>
          </cell>
          <cell r="L794" t="str">
            <v>RIO COFANES E 1-53 BARTOLOME SEGOVIA PLAZA DE TOROS A 1 CUADRA DE AV 10 AGOS  JIPIJAPA 170501 PICHINCHA</v>
          </cell>
        </row>
        <row r="795">
          <cell r="A795" t="str">
            <v>98891469_A</v>
          </cell>
          <cell r="B795">
            <v>516646</v>
          </cell>
          <cell r="C795" t="str">
            <v>98891469_A</v>
          </cell>
          <cell r="D795" t="str">
            <v>HYCITE</v>
          </cell>
          <cell r="E795" t="str">
            <v>DESPACHO</v>
          </cell>
          <cell r="F795" t="str">
            <v>NORMAL</v>
          </cell>
          <cell r="G795" t="str">
            <v>031002004268272</v>
          </cell>
          <cell r="H795">
            <v>44973</v>
          </cell>
          <cell r="I795" t="str">
            <v>HABILITADO_RUTEO</v>
          </cell>
          <cell r="J795">
            <v>44973</v>
          </cell>
          <cell r="K795" t="str">
            <v>JUANA JARA</v>
          </cell>
          <cell r="L795" t="str">
            <v>SAN RAFAEL CDLA LAS ORQUIDEAS CALLE D Y PASAJE C CASA 3 PISOS ESMERALDAS // ESMERALDAS SIMON PLATA TORRES 080118 ESMERALDAS</v>
          </cell>
        </row>
        <row r="796">
          <cell r="A796" t="str">
            <v>98892824</v>
          </cell>
          <cell r="B796">
            <v>516647</v>
          </cell>
          <cell r="C796" t="str">
            <v>98892824</v>
          </cell>
          <cell r="D796" t="str">
            <v>HYCITE</v>
          </cell>
          <cell r="E796" t="str">
            <v>DESPACHO</v>
          </cell>
          <cell r="F796" t="str">
            <v>NORMAL</v>
          </cell>
          <cell r="G796" t="str">
            <v>031002004268273</v>
          </cell>
          <cell r="H796">
            <v>44973</v>
          </cell>
          <cell r="I796" t="str">
            <v>HABILITADO_RUTEO</v>
          </cell>
          <cell r="J796">
            <v>44973</v>
          </cell>
          <cell r="K796" t="str">
            <v>NORMA SOLORZANO</v>
          </cell>
          <cell r="L796" t="str">
            <v>CIUDADELA EL PALMAL MANZANA F3 VILLA 8 DIAGONAL A ESCUELA EL PALMAR MANTA ** EL PALMAR EL PALMAR 130203 MANABI</v>
          </cell>
        </row>
        <row r="797">
          <cell r="A797" t="str">
            <v>98897135</v>
          </cell>
          <cell r="B797">
            <v>516648</v>
          </cell>
          <cell r="C797" t="str">
            <v>98897135</v>
          </cell>
          <cell r="D797" t="str">
            <v>HYCITE</v>
          </cell>
          <cell r="E797" t="str">
            <v>DESPACHO</v>
          </cell>
          <cell r="F797" t="str">
            <v>NORMAL</v>
          </cell>
          <cell r="G797" t="str">
            <v>ITG7353</v>
          </cell>
          <cell r="H797">
            <v>44973</v>
          </cell>
          <cell r="I797" t="str">
            <v>EN_TRANSITO</v>
          </cell>
          <cell r="J797">
            <v>44973</v>
          </cell>
          <cell r="K797" t="str">
            <v>MONICA MARMOL</v>
          </cell>
          <cell r="L797" t="str">
            <v>PUERTO AZUL MZ-C3 VILLA-12 GUAYAQUIL  TARQUI 090603 GUAYAS</v>
          </cell>
        </row>
        <row r="798">
          <cell r="A798" t="str">
            <v>98902818</v>
          </cell>
          <cell r="B798">
            <v>516649</v>
          </cell>
          <cell r="C798" t="str">
            <v>98902818</v>
          </cell>
          <cell r="D798" t="str">
            <v>HYCITE</v>
          </cell>
          <cell r="E798" t="str">
            <v>DESPACHO</v>
          </cell>
          <cell r="F798" t="str">
            <v>NORMAL</v>
          </cell>
          <cell r="G798" t="str">
            <v>ITQ7380</v>
          </cell>
          <cell r="H798">
            <v>44973</v>
          </cell>
          <cell r="I798" t="str">
            <v>HABILITADO_RUTEO</v>
          </cell>
          <cell r="J798">
            <v>44973</v>
          </cell>
          <cell r="K798" t="str">
            <v>MARIANELA CALIZ</v>
          </cell>
          <cell r="L798" t="str">
            <v>JOAQUIN OROSCO 513-238 Y ANTONIO HURTADO QUITO// EL RECREO LA FERROVIARIA 170141 PICHINCHA</v>
          </cell>
        </row>
        <row r="799">
          <cell r="A799" t="str">
            <v>98905370</v>
          </cell>
          <cell r="B799">
            <v>516650</v>
          </cell>
          <cell r="C799" t="str">
            <v>98905370</v>
          </cell>
          <cell r="D799" t="str">
            <v>HYCITE</v>
          </cell>
          <cell r="E799" t="str">
            <v>DESPACHO</v>
          </cell>
          <cell r="F799" t="str">
            <v>NORMAL</v>
          </cell>
          <cell r="G799" t="str">
            <v>ITQ7382</v>
          </cell>
          <cell r="H799">
            <v>44973</v>
          </cell>
          <cell r="I799" t="str">
            <v>HABILITADO_RUTEO</v>
          </cell>
          <cell r="J799">
            <v>44973</v>
          </cell>
          <cell r="K799" t="str">
            <v>GUADALUPE RECALDE</v>
          </cell>
          <cell r="L799" t="str">
            <v>AV QUITUMBE NAN Y AVAMARU NAN PLATAFORMA GUBERNAMENTAL DEL SUR 6TO PIS QUITO -QUITUMBE QUITUMBE 170702 PICHINCHA</v>
          </cell>
        </row>
        <row r="800">
          <cell r="A800" t="str">
            <v>98906258_A</v>
          </cell>
          <cell r="B800">
            <v>516651</v>
          </cell>
          <cell r="C800" t="str">
            <v>98906258_A</v>
          </cell>
          <cell r="D800" t="str">
            <v>HYCITE</v>
          </cell>
          <cell r="E800" t="str">
            <v>DESPACHO</v>
          </cell>
          <cell r="F800" t="str">
            <v>NORMAL</v>
          </cell>
          <cell r="G800" t="str">
            <v>ITQ86612</v>
          </cell>
          <cell r="H800">
            <v>44973</v>
          </cell>
          <cell r="I800" t="str">
            <v>ENTREGADO</v>
          </cell>
          <cell r="J800">
            <v>44973</v>
          </cell>
          <cell r="K800" t="str">
            <v>MAGDALENA M MORENO</v>
          </cell>
          <cell r="L800" t="str">
            <v>AV DE LA PRENSA N-45195 Y N45D YACUMBI. FRENTE AL INSTITUTO CORDILLERA  RUMIPAMBA 170104 PICHINCHA</v>
          </cell>
        </row>
        <row r="801">
          <cell r="A801" t="str">
            <v>98907421_A</v>
          </cell>
          <cell r="B801">
            <v>516652</v>
          </cell>
          <cell r="C801" t="str">
            <v>98907421_A</v>
          </cell>
          <cell r="D801" t="str">
            <v>HYCITE</v>
          </cell>
          <cell r="E801" t="str">
            <v>DESPACHO</v>
          </cell>
          <cell r="F801" t="str">
            <v>NORMAL</v>
          </cell>
          <cell r="G801" t="str">
            <v>ITQ7389</v>
          </cell>
          <cell r="H801">
            <v>44973</v>
          </cell>
          <cell r="I801" t="str">
            <v>HABILITADO_RUTEO</v>
          </cell>
          <cell r="J801">
            <v>44973</v>
          </cell>
          <cell r="K801" t="str">
            <v>LIDA MALIZA</v>
          </cell>
          <cell r="L801" t="str">
            <v>TOCALE CASA ESQ DE 3 PISOS MELON SIGCHOS FRENTE FERRETERIA ANDRADE QUITO//CDLA LA GATAZO SAN BARTOLO 170606 PICHINCHA</v>
          </cell>
        </row>
        <row r="802">
          <cell r="A802" t="str">
            <v>98914982</v>
          </cell>
          <cell r="B802">
            <v>516653</v>
          </cell>
          <cell r="C802" t="str">
            <v>98914982</v>
          </cell>
          <cell r="D802" t="str">
            <v>HYCITE</v>
          </cell>
          <cell r="E802" t="str">
            <v>DESPACHO</v>
          </cell>
          <cell r="F802" t="str">
            <v>NORMAL</v>
          </cell>
          <cell r="G802" t="str">
            <v>ITQ7384</v>
          </cell>
          <cell r="H802">
            <v>44973</v>
          </cell>
          <cell r="I802" t="str">
            <v>HABILITADO_RUTEO</v>
          </cell>
          <cell r="J802">
            <v>44973</v>
          </cell>
          <cell r="K802" t="str">
            <v>GLADYS QUINATOA</v>
          </cell>
          <cell r="L802" t="str">
            <v>AV CUSUBAMBA OE 4 -201 APUELA QUITO // SANTA RITA TURUBAMBA 170606 PICHINCHA</v>
          </cell>
        </row>
        <row r="803">
          <cell r="A803" t="str">
            <v>98915697</v>
          </cell>
          <cell r="B803">
            <v>516654</v>
          </cell>
          <cell r="C803" t="str">
            <v>98915697</v>
          </cell>
          <cell r="D803" t="str">
            <v>HYCITE</v>
          </cell>
          <cell r="E803" t="str">
            <v>DESPACHO</v>
          </cell>
          <cell r="F803" t="str">
            <v>NORMAL</v>
          </cell>
          <cell r="G803" t="str">
            <v>031002004268274</v>
          </cell>
          <cell r="H803">
            <v>44973</v>
          </cell>
          <cell r="I803" t="str">
            <v>HABILITADO_RUTEO</v>
          </cell>
          <cell r="J803">
            <v>44973</v>
          </cell>
          <cell r="K803" t="str">
            <v>ELIANA BANES</v>
          </cell>
          <cell r="L803" t="str">
            <v>JAVIER ROMERO #510 YPIO MONTUFAR POR AV. AMAZONAS MILAGRO / MILAGRO MILAGRO 091709 GUAYAS</v>
          </cell>
        </row>
        <row r="804">
          <cell r="A804" t="str">
            <v>98918181_A</v>
          </cell>
          <cell r="B804">
            <v>516655</v>
          </cell>
          <cell r="C804" t="str">
            <v>98918181_A</v>
          </cell>
          <cell r="D804" t="str">
            <v>HYCITE</v>
          </cell>
          <cell r="E804" t="str">
            <v>DESPACHO</v>
          </cell>
          <cell r="F804" t="str">
            <v>NORMAL</v>
          </cell>
          <cell r="G804" t="str">
            <v>ITQ86615</v>
          </cell>
          <cell r="H804">
            <v>44973</v>
          </cell>
          <cell r="I804" t="str">
            <v>ENTREGADO</v>
          </cell>
          <cell r="J804">
            <v>44973</v>
          </cell>
          <cell r="K804" t="str">
            <v>FABIAN JARAMILLO</v>
          </cell>
          <cell r="L804" t="str">
            <v>AV MIGUEL ANGEL S7-127 JACOBO VIGNOLA EDIF J-R QUITO / URBANIZACION PRIMAVERA 2 CUMBAYA 170157 PICHINCHA</v>
          </cell>
        </row>
        <row r="805">
          <cell r="A805" t="str">
            <v>98921207</v>
          </cell>
          <cell r="B805">
            <v>516656</v>
          </cell>
          <cell r="C805" t="str">
            <v>98921207</v>
          </cell>
          <cell r="D805" t="str">
            <v>HYCITE</v>
          </cell>
          <cell r="E805" t="str">
            <v>DESPACHO</v>
          </cell>
          <cell r="F805" t="str">
            <v>NORMAL</v>
          </cell>
          <cell r="G805" t="str">
            <v>ITG7354</v>
          </cell>
          <cell r="H805">
            <v>44973</v>
          </cell>
          <cell r="I805" t="str">
            <v>EN_TRANSITO</v>
          </cell>
          <cell r="J805">
            <v>44973</v>
          </cell>
          <cell r="K805" t="str">
            <v>STEVEN ORTIZ</v>
          </cell>
          <cell r="L805" t="str">
            <v>BALSAMO 515 Y CALLE SEXTA EN EL EDIFICI0O MOROCO GUAYAQUIL TARQUI 090507 GUAYAS</v>
          </cell>
        </row>
        <row r="806">
          <cell r="A806" t="str">
            <v>98922668</v>
          </cell>
          <cell r="B806">
            <v>516657</v>
          </cell>
          <cell r="C806" t="str">
            <v>98922668</v>
          </cell>
          <cell r="D806" t="str">
            <v>HYCITE</v>
          </cell>
          <cell r="E806" t="str">
            <v>DESPACHO</v>
          </cell>
          <cell r="F806" t="str">
            <v>NORMAL</v>
          </cell>
          <cell r="G806" t="str">
            <v>031002004268275</v>
          </cell>
          <cell r="H806">
            <v>44973</v>
          </cell>
          <cell r="I806" t="str">
            <v>HABILITADO_RUTEO</v>
          </cell>
          <cell r="J806">
            <v>44973</v>
          </cell>
          <cell r="K806" t="str">
            <v>HAYDEE ALARCON</v>
          </cell>
          <cell r="L806" t="str">
            <v>CALLE CARLOS CONCHA A DOS CUADRAS DE LA UNIDAD EDUCATIVA ESM ESMERALDAS ** BARRIO ESMERALDAS LIBRE 5 DE AGOSTO 080103 ESMERALDAS</v>
          </cell>
        </row>
        <row r="807">
          <cell r="A807" t="str">
            <v>98924170</v>
          </cell>
          <cell r="B807">
            <v>516658</v>
          </cell>
          <cell r="C807" t="str">
            <v>98924170</v>
          </cell>
          <cell r="D807" t="str">
            <v>HYCITE</v>
          </cell>
          <cell r="E807" t="str">
            <v>DESPACHO</v>
          </cell>
          <cell r="F807" t="str">
            <v>NORMAL</v>
          </cell>
          <cell r="G807" t="str">
            <v>ITQ86616</v>
          </cell>
          <cell r="H807">
            <v>44973</v>
          </cell>
          <cell r="I807" t="str">
            <v>ENTREGADO</v>
          </cell>
          <cell r="J807">
            <v>44973</v>
          </cell>
          <cell r="K807" t="str">
            <v>ROSARIO YEPEZ</v>
          </cell>
          <cell r="L807" t="str">
            <v>PORTUGAL N4-42 ELOY ALFARO VILLAS PORTUGAL 501 TORRE B QUITO ** QUITO QUITO 170504 PICHINCHA</v>
          </cell>
        </row>
        <row r="808">
          <cell r="A808" t="str">
            <v>98924843</v>
          </cell>
          <cell r="B808">
            <v>516659</v>
          </cell>
          <cell r="C808" t="str">
            <v>98924843</v>
          </cell>
          <cell r="D808" t="str">
            <v>HYCITE</v>
          </cell>
          <cell r="E808" t="str">
            <v>DESPACHO</v>
          </cell>
          <cell r="F808" t="str">
            <v>NORMAL</v>
          </cell>
          <cell r="G808" t="str">
            <v>031002004268276</v>
          </cell>
          <cell r="H808">
            <v>44973</v>
          </cell>
          <cell r="I808" t="str">
            <v>HABILITADO_RUTEO</v>
          </cell>
          <cell r="J808">
            <v>44973</v>
          </cell>
          <cell r="K808" t="str">
            <v>JOSE ARCENTALES</v>
          </cell>
          <cell r="L808" t="str">
            <v>CIUDADELA SAN MARCOS O Y 10 SIN CALLE VIA CRUCITA KM 4/2 TRAL ALDEA SOS PORTOVIEJO/ SAN MARCOS 12 DE MARZO 130102 MANABI</v>
          </cell>
        </row>
        <row r="809">
          <cell r="A809" t="str">
            <v>98924893</v>
          </cell>
          <cell r="B809">
            <v>516660</v>
          </cell>
          <cell r="C809" t="str">
            <v>98924893</v>
          </cell>
          <cell r="D809" t="str">
            <v>HYCITE</v>
          </cell>
          <cell r="E809" t="str">
            <v>DESPACHO</v>
          </cell>
          <cell r="F809" t="str">
            <v>NORMAL</v>
          </cell>
          <cell r="G809" t="str">
            <v>031002004268277</v>
          </cell>
          <cell r="H809">
            <v>44973</v>
          </cell>
          <cell r="I809" t="str">
            <v>HABILITADO_RUTEO</v>
          </cell>
          <cell r="J809">
            <v>44973</v>
          </cell>
          <cell r="K809" t="str">
            <v>DIANA AYALA</v>
          </cell>
          <cell r="L809" t="str">
            <v>VIA A TASECHE Y CALLE MANGUITOS TONSUPA CENTRAL CASA ARBOL MANGO ATACAMES // ATACAMES TONSUPA 080306 ESMERALDAS</v>
          </cell>
        </row>
        <row r="810">
          <cell r="A810" t="str">
            <v>98926955</v>
          </cell>
          <cell r="B810">
            <v>516661</v>
          </cell>
          <cell r="C810" t="str">
            <v>98926955</v>
          </cell>
          <cell r="D810" t="str">
            <v>HYCITE</v>
          </cell>
          <cell r="E810" t="str">
            <v>DESPACHO</v>
          </cell>
          <cell r="F810" t="str">
            <v>NORMAL</v>
          </cell>
          <cell r="G810" t="str">
            <v>031002004268278</v>
          </cell>
          <cell r="H810">
            <v>44973</v>
          </cell>
          <cell r="I810" t="str">
            <v>HABILITADO_RUTEO</v>
          </cell>
          <cell r="J810">
            <v>44973</v>
          </cell>
          <cell r="K810" t="str">
            <v>LUIS PINCHAO</v>
          </cell>
          <cell r="L810" t="str">
            <v>RIO AGUARICO S/N ENTRE RIO ALPAUIN Y RIO BLANCO MONTUFAR //UNION Y PROGRESO SAN JOSE 040207 CARCHI</v>
          </cell>
        </row>
        <row r="811">
          <cell r="A811" t="str">
            <v>TK-8232</v>
          </cell>
          <cell r="B811">
            <v>516608</v>
          </cell>
          <cell r="C811" t="str">
            <v>TK-8232</v>
          </cell>
          <cell r="D811" t="str">
            <v>MDELIVERY</v>
          </cell>
          <cell r="E811" t="str">
            <v>DESPACHO</v>
          </cell>
          <cell r="F811" t="str">
            <v>EXPRESS</v>
          </cell>
          <cell r="G811" t="str">
            <v/>
          </cell>
          <cell r="H811">
            <v>44972</v>
          </cell>
          <cell r="I811" t="str">
            <v>EN_PROCESO</v>
          </cell>
          <cell r="J811">
            <v>44972</v>
          </cell>
          <cell r="K811" t="str">
            <v>OTECEL</v>
          </cell>
          <cell r="L811" t="str">
            <v>AVDA SIMON BOLIVAR Y VIA NAYON CONJUNTO CORPORATIVO EKOPARK TORRE 3 TELEFONICA</v>
          </cell>
        </row>
        <row r="812">
          <cell r="A812" t="str">
            <v>TK-8233</v>
          </cell>
          <cell r="B812">
            <v>516609</v>
          </cell>
          <cell r="C812" t="str">
            <v>TK-8233</v>
          </cell>
          <cell r="D812" t="str">
            <v>MDELIVERY</v>
          </cell>
          <cell r="E812" t="str">
            <v>DESPACHO</v>
          </cell>
          <cell r="F812" t="str">
            <v>EXPRESS</v>
          </cell>
          <cell r="G812" t="str">
            <v/>
          </cell>
          <cell r="H812">
            <v>44972</v>
          </cell>
          <cell r="I812" t="str">
            <v>EN_PROCESO</v>
          </cell>
          <cell r="J812">
            <v>44972</v>
          </cell>
          <cell r="K812" t="str">
            <v>OTECEL</v>
          </cell>
          <cell r="L812" t="str">
            <v>AVDA SIMON BOLIVAR Y VIA NAYON CONJUNTO CORPORATIVO EKOPARK TORRE 3 TELEFONICA</v>
          </cell>
        </row>
        <row r="813">
          <cell r="A813" t="str">
            <v>TK-8234</v>
          </cell>
          <cell r="B813">
            <v>516610</v>
          </cell>
          <cell r="C813" t="str">
            <v>TK-8234</v>
          </cell>
          <cell r="D813" t="str">
            <v>MDELIVERY</v>
          </cell>
          <cell r="E813" t="str">
            <v>DESPACHO</v>
          </cell>
          <cell r="F813" t="str">
            <v>EXPRESS</v>
          </cell>
          <cell r="G813" t="str">
            <v/>
          </cell>
          <cell r="H813">
            <v>44972</v>
          </cell>
          <cell r="I813" t="str">
            <v>EN_PROCESO</v>
          </cell>
          <cell r="J813">
            <v>44972</v>
          </cell>
          <cell r="K813" t="str">
            <v>OTECEL</v>
          </cell>
          <cell r="L813" t="str">
            <v>AVDA SIMON BOLIVAR Y VIA NAYON CONJUNTO CORPORATIVO EKOPARK TORRE 3 TELEFONICA</v>
          </cell>
        </row>
        <row r="814">
          <cell r="A814" t="str">
            <v>TK-8235</v>
          </cell>
          <cell r="B814">
            <v>516611</v>
          </cell>
          <cell r="C814" t="str">
            <v>TK-8235</v>
          </cell>
          <cell r="D814" t="str">
            <v>MDELIVERY</v>
          </cell>
          <cell r="E814" t="str">
            <v>DESPACHO</v>
          </cell>
          <cell r="F814" t="str">
            <v>EXPRESS</v>
          </cell>
          <cell r="G814" t="str">
            <v/>
          </cell>
          <cell r="H814">
            <v>44972</v>
          </cell>
          <cell r="I814" t="str">
            <v>EN_PROCESO</v>
          </cell>
          <cell r="J814">
            <v>44972</v>
          </cell>
          <cell r="K814" t="str">
            <v>OTECEL</v>
          </cell>
          <cell r="L814" t="str">
            <v>AVDA SIMON BOLIVAR Y VIA NAYON CONJUNTO CORPORATIVO EKOPARK TORRE 3 TELEFONICA</v>
          </cell>
        </row>
        <row r="815">
          <cell r="A815" t="str">
            <v>TK-8236</v>
          </cell>
          <cell r="B815">
            <v>516612</v>
          </cell>
          <cell r="C815" t="str">
            <v>TK-8236</v>
          </cell>
          <cell r="D815" t="str">
            <v>MDELIVERY</v>
          </cell>
          <cell r="E815" t="str">
            <v>DESPACHO</v>
          </cell>
          <cell r="F815" t="str">
            <v>EXPRESS</v>
          </cell>
          <cell r="G815" t="str">
            <v/>
          </cell>
          <cell r="H815">
            <v>44972</v>
          </cell>
          <cell r="I815" t="str">
            <v>EN_PROCESO</v>
          </cell>
          <cell r="J815">
            <v>44972</v>
          </cell>
          <cell r="K815" t="str">
            <v>OTECEL</v>
          </cell>
          <cell r="L815" t="str">
            <v>AVDA SIMON BOLIVAR Y VIA NAYON CONJUNTO CORPORATIVO EKOPARK TORRE 3 TELEFONICA</v>
          </cell>
        </row>
        <row r="816">
          <cell r="A816" t="str">
            <v>TK-8237</v>
          </cell>
          <cell r="B816">
            <v>516613</v>
          </cell>
          <cell r="C816" t="str">
            <v>TK-8237</v>
          </cell>
          <cell r="D816" t="str">
            <v>MDELIVERY</v>
          </cell>
          <cell r="E816" t="str">
            <v>DESPACHO</v>
          </cell>
          <cell r="F816" t="str">
            <v>EXPRESS</v>
          </cell>
          <cell r="G816" t="str">
            <v/>
          </cell>
          <cell r="H816">
            <v>44972</v>
          </cell>
          <cell r="I816" t="str">
            <v>EN_PROCESO</v>
          </cell>
          <cell r="J816">
            <v>44972</v>
          </cell>
          <cell r="K816" t="str">
            <v>OTECEL</v>
          </cell>
          <cell r="L816" t="str">
            <v>AVDA SIMON BOLIVAR Y VIA NAYON CONJUNTO CORPORATIVO EKOPARK TORRE 3 TELEFONICA</v>
          </cell>
        </row>
        <row r="817">
          <cell r="A817" t="str">
            <v>TK-8238</v>
          </cell>
          <cell r="B817">
            <v>516614</v>
          </cell>
          <cell r="C817" t="str">
            <v>TK-8238</v>
          </cell>
          <cell r="D817" t="str">
            <v>MDELIVERY</v>
          </cell>
          <cell r="E817" t="str">
            <v>DESPACHO</v>
          </cell>
          <cell r="F817" t="str">
            <v>EXPRESS</v>
          </cell>
          <cell r="G817" t="str">
            <v/>
          </cell>
          <cell r="H817">
            <v>44972</v>
          </cell>
          <cell r="I817" t="str">
            <v>EN_PROCESO</v>
          </cell>
          <cell r="J817">
            <v>44972</v>
          </cell>
          <cell r="K817" t="str">
            <v>OTECEL</v>
          </cell>
          <cell r="L817" t="str">
            <v>AVDA SIMON BOLIVAR Y VIA NAYON CONJUNTO CORPORATIVO EKOPARK TORRE 3 TELEFONICA</v>
          </cell>
        </row>
        <row r="818">
          <cell r="A818" t="str">
            <v>TK-8239</v>
          </cell>
          <cell r="B818">
            <v>516615</v>
          </cell>
          <cell r="C818" t="str">
            <v>TK-8239</v>
          </cell>
          <cell r="D818" t="str">
            <v>MDELIVERY</v>
          </cell>
          <cell r="E818" t="str">
            <v>DESPACHO</v>
          </cell>
          <cell r="F818" t="str">
            <v>EXPRESS</v>
          </cell>
          <cell r="G818" t="str">
            <v/>
          </cell>
          <cell r="H818">
            <v>44972</v>
          </cell>
          <cell r="I818" t="str">
            <v>EN_PROCESO</v>
          </cell>
          <cell r="J818">
            <v>44972</v>
          </cell>
          <cell r="K818" t="str">
            <v>OTECEL</v>
          </cell>
          <cell r="L818" t="str">
            <v>AVDA SIMON BOLIVAR Y VIA NAYON CONJUNTO CORPORATIVO EKOPARK TORRE 3 TELEFONICA</v>
          </cell>
        </row>
        <row r="819">
          <cell r="A819" t="str">
            <v>TK-8240</v>
          </cell>
          <cell r="B819">
            <v>516616</v>
          </cell>
          <cell r="C819" t="str">
            <v>TK-8240</v>
          </cell>
          <cell r="D819" t="str">
            <v>MDELIVERY</v>
          </cell>
          <cell r="E819" t="str">
            <v>DESPACHO</v>
          </cell>
          <cell r="F819" t="str">
            <v>EXPRESS</v>
          </cell>
          <cell r="G819" t="str">
            <v/>
          </cell>
          <cell r="H819">
            <v>44972</v>
          </cell>
          <cell r="I819" t="str">
            <v>EN_PROCESO</v>
          </cell>
          <cell r="J819">
            <v>44972</v>
          </cell>
          <cell r="K819" t="str">
            <v>OTECEL</v>
          </cell>
          <cell r="L819" t="str">
            <v>AVDA SIMON BOLIVAR Y VIA NAYON CONJUNTO CORPORATIVO EKOPARK TORRE 3 TELEFONICA</v>
          </cell>
        </row>
        <row r="820">
          <cell r="A820" t="str">
            <v>TK-8241</v>
          </cell>
          <cell r="B820">
            <v>516617</v>
          </cell>
          <cell r="C820" t="str">
            <v>TK-8241</v>
          </cell>
          <cell r="D820" t="str">
            <v>MDELIVERY</v>
          </cell>
          <cell r="E820" t="str">
            <v>DESPACHO</v>
          </cell>
          <cell r="F820" t="str">
            <v>EXPRESS</v>
          </cell>
          <cell r="G820" t="str">
            <v/>
          </cell>
          <cell r="H820">
            <v>44972</v>
          </cell>
          <cell r="I820" t="str">
            <v>EN_PROCESO</v>
          </cell>
          <cell r="J820">
            <v>44972</v>
          </cell>
          <cell r="K820" t="str">
            <v>OTECEL</v>
          </cell>
          <cell r="L820" t="str">
            <v>AVDA SIMON BOLIVAR Y VIA NAYON CONJUNTO CORPORATIVO EKOPARK TORRE 3 TELEFONICA</v>
          </cell>
        </row>
        <row r="821">
          <cell r="A821" t="str">
            <v>TK-8242</v>
          </cell>
          <cell r="B821">
            <v>516618</v>
          </cell>
          <cell r="C821" t="str">
            <v>TK-8242</v>
          </cell>
          <cell r="D821" t="str">
            <v>MDELIVERY</v>
          </cell>
          <cell r="E821" t="str">
            <v>DESPACHO</v>
          </cell>
          <cell r="F821" t="str">
            <v>EXPRESS</v>
          </cell>
          <cell r="G821" t="str">
            <v/>
          </cell>
          <cell r="H821">
            <v>44972</v>
          </cell>
          <cell r="I821" t="str">
            <v>EN_PROCESO</v>
          </cell>
          <cell r="J821">
            <v>44972</v>
          </cell>
          <cell r="K821" t="str">
            <v>OTECEL</v>
          </cell>
          <cell r="L821" t="str">
            <v>AVDA SIMON BOLIVAR Y VIA NAYON CONJUNTO CORPORATIVO EKOPARK TORRE 3 TELEFONICA</v>
          </cell>
        </row>
        <row r="822">
          <cell r="A822" t="str">
            <v>TK-8243</v>
          </cell>
          <cell r="B822">
            <v>516619</v>
          </cell>
          <cell r="C822" t="str">
            <v>TK-8243</v>
          </cell>
          <cell r="D822" t="str">
            <v>MDELIVERY</v>
          </cell>
          <cell r="E822" t="str">
            <v>DESPACHO</v>
          </cell>
          <cell r="F822" t="str">
            <v>EXPRESS</v>
          </cell>
          <cell r="G822" t="str">
            <v/>
          </cell>
          <cell r="H822">
            <v>44972</v>
          </cell>
          <cell r="I822" t="str">
            <v>EN_PROCESO</v>
          </cell>
          <cell r="J822">
            <v>44972</v>
          </cell>
          <cell r="K822" t="str">
            <v>OTECEL</v>
          </cell>
          <cell r="L822" t="str">
            <v>AVDA SIMON BOLIVAR Y VIA NAYON CONJUNTO CORPORATIVO EKOPARK TORRE 3 TELEFONICA</v>
          </cell>
        </row>
        <row r="823">
          <cell r="A823" t="str">
            <v>TK-8244</v>
          </cell>
          <cell r="B823">
            <v>516620</v>
          </cell>
          <cell r="C823" t="str">
            <v>TK-8244</v>
          </cell>
          <cell r="D823" t="str">
            <v>MDELIVERY</v>
          </cell>
          <cell r="E823" t="str">
            <v>DESPACHO</v>
          </cell>
          <cell r="F823" t="str">
            <v>EXPRESS</v>
          </cell>
          <cell r="G823" t="str">
            <v/>
          </cell>
          <cell r="H823">
            <v>44972</v>
          </cell>
          <cell r="I823" t="str">
            <v>EN_PROCESO</v>
          </cell>
          <cell r="J823">
            <v>44972</v>
          </cell>
          <cell r="K823" t="str">
            <v>OTECEL</v>
          </cell>
          <cell r="L823" t="str">
            <v>AVDA SIMON BOLIVAR Y VIA NAYON CONJUNTO CORPORATIVO EKOPARK TORRE 3 TELEFONICA</v>
          </cell>
        </row>
        <row r="824">
          <cell r="A824" t="str">
            <v>TK-8245</v>
          </cell>
          <cell r="B824">
            <v>516621</v>
          </cell>
          <cell r="C824" t="str">
            <v>TK-8245</v>
          </cell>
          <cell r="D824" t="str">
            <v>MDELIVERY</v>
          </cell>
          <cell r="E824" t="str">
            <v>DESPACHO</v>
          </cell>
          <cell r="F824" t="str">
            <v>EXPRESS</v>
          </cell>
          <cell r="G824" t="str">
            <v/>
          </cell>
          <cell r="H824">
            <v>44972</v>
          </cell>
          <cell r="I824" t="str">
            <v>EN_PROCESO</v>
          </cell>
          <cell r="J824">
            <v>44972</v>
          </cell>
          <cell r="K824" t="str">
            <v>OTECEL</v>
          </cell>
          <cell r="L824" t="str">
            <v>AVDA SIMON BOLIVAR Y VIA NAYON CONJUNTO CORPORATIVO EKOPARK TORRE 3 TELEFONICA</v>
          </cell>
        </row>
        <row r="825">
          <cell r="A825" t="str">
            <v>TK-8246</v>
          </cell>
          <cell r="B825">
            <v>516622</v>
          </cell>
          <cell r="C825" t="str">
            <v>TK-8246</v>
          </cell>
          <cell r="D825" t="str">
            <v>MDELIVERY</v>
          </cell>
          <cell r="E825" t="str">
            <v>DESPACHO</v>
          </cell>
          <cell r="F825" t="str">
            <v>EXPRESS</v>
          </cell>
          <cell r="G825" t="str">
            <v/>
          </cell>
          <cell r="H825">
            <v>44972</v>
          </cell>
          <cell r="I825" t="str">
            <v>EN_PROCESO</v>
          </cell>
          <cell r="J825">
            <v>44972</v>
          </cell>
          <cell r="K825" t="str">
            <v>OTECEL</v>
          </cell>
          <cell r="L825" t="str">
            <v>AVDA SIMON BOLIVAR Y VIA NAYON CONJUNTO CORPORATIVO EKOPARK TORRE 3 TELEFONICA</v>
          </cell>
        </row>
        <row r="826">
          <cell r="A826" t="str">
            <v>TK-8247</v>
          </cell>
          <cell r="B826">
            <v>516623</v>
          </cell>
          <cell r="C826" t="str">
            <v>TK-8247</v>
          </cell>
          <cell r="D826" t="str">
            <v>MDELIVERY</v>
          </cell>
          <cell r="E826" t="str">
            <v>DESPACHO</v>
          </cell>
          <cell r="F826" t="str">
            <v>EXPRESS</v>
          </cell>
          <cell r="G826" t="str">
            <v/>
          </cell>
          <cell r="H826">
            <v>44972</v>
          </cell>
          <cell r="I826" t="str">
            <v>EN_PROCESO</v>
          </cell>
          <cell r="J826">
            <v>44972</v>
          </cell>
          <cell r="K826" t="str">
            <v>OTECEL</v>
          </cell>
          <cell r="L826" t="str">
            <v>AVDA SIMON BOLIVAR Y VIA NAYON CONJUNTO CORPORATIVO EKOPARK TORRE 3 TELEFONICA</v>
          </cell>
        </row>
        <row r="827">
          <cell r="A827" t="str">
            <v>TK-8231</v>
          </cell>
          <cell r="B827">
            <v>516607</v>
          </cell>
          <cell r="C827" t="str">
            <v>TK-8231</v>
          </cell>
          <cell r="D827" t="str">
            <v>MDELIVERY</v>
          </cell>
          <cell r="E827" t="str">
            <v>DESPACHO</v>
          </cell>
          <cell r="F827" t="str">
            <v>EXPRESS</v>
          </cell>
          <cell r="G827" t="str">
            <v/>
          </cell>
          <cell r="H827">
            <v>44972</v>
          </cell>
          <cell r="I827" t="str">
            <v>EN_PROCESO</v>
          </cell>
          <cell r="J827">
            <v>44972</v>
          </cell>
          <cell r="K827" t="str">
            <v>OTECEL</v>
          </cell>
          <cell r="L827" t="str">
            <v>AVDA SIMON BOLIVAR Y VIA NAYON CONJUNTO CORPORATIVO EKOPARK TORRE 3 TELEFONICA</v>
          </cell>
        </row>
        <row r="828">
          <cell r="A828" t="str">
            <v>DEC3202302160002</v>
          </cell>
          <cell r="B828">
            <v>516606</v>
          </cell>
          <cell r="C828" t="str">
            <v>DEC3202302160002</v>
          </cell>
          <cell r="D828" t="str">
            <v>HUAWEI</v>
          </cell>
          <cell r="E828" t="str">
            <v>DESPACHO</v>
          </cell>
          <cell r="F828" t="str">
            <v>EXCLUSIVO</v>
          </cell>
          <cell r="G828" t="str">
            <v>86597</v>
          </cell>
          <cell r="H828">
            <v>44972</v>
          </cell>
          <cell r="I828" t="str">
            <v>ENTREGADO</v>
          </cell>
          <cell r="J828">
            <v>44973</v>
          </cell>
          <cell r="K828" t="str">
            <v>TELEFONICA_UIO</v>
          </cell>
          <cell r="L828" t="str">
            <v>COMPLEJO SAN JORGE. 28 DE JUNIO Y GARCIA MORENO - ENTRADA A LLANO GRANDE.</v>
          </cell>
        </row>
        <row r="829">
          <cell r="A829" t="str">
            <v>ZP_2023_023</v>
          </cell>
          <cell r="B829">
            <v>516605</v>
          </cell>
          <cell r="C829" t="str">
            <v>ZP_2023_023</v>
          </cell>
          <cell r="D829" t="str">
            <v>ZIPPAK</v>
          </cell>
          <cell r="E829" t="str">
            <v>DESPACHO</v>
          </cell>
          <cell r="F829" t="str">
            <v>NORMAL</v>
          </cell>
          <cell r="G829" t="str">
            <v>86596</v>
          </cell>
          <cell r="H829">
            <v>44972</v>
          </cell>
          <cell r="I829" t="str">
            <v>EN_TRANSITO</v>
          </cell>
          <cell r="J829">
            <v>44973</v>
          </cell>
          <cell r="K829" t="str">
            <v>CAFE GARU</v>
          </cell>
          <cell r="L829" t="str">
            <v>ITULCACHI, CALLE JOSE GUERRERO SN Y SEGUNDA, VIA A LA COCHA</v>
          </cell>
        </row>
        <row r="830">
          <cell r="A830" t="str">
            <v>00182850-DDF-BFD</v>
          </cell>
          <cell r="B830">
            <v>516601</v>
          </cell>
          <cell r="C830" t="str">
            <v>00182850-DDF-BFD</v>
          </cell>
          <cell r="D830" t="str">
            <v>IBM</v>
          </cell>
          <cell r="E830" t="str">
            <v>DESPACHO</v>
          </cell>
          <cell r="F830" t="str">
            <v>DIRECT DELIVERY</v>
          </cell>
          <cell r="G830" t="str">
            <v>000003532</v>
          </cell>
          <cell r="H830">
            <v>44972</v>
          </cell>
          <cell r="I830" t="str">
            <v>ENTREGADO</v>
          </cell>
          <cell r="J830">
            <v>44973</v>
          </cell>
          <cell r="K830" t="str">
            <v>CORPORACION FAVORITA C.A.</v>
          </cell>
          <cell r="L830" t="str">
            <v>28 DE JUNIO Y GABRIEL GARCIA ENTRADA A LLANO GRANDE</v>
          </cell>
        </row>
        <row r="831">
          <cell r="A831" t="str">
            <v>00182850-DDF-BFE</v>
          </cell>
          <cell r="B831">
            <v>516602</v>
          </cell>
          <cell r="C831" t="str">
            <v>00182850-DDF-BFE</v>
          </cell>
          <cell r="D831" t="str">
            <v>IBM</v>
          </cell>
          <cell r="E831" t="str">
            <v>DESPACHO</v>
          </cell>
          <cell r="F831" t="str">
            <v>DIRECT DELIVERY</v>
          </cell>
          <cell r="G831" t="str">
            <v>000003533</v>
          </cell>
          <cell r="H831">
            <v>44972</v>
          </cell>
          <cell r="I831" t="str">
            <v>ENTREGADO</v>
          </cell>
          <cell r="J831">
            <v>44973</v>
          </cell>
          <cell r="K831" t="str">
            <v>CORPORACION FAVORITA C.A.</v>
          </cell>
          <cell r="L831" t="str">
            <v>28 DE JUNIO Y GABRIEL GARCIA ENTRADA A LLANO GRANDE</v>
          </cell>
        </row>
        <row r="832">
          <cell r="A832" t="str">
            <v>00182850-DDF-BFF</v>
          </cell>
          <cell r="B832">
            <v>516603</v>
          </cell>
          <cell r="C832" t="str">
            <v>00182850-DDF-BFF</v>
          </cell>
          <cell r="D832" t="str">
            <v>IBM</v>
          </cell>
          <cell r="E832" t="str">
            <v>DESPACHO</v>
          </cell>
          <cell r="F832" t="str">
            <v>DIRECT DELIVERY</v>
          </cell>
          <cell r="G832" t="str">
            <v>000003534</v>
          </cell>
          <cell r="H832">
            <v>44972</v>
          </cell>
          <cell r="I832" t="str">
            <v>ENTREGADO</v>
          </cell>
          <cell r="J832">
            <v>44973</v>
          </cell>
          <cell r="K832" t="str">
            <v>CORPORACION FAVORITA C.A.</v>
          </cell>
          <cell r="L832" t="str">
            <v>28 DE JUNIO Y GABRIEL GARCIA ENTRADA A LLANO GRANDE</v>
          </cell>
        </row>
        <row r="833">
          <cell r="A833" t="str">
            <v>00182850-DDF-BFG</v>
          </cell>
          <cell r="B833">
            <v>516604</v>
          </cell>
          <cell r="C833" t="str">
            <v>00182850-DDF-BFG</v>
          </cell>
          <cell r="D833" t="str">
            <v>IBM</v>
          </cell>
          <cell r="E833" t="str">
            <v>DESPACHO</v>
          </cell>
          <cell r="F833" t="str">
            <v>DIRECT DELIVERY</v>
          </cell>
          <cell r="G833" t="str">
            <v>000003535</v>
          </cell>
          <cell r="H833">
            <v>44972</v>
          </cell>
          <cell r="I833" t="str">
            <v>ENTREGADO</v>
          </cell>
          <cell r="J833">
            <v>44973</v>
          </cell>
          <cell r="K833" t="str">
            <v>CORPORACION FAVORITA C.A.</v>
          </cell>
          <cell r="L833" t="str">
            <v>28 DE JUNIO Y GABRIEL GARCIA ENTRADA A LLANO GRANDE</v>
          </cell>
        </row>
        <row r="834">
          <cell r="A834" t="str">
            <v>R_23_018_01031977</v>
          </cell>
          <cell r="B834">
            <v>516600</v>
          </cell>
          <cell r="C834" t="str">
            <v>R_23_018_01031977</v>
          </cell>
          <cell r="D834" t="str">
            <v>ROER</v>
          </cell>
          <cell r="E834" t="str">
            <v>DESPACHO</v>
          </cell>
          <cell r="F834" t="str">
            <v>NORMAL</v>
          </cell>
          <cell r="G834" t="str">
            <v>FT86577</v>
          </cell>
          <cell r="H834">
            <v>44972</v>
          </cell>
          <cell r="I834" t="str">
            <v>ENTREGADO</v>
          </cell>
          <cell r="J834">
            <v>44973</v>
          </cell>
          <cell r="K834" t="str">
            <v>ROER_JUAN CARLOS PARDO</v>
          </cell>
          <cell r="L834" t="str">
            <v>MIRASIERRA EL SOL OE12-159 Y MERCURIO.</v>
          </cell>
        </row>
        <row r="835">
          <cell r="A835" t="str">
            <v>R_23_017_01203847</v>
          </cell>
          <cell r="B835">
            <v>516599</v>
          </cell>
          <cell r="C835" t="str">
            <v>R_23_017_01203847</v>
          </cell>
          <cell r="D835" t="str">
            <v>ROER</v>
          </cell>
          <cell r="E835" t="str">
            <v>DESPACHO</v>
          </cell>
          <cell r="F835" t="str">
            <v>EXCLUSIVO</v>
          </cell>
          <cell r="G835" t="str">
            <v>FT86563</v>
          </cell>
          <cell r="H835">
            <v>44972</v>
          </cell>
          <cell r="I835" t="str">
            <v>ENTREGADO</v>
          </cell>
          <cell r="J835">
            <v>44973</v>
          </cell>
          <cell r="K835" t="str">
            <v>ROER_EDGAR MARMOL</v>
          </cell>
          <cell r="L835" t="str">
            <v>AV ELOY ALFARO Y PASAJE DE LAS HIGUERAS S/N</v>
          </cell>
        </row>
        <row r="836">
          <cell r="A836" t="str">
            <v>20003117154180</v>
          </cell>
          <cell r="B836">
            <v>516587</v>
          </cell>
          <cell r="C836" t="str">
            <v>20003117154180</v>
          </cell>
          <cell r="D836" t="str">
            <v>CONECEL</v>
          </cell>
          <cell r="E836" t="str">
            <v>DESPACHO</v>
          </cell>
          <cell r="F836" t="str">
            <v>NORMAL</v>
          </cell>
          <cell r="G836" t="str">
            <v>031002004267728</v>
          </cell>
          <cell r="H836">
            <v>44972</v>
          </cell>
          <cell r="I836" t="str">
            <v>EN_TRANSITO</v>
          </cell>
          <cell r="J836">
            <v>44972</v>
          </cell>
          <cell r="K836" t="str">
            <v xml:space="preserve">MARIA ENITH DE LOURDES ERAZO ABARCA / </v>
          </cell>
          <cell r="L836" t="str">
            <v>LOJA / SUCRE / C. VENEZUELA 2428 AV.PIO JARAMILLO ALVARADO CASA DE 2PISOS CREMA JUNTO A LA ACADEMIA THE CANADIAN</v>
          </cell>
        </row>
        <row r="837">
          <cell r="A837" t="str">
            <v>20003117158226</v>
          </cell>
          <cell r="B837">
            <v>516588</v>
          </cell>
          <cell r="C837" t="str">
            <v>20003117158226</v>
          </cell>
          <cell r="D837" t="str">
            <v>CONECEL</v>
          </cell>
          <cell r="E837" t="str">
            <v>DESPACHO</v>
          </cell>
          <cell r="F837" t="str">
            <v>NORMAL</v>
          </cell>
          <cell r="G837" t="str">
            <v>GR20003117158226</v>
          </cell>
          <cell r="H837">
            <v>44972</v>
          </cell>
          <cell r="I837" t="str">
            <v>EN_TRANSITO</v>
          </cell>
          <cell r="J837">
            <v>44973</v>
          </cell>
          <cell r="K837" t="str">
            <v xml:space="preserve">KARELIS LISBETH MUNOZ SALTOS / </v>
          </cell>
          <cell r="L837" t="str">
            <v>SANTO DOMINGO / BOMBOLI / CALLE KENIA Y TURQUIA SECTOR EL CONSEJO PROVINCIAL CASA N24 DE UN PISO COLOR NARANJA FRENE A LA TIENDA CLIP ONLINE</v>
          </cell>
        </row>
        <row r="838">
          <cell r="A838" t="str">
            <v>20003117137444</v>
          </cell>
          <cell r="B838">
            <v>516589</v>
          </cell>
          <cell r="C838" t="str">
            <v>20003117137444</v>
          </cell>
          <cell r="D838" t="str">
            <v>CONECEL</v>
          </cell>
          <cell r="E838" t="str">
            <v>DESPACHO</v>
          </cell>
          <cell r="F838" t="str">
            <v>NORMAL</v>
          </cell>
          <cell r="G838" t="str">
            <v>GR20003117137444</v>
          </cell>
          <cell r="H838">
            <v>44972</v>
          </cell>
          <cell r="I838" t="str">
            <v>EN_TRANSITO</v>
          </cell>
          <cell r="J838">
            <v>44973</v>
          </cell>
          <cell r="K838" t="str">
            <v xml:space="preserve">AQUILES ARTURO DEL PEZO TOMALA / </v>
          </cell>
          <cell r="L838" t="str">
            <v>LA LIBERTAD / LA LIBERTAD / AV 22 Y CALLE 33 EN LA CLINICA VIRGEN DEL CISNE A UNA CUADRA DE LA IGLESIA VIRGEN DEL CISNE</v>
          </cell>
        </row>
        <row r="839">
          <cell r="A839" t="str">
            <v>20003117157147</v>
          </cell>
          <cell r="B839">
            <v>516590</v>
          </cell>
          <cell r="C839" t="str">
            <v>20003117157147</v>
          </cell>
          <cell r="D839" t="str">
            <v>CONECEL</v>
          </cell>
          <cell r="E839" t="str">
            <v>DESPACHO</v>
          </cell>
          <cell r="F839" t="str">
            <v>NORMAL</v>
          </cell>
          <cell r="G839" t="str">
            <v>FT86588</v>
          </cell>
          <cell r="H839">
            <v>44972</v>
          </cell>
          <cell r="I839" t="str">
            <v>INCIDENCIA</v>
          </cell>
          <cell r="J839">
            <v>44973</v>
          </cell>
          <cell r="K839" t="str">
            <v xml:space="preserve">RONNY JAIR MENDEZ BRAVO / </v>
          </cell>
          <cell r="L839" t="str">
            <v>QUITO / AMAGUANA / AV HUANCAVILCA Y MANUEL QUIJON EN LA EMPRESA CUARTEL MILITAR AURELIO SUBIA</v>
          </cell>
        </row>
        <row r="840">
          <cell r="A840" t="str">
            <v>20003117141075</v>
          </cell>
          <cell r="B840">
            <v>516591</v>
          </cell>
          <cell r="C840" t="str">
            <v>20003117141075</v>
          </cell>
          <cell r="D840" t="str">
            <v>CONECEL</v>
          </cell>
          <cell r="E840" t="str">
            <v>DESPACHO</v>
          </cell>
          <cell r="F840" t="str">
            <v>NORMAL</v>
          </cell>
          <cell r="G840" t="str">
            <v>FT86589</v>
          </cell>
          <cell r="H840">
            <v>44972</v>
          </cell>
          <cell r="I840" t="str">
            <v>ENTREGADO</v>
          </cell>
          <cell r="J840">
            <v>44973</v>
          </cell>
          <cell r="K840" t="str">
            <v xml:space="preserve">LUIS ALBERTO SANDOVAL CARDENAS / </v>
          </cell>
          <cell r="L840" t="str">
            <v>QUITO / CONOCOTO / BARRIO BALCONES DE ONTANEDA CALLE MANUEL CARRERA Y JOSE MARIA SANCHEZ MZ 109 CASA DE UN PISO COLOR BLANCO A UNA CUADRA DE LA IGLESIA DE ONTANEDA</v>
          </cell>
        </row>
        <row r="841">
          <cell r="A841" t="str">
            <v>20003117136360</v>
          </cell>
          <cell r="B841">
            <v>516592</v>
          </cell>
          <cell r="C841" t="str">
            <v>20003117136360</v>
          </cell>
          <cell r="D841" t="str">
            <v>CONECEL</v>
          </cell>
          <cell r="E841" t="str">
            <v>DESPACHO</v>
          </cell>
          <cell r="F841" t="str">
            <v>NORMAL</v>
          </cell>
          <cell r="G841" t="str">
            <v>GR20003117136360</v>
          </cell>
          <cell r="H841">
            <v>44972</v>
          </cell>
          <cell r="I841" t="str">
            <v>EN_TRANSITO</v>
          </cell>
          <cell r="J841">
            <v>44973</v>
          </cell>
          <cell r="K841" t="str">
            <v xml:space="preserve">VERONICA ELIZABETH VILLAO VELEZ / </v>
          </cell>
          <cell r="L841" t="str">
            <v>MANTA / LOS ESTEROS / CDLA MAR Y CIELO VIA MANTA ROCAFUERTE Y CALLE 410 CASA BLANCA DE DOS PISOS JUNTO A LA BLOQUERA GRATITUD</v>
          </cell>
        </row>
        <row r="842">
          <cell r="A842" t="str">
            <v>20003116395340</v>
          </cell>
          <cell r="B842">
            <v>516593</v>
          </cell>
          <cell r="C842" t="str">
            <v>20003116395340</v>
          </cell>
          <cell r="D842" t="str">
            <v>CONECEL</v>
          </cell>
          <cell r="E842" t="str">
            <v>DESPACHO</v>
          </cell>
          <cell r="F842" t="str">
            <v>NORMAL</v>
          </cell>
          <cell r="G842" t="str">
            <v>FT86651</v>
          </cell>
          <cell r="H842">
            <v>44972</v>
          </cell>
          <cell r="I842" t="str">
            <v>INCIDENCIA</v>
          </cell>
          <cell r="J842">
            <v>44973</v>
          </cell>
          <cell r="K842" t="str">
            <v>MARIELA GEOCONDA NAVAS SANTILLAN / CHATER ARTEAGA</v>
          </cell>
          <cell r="L842" t="str">
            <v>GUAYAQUIL / FEBRES CORDERO / CALLE 39 Y MARACAIBO CASA ESQUINERA DE UNA PLANTA SIN PINTAR. DIAGONAL A LAVADORA DE CARROS DE TODO</v>
          </cell>
        </row>
        <row r="843">
          <cell r="A843" t="str">
            <v>20003116400650</v>
          </cell>
          <cell r="B843">
            <v>516594</v>
          </cell>
          <cell r="C843" t="str">
            <v>20003116400650</v>
          </cell>
          <cell r="D843" t="str">
            <v>CONECEL</v>
          </cell>
          <cell r="E843" t="str">
            <v>DESPACHO</v>
          </cell>
          <cell r="F843" t="str">
            <v>NORMAL</v>
          </cell>
          <cell r="G843" t="str">
            <v>GR20003116400650</v>
          </cell>
          <cell r="H843">
            <v>44972</v>
          </cell>
          <cell r="I843" t="str">
            <v>EN_TRANSITO</v>
          </cell>
          <cell r="J843">
            <v>44973</v>
          </cell>
          <cell r="K843" t="str">
            <v xml:space="preserve">CHARITO BIRMANIA PALTAN MAZA / </v>
          </cell>
          <cell r="L843" t="str">
            <v>SHUSHUFINDI / SHUSHUFINDI / EN LA UNIDAD EDUCATIVA 11 DE JULIO AV NAPO Y LOS SHUARAS</v>
          </cell>
        </row>
        <row r="844">
          <cell r="A844" t="str">
            <v>20003115948638</v>
          </cell>
          <cell r="B844">
            <v>516595</v>
          </cell>
          <cell r="C844" t="str">
            <v>20003115948638</v>
          </cell>
          <cell r="D844" t="str">
            <v>CONECEL</v>
          </cell>
          <cell r="E844" t="str">
            <v>DESPACHO</v>
          </cell>
          <cell r="F844" t="str">
            <v>NORMAL</v>
          </cell>
          <cell r="G844" t="str">
            <v>FT86647</v>
          </cell>
          <cell r="H844">
            <v>44972</v>
          </cell>
          <cell r="I844" t="str">
            <v>ENTREGADO</v>
          </cell>
          <cell r="J844">
            <v>44973</v>
          </cell>
          <cell r="K844" t="str">
            <v xml:space="preserve">JOSUE RUBEN INTRIAGO LOPEZ / </v>
          </cell>
          <cell r="L844" t="str">
            <v>GUAYAQUIL / GARCIA MORENO / CALLE CAMILO DESTRUGE Y ESMERALDAS CASA DE 2 PISOS JUNTO A UNA TIENDA ESQUINERA DE VIVERES</v>
          </cell>
        </row>
        <row r="845">
          <cell r="A845" t="str">
            <v>20003116358588</v>
          </cell>
          <cell r="B845">
            <v>516596</v>
          </cell>
          <cell r="C845" t="str">
            <v>20003116358588</v>
          </cell>
          <cell r="D845" t="str">
            <v>CONECEL</v>
          </cell>
          <cell r="E845" t="str">
            <v>DESPACHO</v>
          </cell>
          <cell r="F845" t="str">
            <v>NORMAL</v>
          </cell>
          <cell r="G845" t="str">
            <v>FT86592</v>
          </cell>
          <cell r="H845">
            <v>44972</v>
          </cell>
          <cell r="I845" t="str">
            <v>ENTREGADO</v>
          </cell>
          <cell r="J845">
            <v>44973</v>
          </cell>
          <cell r="K845" t="str">
            <v>ANA PAOLA PARRA PEPINOSA / IMBAQUINGO PARRA ALISSON PAMELA</v>
          </cell>
          <cell r="L845" t="str">
            <v>QUITO / CONOCOTO / BARRIO LA LUZ CALLE FRANCISCO ROBLES OE7-336 Y PASAJE H A 3 CUADRAS DEL BAZAR Y PAPELERIA ROSY</v>
          </cell>
        </row>
        <row r="846">
          <cell r="A846" t="str">
            <v>20003117139764</v>
          </cell>
          <cell r="B846">
            <v>516597</v>
          </cell>
          <cell r="C846" t="str">
            <v>20003117139764</v>
          </cell>
          <cell r="D846" t="str">
            <v>CONECEL</v>
          </cell>
          <cell r="E846" t="str">
            <v>DESPACHO</v>
          </cell>
          <cell r="F846" t="str">
            <v>NORMAL</v>
          </cell>
          <cell r="G846" t="str">
            <v>FT86590</v>
          </cell>
          <cell r="H846">
            <v>44972</v>
          </cell>
          <cell r="I846" t="str">
            <v>COORDINADO</v>
          </cell>
          <cell r="J846">
            <v>44972</v>
          </cell>
          <cell r="K846" t="str">
            <v xml:space="preserve">LUZ MARIA CASTRO ERAZO / </v>
          </cell>
          <cell r="L846" t="str">
            <v>QUITO / ATAHUALPA / AV INTINAN Y Y RANULFO LOPEZ CSA DE UN PISO DETRAS DE LA ESCUELA HONORATO VASQUEZ</v>
          </cell>
        </row>
        <row r="847">
          <cell r="A847" t="str">
            <v>20003117046283</v>
          </cell>
          <cell r="B847">
            <v>516598</v>
          </cell>
          <cell r="C847" t="str">
            <v>20003117046283</v>
          </cell>
          <cell r="D847" t="str">
            <v>CONECEL</v>
          </cell>
          <cell r="E847" t="str">
            <v>DESPACHO</v>
          </cell>
          <cell r="F847" t="str">
            <v>NORMAL</v>
          </cell>
          <cell r="G847" t="str">
            <v>FT86593</v>
          </cell>
          <cell r="H847">
            <v>44972</v>
          </cell>
          <cell r="I847" t="str">
            <v>ENTREGADO</v>
          </cell>
          <cell r="J847">
            <v>44973</v>
          </cell>
          <cell r="K847" t="str">
            <v xml:space="preserve">JOSE ALCANTARA ALBERTO / </v>
          </cell>
          <cell r="L847" t="str">
            <v>QUITO / SANGOLQUI / CALLE M Y PERMITRAL DERECHA EN UNA CASA CON NUMERO 341 A MEDIA CUADRA DEL CONTROL ELECTROINC SYSTEM</v>
          </cell>
        </row>
        <row r="848">
          <cell r="A848" t="str">
            <v>20003116400607</v>
          </cell>
          <cell r="B848">
            <v>516575</v>
          </cell>
          <cell r="C848" t="str">
            <v>20003116400607</v>
          </cell>
          <cell r="D848" t="str">
            <v>CONECEL</v>
          </cell>
          <cell r="E848" t="str">
            <v>DESPACHO</v>
          </cell>
          <cell r="F848" t="str">
            <v>NORMAL</v>
          </cell>
          <cell r="G848" t="str">
            <v>FT86587</v>
          </cell>
          <cell r="H848">
            <v>44972</v>
          </cell>
          <cell r="I848" t="str">
            <v>COORDINADO</v>
          </cell>
          <cell r="J848">
            <v>44973</v>
          </cell>
          <cell r="K848" t="str">
            <v xml:space="preserve">STEFANY SAMANTHA SIMBANA PILLAJO / </v>
          </cell>
          <cell r="L848" t="str">
            <v>QUITO / NAYON / AV FRANCISCO FRAGA Y FRANCISCA DE LA CUEVA CASA 49 A UNA CUADRA MAS ABAJO DEL ALMACEN EL REINO MAGICO</v>
          </cell>
        </row>
        <row r="849">
          <cell r="A849" t="str">
            <v>20003116377712</v>
          </cell>
          <cell r="B849">
            <v>516576</v>
          </cell>
          <cell r="C849" t="str">
            <v>20003116377712</v>
          </cell>
          <cell r="D849" t="str">
            <v>CONECEL</v>
          </cell>
          <cell r="E849" t="str">
            <v>DESPACHO</v>
          </cell>
          <cell r="F849" t="str">
            <v>NORMAL</v>
          </cell>
          <cell r="G849" t="str">
            <v/>
          </cell>
          <cell r="H849">
            <v>44972</v>
          </cell>
          <cell r="I849" t="str">
            <v>ENTREGADO</v>
          </cell>
          <cell r="J849">
            <v>44973</v>
          </cell>
          <cell r="K849" t="str">
            <v xml:space="preserve">HERNAN EDUARDO SOLANO LEON / </v>
          </cell>
          <cell r="L849" t="str">
            <v>CUENCA / SUCRE / AV 12 DE ABRIL Y GILBERTO GATTO SOBRAL EN EL EDIFICIO IMBABURA MC COMERCIALIZADORA PISO 1</v>
          </cell>
        </row>
        <row r="850">
          <cell r="A850" t="str">
            <v>20003116354933</v>
          </cell>
          <cell r="B850">
            <v>516577</v>
          </cell>
          <cell r="C850" t="str">
            <v>20003116354933</v>
          </cell>
          <cell r="D850" t="str">
            <v>CONECEL</v>
          </cell>
          <cell r="E850" t="str">
            <v>DESPACHO</v>
          </cell>
          <cell r="F850" t="str">
            <v>NORMAL</v>
          </cell>
          <cell r="G850" t="str">
            <v>GR20003116354933</v>
          </cell>
          <cell r="H850">
            <v>44972</v>
          </cell>
          <cell r="I850" t="str">
            <v>EN_TRANSITO</v>
          </cell>
          <cell r="J850">
            <v>44973</v>
          </cell>
          <cell r="K850" t="str">
            <v xml:space="preserve">RAMON EFRAIN INTRIAGO PISCO / </v>
          </cell>
          <cell r="L850" t="str">
            <v>SANTO DOMINGO / SANTO DOMINGO / CUENCA Y 29 DE MAYO EL MERCADO UNION Y PROGRESO PLANTA BAJA A 100 MTSR DE LA COOP AHORRO Y CREDITO MUSHUC RUNA</v>
          </cell>
        </row>
        <row r="851">
          <cell r="A851" t="str">
            <v>20003116400413</v>
          </cell>
          <cell r="B851">
            <v>516573</v>
          </cell>
          <cell r="C851" t="str">
            <v>20003116400413</v>
          </cell>
          <cell r="D851" t="str">
            <v>CONECEL</v>
          </cell>
          <cell r="E851" t="str">
            <v>DESPACHO</v>
          </cell>
          <cell r="F851" t="str">
            <v>NORMAL</v>
          </cell>
          <cell r="G851" t="str">
            <v>031002004267731</v>
          </cell>
          <cell r="H851">
            <v>44972</v>
          </cell>
          <cell r="I851" t="str">
            <v>INCIDENCIA</v>
          </cell>
          <cell r="J851">
            <v>44973</v>
          </cell>
          <cell r="K851" t="str">
            <v xml:space="preserve">LUIS GILBERTO LASCANO CARRERA / </v>
          </cell>
          <cell r="L851" t="str">
            <v>AMBATO / LA PENINSULA / MANAHUA Y CLL CARACAS CASA S/N DE 2 PS CLR BLANCA DIAGONAL AL SUBCENTRO DE SALUD TIENDA DE VIVERES ERICKA BLANCA</v>
          </cell>
        </row>
        <row r="852">
          <cell r="A852" t="str">
            <v>20003115937568</v>
          </cell>
          <cell r="B852">
            <v>516574</v>
          </cell>
          <cell r="C852" t="str">
            <v>20003115937568</v>
          </cell>
          <cell r="D852" t="str">
            <v>CONECEL</v>
          </cell>
          <cell r="E852" t="str">
            <v>DESPACHO</v>
          </cell>
          <cell r="F852" t="str">
            <v>NORMAL</v>
          </cell>
          <cell r="G852" t="str">
            <v>FT86591</v>
          </cell>
          <cell r="H852">
            <v>44972</v>
          </cell>
          <cell r="I852" t="str">
            <v>INCIDENCIA</v>
          </cell>
          <cell r="J852">
            <v>44973</v>
          </cell>
          <cell r="K852" t="str">
            <v xml:space="preserve">NELLY MARIA VEGA / </v>
          </cell>
          <cell r="L852" t="str">
            <v>QUITO / SOLANDA / LLACAO Y AYAPAMBA CS 1P BLANCA ESQUINERA S21-148 BLANCA FRENTE DE LA FERRETERIA VICTORIA</v>
          </cell>
        </row>
        <row r="853">
          <cell r="A853" t="str">
            <v>20003115470158</v>
          </cell>
          <cell r="B853">
            <v>516578</v>
          </cell>
          <cell r="C853" t="str">
            <v>20003115470158</v>
          </cell>
          <cell r="D853" t="str">
            <v>CONECEL</v>
          </cell>
          <cell r="E853" t="str">
            <v>DESPACHO</v>
          </cell>
          <cell r="F853" t="str">
            <v>NORMAL</v>
          </cell>
          <cell r="G853" t="str">
            <v>031002004267733</v>
          </cell>
          <cell r="H853">
            <v>44972</v>
          </cell>
          <cell r="I853" t="str">
            <v>ENTREGADO</v>
          </cell>
          <cell r="J853">
            <v>44973</v>
          </cell>
          <cell r="K853" t="str">
            <v xml:space="preserve">ROSALIA ELIZABETH PAUTA PUMA / </v>
          </cell>
          <cell r="L853" t="str">
            <v>MACHALA / LA PROVIDENCIA / PASAJE 12AVA B ESTE Y SEGUNDO CALLEJON CASA DE UN PISO COLOR CREMA CON CAFE DIAGONAL AL COLEGIO MARCEL LANIADO DE WIND</v>
          </cell>
        </row>
        <row r="854">
          <cell r="A854" t="str">
            <v>20003116348119</v>
          </cell>
          <cell r="B854">
            <v>516579</v>
          </cell>
          <cell r="C854" t="str">
            <v>20003116348119</v>
          </cell>
          <cell r="D854" t="str">
            <v>CONECEL</v>
          </cell>
          <cell r="E854" t="str">
            <v>DESPACHO</v>
          </cell>
          <cell r="F854" t="str">
            <v>NORMAL</v>
          </cell>
          <cell r="G854" t="str">
            <v>FT86594</v>
          </cell>
          <cell r="H854">
            <v>44972</v>
          </cell>
          <cell r="I854" t="str">
            <v>ENTREGADO</v>
          </cell>
          <cell r="J854">
            <v>44973</v>
          </cell>
          <cell r="K854" t="str">
            <v xml:space="preserve">JOSE FERNANDO USHINA ANGO / </v>
          </cell>
          <cell r="L854" t="str">
            <v>QUITO / SANGOLQUI / AV ILALO Y CALLE RIO CORRIENTES EN LA CARPINTEREIA JUNTO A LA LIBRERIA Y PAPELES TIA LULA</v>
          </cell>
        </row>
        <row r="855">
          <cell r="A855" t="str">
            <v>20003116349761</v>
          </cell>
          <cell r="B855">
            <v>516580</v>
          </cell>
          <cell r="C855" t="str">
            <v>20003116349761</v>
          </cell>
          <cell r="D855" t="str">
            <v>CONECEL</v>
          </cell>
          <cell r="E855" t="str">
            <v>DESPACHO</v>
          </cell>
          <cell r="F855" t="str">
            <v>NORMAL</v>
          </cell>
          <cell r="G855" t="str">
            <v>031002004267726</v>
          </cell>
          <cell r="H855">
            <v>44972</v>
          </cell>
          <cell r="I855" t="str">
            <v>INCIDENCIA</v>
          </cell>
          <cell r="J855">
            <v>44973</v>
          </cell>
          <cell r="K855" t="str">
            <v xml:space="preserve">ALEXANDRA PATRICIA ZURITA PROANO / </v>
          </cell>
          <cell r="L855" t="str">
            <v>LATACUNGA / JUAN MONTALVO / AV UNIDAD NACIONAL Y EL COPAL CASCA DE UN PISO COLOR BLANCO CON PUERTA NEGRA A UNA CUADRA DE LA TIENDA MASHKA HOPLUV</v>
          </cell>
        </row>
        <row r="856">
          <cell r="A856" t="str">
            <v>20003117153161</v>
          </cell>
          <cell r="B856">
            <v>516581</v>
          </cell>
          <cell r="C856" t="str">
            <v>20003117153161</v>
          </cell>
          <cell r="D856" t="str">
            <v>CONECEL</v>
          </cell>
          <cell r="E856" t="str">
            <v>DESPACHO</v>
          </cell>
          <cell r="F856" t="str">
            <v>NORMAL</v>
          </cell>
          <cell r="G856" t="str">
            <v>031002004267727</v>
          </cell>
          <cell r="H856">
            <v>44972</v>
          </cell>
          <cell r="I856" t="str">
            <v>INCIDENCIA</v>
          </cell>
          <cell r="J856">
            <v>44973</v>
          </cell>
          <cell r="K856" t="str">
            <v xml:space="preserve">CLAUDIO BOLIVAR PUCHA CAJAMARCA / </v>
          </cell>
          <cell r="L856" t="str">
            <v>RIOBAMBA / LIZARZABURU / AV.PRENSA Y AV.LEON BORJA/ RECIBEN EN TERMINAL TERRESTRE RIOBAMBA</v>
          </cell>
        </row>
        <row r="857">
          <cell r="A857" t="str">
            <v>20003117160136</v>
          </cell>
          <cell r="B857">
            <v>516582</v>
          </cell>
          <cell r="C857" t="str">
            <v>20003117160136</v>
          </cell>
          <cell r="D857" t="str">
            <v>CONECEL</v>
          </cell>
          <cell r="E857" t="str">
            <v>DESPACHO</v>
          </cell>
          <cell r="F857" t="str">
            <v>NORMAL</v>
          </cell>
          <cell r="G857" t="str">
            <v>031002004271435</v>
          </cell>
          <cell r="H857">
            <v>44972</v>
          </cell>
          <cell r="I857" t="str">
            <v>COORDINADO</v>
          </cell>
          <cell r="J857">
            <v>44972</v>
          </cell>
          <cell r="K857" t="str">
            <v xml:space="preserve">JOSE MANUEL CUZCO TROYA / </v>
          </cell>
          <cell r="L857" t="str">
            <v>MILAGRO / MILAGRO / AV MARISCAL SUCRE Y CESAR GARCIA RODRIGUEZ/ A 100 MTS ANTES DE LA ASADERO 5 HERMANOS/CASA DE 2 PISOS FRENTE A FARMACIA CRUZ AZUL</v>
          </cell>
        </row>
        <row r="858">
          <cell r="A858" t="str">
            <v>20003117154179</v>
          </cell>
          <cell r="B858">
            <v>516583</v>
          </cell>
          <cell r="C858" t="str">
            <v>20003117154179</v>
          </cell>
          <cell r="D858" t="str">
            <v>CONECEL</v>
          </cell>
          <cell r="E858" t="str">
            <v>DESPACHO</v>
          </cell>
          <cell r="F858" t="str">
            <v>NORMAL</v>
          </cell>
          <cell r="G858" t="str">
            <v>031002004267729</v>
          </cell>
          <cell r="H858">
            <v>44972</v>
          </cell>
          <cell r="I858" t="str">
            <v>INCIDENCIA</v>
          </cell>
          <cell r="J858">
            <v>44973</v>
          </cell>
          <cell r="K858" t="str">
            <v xml:space="preserve">MONICA JOHANA MOREIRA RIVADENEIRA / </v>
          </cell>
          <cell r="L858" t="str">
            <v>PORTOVIEJO / 12 DE MARZO / URBANIZACION BALCONES DE ALTAVISTA VILLA 14 AV LOS CEDROS Y CALLE ELIECER RODRIGUEZ CASA DE 2PL COLOR BLANCO ANUNCIARSE EN GARITA</v>
          </cell>
        </row>
        <row r="859">
          <cell r="A859" t="str">
            <v>20003117161273</v>
          </cell>
          <cell r="B859">
            <v>516584</v>
          </cell>
          <cell r="C859" t="str">
            <v>20003117161273</v>
          </cell>
          <cell r="D859" t="str">
            <v>CONECEL</v>
          </cell>
          <cell r="E859" t="str">
            <v>DESPACHO</v>
          </cell>
          <cell r="F859" t="str">
            <v>NORMAL</v>
          </cell>
          <cell r="G859" t="str">
            <v>031002004271436</v>
          </cell>
          <cell r="H859">
            <v>44972</v>
          </cell>
          <cell r="I859" t="str">
            <v>COORDINADO</v>
          </cell>
          <cell r="J859">
            <v>44972</v>
          </cell>
          <cell r="K859" t="str">
            <v xml:space="preserve">VICTOR HUGO CHICAY PESANTES / </v>
          </cell>
          <cell r="L859" t="str">
            <v>MILAGRO / MILAGRO / CIUDADELA WILLIAN REYES 22 DE ENERO Y GALO ROMO CASA DE 2 PISOS ESQUINERA SIN PINTAR DIAGONAL A 2 TIENDAS</v>
          </cell>
        </row>
        <row r="860">
          <cell r="A860" t="str">
            <v>20003117155155</v>
          </cell>
          <cell r="B860">
            <v>516585</v>
          </cell>
          <cell r="C860" t="str">
            <v>20003117155155</v>
          </cell>
          <cell r="D860" t="str">
            <v>CONECEL</v>
          </cell>
          <cell r="E860" t="str">
            <v>DESPACHO</v>
          </cell>
          <cell r="F860" t="str">
            <v>NORMAL</v>
          </cell>
          <cell r="G860" t="str">
            <v>031002004267730</v>
          </cell>
          <cell r="H860">
            <v>44972</v>
          </cell>
          <cell r="I860" t="str">
            <v>ENTREGADO</v>
          </cell>
          <cell r="J860">
            <v>44973</v>
          </cell>
          <cell r="K860" t="str">
            <v xml:space="preserve">ANGIE MARIA SOLORZANO MORAN / </v>
          </cell>
          <cell r="L860" t="str">
            <v>PORTOVIEJO / ANDRES DE VERA / AV AMERICA Y CALLE EL CARMEN 2DA CASA DE LA ESQUINA 2 PISOS BEIGE CON BLANCO FRENTE CLINICA MUJER</v>
          </cell>
        </row>
        <row r="861">
          <cell r="A861" t="str">
            <v>20003117172072</v>
          </cell>
          <cell r="B861">
            <v>516586</v>
          </cell>
          <cell r="C861" t="str">
            <v>20003117172072</v>
          </cell>
          <cell r="D861" t="str">
            <v>CONECEL</v>
          </cell>
          <cell r="E861" t="str">
            <v>DESPACHO</v>
          </cell>
          <cell r="F861" t="str">
            <v>NORMAL</v>
          </cell>
          <cell r="G861" t="str">
            <v>031002004267732</v>
          </cell>
          <cell r="H861">
            <v>44972</v>
          </cell>
          <cell r="I861" t="str">
            <v>INCIDENCIA</v>
          </cell>
          <cell r="J861">
            <v>44973</v>
          </cell>
          <cell r="K861" t="str">
            <v xml:space="preserve">PAULINA MARGARITA CONSTANTE RIOFRIO / </v>
          </cell>
          <cell r="L861" t="str">
            <v>AMBATO / LA MERCED / AV CEVALLOS Y CALLE 5 DE JUNIO RECIBEN EN UNIDAD EDUCATIVA TERESA FLOR</v>
          </cell>
        </row>
        <row r="862">
          <cell r="A862" t="str">
            <v>2023-01796</v>
          </cell>
          <cell r="B862">
            <v>516572</v>
          </cell>
          <cell r="C862" t="str">
            <v>2023-01796</v>
          </cell>
          <cell r="D862" t="str">
            <v>TUENTI</v>
          </cell>
          <cell r="E862" t="str">
            <v>DESPACHO</v>
          </cell>
          <cell r="F862" t="str">
            <v>NORMAL</v>
          </cell>
          <cell r="G862" t="str">
            <v>FT86586</v>
          </cell>
          <cell r="H862">
            <v>44972</v>
          </cell>
          <cell r="I862" t="str">
            <v>ENTREGADO</v>
          </cell>
          <cell r="J862">
            <v>44973</v>
          </cell>
          <cell r="K862" t="str">
            <v>ECONOFARM BODEGA QUITO_Darwin Castro</v>
          </cell>
          <cell r="L862" t="str">
            <v>RETAIL TUENTI, AV LOS SHYRIS Edificio Farcomed Km 5.5.</v>
          </cell>
        </row>
        <row r="863">
          <cell r="A863" t="str">
            <v>25281</v>
          </cell>
          <cell r="B863">
            <v>516571</v>
          </cell>
          <cell r="C863" t="str">
            <v>25281</v>
          </cell>
          <cell r="D863" t="str">
            <v>WORLINASLI</v>
          </cell>
          <cell r="E863" t="str">
            <v>DESPACHO</v>
          </cell>
          <cell r="F863" t="str">
            <v>NORMAL</v>
          </cell>
          <cell r="G863" t="str">
            <v>86455</v>
          </cell>
          <cell r="H863">
            <v>44972</v>
          </cell>
          <cell r="I863" t="str">
            <v>ENTREGADO</v>
          </cell>
          <cell r="J863">
            <v>44973</v>
          </cell>
          <cell r="K863" t="str">
            <v>RONALD FABRE AVILA</v>
          </cell>
          <cell r="L863" t="str">
            <v>P ICAZA Y PEDRO CARBO ES EN MI TRABAJO BANCO DEL PACIFICO EN TODA LA ESQUINA LLAMAR CUANDO ESTE HAY</v>
          </cell>
        </row>
        <row r="864">
          <cell r="A864" t="str">
            <v>DEC3202302150012_13</v>
          </cell>
          <cell r="B864">
            <v>516570</v>
          </cell>
          <cell r="C864" t="str">
            <v>DEC3202302150012_13</v>
          </cell>
          <cell r="D864" t="str">
            <v>HUAWEI</v>
          </cell>
          <cell r="E864" t="str">
            <v>DESPACHO</v>
          </cell>
          <cell r="F864" t="str">
            <v>NORMAL</v>
          </cell>
          <cell r="G864" t="str">
            <v/>
          </cell>
          <cell r="H864">
            <v>44972</v>
          </cell>
          <cell r="I864" t="str">
            <v>ENTREGADO</v>
          </cell>
          <cell r="J864">
            <v>44973</v>
          </cell>
          <cell r="K864" t="str">
            <v>Marcelo Garcia</v>
          </cell>
          <cell r="L864" t="str">
            <v>CUENCA - Panamericana Sur y Av. Las americas. Urbanizacion La Calera. A media cuadra de Gran Aki</v>
          </cell>
        </row>
        <row r="865">
          <cell r="A865" t="str">
            <v>53783</v>
          </cell>
          <cell r="B865">
            <v>516569</v>
          </cell>
          <cell r="C865" t="str">
            <v>53783</v>
          </cell>
          <cell r="D865" t="str">
            <v>DEGSO</v>
          </cell>
          <cell r="E865" t="str">
            <v>DESPACHO</v>
          </cell>
          <cell r="F865" t="str">
            <v>NORMAL</v>
          </cell>
          <cell r="G865" t="str">
            <v>FT86565</v>
          </cell>
          <cell r="H865">
            <v>44972</v>
          </cell>
          <cell r="I865" t="str">
            <v>ENTREGADO</v>
          </cell>
          <cell r="J865">
            <v>44973</v>
          </cell>
          <cell r="K865" t="str">
            <v>ACERIA DEL ECUADOR CA ADELCA.</v>
          </cell>
          <cell r="L865" t="str">
            <v>Direccion: Aloag Km 1 1/2 via a Santo Domingo - Aloag - Mejia TELEFONO 3968-100 - ENTREGAR EN BODEGA DE LAMINADOS</v>
          </cell>
        </row>
        <row r="866">
          <cell r="A866" t="str">
            <v>PE_23_15</v>
          </cell>
          <cell r="B866">
            <v>516568</v>
          </cell>
          <cell r="C866" t="str">
            <v>PE_23_15</v>
          </cell>
          <cell r="D866" t="str">
            <v>PE</v>
          </cell>
          <cell r="E866" t="str">
            <v>DESPACHO</v>
          </cell>
          <cell r="F866" t="str">
            <v>NORMAL</v>
          </cell>
          <cell r="G866" t="str">
            <v>031002004266633</v>
          </cell>
          <cell r="H866">
            <v>44972</v>
          </cell>
          <cell r="I866" t="str">
            <v>INCIDENCIA</v>
          </cell>
          <cell r="J866">
            <v>44973</v>
          </cell>
          <cell r="K866" t="str">
            <v>KARINA ARIAS</v>
          </cell>
          <cell r="L866" t="str">
            <v>RIOBAMBA</v>
          </cell>
        </row>
        <row r="867">
          <cell r="A867" t="str">
            <v>MYD_2023_00165</v>
          </cell>
          <cell r="B867">
            <v>516566</v>
          </cell>
          <cell r="C867" t="str">
            <v>MYD_2023_00165</v>
          </cell>
          <cell r="D867" t="str">
            <v>MYD</v>
          </cell>
          <cell r="E867" t="str">
            <v>DESPACHO</v>
          </cell>
          <cell r="F867" t="str">
            <v>NORMAL</v>
          </cell>
          <cell r="G867" t="str">
            <v>031002004266673</v>
          </cell>
          <cell r="H867">
            <v>44972</v>
          </cell>
          <cell r="I867" t="str">
            <v>ENTREGADO</v>
          </cell>
          <cell r="J867">
            <v>44973</v>
          </cell>
          <cell r="K867" t="str">
            <v>CEVALLOS INTRIAGO SUSANA PATRICIA</v>
          </cell>
          <cell r="L867" t="str">
            <v>AVENIDA MANABI CALLE NUEVA OFICINA DE GREEN LAND, PRONACA</v>
          </cell>
        </row>
        <row r="868">
          <cell r="A868" t="str">
            <v>MYD_2023_00167</v>
          </cell>
          <cell r="B868">
            <v>516567</v>
          </cell>
          <cell r="C868" t="str">
            <v>MYD_2023_00167</v>
          </cell>
          <cell r="D868" t="str">
            <v>MYD</v>
          </cell>
          <cell r="E868" t="str">
            <v>DESPACHO</v>
          </cell>
          <cell r="F868" t="str">
            <v>NORMAL</v>
          </cell>
          <cell r="G868" t="str">
            <v>031002004266674</v>
          </cell>
          <cell r="H868">
            <v>44972</v>
          </cell>
          <cell r="I868" t="str">
            <v>ENTREGADO</v>
          </cell>
          <cell r="J868">
            <v>44973</v>
          </cell>
          <cell r="K868" t="str">
            <v>PEREZ MANUEL</v>
          </cell>
          <cell r="L868" t="str">
            <v>RUMICHACA ENTRE LETAMENDI Y SAN MARTIN (AL LADO DE PARRILLAS DON CARLIN)</v>
          </cell>
        </row>
        <row r="869">
          <cell r="A869" t="str">
            <v>53804</v>
          </cell>
          <cell r="B869">
            <v>516563</v>
          </cell>
          <cell r="C869" t="str">
            <v>53804</v>
          </cell>
          <cell r="D869" t="str">
            <v>DEGSO</v>
          </cell>
          <cell r="E869" t="str">
            <v>DESPACHO</v>
          </cell>
          <cell r="F869" t="str">
            <v>NORMAL</v>
          </cell>
          <cell r="G869" t="str">
            <v>FT86576</v>
          </cell>
          <cell r="H869">
            <v>44972</v>
          </cell>
          <cell r="I869" t="str">
            <v>ENTREGADO</v>
          </cell>
          <cell r="J869">
            <v>44973</v>
          </cell>
          <cell r="K869" t="str">
            <v xml:space="preserve">INGESA S.A.                                                                </v>
          </cell>
          <cell r="L869" t="str">
            <v>DIRECCION: SECTOR DOS PUENTES - AV GENERAL ENRIQUEZ S8-24 Y FRANCISCO BARBA ?TELF 2288250</v>
          </cell>
        </row>
        <row r="870">
          <cell r="A870" t="str">
            <v>9719</v>
          </cell>
          <cell r="B870">
            <v>516564</v>
          </cell>
          <cell r="C870" t="str">
            <v>9719</v>
          </cell>
          <cell r="D870" t="str">
            <v>DEGSO</v>
          </cell>
          <cell r="E870" t="str">
            <v>DESPACHO</v>
          </cell>
          <cell r="F870" t="str">
            <v>NORMAL</v>
          </cell>
          <cell r="G870" t="str">
            <v>FT86570</v>
          </cell>
          <cell r="H870">
            <v>44972</v>
          </cell>
          <cell r="I870" t="str">
            <v>ENTREGADO</v>
          </cell>
          <cell r="J870">
            <v>44973</v>
          </cell>
          <cell r="K870" t="str">
            <v>OLEODUCTO DE CRUDOS PESADOS (OCP) ECUADOR S.A.</v>
          </cell>
          <cell r="L870" t="str">
            <v>DIRECCION: DE LOS ARUPOS ENTRE 10 DE AGOSTO Y ELOY ALFARO, JUNTO MOTEL LOS FLAMINGOS. PORTON VERDE.  TELF PAUL PENAHERRERA N. TEL: 2973200 EXT. 6764 - HORARIOS DE ENTREGA 8:00-12:00 / 13:30-16:00</v>
          </cell>
        </row>
        <row r="871">
          <cell r="A871" t="str">
            <v>53805</v>
          </cell>
          <cell r="B871">
            <v>516565</v>
          </cell>
          <cell r="C871" t="str">
            <v>53805</v>
          </cell>
          <cell r="D871" t="str">
            <v>DEGSO</v>
          </cell>
          <cell r="E871" t="str">
            <v>DESPACHO</v>
          </cell>
          <cell r="F871" t="str">
            <v>NORMAL</v>
          </cell>
          <cell r="G871" t="str">
            <v>#N/A</v>
          </cell>
          <cell r="H871">
            <v>44972</v>
          </cell>
          <cell r="I871" t="str">
            <v>HABILITADO_RUTEO</v>
          </cell>
          <cell r="J871">
            <v>44973</v>
          </cell>
          <cell r="K871" t="str">
            <v>INDUSTRIAS CLAVEC CIA. LTDA.</v>
          </cell>
          <cell r="L871" t="str">
            <v>DIRECCION:CALLE ANTARES OE13-253 Y MIRLOS, VIA AL TINGO. TELF:2862-046</v>
          </cell>
        </row>
        <row r="872">
          <cell r="A872" t="str">
            <v>53787</v>
          </cell>
          <cell r="B872">
            <v>516546</v>
          </cell>
          <cell r="C872" t="str">
            <v>53787</v>
          </cell>
          <cell r="D872" t="str">
            <v>DEGSO</v>
          </cell>
          <cell r="E872" t="str">
            <v>DESPACHO</v>
          </cell>
          <cell r="F872" t="str">
            <v>NORMAL</v>
          </cell>
          <cell r="G872" t="str">
            <v>FT86573</v>
          </cell>
          <cell r="H872">
            <v>44972</v>
          </cell>
          <cell r="I872" t="str">
            <v>ENTREGADO</v>
          </cell>
          <cell r="J872">
            <v>44973</v>
          </cell>
          <cell r="K872" t="str">
            <v>MANTENIMIENTO, ADECUACION Y SEGURIDAD FERRE MAS S.A.S.</v>
          </cell>
          <cell r="L872" t="str">
            <v>YANEZ PINZON N25-85 Y AV. COLON-CONTACTO: 098 184 8528 FERREMAS</v>
          </cell>
        </row>
        <row r="873">
          <cell r="A873" t="str">
            <v>9716</v>
          </cell>
          <cell r="B873">
            <v>516547</v>
          </cell>
          <cell r="C873" t="str">
            <v>9716</v>
          </cell>
          <cell r="D873" t="str">
            <v>DEGSO</v>
          </cell>
          <cell r="E873" t="str">
            <v>DESPACHO</v>
          </cell>
          <cell r="F873" t="str">
            <v>NORMAL</v>
          </cell>
          <cell r="G873" t="str">
            <v>#N/A</v>
          </cell>
          <cell r="H873">
            <v>44972</v>
          </cell>
          <cell r="I873" t="str">
            <v>HABILITADO_RUTEO</v>
          </cell>
          <cell r="J873">
            <v>44973</v>
          </cell>
          <cell r="K873" t="str">
            <v>ANDES PETROLEUM ECUADOR LTD.</v>
          </cell>
          <cell r="L873" t="str">
            <v>DIRECCION DE BODEGA QUITO “C. C. ELOY ALFARO NORTE, BODEGA NO.13 CALLE N60-82 Y AV. ELOY ALFARO, UNA CUADRA AL NORTE DE LA AV. JUAN MOLINEROS-EN HORARIO DE 14:30 ? 15:00</v>
          </cell>
        </row>
        <row r="874">
          <cell r="A874" t="str">
            <v>9717</v>
          </cell>
          <cell r="B874">
            <v>516548</v>
          </cell>
          <cell r="C874" t="str">
            <v>9717</v>
          </cell>
          <cell r="D874" t="str">
            <v>DEGSO</v>
          </cell>
          <cell r="E874" t="str">
            <v>DESPACHO</v>
          </cell>
          <cell r="F874" t="str">
            <v>NORMAL</v>
          </cell>
          <cell r="G874" t="str">
            <v>#N/A</v>
          </cell>
          <cell r="H874">
            <v>44972</v>
          </cell>
          <cell r="I874" t="str">
            <v>HABILITADO_RUTEO</v>
          </cell>
          <cell r="J874">
            <v>44973</v>
          </cell>
          <cell r="K874" t="str">
            <v>CONSORCIO PETROLERO BLOQUE 17</v>
          </cell>
          <cell r="L874" t="str">
            <v>DIRECCION DE BODEGA QUITO “C. C. ELOY ALFARO NORTE, BODEGA NO.13 CALLE N60-82 Y AV. ELOY ALFARO, UNA CUADRA AL NORTE DE LA AV. JUAN MOLINEROS-EN HORARIO DE 14:30 ? 15:00</v>
          </cell>
        </row>
        <row r="875">
          <cell r="A875" t="str">
            <v>53792</v>
          </cell>
          <cell r="B875">
            <v>516552</v>
          </cell>
          <cell r="C875" t="str">
            <v>53792</v>
          </cell>
          <cell r="D875" t="str">
            <v>DEGSO</v>
          </cell>
          <cell r="E875" t="str">
            <v>DESPACHO</v>
          </cell>
          <cell r="F875" t="str">
            <v>NORMAL</v>
          </cell>
          <cell r="G875" t="str">
            <v>FT86574</v>
          </cell>
          <cell r="H875">
            <v>44972</v>
          </cell>
          <cell r="I875" t="str">
            <v>ENTREGADO</v>
          </cell>
          <cell r="J875">
            <v>44973</v>
          </cell>
          <cell r="K875" t="str">
            <v>INDUSTRIAL TEXTILANA S. A.</v>
          </cell>
          <cell r="L875" t="str">
            <v>DIRECCION: EL ARENAL LOTE 40 Y PANAMERICANA NORTE - ATENCION SR. ANGEL BALCAZAR - TELF 2426079</v>
          </cell>
        </row>
        <row r="876">
          <cell r="A876" t="str">
            <v>53794</v>
          </cell>
          <cell r="B876">
            <v>516554</v>
          </cell>
          <cell r="C876" t="str">
            <v>53794</v>
          </cell>
          <cell r="D876" t="str">
            <v>DEGSO</v>
          </cell>
          <cell r="E876" t="str">
            <v>DESPACHO</v>
          </cell>
          <cell r="F876" t="str">
            <v>NORMAL</v>
          </cell>
          <cell r="G876" t="str">
            <v>FT86567</v>
          </cell>
          <cell r="H876">
            <v>44972</v>
          </cell>
          <cell r="I876" t="str">
            <v>ENTREGADO</v>
          </cell>
          <cell r="J876">
            <v>44973</v>
          </cell>
          <cell r="K876" t="str">
            <v>ZAIMELLA DEL ECUADOR S.A.</v>
          </cell>
          <cell r="L876" t="str">
            <v xml:space="preserve">IRECCION: CALLE JUAN DE DIOS MORALES LOTE 1 PANAMERICANA SUR SECTOR LA BALBINA ? AMAGUANA ? ATENCION JAZMIN RODRIGUEZ - TELF: 593 23969500 / 23969510 - POR FAVOR ENTREGAR EN LA MANANA -               </v>
          </cell>
        </row>
        <row r="877">
          <cell r="A877" t="str">
            <v>53795</v>
          </cell>
          <cell r="B877">
            <v>516555</v>
          </cell>
          <cell r="C877" t="str">
            <v>53795</v>
          </cell>
          <cell r="D877" t="str">
            <v>DEGSO</v>
          </cell>
          <cell r="E877" t="str">
            <v>DESPACHO</v>
          </cell>
          <cell r="F877" t="str">
            <v>NORMAL</v>
          </cell>
          <cell r="G877" t="str">
            <v>FT86575</v>
          </cell>
          <cell r="H877">
            <v>44972</v>
          </cell>
          <cell r="I877" t="str">
            <v>ENTREGADO</v>
          </cell>
          <cell r="J877">
            <v>44973</v>
          </cell>
          <cell r="K877" t="str">
            <v>PROVEFRUT S.A.</v>
          </cell>
          <cell r="L877" t="str">
            <v>DIRECCION: 12 DE OCTUBRE N26-48 Y AV ORELLANA - ATENCION EDISON VERA</v>
          </cell>
        </row>
        <row r="878">
          <cell r="A878" t="str">
            <v>53798</v>
          </cell>
          <cell r="B878">
            <v>516558</v>
          </cell>
          <cell r="C878" t="str">
            <v>53798</v>
          </cell>
          <cell r="D878" t="str">
            <v>DEGSO</v>
          </cell>
          <cell r="E878" t="str">
            <v>DESPACHO</v>
          </cell>
          <cell r="F878" t="str">
            <v>NORMAL</v>
          </cell>
          <cell r="G878" t="str">
            <v>FT86568</v>
          </cell>
          <cell r="H878">
            <v>44972</v>
          </cell>
          <cell r="I878" t="str">
            <v>ENTREGADO</v>
          </cell>
          <cell r="J878">
            <v>44973</v>
          </cell>
          <cell r="K878" t="str">
            <v>MURRIN CORPORATION</v>
          </cell>
          <cell r="L878" t="str">
            <v>DIRECCION: KM1 ½ VIA SANGOLQUI ? TAMBILLO ?TEL:2984900 EXT 2323-HORARIO DE RECEPCION: LUNES A VIERNES   9 A 2PM</v>
          </cell>
        </row>
        <row r="879">
          <cell r="A879" t="str">
            <v>53800</v>
          </cell>
          <cell r="B879">
            <v>516559</v>
          </cell>
          <cell r="C879" t="str">
            <v>53800</v>
          </cell>
          <cell r="D879" t="str">
            <v>DEGSO</v>
          </cell>
          <cell r="E879" t="str">
            <v>DESPACHO</v>
          </cell>
          <cell r="F879" t="str">
            <v>NORMAL</v>
          </cell>
          <cell r="G879" t="str">
            <v>FT86569</v>
          </cell>
          <cell r="H879">
            <v>44972</v>
          </cell>
          <cell r="I879" t="str">
            <v>ENTREGADO</v>
          </cell>
          <cell r="J879">
            <v>44973</v>
          </cell>
          <cell r="K879" t="str">
            <v>MURRIN CORPORATION</v>
          </cell>
          <cell r="L879" t="str">
            <v>DIRECCION: KM1 ½ VIA SANGOLQUI ? TAMBILLO ?TEL:2984900 EXT 2323-HORARIO DE RECEPCION: LUNES A VIERNES   9 A 2PM</v>
          </cell>
        </row>
        <row r="880">
          <cell r="A880" t="str">
            <v>QUIM_23_010</v>
          </cell>
          <cell r="B880">
            <v>516545</v>
          </cell>
          <cell r="C880" t="str">
            <v>QUIM_23_010</v>
          </cell>
          <cell r="D880" t="str">
            <v>QUIMERCO</v>
          </cell>
          <cell r="E880" t="str">
            <v>DESPACHO</v>
          </cell>
          <cell r="F880" t="str">
            <v>EXCLUSIVO</v>
          </cell>
          <cell r="G880" t="str">
            <v>86450</v>
          </cell>
          <cell r="H880">
            <v>44972</v>
          </cell>
          <cell r="I880" t="str">
            <v>ENTREGADO</v>
          </cell>
          <cell r="J880">
            <v>44973</v>
          </cell>
          <cell r="K880" t="str">
            <v>ALIMENTOS ECUATORIANOS LOS ANDES</v>
          </cell>
          <cell r="L880" t="str">
            <v>PANAMERICANA SUR KM 1 Y NARANCAY.</v>
          </cell>
        </row>
        <row r="881">
          <cell r="A881" t="str">
            <v>SG_2023_269</v>
          </cell>
          <cell r="B881">
            <v>516544</v>
          </cell>
          <cell r="C881" t="str">
            <v>SG_2023_269</v>
          </cell>
          <cell r="D881" t="str">
            <v>SG</v>
          </cell>
          <cell r="E881" t="str">
            <v>DESPACHO</v>
          </cell>
          <cell r="F881" t="str">
            <v>NORMAL</v>
          </cell>
          <cell r="G881" t="str">
            <v>86598</v>
          </cell>
          <cell r="H881">
            <v>44972</v>
          </cell>
          <cell r="I881" t="str">
            <v>ENTREGADO</v>
          </cell>
          <cell r="J881">
            <v>44973</v>
          </cell>
          <cell r="K881" t="str">
            <v>HIPERCOLOR/ROMERO LOPEZ</v>
          </cell>
          <cell r="L881" t="str">
            <v>25AVA Y 2DO. CALLEJON FRANCISCO SEGURA</v>
          </cell>
        </row>
        <row r="882">
          <cell r="A882" t="str">
            <v>GAR5914</v>
          </cell>
          <cell r="B882">
            <v>516543</v>
          </cell>
          <cell r="C882" t="str">
            <v>GAR5914</v>
          </cell>
          <cell r="D882" t="str">
            <v>HYCITE</v>
          </cell>
          <cell r="E882" t="str">
            <v>DESPACHO</v>
          </cell>
          <cell r="G882" t="str">
            <v>ITG7338</v>
          </cell>
          <cell r="H882">
            <v>44972</v>
          </cell>
          <cell r="I882" t="str">
            <v>INCIDENCIA</v>
          </cell>
          <cell r="J882">
            <v>44973</v>
          </cell>
          <cell r="K882" t="str">
            <v>CARLOS ENRIQUE PINO</v>
          </cell>
          <cell r="L882" t="str">
            <v>EL ORO 101 Y LARIA GUAYAQUIL-XIMENA</v>
          </cell>
        </row>
        <row r="883">
          <cell r="A883" t="str">
            <v>GAR5732</v>
          </cell>
          <cell r="B883">
            <v>516507</v>
          </cell>
          <cell r="C883" t="str">
            <v>GAR5732</v>
          </cell>
          <cell r="D883" t="str">
            <v>HYCITE</v>
          </cell>
          <cell r="E883" t="str">
            <v>RETIRO</v>
          </cell>
          <cell r="F883" t="str">
            <v>NORMAL</v>
          </cell>
          <cell r="G883" t="str">
            <v>031001000230704</v>
          </cell>
          <cell r="H883">
            <v>44972</v>
          </cell>
          <cell r="I883" t="str">
            <v>EN_TRANSITO</v>
          </cell>
          <cell r="J883">
            <v>44972</v>
          </cell>
          <cell r="K883" t="str">
            <v>RUTH SALGADO _____</v>
          </cell>
          <cell r="L883" t="str">
            <v>CALLE FRAY BARTOLOME DE LAS CASAS 437 TRAS ESQUINA</v>
          </cell>
        </row>
        <row r="884">
          <cell r="A884" t="str">
            <v>GAR5880</v>
          </cell>
          <cell r="B884">
            <v>516509</v>
          </cell>
          <cell r="C884" t="str">
            <v>GAR5880</v>
          </cell>
          <cell r="D884" t="str">
            <v>HYCITE</v>
          </cell>
          <cell r="E884" t="str">
            <v>RETIRO</v>
          </cell>
          <cell r="F884" t="str">
            <v>NORMAL</v>
          </cell>
          <cell r="G884" t="str">
            <v>031001000230687</v>
          </cell>
          <cell r="H884">
            <v>44972</v>
          </cell>
          <cell r="I884" t="str">
            <v>INCIDENCIA</v>
          </cell>
          <cell r="J884">
            <v>44973</v>
          </cell>
          <cell r="K884" t="str">
            <v>YOLANDA ANRANGO ANRANGO</v>
          </cell>
          <cell r="L884" t="str">
            <v>CALLE ESTADIO PUCARA AVENIDA ENRRIQUE GARCES OTAVALO // PUCARA VELASQUEZ</v>
          </cell>
        </row>
        <row r="885">
          <cell r="A885" t="str">
            <v>GAR5881</v>
          </cell>
          <cell r="B885">
            <v>516510</v>
          </cell>
          <cell r="C885" t="str">
            <v>GAR5881</v>
          </cell>
          <cell r="D885" t="str">
            <v>HYCITE</v>
          </cell>
          <cell r="E885" t="str">
            <v>RETIRO</v>
          </cell>
          <cell r="F885" t="str">
            <v>NORMAL</v>
          </cell>
          <cell r="G885" t="str">
            <v>ITQ7321</v>
          </cell>
          <cell r="H885">
            <v>44972</v>
          </cell>
          <cell r="I885" t="str">
            <v>INCIDENCIA</v>
          </cell>
          <cell r="J885">
            <v>44973</v>
          </cell>
          <cell r="K885" t="str">
            <v>JORGE ERNESTO PASPUEL PERALTA</v>
          </cell>
          <cell r="L885" t="str">
            <v>CALLE 6 Y 16 LOTE 4  QUITO  FAJARDO, PI 171101 A una cuadra de la calle cofanes porton negro con cerramiento en Gris frente a una casa beige</v>
          </cell>
        </row>
        <row r="886">
          <cell r="A886" t="str">
            <v>GAR5882</v>
          </cell>
          <cell r="B886">
            <v>516511</v>
          </cell>
          <cell r="C886" t="str">
            <v>GAR5882</v>
          </cell>
          <cell r="D886" t="str">
            <v>HYCITE</v>
          </cell>
          <cell r="E886" t="str">
            <v>RETIRO</v>
          </cell>
          <cell r="F886" t="str">
            <v>NORMAL</v>
          </cell>
          <cell r="G886" t="str">
            <v>031001000230688</v>
          </cell>
          <cell r="H886">
            <v>44972</v>
          </cell>
          <cell r="I886" t="str">
            <v>EN_TRANSITO</v>
          </cell>
          <cell r="J886">
            <v>44972</v>
          </cell>
          <cell r="K886" t="str">
            <v>MONICA DEL CARMEN PORTILLA MENDOZA</v>
          </cell>
          <cell r="L886" t="str">
            <v>CALLE: PRINCIPAL S/N VIA ZHIDMAD VALLE,ULTIMA PARADA LINEA 14  REF: CASA DE 2 PLANTA COLOR ROSA EN LA CASA ESTA LA FARMACIA MATUFARMA</v>
          </cell>
        </row>
        <row r="887">
          <cell r="A887" t="str">
            <v>GAR5883</v>
          </cell>
          <cell r="B887">
            <v>516512</v>
          </cell>
          <cell r="C887" t="str">
            <v>GAR5883</v>
          </cell>
          <cell r="D887" t="str">
            <v>HYCITE</v>
          </cell>
          <cell r="E887" t="str">
            <v>RETIRO</v>
          </cell>
          <cell r="F887" t="str">
            <v>NORMAL</v>
          </cell>
          <cell r="G887" t="str">
            <v>ITQ7322</v>
          </cell>
          <cell r="H887">
            <v>44972</v>
          </cell>
          <cell r="I887" t="str">
            <v>INCIDENCIA</v>
          </cell>
          <cell r="J887">
            <v>44973</v>
          </cell>
          <cell r="K887" t="str">
            <v>MARIO ANDRES PAREDES BALLADARES</v>
          </cell>
          <cell r="L887" t="str">
            <v>CALLE SHYRIS Y TELEGRAFO  ED. SENSE DPTO B 17 QUITO // BATAN BAJO  INAQUITO / CAROLINA, PI 170506</v>
          </cell>
        </row>
        <row r="888">
          <cell r="A888" t="str">
            <v>GAR5884</v>
          </cell>
          <cell r="B888">
            <v>516513</v>
          </cell>
          <cell r="C888" t="str">
            <v>GAR5884</v>
          </cell>
          <cell r="D888" t="str">
            <v>HYCITE</v>
          </cell>
          <cell r="E888" t="str">
            <v>RETIRO</v>
          </cell>
          <cell r="F888" t="str">
            <v>NORMAL</v>
          </cell>
          <cell r="G888" t="str">
            <v>ITQ7323</v>
          </cell>
          <cell r="H888">
            <v>44972</v>
          </cell>
          <cell r="I888" t="str">
            <v>ENTREGADO</v>
          </cell>
          <cell r="J888">
            <v>44973</v>
          </cell>
          <cell r="K888" t="str">
            <v>JOSE ANTONIO DIAZ SANCHEZ</v>
          </cell>
          <cell r="L888" t="str">
            <v>Karina Medina, calle bulevar- casa 104- Pichincha- ruminahui- sangolqui- urbanizacion Santa Clara cerca a la universidad espe</v>
          </cell>
        </row>
        <row r="889">
          <cell r="A889" t="str">
            <v>GAR5885</v>
          </cell>
          <cell r="B889">
            <v>516514</v>
          </cell>
          <cell r="C889" t="str">
            <v>GAR5885</v>
          </cell>
          <cell r="D889" t="str">
            <v>HYCITE</v>
          </cell>
          <cell r="E889" t="str">
            <v>RETIRO</v>
          </cell>
          <cell r="F889" t="str">
            <v>NORMAL</v>
          </cell>
          <cell r="G889" t="str">
            <v>031001000230689</v>
          </cell>
          <cell r="H889">
            <v>44972</v>
          </cell>
          <cell r="I889" t="str">
            <v>EN_TRANSITO</v>
          </cell>
          <cell r="J889">
            <v>44972</v>
          </cell>
          <cell r="K889" t="str">
            <v>MICHAEL ALFONSO LUNA GAVILIMA</v>
          </cell>
          <cell r="L889" t="str">
            <v>CALLE. EUSEBIO BORRERO 5-61 Y SIMON BOLIVAR</v>
          </cell>
        </row>
        <row r="890">
          <cell r="A890" t="str">
            <v>GAR5886</v>
          </cell>
          <cell r="B890">
            <v>516515</v>
          </cell>
          <cell r="C890" t="str">
            <v>GAR5886</v>
          </cell>
          <cell r="D890" t="str">
            <v>HYCITE</v>
          </cell>
          <cell r="E890" t="str">
            <v>RETIRO</v>
          </cell>
          <cell r="F890" t="str">
            <v>NORMAL</v>
          </cell>
          <cell r="G890" t="str">
            <v>ITQ7324</v>
          </cell>
          <cell r="H890">
            <v>44972</v>
          </cell>
          <cell r="I890" t="str">
            <v>HABILITADO_RUTEO</v>
          </cell>
          <cell r="J890">
            <v>44973</v>
          </cell>
          <cell r="K890" t="str">
            <v>JOSE LUIS LOPEZ TALERO</v>
          </cell>
          <cell r="L890" t="str">
            <v>AMAZONAS Y NACIONES UNIDAS CENTRO COMERCIAL COROCOL LOCAL 53 QUITO// INAQUITO 170506</v>
          </cell>
        </row>
        <row r="891">
          <cell r="A891" t="str">
            <v>GAR5887</v>
          </cell>
          <cell r="B891">
            <v>516516</v>
          </cell>
          <cell r="C891" t="str">
            <v>GAR5887</v>
          </cell>
          <cell r="D891" t="str">
            <v>HYCITE</v>
          </cell>
          <cell r="E891" t="str">
            <v>RETIRO</v>
          </cell>
          <cell r="F891" t="str">
            <v>NORMAL</v>
          </cell>
          <cell r="G891" t="str">
            <v>ITQ7325</v>
          </cell>
          <cell r="H891">
            <v>44972</v>
          </cell>
          <cell r="I891" t="str">
            <v>INCIDENCIA</v>
          </cell>
          <cell r="J891">
            <v>44973</v>
          </cell>
          <cell r="K891" t="str">
            <v>CRUZ NARCIZA GUADALUPE MEZA</v>
          </cell>
          <cell r="L891" t="str">
            <v>CIUDADELA SAUCES DEL VALLE CALLE N   NUMERO S8-114  Y CALLE B  CASA DE DOS PISOS COLOR MOSTAZA CON UN MURO DE PIEDRA QUE QUEDA JUSTO AL FRENTE DE UN TERRENO BALDIO .UBICADA A DOS CUADRAS HACIA LA DERE</v>
          </cell>
        </row>
        <row r="892">
          <cell r="A892" t="str">
            <v>GAR5888</v>
          </cell>
          <cell r="B892">
            <v>516517</v>
          </cell>
          <cell r="C892" t="str">
            <v>GAR5888</v>
          </cell>
          <cell r="D892" t="str">
            <v>HYCITE</v>
          </cell>
          <cell r="E892" t="str">
            <v>RETIRO</v>
          </cell>
          <cell r="F892" t="str">
            <v>NORMAL</v>
          </cell>
          <cell r="G892" t="str">
            <v>031001000230690</v>
          </cell>
          <cell r="H892">
            <v>44972</v>
          </cell>
          <cell r="I892" t="str">
            <v>EN_TRANSITO</v>
          </cell>
          <cell r="J892">
            <v>44972</v>
          </cell>
          <cell r="K892" t="str">
            <v>IGNACIO SEGUNDO BETANCOURT CARDENAS</v>
          </cell>
          <cell r="L892" t="str">
            <v>CRISTOBAL COLON  Y LEON N.-1968  A UNA CUADRA DEL RETEN DE LA POLICIA</v>
          </cell>
        </row>
        <row r="893">
          <cell r="A893" t="str">
            <v>GAR5889</v>
          </cell>
          <cell r="B893">
            <v>516518</v>
          </cell>
          <cell r="C893" t="str">
            <v>GAR5889</v>
          </cell>
          <cell r="D893" t="str">
            <v>HYCITE</v>
          </cell>
          <cell r="E893" t="str">
            <v>RETIRO</v>
          </cell>
          <cell r="F893" t="str">
            <v>NORMAL</v>
          </cell>
          <cell r="G893" t="str">
            <v>031001000230691</v>
          </cell>
          <cell r="H893">
            <v>44972</v>
          </cell>
          <cell r="I893" t="str">
            <v>EN_TRANSITO</v>
          </cell>
          <cell r="J893">
            <v>44972</v>
          </cell>
          <cell r="K893" t="str">
            <v>AZUCENA DE JESUS ANDRADE MORALES</v>
          </cell>
          <cell r="L893" t="str">
            <v>LOS COMBATIENTES SIN NUMERO TUNGURAHUA- BARRIO LA FUNDICION. CALLE LOS COMBATIENTES. NUMERO NO HAY PROVINCIA TUNGURAHUA. CANTON BANOS. PARROQUIA CENTRO CODIGO NO SE. REFERENCIA ES ALADO DE LA SEDE TAX</v>
          </cell>
        </row>
        <row r="894">
          <cell r="A894" t="str">
            <v>GAR5890</v>
          </cell>
          <cell r="B894">
            <v>516519</v>
          </cell>
          <cell r="C894" t="str">
            <v>GAR5890</v>
          </cell>
          <cell r="D894" t="str">
            <v>HYCITE</v>
          </cell>
          <cell r="E894" t="str">
            <v>RETIRO</v>
          </cell>
          <cell r="F894" t="str">
            <v>NORMAL</v>
          </cell>
          <cell r="G894" t="str">
            <v>031001000230692</v>
          </cell>
          <cell r="H894">
            <v>44972</v>
          </cell>
          <cell r="I894" t="str">
            <v>EN_TRANSITO</v>
          </cell>
          <cell r="J894">
            <v>44972</v>
          </cell>
          <cell r="K894" t="str">
            <v>MARIANA NATIVIDAD GAVILANES SATAN</v>
          </cell>
          <cell r="L894" t="str">
            <v>ZAMORA CHINCHIPE ENTRE AZUAY Y GUAYAS CASA #3 PROVINCIA DE CHIMBORAZO CANTON RIOBAMBA PARROQUIA LIZARZABURU 2 CUADRAS Y MEDIA DEL SEMAFORO</v>
          </cell>
        </row>
        <row r="895">
          <cell r="A895" t="str">
            <v>GAR5891</v>
          </cell>
          <cell r="B895">
            <v>516520</v>
          </cell>
          <cell r="C895" t="str">
            <v>GAR5891</v>
          </cell>
          <cell r="D895" t="str">
            <v>HYCITE</v>
          </cell>
          <cell r="E895" t="str">
            <v>RETIRO</v>
          </cell>
          <cell r="F895" t="str">
            <v>NORMAL</v>
          </cell>
          <cell r="G895" t="str">
            <v>031001000230693</v>
          </cell>
          <cell r="H895">
            <v>44972</v>
          </cell>
          <cell r="I895" t="str">
            <v>EN_TRANSITO</v>
          </cell>
          <cell r="J895">
            <v>44972</v>
          </cell>
          <cell r="K895" t="str">
            <v>JINETH MARGARITA PEREIRA ARNEDO</v>
          </cell>
          <cell r="L895" t="str">
            <v>AVENIDA JAIME ROLDOS AGUILERA - ELICEO MANCHENO,PROVINCIA: MORONA SANTIAGO CANTON: MORONA- PARROQUIA: MACAS- CODIGO POSTAL 140101 REFERENCIA DEL DOMICILIO: CUATRO CASAS DESPUES DEL ECU 911, EN DIRECCI</v>
          </cell>
        </row>
        <row r="896">
          <cell r="A896" t="str">
            <v>GAR5892</v>
          </cell>
          <cell r="B896">
            <v>516521</v>
          </cell>
          <cell r="C896" t="str">
            <v>GAR5892</v>
          </cell>
          <cell r="D896" t="str">
            <v>HYCITE</v>
          </cell>
          <cell r="E896" t="str">
            <v>RETIRO</v>
          </cell>
          <cell r="F896" t="str">
            <v>NORMAL</v>
          </cell>
          <cell r="G896" t="str">
            <v>ITQ7326</v>
          </cell>
          <cell r="H896">
            <v>44972</v>
          </cell>
          <cell r="I896" t="str">
            <v>ENTREGADO</v>
          </cell>
          <cell r="J896">
            <v>44973</v>
          </cell>
          <cell r="K896" t="str">
            <v>OLGA EDITH TALAVERA MOLINA</v>
          </cell>
          <cell r="L896" t="str">
            <v xml:space="preserve">LAS CANTERAS S2- 318 LIBERTAD PICHINCHA QUITO SAN ROQUE DEL MERCADO SAN ROQUE CUATRO CUADRAS MAS ARRIBA ESQUINA UNA TIENDA CERCA DEL DOMICILIO CASA DE 4 PISOS ESTA CAMBIANDO DE COLOR PARA PINTAR </v>
          </cell>
        </row>
        <row r="897">
          <cell r="A897" t="str">
            <v>GAR5893</v>
          </cell>
          <cell r="B897">
            <v>516522</v>
          </cell>
          <cell r="C897" t="str">
            <v>GAR5893</v>
          </cell>
          <cell r="D897" t="str">
            <v>HYCITE</v>
          </cell>
          <cell r="E897" t="str">
            <v>RETIRO</v>
          </cell>
          <cell r="F897" t="str">
            <v>NORMAL</v>
          </cell>
          <cell r="G897" t="str">
            <v>031001000230694</v>
          </cell>
          <cell r="H897">
            <v>44972</v>
          </cell>
          <cell r="I897" t="str">
            <v>EN_TRANSITO</v>
          </cell>
          <cell r="J897">
            <v>44972</v>
          </cell>
          <cell r="K897" t="str">
            <v>ALBA ISABEL MALDONADO NUNEZ</v>
          </cell>
          <cell r="L897" t="str">
            <v>JACINTO JIJON Y CALLE A, CASA 81 CIUDADELA SABOYA CIVIL. RIOBAMBA. LA CASA ES ESQUINERA EN LA ESQUINA DEL PARQUE DE LA SABOYA CIVIL, TIENE UNAS COLUMNAS EN LA PUERTA PRINCIPAL Y GARAJE, ESTAS COLUMNAS</v>
          </cell>
        </row>
        <row r="898">
          <cell r="A898" t="str">
            <v>GAR5894</v>
          </cell>
          <cell r="B898">
            <v>516523</v>
          </cell>
          <cell r="C898" t="str">
            <v>GAR5894</v>
          </cell>
          <cell r="D898" t="str">
            <v>HYCITE</v>
          </cell>
          <cell r="E898" t="str">
            <v>RETIRO</v>
          </cell>
          <cell r="F898" t="str">
            <v>NORMAL</v>
          </cell>
          <cell r="G898" t="str">
            <v>031001000230695</v>
          </cell>
          <cell r="H898">
            <v>44972</v>
          </cell>
          <cell r="I898" t="str">
            <v>EN_TRANSITO</v>
          </cell>
          <cell r="J898">
            <v>44972</v>
          </cell>
          <cell r="K898" t="str">
            <v>LUZ MARIA MORALES</v>
          </cell>
          <cell r="L898" t="str">
            <v>VIA DURAN TAMBO BARRIO BRISAS DEL RIO A DOS CUADRAS DE SERVIENTREGA LA TRONCAL//LA TRONCAL 030301, LA TRONCAL  CANAR</v>
          </cell>
        </row>
        <row r="899">
          <cell r="A899" t="str">
            <v>GAR5895</v>
          </cell>
          <cell r="B899">
            <v>516524</v>
          </cell>
          <cell r="C899" t="str">
            <v>GAR5895</v>
          </cell>
          <cell r="D899" t="str">
            <v>HYCITE</v>
          </cell>
          <cell r="E899" t="str">
            <v>RETIRO</v>
          </cell>
          <cell r="F899" t="str">
            <v>NORMAL</v>
          </cell>
          <cell r="G899" t="str">
            <v>ITG7327</v>
          </cell>
          <cell r="H899">
            <v>44972</v>
          </cell>
          <cell r="I899" t="str">
            <v>ENTREGADO</v>
          </cell>
          <cell r="J899">
            <v>44973</v>
          </cell>
          <cell r="K899" t="str">
            <v>AURA ELIZABETH PARRALES GONZABAY</v>
          </cell>
          <cell r="L899" t="str">
            <v>ALBORADA 14AVA ETAPA MZ. 5 VILLA 6</v>
          </cell>
        </row>
        <row r="900">
          <cell r="A900" t="str">
            <v>GAR5896</v>
          </cell>
          <cell r="B900">
            <v>516525</v>
          </cell>
          <cell r="C900" t="str">
            <v>GAR5896</v>
          </cell>
          <cell r="D900" t="str">
            <v>HYCITE</v>
          </cell>
          <cell r="E900" t="str">
            <v>RETIRO</v>
          </cell>
          <cell r="F900" t="str">
            <v>NORMAL</v>
          </cell>
          <cell r="G900" t="str">
            <v>ITG7328</v>
          </cell>
          <cell r="H900">
            <v>44972</v>
          </cell>
          <cell r="I900" t="str">
            <v>ENTREGADO</v>
          </cell>
          <cell r="J900">
            <v>44973</v>
          </cell>
          <cell r="K900" t="str">
            <v>STEPHANIE JOHANNA CHANG RUIZ__</v>
          </cell>
          <cell r="L900" t="str">
            <v>LA JOYA ETAPA RUBI MZ 12 V 25</v>
          </cell>
        </row>
        <row r="901">
          <cell r="A901" t="str">
            <v>GAR5897</v>
          </cell>
          <cell r="B901">
            <v>516526</v>
          </cell>
          <cell r="C901" t="str">
            <v>GAR5897</v>
          </cell>
          <cell r="D901" t="str">
            <v>HYCITE</v>
          </cell>
          <cell r="E901" t="str">
            <v>RETIRO</v>
          </cell>
          <cell r="F901" t="str">
            <v>NORMAL</v>
          </cell>
          <cell r="G901" t="str">
            <v>031001000230696</v>
          </cell>
          <cell r="H901">
            <v>44972</v>
          </cell>
          <cell r="I901" t="str">
            <v>EN_TRANSITO</v>
          </cell>
          <cell r="J901">
            <v>44972</v>
          </cell>
          <cell r="K901" t="str">
            <v>CARINA GISELA OCHOA RIVERO_</v>
          </cell>
          <cell r="L901" t="str">
            <v>JUAN JOSE PAEZ Y AVELARDO HORAN ESQUINA OFICINA DE FARMAENLACE</v>
          </cell>
        </row>
        <row r="902">
          <cell r="A902" t="str">
            <v>GAR5898</v>
          </cell>
          <cell r="B902">
            <v>516527</v>
          </cell>
          <cell r="C902" t="str">
            <v>GAR5898</v>
          </cell>
          <cell r="D902" t="str">
            <v>HYCITE</v>
          </cell>
          <cell r="E902" t="str">
            <v>RETIRO</v>
          </cell>
          <cell r="F902" t="str">
            <v>NORMAL</v>
          </cell>
          <cell r="G902" t="str">
            <v>031001000230697</v>
          </cell>
          <cell r="H902">
            <v>44972</v>
          </cell>
          <cell r="I902" t="str">
            <v>EN_TRANSITO</v>
          </cell>
          <cell r="J902">
            <v>44972</v>
          </cell>
          <cell r="K902" t="str">
            <v>OSCAR D CARRASCO_</v>
          </cell>
          <cell r="L902" t="str">
            <v>PEDRO MONCAYO 653 ENTRE OLMEDO Y BOLIVAR</v>
          </cell>
        </row>
        <row r="903">
          <cell r="A903" t="str">
            <v>GAR5899</v>
          </cell>
          <cell r="B903">
            <v>516528</v>
          </cell>
          <cell r="C903" t="str">
            <v>GAR5899</v>
          </cell>
          <cell r="D903" t="str">
            <v>HYCITE</v>
          </cell>
          <cell r="E903" t="str">
            <v>RETIRO</v>
          </cell>
          <cell r="F903" t="str">
            <v>NORMAL</v>
          </cell>
          <cell r="G903" t="str">
            <v>ITQ7329</v>
          </cell>
          <cell r="H903">
            <v>44972</v>
          </cell>
          <cell r="I903" t="str">
            <v>ENTREGADO</v>
          </cell>
          <cell r="J903">
            <v>44973</v>
          </cell>
          <cell r="K903" t="str">
            <v>MELITON ALCIVAR SIMANCAS JARAMILLO</v>
          </cell>
          <cell r="L903" t="str">
            <v>E9 E8-70 529 LUCHA DE LOS POBRES ALTA</v>
          </cell>
        </row>
        <row r="904">
          <cell r="A904" t="str">
            <v>GAR5900</v>
          </cell>
          <cell r="B904">
            <v>516529</v>
          </cell>
          <cell r="C904" t="str">
            <v>GAR5900</v>
          </cell>
          <cell r="D904" t="str">
            <v>HYCITE</v>
          </cell>
          <cell r="E904" t="str">
            <v>RETIRO</v>
          </cell>
          <cell r="F904" t="str">
            <v>NORMAL</v>
          </cell>
          <cell r="G904" t="str">
            <v>031001000230698</v>
          </cell>
          <cell r="H904">
            <v>44972</v>
          </cell>
          <cell r="I904" t="str">
            <v>EN_TRANSITO</v>
          </cell>
          <cell r="J904">
            <v>44972</v>
          </cell>
          <cell r="K904" t="str">
            <v>VIVIANA ANGELICA BRIONES ACOSTA</v>
          </cell>
          <cell r="L904" t="str">
            <v>RICARDO FIRMAT Y 12 DE OCTUBRE A 2 CUADRAS DE LA IGLESIA CATOLICA</v>
          </cell>
        </row>
        <row r="905">
          <cell r="A905" t="str">
            <v>GAR5901</v>
          </cell>
          <cell r="B905">
            <v>516530</v>
          </cell>
          <cell r="C905" t="str">
            <v>GAR5901</v>
          </cell>
          <cell r="D905" t="str">
            <v>HYCITE</v>
          </cell>
          <cell r="E905" t="str">
            <v>RETIRO</v>
          </cell>
          <cell r="F905" t="str">
            <v>NORMAL</v>
          </cell>
          <cell r="G905" t="str">
            <v>ITQ7330</v>
          </cell>
          <cell r="H905">
            <v>44972</v>
          </cell>
          <cell r="I905" t="str">
            <v>ENTREGADO</v>
          </cell>
          <cell r="J905">
            <v>44973</v>
          </cell>
          <cell r="K905" t="str">
            <v>CHRISTIAN WLADIMIR LOPEZ MONTENEGRO</v>
          </cell>
          <cell r="L905" t="str">
            <v>AMADEO IZQUIETA Y SEND 1 LOTE 39 TRES CUADRAS AL SUR FERRETERIA DISENSA</v>
          </cell>
        </row>
        <row r="906">
          <cell r="A906" t="str">
            <v>GAR5902</v>
          </cell>
          <cell r="B906">
            <v>516531</v>
          </cell>
          <cell r="C906" t="str">
            <v>GAR5902</v>
          </cell>
          <cell r="D906" t="str">
            <v>HYCITE</v>
          </cell>
          <cell r="E906" t="str">
            <v>RETIRO</v>
          </cell>
          <cell r="F906" t="str">
            <v>NORMAL</v>
          </cell>
          <cell r="G906" t="str">
            <v>ITQ7331</v>
          </cell>
          <cell r="H906">
            <v>44972</v>
          </cell>
          <cell r="I906" t="str">
            <v>ENTREGADO</v>
          </cell>
          <cell r="J906">
            <v>44973</v>
          </cell>
          <cell r="K906" t="str">
            <v>MARTHA EDITH MOLINA DE LA CRUZ</v>
          </cell>
          <cell r="L906" t="str">
            <v>AVENIDA RIO AMAZONAS 442 Y RIO QUINI VALLE DE LOS CHILLOS CONJUNTO RESIDENCIAL RIO AMAZONAS CASA 12- PROVINCIA PICHINCHA CANTON QUITO PARROQUIA ALANGASI</v>
          </cell>
        </row>
        <row r="907">
          <cell r="A907" t="str">
            <v>GAR5903</v>
          </cell>
          <cell r="B907">
            <v>516532</v>
          </cell>
          <cell r="C907" t="str">
            <v>GAR5903</v>
          </cell>
          <cell r="D907" t="str">
            <v>HYCITE</v>
          </cell>
          <cell r="E907" t="str">
            <v>RETIRO</v>
          </cell>
          <cell r="F907" t="str">
            <v>NORMAL</v>
          </cell>
          <cell r="G907" t="str">
            <v>ITQ7332</v>
          </cell>
          <cell r="H907">
            <v>44972</v>
          </cell>
          <cell r="I907" t="str">
            <v>ENTREGADO</v>
          </cell>
          <cell r="J907">
            <v>44973</v>
          </cell>
          <cell r="K907" t="str">
            <v>GINA FABIOLA ESPINOSA GALARZA_</v>
          </cell>
          <cell r="L907" t="str">
            <v>AVENIDA DE LA PRENSA N45-195 Y YACUAMBI REF DIAGONAL AL INSTITUTO COORDILLERA</v>
          </cell>
        </row>
        <row r="908">
          <cell r="A908" t="str">
            <v>GAR5904</v>
          </cell>
          <cell r="B908">
            <v>516533</v>
          </cell>
          <cell r="C908" t="str">
            <v>GAR5904</v>
          </cell>
          <cell r="D908" t="str">
            <v>HYCITE</v>
          </cell>
          <cell r="E908" t="str">
            <v>RETIRO</v>
          </cell>
          <cell r="F908" t="str">
            <v>NORMAL</v>
          </cell>
          <cell r="G908" t="str">
            <v>031001000230699</v>
          </cell>
          <cell r="H908">
            <v>44972</v>
          </cell>
          <cell r="I908" t="str">
            <v>EN_TRANSITO</v>
          </cell>
          <cell r="J908">
            <v>44972</v>
          </cell>
          <cell r="K908" t="str">
            <v>JHOSELYNE GABRIELA REYES LOZADA</v>
          </cell>
          <cell r="L908" t="str">
            <v>TUNGURAHUA- AMBATO- ATAHUALPA AV. 22 DE ENERO Y PATUCA. CLINICA VETERINARIA MY VER</v>
          </cell>
        </row>
        <row r="909">
          <cell r="A909" t="str">
            <v>GAR5905</v>
          </cell>
          <cell r="B909">
            <v>516534</v>
          </cell>
          <cell r="C909" t="str">
            <v>GAR5905</v>
          </cell>
          <cell r="D909" t="str">
            <v>HYCITE</v>
          </cell>
          <cell r="E909" t="str">
            <v>RETIRO</v>
          </cell>
          <cell r="F909" t="str">
            <v>NORMAL</v>
          </cell>
          <cell r="G909" t="str">
            <v>ITQ7333</v>
          </cell>
          <cell r="H909">
            <v>44972</v>
          </cell>
          <cell r="I909" t="str">
            <v>INCIDENCIA</v>
          </cell>
          <cell r="J909">
            <v>44973</v>
          </cell>
          <cell r="K909" t="str">
            <v>FRANKLIN CASTRO</v>
          </cell>
          <cell r="L909" t="str">
            <v>HUIRACHUROS N71181 Y CALLE C DETRAS UNIDADA MUNICIPAL CALDERON</v>
          </cell>
        </row>
        <row r="910">
          <cell r="A910" t="str">
            <v>GAR5906</v>
          </cell>
          <cell r="B910">
            <v>516535</v>
          </cell>
          <cell r="C910" t="str">
            <v>GAR5906</v>
          </cell>
          <cell r="D910" t="str">
            <v>HYCITE</v>
          </cell>
          <cell r="E910" t="str">
            <v>RETIRO</v>
          </cell>
          <cell r="F910" t="str">
            <v>NORMAL</v>
          </cell>
          <cell r="G910" t="str">
            <v>031001000230700</v>
          </cell>
          <cell r="H910">
            <v>44972</v>
          </cell>
          <cell r="I910" t="str">
            <v>EN_TRANSITO</v>
          </cell>
          <cell r="J910">
            <v>44972</v>
          </cell>
          <cell r="K910" t="str">
            <v>MARLON ANTONIO DUENAS ALMEIDA</v>
          </cell>
          <cell r="L910" t="str">
            <v>PLTANALES A LOS LADOS RESTAURANTE MECHA BOLIVAR / PLATANALES</v>
          </cell>
        </row>
        <row r="911">
          <cell r="A911" t="str">
            <v>GAR5907</v>
          </cell>
          <cell r="B911">
            <v>516536</v>
          </cell>
          <cell r="C911" t="str">
            <v>GAR5907</v>
          </cell>
          <cell r="D911" t="str">
            <v>HYCITE</v>
          </cell>
          <cell r="E911" t="str">
            <v>RETIRO</v>
          </cell>
          <cell r="F911" t="str">
            <v>NORMAL</v>
          </cell>
          <cell r="G911" t="str">
            <v>ITG7334</v>
          </cell>
          <cell r="H911">
            <v>44972</v>
          </cell>
          <cell r="I911" t="str">
            <v>ENTREGADO</v>
          </cell>
          <cell r="J911">
            <v>44973</v>
          </cell>
          <cell r="K911" t="str">
            <v>GUSTAVO E CHIQUITO_____</v>
          </cell>
          <cell r="L911" t="str">
            <v>BALSAMOS 515 Y AV 6TA EDIFICIO MONACO 3ER PISO</v>
          </cell>
        </row>
        <row r="912">
          <cell r="A912" t="str">
            <v>GAR5908</v>
          </cell>
          <cell r="B912">
            <v>516537</v>
          </cell>
          <cell r="C912" t="str">
            <v>GAR5908</v>
          </cell>
          <cell r="D912" t="str">
            <v>HYCITE</v>
          </cell>
          <cell r="E912" t="str">
            <v>RETIRO</v>
          </cell>
          <cell r="F912" t="str">
            <v>NORMAL</v>
          </cell>
          <cell r="G912" t="str">
            <v>031001000230701</v>
          </cell>
          <cell r="H912">
            <v>44972</v>
          </cell>
          <cell r="I912" t="str">
            <v>EN_TRANSITO</v>
          </cell>
          <cell r="J912">
            <v>44972</v>
          </cell>
          <cell r="K912" t="str">
            <v>WILTER ALFREDO SALDARRIAGA MACIAS</v>
          </cell>
          <cell r="L912" t="str">
            <v>RECINTO VANILLA VIA BORBON CIUDADELA NUEVA ESPERANZA RIO VERDE</v>
          </cell>
        </row>
        <row r="913">
          <cell r="A913" t="str">
            <v>GAR5909</v>
          </cell>
          <cell r="B913">
            <v>516538</v>
          </cell>
          <cell r="C913" t="str">
            <v>GAR5909</v>
          </cell>
          <cell r="D913" t="str">
            <v>HYCITE</v>
          </cell>
          <cell r="E913" t="str">
            <v>RETIRO</v>
          </cell>
          <cell r="F913" t="str">
            <v>NORMAL</v>
          </cell>
          <cell r="G913" t="str">
            <v>031001000230702</v>
          </cell>
          <cell r="H913">
            <v>44972</v>
          </cell>
          <cell r="I913" t="str">
            <v>INCIDENCIA</v>
          </cell>
          <cell r="J913">
            <v>44973</v>
          </cell>
          <cell r="K913" t="str">
            <v>EDDY ALBERTO MALDONADO LIMA</v>
          </cell>
          <cell r="L913" t="str">
            <v>CALLE: AVENIDA ATAHUALPA Y JACINTO COLLAHUAZO</v>
          </cell>
        </row>
        <row r="914">
          <cell r="A914" t="str">
            <v>GAR5910</v>
          </cell>
          <cell r="B914">
            <v>516539</v>
          </cell>
          <cell r="C914" t="str">
            <v>GAR5910</v>
          </cell>
          <cell r="D914" t="str">
            <v>HYCITE</v>
          </cell>
          <cell r="E914" t="str">
            <v>RETIRO</v>
          </cell>
          <cell r="F914" t="str">
            <v>NORMAL</v>
          </cell>
          <cell r="G914" t="str">
            <v>031001000230703</v>
          </cell>
          <cell r="H914">
            <v>44972</v>
          </cell>
          <cell r="I914" t="str">
            <v>EN_TRANSITO</v>
          </cell>
          <cell r="J914">
            <v>44972</v>
          </cell>
          <cell r="K914" t="str">
            <v>JOSE CONCORDIO ENRIQUEZ APRAEZ</v>
          </cell>
          <cell r="L914" t="str">
            <v>ENTRADA VIA CAJONES SALUSTIO GILER Y PIRIREO</v>
          </cell>
        </row>
        <row r="915">
          <cell r="A915" t="str">
            <v>GAR5911</v>
          </cell>
          <cell r="B915">
            <v>516540</v>
          </cell>
          <cell r="C915" t="str">
            <v>GAR5911</v>
          </cell>
          <cell r="D915" t="str">
            <v>HYCITE</v>
          </cell>
          <cell r="E915" t="str">
            <v>RETIRO</v>
          </cell>
          <cell r="F915" t="str">
            <v>NORMAL</v>
          </cell>
          <cell r="G915" t="str">
            <v>ITQ7335</v>
          </cell>
          <cell r="H915">
            <v>44972</v>
          </cell>
          <cell r="I915" t="str">
            <v>INCIDENCIA</v>
          </cell>
          <cell r="J915">
            <v>44973</v>
          </cell>
          <cell r="K915" t="str">
            <v>ELIANA JACQUELINE ORTEGA SALAZAR</v>
          </cell>
          <cell r="L915" t="str">
            <v>CLL AJAVI S16-46 PASAJE OE 44 CALLE AJARI Y PASAJE OE 4H FRENTE</v>
          </cell>
        </row>
        <row r="916">
          <cell r="A916" t="str">
            <v>GAR5912</v>
          </cell>
          <cell r="B916">
            <v>516541</v>
          </cell>
          <cell r="C916" t="str">
            <v>GAR5912</v>
          </cell>
          <cell r="D916" t="str">
            <v>HYCITE</v>
          </cell>
          <cell r="E916" t="str">
            <v>RETIRO</v>
          </cell>
          <cell r="F916" t="str">
            <v>NORMAL</v>
          </cell>
          <cell r="G916" t="str">
            <v>ITQ7336</v>
          </cell>
          <cell r="H916">
            <v>44972</v>
          </cell>
          <cell r="I916" t="str">
            <v>ENTREGADO</v>
          </cell>
          <cell r="J916">
            <v>44973</v>
          </cell>
          <cell r="K916" t="str">
            <v>LILIA MARGARITA CAMBIZACA RIVERA</v>
          </cell>
          <cell r="L916" t="str">
            <v>PICOAZA E4-20 Y 6 DE NOVIEMBRE  PASAJE E4</v>
          </cell>
        </row>
        <row r="917">
          <cell r="A917" t="str">
            <v>GAR5913</v>
          </cell>
          <cell r="B917">
            <v>516542</v>
          </cell>
          <cell r="C917" t="str">
            <v>GAR5913</v>
          </cell>
          <cell r="D917" t="str">
            <v>HYCITE</v>
          </cell>
          <cell r="E917" t="str">
            <v>RETIRO</v>
          </cell>
          <cell r="F917" t="str">
            <v>NORMAL</v>
          </cell>
          <cell r="G917" t="str">
            <v>ITQ7337</v>
          </cell>
          <cell r="H917">
            <v>44972</v>
          </cell>
          <cell r="I917" t="str">
            <v>INCIDENCIA</v>
          </cell>
          <cell r="J917">
            <v>44973</v>
          </cell>
          <cell r="K917" t="str">
            <v>IVAN DARIO LOAIZA OROZCO</v>
          </cell>
          <cell r="L917" t="str">
            <v>GONZALO SALAZAR # OE3-107 JAIME PAEZ CASA ESQUINERA AMARILLA DE 2 PISOS</v>
          </cell>
        </row>
        <row r="918">
          <cell r="A918" t="str">
            <v>SG_2023_264_265_267_268</v>
          </cell>
          <cell r="B918">
            <v>516506</v>
          </cell>
          <cell r="C918" t="str">
            <v>SG_2023_264_265_267_268</v>
          </cell>
          <cell r="D918" t="str">
            <v>SG</v>
          </cell>
          <cell r="E918" t="str">
            <v>DESPACHO</v>
          </cell>
          <cell r="F918" t="str">
            <v>NORMAL</v>
          </cell>
          <cell r="G918" t="str">
            <v>86595</v>
          </cell>
          <cell r="H918">
            <v>44972</v>
          </cell>
          <cell r="I918" t="str">
            <v>ENTREGADO</v>
          </cell>
          <cell r="J918">
            <v>44973</v>
          </cell>
          <cell r="K918" t="str">
            <v>PROMESA - BODEGAS GYE</v>
          </cell>
          <cell r="L918" t="str">
            <v>KM 1 AUTOPISTA NARCISA DE JESUS (AUTOPISTA TERMINAL PASCUALES) A 100 MTS DE CIUDADES METROPOLIS 2</v>
          </cell>
        </row>
        <row r="919">
          <cell r="A919" t="str">
            <v>SG_2023_256_236_262</v>
          </cell>
          <cell r="B919">
            <v>516505</v>
          </cell>
          <cell r="C919" t="str">
            <v>SG_2023_256_236_262</v>
          </cell>
          <cell r="D919" t="str">
            <v>SG</v>
          </cell>
          <cell r="E919" t="str">
            <v>DESPACHO</v>
          </cell>
          <cell r="F919" t="str">
            <v>NORMAL</v>
          </cell>
          <cell r="G919" t="str">
            <v>86580</v>
          </cell>
          <cell r="H919">
            <v>44972</v>
          </cell>
          <cell r="I919" t="str">
            <v>ENTREGADO</v>
          </cell>
          <cell r="J919">
            <v>44973</v>
          </cell>
          <cell r="K919" t="str">
            <v>FERREMUNDO</v>
          </cell>
          <cell r="L919" t="str">
            <v>KM. 16 ½  VÍA A DAULE, AV. RÍO DAULE, MZ. C3 SL. 28 Y P.I. PASCUALES.</v>
          </cell>
        </row>
        <row r="920">
          <cell r="A920" t="str">
            <v>20003083662845_1</v>
          </cell>
          <cell r="B920">
            <v>516497</v>
          </cell>
          <cell r="C920" t="str">
            <v>20003083662845_1</v>
          </cell>
          <cell r="D920" t="str">
            <v>CONECEL_REG</v>
          </cell>
          <cell r="E920" t="str">
            <v>DESPACHO</v>
          </cell>
          <cell r="F920" t="str">
            <v>NORMAL</v>
          </cell>
          <cell r="G920" t="str">
            <v>FEX47031</v>
          </cell>
          <cell r="H920">
            <v>44972</v>
          </cell>
          <cell r="I920" t="str">
            <v>INCIDENCIA</v>
          </cell>
          <cell r="J920">
            <v>44973</v>
          </cell>
          <cell r="K920" t="str">
            <v>VICTOR RUBEN PEREZ</v>
          </cell>
          <cell r="L920" t="str">
            <v>QUITO KENNEDY CALLE IGNACIO ORUNA E4-29 y CALLE PEDRO BARRIOS</v>
          </cell>
        </row>
        <row r="921">
          <cell r="A921" t="str">
            <v>20003112358262</v>
          </cell>
          <cell r="B921">
            <v>516498</v>
          </cell>
          <cell r="C921" t="str">
            <v>20003112358262</v>
          </cell>
          <cell r="D921" t="str">
            <v>CONECEL_REG</v>
          </cell>
          <cell r="E921" t="str">
            <v>DESPACHO</v>
          </cell>
          <cell r="F921" t="str">
            <v>NORMAL</v>
          </cell>
          <cell r="G921" t="str">
            <v>FEX47024</v>
          </cell>
          <cell r="H921">
            <v>44972</v>
          </cell>
          <cell r="I921" t="str">
            <v>EN_TRANSITO</v>
          </cell>
          <cell r="J921">
            <v>44973</v>
          </cell>
          <cell r="K921" t="str">
            <v>DANIELA ABIGAIL MALES</v>
          </cell>
          <cell r="L921" t="str">
            <v>QUITO PONCEANO AV JUAN SELIS No: 76 180 y AV ANTONIO CASTILLO / EDF.LA CAMPINA 2 LC3</v>
          </cell>
        </row>
        <row r="922">
          <cell r="A922" t="str">
            <v>20003110734682</v>
          </cell>
          <cell r="B922">
            <v>516499</v>
          </cell>
          <cell r="C922" t="str">
            <v>20003110734682</v>
          </cell>
          <cell r="D922" t="str">
            <v>CONECEL_REG</v>
          </cell>
          <cell r="E922" t="str">
            <v>DESPACHO</v>
          </cell>
          <cell r="F922" t="str">
            <v>NORMAL</v>
          </cell>
          <cell r="G922" t="str">
            <v>FEX47028</v>
          </cell>
          <cell r="H922">
            <v>44972</v>
          </cell>
          <cell r="I922" t="str">
            <v>EN_TRANSITO</v>
          </cell>
          <cell r="J922">
            <v>44973</v>
          </cell>
          <cell r="K922" t="str">
            <v>RONALD FABRICIO MENESES</v>
          </cell>
          <cell r="L922" t="str">
            <v>QUITO MARISCAL SUCRE AV RIO AMAZONAS NO: 22-131 Y CALLE IGNACIO DE VEINTIMILLA EDIFICIO ESPINOZA OFICINA 403 EN LA PLANTA BAJA LA NOTARIA 11</v>
          </cell>
        </row>
        <row r="923">
          <cell r="A923" t="str">
            <v>20003113920122</v>
          </cell>
          <cell r="B923">
            <v>516500</v>
          </cell>
          <cell r="C923" t="str">
            <v>20003113920122</v>
          </cell>
          <cell r="D923" t="str">
            <v>CONECEL_REG</v>
          </cell>
          <cell r="E923" t="str">
            <v>DESPACHO</v>
          </cell>
          <cell r="F923" t="str">
            <v>NORMAL</v>
          </cell>
          <cell r="G923" t="str">
            <v>FEX47029</v>
          </cell>
          <cell r="H923">
            <v>44972</v>
          </cell>
          <cell r="I923" t="str">
            <v>EN_TRANSITO</v>
          </cell>
          <cell r="J923">
            <v>44973</v>
          </cell>
          <cell r="K923" t="str">
            <v>RUBEN DARIO SAAVEDRA</v>
          </cell>
          <cell r="L923" t="str">
            <v>QUITO SAN ISIDRO DEL INCA AV 6 DE DICIEMBRE y CALLE RIO COCA CONJUTNO SAN ISIDRO DEL INCA TORRE 11 DEPTO 63</v>
          </cell>
        </row>
        <row r="924">
          <cell r="A924" t="str">
            <v>20003112433871</v>
          </cell>
          <cell r="B924">
            <v>516501</v>
          </cell>
          <cell r="C924" t="str">
            <v>20003112433871</v>
          </cell>
          <cell r="D924" t="str">
            <v>CONECEL_REG</v>
          </cell>
          <cell r="E924" t="str">
            <v>DESPACHO</v>
          </cell>
          <cell r="F924" t="str">
            <v>NORMAL</v>
          </cell>
          <cell r="G924" t="str">
            <v>FEX47027</v>
          </cell>
          <cell r="H924">
            <v>44972</v>
          </cell>
          <cell r="I924" t="str">
            <v>EN_TRANSITO</v>
          </cell>
          <cell r="J924">
            <v>44973</v>
          </cell>
          <cell r="K924" t="str">
            <v>OSCAR OSMEY CELIS</v>
          </cell>
          <cell r="L924" t="str">
            <v>QUITO COCHAPAMBA CONJUNTO HABITACIONAL TERRANA1 calle principal OE 11B CALLE SECUNDARIA MIGUEL DONOSO REF :EN LA PARTE TRASERA LA UNIVERSIDAD ISRAEL</v>
          </cell>
        </row>
        <row r="925">
          <cell r="A925" t="str">
            <v>20003113920567</v>
          </cell>
          <cell r="B925">
            <v>516502</v>
          </cell>
          <cell r="C925" t="str">
            <v>20003113920567</v>
          </cell>
          <cell r="D925" t="str">
            <v>CONECEL_REG</v>
          </cell>
          <cell r="E925" t="str">
            <v>DESPACHO</v>
          </cell>
          <cell r="F925" t="str">
            <v>NORMAL</v>
          </cell>
          <cell r="G925" t="str">
            <v>FEX47030</v>
          </cell>
          <cell r="H925">
            <v>44972</v>
          </cell>
          <cell r="I925" t="str">
            <v>EN_TRANSITO</v>
          </cell>
          <cell r="J925">
            <v>44973</v>
          </cell>
          <cell r="K925" t="str">
            <v>VERONICA ELIZABETH QUINATOA</v>
          </cell>
          <cell r="L925" t="str">
            <v>QUITO CARCELEN CALLE B NO: E4 05 Y CALLE E4A CASA DE 3P BLANCA CON FILOS VERDES  CON PORTON VERDE Y LETRERO VIVERES ALEXIA DIAG A 1 CUADRA DE LA FARMACIA SANA SANA</v>
          </cell>
        </row>
        <row r="926">
          <cell r="A926" t="str">
            <v>20003114389359</v>
          </cell>
          <cell r="B926">
            <v>516503</v>
          </cell>
          <cell r="C926" t="str">
            <v>20003114389359</v>
          </cell>
          <cell r="D926" t="str">
            <v>CONECEL_REG</v>
          </cell>
          <cell r="E926" t="str">
            <v>DESPACHO</v>
          </cell>
          <cell r="F926" t="str">
            <v>NORMAL</v>
          </cell>
          <cell r="G926" t="str">
            <v>FEX47026</v>
          </cell>
          <cell r="H926">
            <v>44972</v>
          </cell>
          <cell r="I926" t="str">
            <v>EN_TRANSITO</v>
          </cell>
          <cell r="J926">
            <v>44973</v>
          </cell>
          <cell r="K926" t="str">
            <v>MARIA ELENA PALACIOS</v>
          </cell>
          <cell r="L926" t="str">
            <v>QUITO TEATRO SAN GABRIEL CALLES AV AMERICA Y MARIANA DE JESUS ESQUINA DENTRO DEL COLEGIO SAN GABRIEL</v>
          </cell>
        </row>
        <row r="927">
          <cell r="A927" t="str">
            <v>20003096800718_1</v>
          </cell>
          <cell r="B927">
            <v>516504</v>
          </cell>
          <cell r="C927" t="str">
            <v>20003096800718_1</v>
          </cell>
          <cell r="D927" t="str">
            <v>CONECEL_REG</v>
          </cell>
          <cell r="E927" t="str">
            <v>DESPACHO</v>
          </cell>
          <cell r="F927" t="str">
            <v>NORMAL</v>
          </cell>
          <cell r="G927" t="str">
            <v>FEX47023</v>
          </cell>
          <cell r="H927">
            <v>44972</v>
          </cell>
          <cell r="I927" t="str">
            <v>INCIDENCIA</v>
          </cell>
          <cell r="J927">
            <v>44973</v>
          </cell>
          <cell r="K927" t="str">
            <v>CHRISTIAN FERNANDO PEREZ</v>
          </cell>
          <cell r="L927" t="str">
            <v>QUITO PONCEANO AV REAL AUDIENCIA NO: N75 165 Y CALLE N75 BELORIZONTE 2 DEP 401</v>
          </cell>
        </row>
        <row r="928">
          <cell r="A928" t="str">
            <v>20003016753419_2</v>
          </cell>
          <cell r="B928">
            <v>516496</v>
          </cell>
          <cell r="C928" t="str">
            <v>20003016753419_2</v>
          </cell>
          <cell r="D928" t="str">
            <v>CONECEL_REG</v>
          </cell>
          <cell r="E928" t="str">
            <v>DESPACHO</v>
          </cell>
          <cell r="F928" t="str">
            <v>NORMAL</v>
          </cell>
          <cell r="G928" t="str">
            <v>FEX47025</v>
          </cell>
          <cell r="H928">
            <v>44972</v>
          </cell>
          <cell r="I928" t="str">
            <v>ENTREGADO</v>
          </cell>
          <cell r="J928">
            <v>44973</v>
          </cell>
          <cell r="K928" t="str">
            <v>HERALDO MARCELO MORALES</v>
          </cell>
          <cell r="L928" t="str">
            <v>QUITO Dimalvid Quito 4ta transversal N62 -151 y Bernardo de Legarda a una cuadra arriba de la occidental</v>
          </cell>
        </row>
        <row r="929">
          <cell r="A929" t="str">
            <v>SG_2023_263</v>
          </cell>
          <cell r="B929">
            <v>516495</v>
          </cell>
          <cell r="C929" t="str">
            <v>SG_2023_263</v>
          </cell>
          <cell r="D929" t="str">
            <v>SG</v>
          </cell>
          <cell r="E929" t="str">
            <v>DESPACHO</v>
          </cell>
          <cell r="F929" t="str">
            <v>NORMAL</v>
          </cell>
          <cell r="G929" t="str">
            <v>86578</v>
          </cell>
          <cell r="H929">
            <v>44972</v>
          </cell>
          <cell r="I929" t="str">
            <v>ENTREGADO</v>
          </cell>
          <cell r="J929">
            <v>44973</v>
          </cell>
          <cell r="K929" t="str">
            <v>IMPORTOOLS QUITO/JURADO TAPIA</v>
          </cell>
          <cell r="L929" t="str">
            <v>AV. OCCIDENTAL 51-67 Y ANTONIO ROMÁN. EDIFICIO GABRIEL, LOCAL 1 Y 2. (SOBRE LA OCCIDENTAL SENTIDO NORTE SUR)</v>
          </cell>
        </row>
        <row r="930">
          <cell r="A930" t="str">
            <v>SG_2023_261</v>
          </cell>
          <cell r="B930">
            <v>516494</v>
          </cell>
          <cell r="C930" t="str">
            <v>SG_2023_261</v>
          </cell>
          <cell r="D930" t="str">
            <v>SG</v>
          </cell>
          <cell r="E930" t="str">
            <v>DESPACHO</v>
          </cell>
          <cell r="F930" t="str">
            <v>NORMAL</v>
          </cell>
          <cell r="G930" t="str">
            <v>86559</v>
          </cell>
          <cell r="H930">
            <v>44972</v>
          </cell>
          <cell r="I930" t="str">
            <v>ENTREGADO</v>
          </cell>
          <cell r="J930">
            <v>44973</v>
          </cell>
          <cell r="K930" t="str">
            <v>CASTILLO HERMANOS</v>
          </cell>
          <cell r="L930" t="str">
            <v>DE LOS CEREZOS Y AV GALO PLAZA LASSO PORTON NEGRO BODEGA DEL FONDO</v>
          </cell>
        </row>
        <row r="931">
          <cell r="A931" t="str">
            <v>2496223</v>
          </cell>
          <cell r="B931">
            <v>516464</v>
          </cell>
          <cell r="C931" t="str">
            <v>2496223</v>
          </cell>
          <cell r="D931" t="str">
            <v>MDELIVERY</v>
          </cell>
          <cell r="E931" t="str">
            <v>DESPACHO</v>
          </cell>
          <cell r="F931" t="str">
            <v>NORMAL</v>
          </cell>
          <cell r="G931" t="str">
            <v>FT86483</v>
          </cell>
          <cell r="H931">
            <v>44972</v>
          </cell>
          <cell r="I931" t="str">
            <v>HABILITADO_RUTEO</v>
          </cell>
          <cell r="J931">
            <v>44973</v>
          </cell>
          <cell r="K931" t="str">
            <v>Jean Pierre Navas_AUTOMOVIL CLUB DEL ECUADOR ANETA</v>
          </cell>
          <cell r="L931" t="str">
            <v>QUITO Eloy Alfaro N28 16 y Berlin Matriz Aneta</v>
          </cell>
        </row>
        <row r="932">
          <cell r="A932" t="str">
            <v>2496227</v>
          </cell>
          <cell r="B932">
            <v>516465</v>
          </cell>
          <cell r="C932" t="str">
            <v>2496227</v>
          </cell>
          <cell r="D932" t="str">
            <v>MDELIVERY</v>
          </cell>
          <cell r="E932" t="str">
            <v>DESPACHO</v>
          </cell>
          <cell r="F932" t="str">
            <v>NORMAL</v>
          </cell>
          <cell r="G932" t="str">
            <v>FT86501</v>
          </cell>
          <cell r="H932">
            <v>44972</v>
          </cell>
          <cell r="I932" t="str">
            <v>ENTREGADO</v>
          </cell>
          <cell r="J932">
            <v>44973</v>
          </cell>
          <cell r="K932" t="str">
            <v>Elizabeth Cueva_AUTOMOTORES CONTINENTAL S A S</v>
          </cell>
          <cell r="L932" t="str">
            <v xml:space="preserve">Sector del labrador Av 10 de Agosto N45 266 y Amazonas oficinas AUTOMOTORES CONTINENTAL S A S </v>
          </cell>
        </row>
        <row r="933">
          <cell r="A933" t="str">
            <v>2496228</v>
          </cell>
          <cell r="B933">
            <v>516466</v>
          </cell>
          <cell r="C933" t="str">
            <v>2496228</v>
          </cell>
          <cell r="D933" t="str">
            <v>MDELIVERY</v>
          </cell>
          <cell r="E933" t="str">
            <v>DESPACHO</v>
          </cell>
          <cell r="F933" t="str">
            <v>NORMAL</v>
          </cell>
          <cell r="G933" t="str">
            <v>FT86485</v>
          </cell>
          <cell r="H933">
            <v>44972</v>
          </cell>
          <cell r="I933" t="str">
            <v>ENTREGADO</v>
          </cell>
          <cell r="J933">
            <v>44973</v>
          </cell>
          <cell r="K933" t="str">
            <v>Mery Valladares o Jaime Yepez_IBERIA LINEAS AEREAS DE ESPANA SOCIEDAD ANONIMA OP</v>
          </cell>
          <cell r="L933" t="str">
            <v xml:space="preserve"> Av Amazonas No 34 33 y calle Azuay diagonal al vivarium de la carolina edificio Seguros Confianza Piso pethouse oficinas Iberia </v>
          </cell>
        </row>
        <row r="934">
          <cell r="A934" t="str">
            <v>2496235</v>
          </cell>
          <cell r="B934">
            <v>516467</v>
          </cell>
          <cell r="C934" t="str">
            <v>2496235</v>
          </cell>
          <cell r="D934" t="str">
            <v>MDELIVERY</v>
          </cell>
          <cell r="E934" t="str">
            <v>DESPACHO</v>
          </cell>
          <cell r="F934" t="str">
            <v>NORMAL</v>
          </cell>
          <cell r="G934" t="str">
            <v>FT86477</v>
          </cell>
          <cell r="H934">
            <v>44972</v>
          </cell>
          <cell r="I934" t="str">
            <v>ENTREGADO</v>
          </cell>
          <cell r="J934">
            <v>44973</v>
          </cell>
          <cell r="K934" t="str">
            <v xml:space="preserve">CRISTIAN CHULCA_M Y O TRAVEL SOLUTIONS COMPANY TSCOM S A S B I C </v>
          </cell>
          <cell r="L934" t="str">
            <v>Reina Victoria N25 33 Y Av Colon edificio Banco de Guayaquil 7 piso oficina 702A</v>
          </cell>
        </row>
        <row r="935">
          <cell r="A935" t="str">
            <v>2496241</v>
          </cell>
          <cell r="B935">
            <v>516468</v>
          </cell>
          <cell r="C935" t="str">
            <v>2496241</v>
          </cell>
          <cell r="D935" t="str">
            <v>MDELIVERY</v>
          </cell>
          <cell r="E935" t="str">
            <v>DESPACHO</v>
          </cell>
          <cell r="F935" t="str">
            <v>NORMAL</v>
          </cell>
          <cell r="G935" t="str">
            <v>031080002496241</v>
          </cell>
          <cell r="H935">
            <v>44972</v>
          </cell>
          <cell r="I935" t="str">
            <v>ENTREGADO</v>
          </cell>
          <cell r="J935">
            <v>44973</v>
          </cell>
          <cell r="K935" t="str">
            <v>CRISTIAN GABRIEL FIGUEROA DE LA CRUZ_CRISTIAN GABRIEL FIGUEROA DE LA CRUZ</v>
          </cell>
          <cell r="L935" t="str">
            <v xml:space="preserve"> JOSE LUIS TAMAYO BARRIO CENTENARIO POR LA ESCUELA MERCEDES MORENO IRIGOYEN CALLE 14 Y AV 8 ESQUINA REFERENCIA BARRIO CENTENARIO POR LA ESCUELA MERCEDES MORENO IRIGOYEN </v>
          </cell>
        </row>
        <row r="936">
          <cell r="A936" t="str">
            <v>2496242</v>
          </cell>
          <cell r="B936">
            <v>516469</v>
          </cell>
          <cell r="C936" t="str">
            <v>2496242</v>
          </cell>
          <cell r="D936" t="str">
            <v>MDELIVERY</v>
          </cell>
          <cell r="E936" t="str">
            <v>DESPACHO</v>
          </cell>
          <cell r="F936" t="str">
            <v>NORMAL</v>
          </cell>
          <cell r="G936" t="str">
            <v>FT86491</v>
          </cell>
          <cell r="H936">
            <v>44972</v>
          </cell>
          <cell r="I936" t="str">
            <v>ENTREGADO</v>
          </cell>
          <cell r="J936">
            <v>44973</v>
          </cell>
          <cell r="K936" t="str">
            <v xml:space="preserve">MISHEL SHANTAL GUZMAN BARZALLO_BANCO GUAYAQUIL S A </v>
          </cell>
          <cell r="L936" t="str">
            <v>PICHINCHA QUITO COLON Y REINA VICTORIA EDIFICIO DE BANCO GUAYAQUIL</v>
          </cell>
        </row>
        <row r="937">
          <cell r="A937" t="str">
            <v>2496243</v>
          </cell>
          <cell r="B937">
            <v>516470</v>
          </cell>
          <cell r="C937" t="str">
            <v>2496243</v>
          </cell>
          <cell r="D937" t="str">
            <v>MDELIVERY</v>
          </cell>
          <cell r="E937" t="str">
            <v>DESPACHO</v>
          </cell>
          <cell r="F937" t="str">
            <v>NORMAL</v>
          </cell>
          <cell r="G937" t="str">
            <v>FT86481</v>
          </cell>
          <cell r="H937">
            <v>44972</v>
          </cell>
          <cell r="I937" t="str">
            <v>ENTREGADO</v>
          </cell>
          <cell r="J937">
            <v>44973</v>
          </cell>
          <cell r="K937" t="str">
            <v>PRISCILLA CECILIA VACA ROCOHANO_PRISCILLA CECILIA VACA ROCOHANO</v>
          </cell>
          <cell r="L937" t="str">
            <v>Av Republica del Salvador y Suiza edifico torre azul ministerio del trabajo</v>
          </cell>
        </row>
        <row r="938">
          <cell r="A938" t="str">
            <v>2496244</v>
          </cell>
          <cell r="B938">
            <v>516471</v>
          </cell>
          <cell r="C938" t="str">
            <v>2496244</v>
          </cell>
          <cell r="D938" t="str">
            <v>MDELIVERY</v>
          </cell>
          <cell r="E938" t="str">
            <v>DESPACHO</v>
          </cell>
          <cell r="F938" t="str">
            <v>NORMAL</v>
          </cell>
          <cell r="G938" t="str">
            <v>FT86515</v>
          </cell>
          <cell r="H938">
            <v>44972</v>
          </cell>
          <cell r="I938" t="str">
            <v>ENTREGADO</v>
          </cell>
          <cell r="J938">
            <v>44973</v>
          </cell>
          <cell r="K938" t="str">
            <v xml:space="preserve">MIRELLA FREIRE CHRISTIAN ECHANIQUE_PLASTIELECTRIC S A </v>
          </cell>
          <cell r="L938" t="str">
            <v>URDENOR 1 MZ 121 SL 2 DETRaS DE JARDINES DE ESPERANZA</v>
          </cell>
        </row>
        <row r="939">
          <cell r="A939" t="str">
            <v>2496245</v>
          </cell>
          <cell r="B939">
            <v>516472</v>
          </cell>
          <cell r="C939" t="str">
            <v>2496245</v>
          </cell>
          <cell r="D939" t="str">
            <v>MDELIVERY</v>
          </cell>
          <cell r="E939" t="str">
            <v>DESPACHO</v>
          </cell>
          <cell r="F939" t="str">
            <v>NORMAL</v>
          </cell>
          <cell r="G939" t="str">
            <v>FT86514</v>
          </cell>
          <cell r="H939">
            <v>44972</v>
          </cell>
          <cell r="I939" t="str">
            <v>ENTREGADO</v>
          </cell>
          <cell r="J939">
            <v>44973</v>
          </cell>
          <cell r="K939" t="str">
            <v xml:space="preserve">MIRELLA FREIRE CHRISTIAN ECHANIQUE_GLOBAL CAPITAL GLOCAPSA S A </v>
          </cell>
          <cell r="L939" t="str">
            <v>URDENOR 1 MZ 121 SL 2 DETRaS DE JARDINES DE ESPERANZA</v>
          </cell>
        </row>
        <row r="940">
          <cell r="A940" t="str">
            <v>2496246</v>
          </cell>
          <cell r="B940">
            <v>516473</v>
          </cell>
          <cell r="C940" t="str">
            <v>2496246</v>
          </cell>
          <cell r="D940" t="str">
            <v>MDELIVERY</v>
          </cell>
          <cell r="E940" t="str">
            <v>DESPACHO</v>
          </cell>
          <cell r="F940" t="str">
            <v>NORMAL</v>
          </cell>
          <cell r="G940" t="str">
            <v>FT86478</v>
          </cell>
          <cell r="H940">
            <v>44972</v>
          </cell>
          <cell r="I940" t="str">
            <v>ENTREGADO</v>
          </cell>
          <cell r="J940">
            <v>44973</v>
          </cell>
          <cell r="K940" t="str">
            <v>Andrea Echeverria_ROAD TRACK ECUADOR S A</v>
          </cell>
          <cell r="L940" t="str">
            <v>Manuel Najas OE181 y Juan de Celis sector Carcelen industrial</v>
          </cell>
        </row>
        <row r="941">
          <cell r="A941" t="str">
            <v>2496247</v>
          </cell>
          <cell r="B941">
            <v>516474</v>
          </cell>
          <cell r="C941" t="str">
            <v>2496247</v>
          </cell>
          <cell r="D941" t="str">
            <v>MDELIVERY</v>
          </cell>
          <cell r="E941" t="str">
            <v>DESPACHO</v>
          </cell>
          <cell r="F941" t="str">
            <v>NORMAL</v>
          </cell>
          <cell r="G941" t="str">
            <v>031080002496247</v>
          </cell>
          <cell r="H941">
            <v>44972</v>
          </cell>
          <cell r="I941" t="str">
            <v>ENTREGADO</v>
          </cell>
          <cell r="J941">
            <v>44973</v>
          </cell>
          <cell r="K941" t="str">
            <v xml:space="preserve">Maria Fernanda Coca Herrera_EMPACALLE S A </v>
          </cell>
          <cell r="L941" t="str">
            <v xml:space="preserve"> TUNGURAHUA AMBATO Av Manuelita Saenz centro comercial paseo Shopping Ambato patio de comidas 3 piso las empanadas del paco </v>
          </cell>
        </row>
        <row r="942">
          <cell r="A942" t="str">
            <v>2496248</v>
          </cell>
          <cell r="B942">
            <v>516475</v>
          </cell>
          <cell r="C942" t="str">
            <v>2496248</v>
          </cell>
          <cell r="D942" t="str">
            <v>MDELIVERY</v>
          </cell>
          <cell r="E942" t="str">
            <v>DESPACHO</v>
          </cell>
          <cell r="F942" t="str">
            <v>NORMAL</v>
          </cell>
          <cell r="G942" t="str">
            <v>IC7342</v>
          </cell>
          <cell r="H942">
            <v>44972</v>
          </cell>
          <cell r="I942" t="str">
            <v>ENTREGADO</v>
          </cell>
          <cell r="J942">
            <v>44973</v>
          </cell>
          <cell r="K942" t="str">
            <v xml:space="preserve">Juan Pablo Barzallo_UNIDAD EDUCATIVA SANTANA UNESA S A </v>
          </cell>
          <cell r="L942" t="str">
            <v>AZUAY CUENCA SAN SEBASTIAN AV LOS CEREZOS Y CAMINO SAN PEDRO DEL CEBOLLAR COLEGIO SANTA ANA</v>
          </cell>
        </row>
        <row r="943">
          <cell r="A943" t="str">
            <v>2496249</v>
          </cell>
          <cell r="B943">
            <v>516476</v>
          </cell>
          <cell r="C943" t="str">
            <v>2496249</v>
          </cell>
          <cell r="D943" t="str">
            <v>MDELIVERY</v>
          </cell>
          <cell r="E943" t="str">
            <v>DESPACHO</v>
          </cell>
          <cell r="F943" t="str">
            <v>NORMAL</v>
          </cell>
          <cell r="G943" t="str">
            <v>FT86498</v>
          </cell>
          <cell r="H943">
            <v>44972</v>
          </cell>
          <cell r="I943" t="str">
            <v>ENTREGADO</v>
          </cell>
          <cell r="J943">
            <v>44973</v>
          </cell>
          <cell r="K943" t="str">
            <v>Sofia Alexandra Benitez Recalde_ASOCIACION SOLIDARISTA PROFUTURO</v>
          </cell>
          <cell r="L943" t="str">
            <v xml:space="preserve">PICHINCHA QUITO Holcim Planta Quito Norte Av Manuel Zambrano 200 y 6 de Manuel Zambrano 200 y 6 de Diciembre </v>
          </cell>
        </row>
        <row r="944">
          <cell r="A944" t="str">
            <v>2496250</v>
          </cell>
          <cell r="B944">
            <v>516477</v>
          </cell>
          <cell r="C944" t="str">
            <v>2496250</v>
          </cell>
          <cell r="D944" t="str">
            <v>MDELIVERY</v>
          </cell>
          <cell r="E944" t="str">
            <v>DESPACHO</v>
          </cell>
          <cell r="F944" t="str">
            <v>NORMAL</v>
          </cell>
          <cell r="G944" t="str">
            <v>FT86479</v>
          </cell>
          <cell r="H944">
            <v>44972</v>
          </cell>
          <cell r="I944" t="str">
            <v>ENTREGADO</v>
          </cell>
          <cell r="J944">
            <v>44973</v>
          </cell>
          <cell r="K944" t="str">
            <v xml:space="preserve">Katherine Coyago_LA TABLITA GROUP CIA LTDA </v>
          </cell>
          <cell r="L944" t="str">
            <v>Manuel Ambrosi y Pasaje Juncal La Tablita</v>
          </cell>
        </row>
        <row r="945">
          <cell r="A945" t="str">
            <v>2496260</v>
          </cell>
          <cell r="B945">
            <v>516478</v>
          </cell>
          <cell r="C945" t="str">
            <v>2496260</v>
          </cell>
          <cell r="D945" t="str">
            <v>MDELIVERY</v>
          </cell>
          <cell r="E945" t="str">
            <v>DESPACHO</v>
          </cell>
          <cell r="F945" t="str">
            <v>NORMAL</v>
          </cell>
          <cell r="G945" t="str">
            <v>FT86484</v>
          </cell>
          <cell r="H945">
            <v>44972</v>
          </cell>
          <cell r="I945" t="str">
            <v>ENTREGADO</v>
          </cell>
          <cell r="J945">
            <v>44973</v>
          </cell>
          <cell r="K945" t="str">
            <v xml:space="preserve">FANNY REVELO LEYDI MONTE_MEGADATOS S A </v>
          </cell>
          <cell r="L945" t="str">
            <v>NuNez de Vela E3 13 y Atahualpa Ed Torre del puente 3er piso Quito solo estan en oficina hasta 3 30pm</v>
          </cell>
        </row>
        <row r="946">
          <cell r="A946" t="str">
            <v>2496275</v>
          </cell>
          <cell r="B946">
            <v>516479</v>
          </cell>
          <cell r="C946" t="str">
            <v>2496275</v>
          </cell>
          <cell r="D946" t="str">
            <v>MDELIVERY</v>
          </cell>
          <cell r="E946" t="str">
            <v>DESPACHO</v>
          </cell>
          <cell r="F946" t="str">
            <v>NORMAL</v>
          </cell>
          <cell r="G946" t="str">
            <v>FT86489</v>
          </cell>
          <cell r="H946">
            <v>44972</v>
          </cell>
          <cell r="I946" t="str">
            <v>ENTREGADO</v>
          </cell>
          <cell r="J946">
            <v>44973</v>
          </cell>
          <cell r="K946" t="str">
            <v xml:space="preserve">MARIA CRISTINA DETKEN_DISTRIVEHIC DISTRIBUIDORA DE VEHICULOS S A </v>
          </cell>
          <cell r="L946" t="str">
            <v>Av de los Granados E11 67 y de las Hiedras esq Edif Corporacion Maresa 5to piso</v>
          </cell>
        </row>
        <row r="947">
          <cell r="A947" t="str">
            <v>2496285</v>
          </cell>
          <cell r="B947">
            <v>516480</v>
          </cell>
          <cell r="C947" t="str">
            <v>2496285</v>
          </cell>
          <cell r="D947" t="str">
            <v>MDELIVERY</v>
          </cell>
          <cell r="E947" t="str">
            <v>DESPACHO</v>
          </cell>
          <cell r="F947" t="str">
            <v>NORMAL</v>
          </cell>
          <cell r="G947" t="str">
            <v>FT86530</v>
          </cell>
          <cell r="H947">
            <v>44972</v>
          </cell>
          <cell r="I947" t="str">
            <v>ENTREGADO</v>
          </cell>
          <cell r="J947">
            <v>44973</v>
          </cell>
          <cell r="K947" t="str">
            <v>ESTEFANIA PACHECO_ECUAPRIMAS C LTDA AGENCIA ASESORA PRODUCTORA DE</v>
          </cell>
          <cell r="L947" t="str">
            <v xml:space="preserve">AV CARLOS JULIO AROSEMENA KM 2 5 OFICINA ECUAPRIMAS </v>
          </cell>
        </row>
        <row r="948">
          <cell r="A948" t="str">
            <v>2496286</v>
          </cell>
          <cell r="B948">
            <v>516481</v>
          </cell>
          <cell r="C948" t="str">
            <v>2496286</v>
          </cell>
          <cell r="D948" t="str">
            <v>MDELIVERY</v>
          </cell>
          <cell r="E948" t="str">
            <v>DESPACHO</v>
          </cell>
          <cell r="F948" t="str">
            <v>NORMAL</v>
          </cell>
          <cell r="G948" t="str">
            <v>FT86532</v>
          </cell>
          <cell r="H948">
            <v>44972</v>
          </cell>
          <cell r="I948" t="str">
            <v>ENTREGADO</v>
          </cell>
          <cell r="J948">
            <v>44973</v>
          </cell>
          <cell r="K948" t="str">
            <v>Jenniffer Carrion_CONSORCIO SGS REVISIONES TECNICAS</v>
          </cell>
          <cell r="L948" t="str">
            <v>Av Benjamin Rosales S N junto al terminal de la metrovia Rio Daule Centro de Revision Vehicular</v>
          </cell>
        </row>
        <row r="949">
          <cell r="A949" t="str">
            <v>2496287</v>
          </cell>
          <cell r="B949">
            <v>516482</v>
          </cell>
          <cell r="C949" t="str">
            <v>2496287</v>
          </cell>
          <cell r="D949" t="str">
            <v>MDELIVERY</v>
          </cell>
          <cell r="E949" t="str">
            <v>DESPACHO</v>
          </cell>
          <cell r="F949" t="str">
            <v>NORMAL</v>
          </cell>
          <cell r="G949" t="str">
            <v>FT86482</v>
          </cell>
          <cell r="H949">
            <v>44972</v>
          </cell>
          <cell r="I949" t="str">
            <v>ENTREGADO</v>
          </cell>
          <cell r="J949">
            <v>44973</v>
          </cell>
          <cell r="K949" t="str">
            <v>Milton Peralta_ASOCIACION DE EMPLEADOS DE LA PRESIDENCIA DE LA RE</v>
          </cell>
          <cell r="L949" t="str">
            <v>Garcia Moreno N10 43 entre Chile y Espejo</v>
          </cell>
        </row>
        <row r="950">
          <cell r="A950" t="str">
            <v>2496291</v>
          </cell>
          <cell r="B950">
            <v>516483</v>
          </cell>
          <cell r="C950" t="str">
            <v>2496291</v>
          </cell>
          <cell r="D950" t="str">
            <v>MDELIVERY</v>
          </cell>
          <cell r="E950" t="str">
            <v>DESPACHO</v>
          </cell>
          <cell r="F950" t="str">
            <v>NORMAL</v>
          </cell>
          <cell r="G950" t="str">
            <v>031080002496291</v>
          </cell>
          <cell r="H950">
            <v>44972</v>
          </cell>
          <cell r="I950" t="str">
            <v>ENTREGADO</v>
          </cell>
          <cell r="J950">
            <v>44973</v>
          </cell>
          <cell r="K950" t="str">
            <v>Talina Mendoza_EL DIARIO EDIASA SA</v>
          </cell>
          <cell r="L950" t="str">
            <v xml:space="preserve">Avenida metropolitana Eloy Alfaro Km 1 Via a Manta Instalaciones de El Diario Ediasa </v>
          </cell>
        </row>
        <row r="951">
          <cell r="A951" t="str">
            <v>2496292</v>
          </cell>
          <cell r="B951">
            <v>516484</v>
          </cell>
          <cell r="C951" t="str">
            <v>2496292</v>
          </cell>
          <cell r="D951" t="str">
            <v>MDELIVERY</v>
          </cell>
          <cell r="E951" t="str">
            <v>DESPACHO</v>
          </cell>
          <cell r="F951" t="str">
            <v>NORMAL</v>
          </cell>
          <cell r="G951" t="str">
            <v>031080002496292</v>
          </cell>
          <cell r="H951">
            <v>44972</v>
          </cell>
          <cell r="I951" t="str">
            <v>ENTREGADO</v>
          </cell>
          <cell r="J951">
            <v>44973</v>
          </cell>
          <cell r="K951" t="str">
            <v>DANNY DEL SALTO FABIAN GUERRERO_ROSA MYTHE ESCOBAR TRIVINO</v>
          </cell>
          <cell r="L951" t="str">
            <v>CALLE CHILE 03 30 Y URUGUAL CIUDADELA INGAHURCO EDIFICIO DE 3 PISOS LATITUD 1 25073593</v>
          </cell>
        </row>
        <row r="952">
          <cell r="A952" t="str">
            <v>2496293</v>
          </cell>
          <cell r="B952">
            <v>516485</v>
          </cell>
          <cell r="C952" t="str">
            <v>2496293</v>
          </cell>
          <cell r="D952" t="str">
            <v>MDELIVERY</v>
          </cell>
          <cell r="E952" t="str">
            <v>DESPACHO</v>
          </cell>
          <cell r="F952" t="str">
            <v>NORMAL</v>
          </cell>
          <cell r="G952" t="str">
            <v>IC7339</v>
          </cell>
          <cell r="H952">
            <v>44972</v>
          </cell>
          <cell r="I952" t="str">
            <v>ENTREGADO</v>
          </cell>
          <cell r="J952">
            <v>44973</v>
          </cell>
          <cell r="K952" t="str">
            <v xml:space="preserve">MANOLO ORTIZ_GLOBALLANTAS S A </v>
          </cell>
          <cell r="L952" t="str">
            <v>Panamericana Norte Km 2 8 Y Av de las Americas en Continental Tire Cuenca Azuay</v>
          </cell>
        </row>
        <row r="953">
          <cell r="A953" t="str">
            <v>2496294</v>
          </cell>
          <cell r="B953">
            <v>516486</v>
          </cell>
          <cell r="C953" t="str">
            <v>2496294</v>
          </cell>
          <cell r="D953" t="str">
            <v>MDELIVERY</v>
          </cell>
          <cell r="E953" t="str">
            <v>DESPACHO</v>
          </cell>
          <cell r="F953" t="str">
            <v>NORMAL</v>
          </cell>
          <cell r="G953" t="str">
            <v>FT86490</v>
          </cell>
          <cell r="H953">
            <v>44972</v>
          </cell>
          <cell r="I953" t="str">
            <v>HABILITADO_RUTEO</v>
          </cell>
          <cell r="J953">
            <v>44973</v>
          </cell>
          <cell r="K953" t="str">
            <v xml:space="preserve">NANCY STELLA GARCIA JARAMILLO_FLORICOLA SAN ISIDRO LABRADOR FLORSANI S A S </v>
          </cell>
          <cell r="L953" t="str">
            <v xml:space="preserve"> PICHINCHA QUITO Urb KENTIA lote 12 s n y Av Eloy Alfaro cumbaya delante de la UPC </v>
          </cell>
        </row>
        <row r="954">
          <cell r="A954" t="str">
            <v>2496296</v>
          </cell>
          <cell r="B954">
            <v>516487</v>
          </cell>
          <cell r="C954" t="str">
            <v>2496296</v>
          </cell>
          <cell r="D954" t="str">
            <v>MDELIVERY</v>
          </cell>
          <cell r="E954" t="str">
            <v>DESPACHO</v>
          </cell>
          <cell r="F954" t="str">
            <v>NORMAL</v>
          </cell>
          <cell r="G954" t="str">
            <v>FT86520</v>
          </cell>
          <cell r="H954">
            <v>44972</v>
          </cell>
          <cell r="I954" t="str">
            <v>ENTREGADO</v>
          </cell>
          <cell r="J954">
            <v>44973</v>
          </cell>
          <cell r="K954" t="str">
            <v>CARLOS ALBERTO GUARANDA CEVALLOS_CARLOS ALBERTO GUARANDA CEVALLOS</v>
          </cell>
          <cell r="L954" t="str">
            <v>GUAYAS GUAYAQUIL COOPERATIVA DE BANANEROS BLQ 2 MZ 203 AL 14</v>
          </cell>
        </row>
        <row r="955">
          <cell r="A955" t="str">
            <v>2496297</v>
          </cell>
          <cell r="B955">
            <v>516488</v>
          </cell>
          <cell r="C955" t="str">
            <v>2496297</v>
          </cell>
          <cell r="D955" t="str">
            <v>MDELIVERY</v>
          </cell>
          <cell r="E955" t="str">
            <v>DESPACHO</v>
          </cell>
          <cell r="F955" t="str">
            <v>NORMAL</v>
          </cell>
          <cell r="G955" t="str">
            <v>FT86476</v>
          </cell>
          <cell r="H955">
            <v>44972</v>
          </cell>
          <cell r="I955" t="str">
            <v>ENTREGADO</v>
          </cell>
          <cell r="J955">
            <v>44973</v>
          </cell>
          <cell r="K955" t="str">
            <v>GUSTAVO RUIZ_TORRES ARIAS LUIS ARMANDO</v>
          </cell>
          <cell r="L955" t="str">
            <v>AV LAS PALMERAS N46387 CON LOS MADRONOS CONJ CENTURY PLAZZA DEP 505B AL FRENTE DEL TALLER DE SILENCIADORES Y AL LADO DEL SERVIENTREGA</v>
          </cell>
        </row>
        <row r="956">
          <cell r="A956" t="str">
            <v>2496298</v>
          </cell>
          <cell r="B956">
            <v>516489</v>
          </cell>
          <cell r="C956" t="str">
            <v>2496298</v>
          </cell>
          <cell r="D956" t="str">
            <v>MDELIVERY</v>
          </cell>
          <cell r="E956" t="str">
            <v>DESPACHO</v>
          </cell>
          <cell r="F956" t="str">
            <v>NORMAL</v>
          </cell>
          <cell r="G956" t="str">
            <v>031080002496298</v>
          </cell>
          <cell r="H956">
            <v>44972</v>
          </cell>
          <cell r="I956" t="str">
            <v>EN_TRANSITO</v>
          </cell>
          <cell r="J956">
            <v>44972</v>
          </cell>
          <cell r="K956" t="str">
            <v>KEVIN ALEJANDRO GUAMANI SIZA_KEVIN ALEJANDRO GUAMANI SIZA</v>
          </cell>
          <cell r="L956" t="str">
            <v>ESCUELA SUPERIOR MILITAR DE AVIACION COSME RENELLE BARBATOS Av 7ma S N y Calle Atahualpa</v>
          </cell>
        </row>
        <row r="957">
          <cell r="A957" t="str">
            <v>2496299</v>
          </cell>
          <cell r="B957">
            <v>516490</v>
          </cell>
          <cell r="C957" t="str">
            <v>2496299</v>
          </cell>
          <cell r="D957" t="str">
            <v>MDELIVERY</v>
          </cell>
          <cell r="E957" t="str">
            <v>DESPACHO</v>
          </cell>
          <cell r="F957" t="str">
            <v>NORMAL</v>
          </cell>
          <cell r="G957" t="str">
            <v>FT86475</v>
          </cell>
          <cell r="H957">
            <v>44972</v>
          </cell>
          <cell r="I957" t="str">
            <v>ENTREGADO</v>
          </cell>
          <cell r="J957">
            <v>44973</v>
          </cell>
          <cell r="K957" t="str">
            <v>JOSE AUGUSTO TOSCANO_JOSE AUGUSTO TOSCANO</v>
          </cell>
          <cell r="L957" t="str">
            <v>QUITO CALLE EL ARENAL N6 664 Y GIOVANNI CALLES Fabrica HILTEXPOY</v>
          </cell>
        </row>
        <row r="958">
          <cell r="A958" t="str">
            <v>2496301</v>
          </cell>
          <cell r="B958">
            <v>516491</v>
          </cell>
          <cell r="C958" t="str">
            <v>2496301</v>
          </cell>
          <cell r="D958" t="str">
            <v>MDELIVERY</v>
          </cell>
          <cell r="E958" t="str">
            <v>DESPACHO</v>
          </cell>
          <cell r="F958" t="str">
            <v>NORMAL</v>
          </cell>
          <cell r="G958" t="str">
            <v>FT86506</v>
          </cell>
          <cell r="H958">
            <v>44972</v>
          </cell>
          <cell r="I958" t="str">
            <v>ENTREGADO</v>
          </cell>
          <cell r="J958">
            <v>44973</v>
          </cell>
          <cell r="K958" t="str">
            <v>PAULINA LARA_VITA ALIMENTOS C A</v>
          </cell>
          <cell r="L958" t="str">
            <v>CALLE PEDRO PINTO Y VIA NAPO SECTOR LULUNCOTO</v>
          </cell>
        </row>
        <row r="959">
          <cell r="A959" t="str">
            <v>2496302</v>
          </cell>
          <cell r="B959">
            <v>516492</v>
          </cell>
          <cell r="C959" t="str">
            <v>2496302</v>
          </cell>
          <cell r="D959" t="str">
            <v>MDELIVERY</v>
          </cell>
          <cell r="E959" t="str">
            <v>DESPACHO</v>
          </cell>
          <cell r="F959" t="str">
            <v>NORMAL</v>
          </cell>
          <cell r="G959" t="str">
            <v>FT86517</v>
          </cell>
          <cell r="H959">
            <v>44972</v>
          </cell>
          <cell r="I959" t="str">
            <v>ENTREGADO</v>
          </cell>
          <cell r="J959">
            <v>44973</v>
          </cell>
          <cell r="K959" t="str">
            <v xml:space="preserve">Roberto Serrano_BANCO DEL PACIFICO S A </v>
          </cell>
          <cell r="L959" t="str">
            <v>GUAYAS GUAYAQUIL P ICAZA 200 Y PEDRO CARBO ANEXO1 BANCO DEL PACIFICO PISO 8 AREA PROCESOS</v>
          </cell>
        </row>
        <row r="960">
          <cell r="A960" t="str">
            <v>2496303</v>
          </cell>
          <cell r="B960">
            <v>516493</v>
          </cell>
          <cell r="C960" t="str">
            <v>2496303</v>
          </cell>
          <cell r="D960" t="str">
            <v>MDELIVERY</v>
          </cell>
          <cell r="E960" t="str">
            <v>DESPACHO</v>
          </cell>
          <cell r="F960" t="str">
            <v>NORMAL</v>
          </cell>
          <cell r="G960" t="str">
            <v>FT86516</v>
          </cell>
          <cell r="H960">
            <v>44972</v>
          </cell>
          <cell r="I960" t="str">
            <v>ENTREGADO</v>
          </cell>
          <cell r="J960">
            <v>44973</v>
          </cell>
          <cell r="K960" t="str">
            <v xml:space="preserve">GUARDIA TURNO_TELCONET S A </v>
          </cell>
          <cell r="L960" t="str">
            <v xml:space="preserve"> GUAYAS GUAYAQUIL Kennedy Norte Mz 109 solar 21 En la garita de los agentes de seguridad </v>
          </cell>
        </row>
        <row r="961">
          <cell r="A961" t="str">
            <v>2496185</v>
          </cell>
          <cell r="B961">
            <v>516449</v>
          </cell>
          <cell r="C961" t="str">
            <v>2496185</v>
          </cell>
          <cell r="D961" t="str">
            <v>MDELIVERY</v>
          </cell>
          <cell r="E961" t="str">
            <v>DESPACHO</v>
          </cell>
          <cell r="F961" t="str">
            <v>NORMAL</v>
          </cell>
          <cell r="G961" t="str">
            <v>FT86480</v>
          </cell>
          <cell r="H961">
            <v>44972</v>
          </cell>
          <cell r="I961" t="str">
            <v>HABILITADO_RUTEO</v>
          </cell>
          <cell r="J961">
            <v>44973</v>
          </cell>
          <cell r="K961" t="str">
            <v>CRISTHIAN ALEXANDER CHICAIZA PUMA_CRISTHIAN ALEXANDER CHICAIZA PUMA</v>
          </cell>
          <cell r="L961" t="str">
            <v>HUMBERTO ALBORNOZ Y 12 DE AGOSTO CERCA DEL RETEN DE POLICIAS</v>
          </cell>
        </row>
        <row r="962">
          <cell r="A962" t="str">
            <v>2496186</v>
          </cell>
          <cell r="B962">
            <v>516450</v>
          </cell>
          <cell r="C962" t="str">
            <v>2496186</v>
          </cell>
          <cell r="D962" t="str">
            <v>MDELIVERY</v>
          </cell>
          <cell r="E962" t="str">
            <v>DESPACHO</v>
          </cell>
          <cell r="F962" t="str">
            <v>NORMAL</v>
          </cell>
          <cell r="G962" t="str">
            <v>IC7341</v>
          </cell>
          <cell r="H962">
            <v>44972</v>
          </cell>
          <cell r="I962" t="str">
            <v>ENTREGADO</v>
          </cell>
          <cell r="J962">
            <v>44973</v>
          </cell>
          <cell r="K962" t="str">
            <v>Diana Asmal y o Carlos Romero_COOPERATIVA DE AHORRO Y CREDITO JUVENTUD ECUATORIANA PROGRESISTA LTDA</v>
          </cell>
          <cell r="L962" t="str">
            <v>Bolivar y Sucre Oficinas COOP JEP 3 piso Dep de Compras Cuenca Azuay</v>
          </cell>
        </row>
        <row r="963">
          <cell r="A963" t="str">
            <v>2496187</v>
          </cell>
          <cell r="B963">
            <v>516451</v>
          </cell>
          <cell r="C963" t="str">
            <v>2496187</v>
          </cell>
          <cell r="D963" t="str">
            <v>MDELIVERY</v>
          </cell>
          <cell r="E963" t="str">
            <v>DESPACHO</v>
          </cell>
          <cell r="F963" t="str">
            <v>NORMAL</v>
          </cell>
          <cell r="G963" t="str">
            <v>FT86473</v>
          </cell>
          <cell r="H963">
            <v>44972</v>
          </cell>
          <cell r="I963" t="str">
            <v>ENTREGADO</v>
          </cell>
          <cell r="J963">
            <v>44973</v>
          </cell>
          <cell r="K963" t="str">
            <v>GABRIELA NATHALY RIVERA MAYO_GABRIELA NATHALY RIVERA MAYO</v>
          </cell>
          <cell r="L963" t="str">
            <v xml:space="preserve"> calle1 referencia subiendo por el SUCEBTRO DE SALUD DE PUEBLO UNIDO A 3 CUADRAS diagonal a viveres MARY Casa tomate de dos pisos </v>
          </cell>
        </row>
        <row r="964">
          <cell r="A964" t="str">
            <v>2496188</v>
          </cell>
          <cell r="B964">
            <v>516452</v>
          </cell>
          <cell r="C964" t="str">
            <v>2496188</v>
          </cell>
          <cell r="D964" t="str">
            <v>MDELIVERY</v>
          </cell>
          <cell r="E964" t="str">
            <v>DESPACHO</v>
          </cell>
          <cell r="F964" t="str">
            <v>NORMAL</v>
          </cell>
          <cell r="G964" t="str">
            <v>FT86518</v>
          </cell>
          <cell r="H964">
            <v>44972</v>
          </cell>
          <cell r="I964" t="str">
            <v>ENTREGADO</v>
          </cell>
          <cell r="J964">
            <v>44973</v>
          </cell>
          <cell r="K964" t="str">
            <v>ERIC MERCADO O PEDRO ILLESCAS_DARIO BLADIMIR CHOEZ RODRIGUEZ</v>
          </cell>
          <cell r="L964" t="str">
            <v>ciudadela 9 de octubre calle tercera villa 306 y avenida tercera sur de la ciudad casa de 2 pisos con rejas blancas</v>
          </cell>
        </row>
        <row r="965">
          <cell r="A965" t="str">
            <v>2496189</v>
          </cell>
          <cell r="B965">
            <v>516453</v>
          </cell>
          <cell r="C965" t="str">
            <v>2496189</v>
          </cell>
          <cell r="D965" t="str">
            <v>MDELIVERY</v>
          </cell>
          <cell r="E965" t="str">
            <v>DESPACHO</v>
          </cell>
          <cell r="F965" t="str">
            <v>NORMAL</v>
          </cell>
          <cell r="G965" t="str">
            <v>FT86521</v>
          </cell>
          <cell r="H965">
            <v>44972</v>
          </cell>
          <cell r="I965" t="str">
            <v>ENTREGADO</v>
          </cell>
          <cell r="J965">
            <v>44973</v>
          </cell>
          <cell r="K965" t="str">
            <v>Priscila Quillupangui_COMPUHELP S A</v>
          </cell>
          <cell r="L965" t="str">
            <v>GUAYAS GUAYAQUIL CDLA ADACE MZ 25 SOLAR 5 DIAGONAL AL OMNIHOSPITAL FRENTE TECNOMEGA</v>
          </cell>
        </row>
        <row r="966">
          <cell r="A966" t="str">
            <v>2496190</v>
          </cell>
          <cell r="B966">
            <v>516454</v>
          </cell>
          <cell r="C966" t="str">
            <v>2496190</v>
          </cell>
          <cell r="D966" t="str">
            <v>MDELIVERY</v>
          </cell>
          <cell r="E966" t="str">
            <v>DESPACHO</v>
          </cell>
          <cell r="F966" t="str">
            <v>NORMAL</v>
          </cell>
          <cell r="G966" t="str">
            <v>FT86519</v>
          </cell>
          <cell r="H966">
            <v>44972</v>
          </cell>
          <cell r="I966" t="str">
            <v>ENTREGADO</v>
          </cell>
          <cell r="J966">
            <v>44973</v>
          </cell>
          <cell r="K966" t="str">
            <v>ERIC MERCADO O PEDRO ILLESCAS_EDISON CARLOS TORRES ORTEGA</v>
          </cell>
          <cell r="L966" t="str">
            <v>ciudadela 9 de octubre calle tercera villa 306 y avenida tercera sur de la ciudad casa de 2 pisos con rejas blancas</v>
          </cell>
        </row>
        <row r="967">
          <cell r="A967" t="str">
            <v>2496211</v>
          </cell>
          <cell r="B967">
            <v>516455</v>
          </cell>
          <cell r="C967" t="str">
            <v>2496211</v>
          </cell>
          <cell r="D967" t="str">
            <v>MDELIVERY</v>
          </cell>
          <cell r="E967" t="str">
            <v>DESPACHO</v>
          </cell>
          <cell r="F967" t="str">
            <v>NORMAL</v>
          </cell>
          <cell r="G967" t="str">
            <v>FT86495</v>
          </cell>
          <cell r="H967">
            <v>44972</v>
          </cell>
          <cell r="I967" t="str">
            <v>ENTREGADO</v>
          </cell>
          <cell r="J967">
            <v>44973</v>
          </cell>
          <cell r="K967" t="str">
            <v xml:space="preserve">Carolina Cardenas_MANSUERA S A </v>
          </cell>
          <cell r="L967" t="str">
            <v>av 10 de agosto y Carrion CASABACA MATRIZ</v>
          </cell>
        </row>
        <row r="968">
          <cell r="A968" t="str">
            <v>2496212</v>
          </cell>
          <cell r="B968">
            <v>516456</v>
          </cell>
          <cell r="C968" t="str">
            <v>2496212</v>
          </cell>
          <cell r="D968" t="str">
            <v>MDELIVERY</v>
          </cell>
          <cell r="E968" t="str">
            <v>DESPACHO</v>
          </cell>
          <cell r="F968" t="str">
            <v>NORMAL</v>
          </cell>
          <cell r="G968" t="str">
            <v>031080002496212</v>
          </cell>
          <cell r="H968">
            <v>44972</v>
          </cell>
          <cell r="I968" t="str">
            <v>ENTREGADO</v>
          </cell>
          <cell r="J968">
            <v>44973</v>
          </cell>
          <cell r="K968" t="str">
            <v>Gabriela Anchundia Pricila Cueva_DIRECCION EMPRESARIAL S A DIRECSA</v>
          </cell>
          <cell r="L968" t="str">
            <v xml:space="preserve"> Urbanizacion Arroyo Azul Calle Transmarina y Av Hugo Mayo </v>
          </cell>
        </row>
        <row r="969">
          <cell r="A969" t="str">
            <v>2496213</v>
          </cell>
          <cell r="B969">
            <v>516457</v>
          </cell>
          <cell r="C969" t="str">
            <v>2496213</v>
          </cell>
          <cell r="D969" t="str">
            <v>MDELIVERY</v>
          </cell>
          <cell r="E969" t="str">
            <v>DESPACHO</v>
          </cell>
          <cell r="F969" t="str">
            <v>NORMAL</v>
          </cell>
          <cell r="G969" t="str">
            <v>031080002496213</v>
          </cell>
          <cell r="H969">
            <v>44972</v>
          </cell>
          <cell r="I969" t="str">
            <v>ENTREGADO</v>
          </cell>
          <cell r="J969">
            <v>44973</v>
          </cell>
          <cell r="K969" t="str">
            <v>AMILTON JAIME CASERES GARCIA HARDY CASERES_AMILTON JAIME CASERES GARCIA</v>
          </cell>
          <cell r="L969" t="str">
            <v>BOLIVAR Y ROCAFUERTE REFERENCIA CASA ESQUINERA COLOR CREMA CON CAFe JUNTO A UNAS CANCHAS</v>
          </cell>
        </row>
        <row r="970">
          <cell r="A970" t="str">
            <v>2496214</v>
          </cell>
          <cell r="B970">
            <v>516458</v>
          </cell>
          <cell r="C970" t="str">
            <v>2496214</v>
          </cell>
          <cell r="D970" t="str">
            <v>MDELIVERY</v>
          </cell>
          <cell r="E970" t="str">
            <v>DESPACHO</v>
          </cell>
          <cell r="F970" t="str">
            <v>NORMAL</v>
          </cell>
          <cell r="G970" t="str">
            <v>031080002496214</v>
          </cell>
          <cell r="H970">
            <v>44972</v>
          </cell>
          <cell r="I970" t="str">
            <v>INCIDENCIA</v>
          </cell>
          <cell r="J970">
            <v>44973</v>
          </cell>
          <cell r="K970" t="str">
            <v>GENESIS ORELLANA HERNAN VICENTE ORELLANA FEIJOO_HERNAN VICENTE ORELLANA FEIJOO</v>
          </cell>
          <cell r="L970" t="str">
            <v>ROCAFUERTE Y TERCERA S ACAPULCO NUMERO CASA 841 A LADO DE UNA CANCHA CASA COLOR BLANCO</v>
          </cell>
        </row>
        <row r="971">
          <cell r="A971" t="str">
            <v>2496215</v>
          </cell>
          <cell r="B971">
            <v>516459</v>
          </cell>
          <cell r="C971" t="str">
            <v>2496215</v>
          </cell>
          <cell r="D971" t="str">
            <v>MDELIVERY</v>
          </cell>
          <cell r="E971" t="str">
            <v>DESPACHO</v>
          </cell>
          <cell r="F971" t="str">
            <v>NORMAL</v>
          </cell>
          <cell r="G971" t="str">
            <v>FT86492</v>
          </cell>
          <cell r="H971">
            <v>44972</v>
          </cell>
          <cell r="I971" t="str">
            <v>ENTREGADO</v>
          </cell>
          <cell r="J971">
            <v>44973</v>
          </cell>
          <cell r="K971" t="str">
            <v>ANA PAOLA VERA MENDOZA_ANA PAOLA VERA MENDOZA</v>
          </cell>
          <cell r="L971" t="str">
            <v>QUITUMBE RUMICHACANA S41 PASAJE B alado de la panaderia la ecuatoriana</v>
          </cell>
        </row>
        <row r="972">
          <cell r="A972" t="str">
            <v>2496216</v>
          </cell>
          <cell r="B972">
            <v>516460</v>
          </cell>
          <cell r="C972" t="str">
            <v>2496216</v>
          </cell>
          <cell r="D972" t="str">
            <v>MDELIVERY</v>
          </cell>
          <cell r="E972" t="str">
            <v>DESPACHO</v>
          </cell>
          <cell r="F972" t="str">
            <v>NORMAL</v>
          </cell>
          <cell r="G972" t="str">
            <v>FT86493</v>
          </cell>
          <cell r="H972">
            <v>44972</v>
          </cell>
          <cell r="I972" t="str">
            <v>ENTREGADO</v>
          </cell>
          <cell r="J972">
            <v>44973</v>
          </cell>
          <cell r="K972" t="str">
            <v>DANIELA MINO_DANIELA MINO</v>
          </cell>
          <cell r="L972" t="str">
            <v>AV SIMON BOLIVAR Y DESVIO A NAYON EKOPARK TORRE 3 MOVISTAR VENTANILLA UNICA</v>
          </cell>
        </row>
        <row r="973">
          <cell r="A973" t="str">
            <v>2496217</v>
          </cell>
          <cell r="B973">
            <v>516461</v>
          </cell>
          <cell r="C973" t="str">
            <v>2496217</v>
          </cell>
          <cell r="D973" t="str">
            <v>MDELIVERY</v>
          </cell>
          <cell r="E973" t="str">
            <v>DESPACHO</v>
          </cell>
          <cell r="F973" t="str">
            <v>NORMAL</v>
          </cell>
          <cell r="G973" t="str">
            <v>FT86500</v>
          </cell>
          <cell r="H973">
            <v>44972</v>
          </cell>
          <cell r="I973" t="str">
            <v>ENTREGADO</v>
          </cell>
          <cell r="J973">
            <v>44973</v>
          </cell>
          <cell r="K973" t="str">
            <v>Vanessa Alvear_ECUAPRIMAS</v>
          </cell>
          <cell r="L973" t="str">
            <v xml:space="preserve">Naciones Unidas y Amazona Edificio la Previsora segundo piso oficina 202 Ecuaprimas </v>
          </cell>
        </row>
        <row r="974">
          <cell r="A974" t="str">
            <v>2496218</v>
          </cell>
          <cell r="B974">
            <v>516462</v>
          </cell>
          <cell r="C974" t="str">
            <v>2496218</v>
          </cell>
          <cell r="D974" t="str">
            <v>MDELIVERY</v>
          </cell>
          <cell r="E974" t="str">
            <v>DESPACHO</v>
          </cell>
          <cell r="F974" t="str">
            <v>NORMAL</v>
          </cell>
          <cell r="G974" t="str">
            <v>FT86474</v>
          </cell>
          <cell r="H974">
            <v>44972</v>
          </cell>
          <cell r="I974" t="str">
            <v>ENTREGADO</v>
          </cell>
          <cell r="J974">
            <v>44973</v>
          </cell>
          <cell r="K974" t="str">
            <v>MARCO DARIO GALLARDO CASTILLO_MARCO DARIO GALLARDO CASTILLO</v>
          </cell>
          <cell r="L974" t="str">
            <v>CALLES AVENIDA QUITUMBE NAN S50D CASA DE TRES PISOS COLOR LILA</v>
          </cell>
        </row>
        <row r="975">
          <cell r="A975" t="str">
            <v>2496222</v>
          </cell>
          <cell r="B975">
            <v>516463</v>
          </cell>
          <cell r="C975" t="str">
            <v>2496222</v>
          </cell>
          <cell r="D975" t="str">
            <v>MDELIVERY</v>
          </cell>
          <cell r="E975" t="str">
            <v>DESPACHO</v>
          </cell>
          <cell r="F975" t="str">
            <v>NORMAL</v>
          </cell>
          <cell r="G975" t="str">
            <v>FT86505</v>
          </cell>
          <cell r="H975">
            <v>44972</v>
          </cell>
          <cell r="I975" t="str">
            <v>ENTREGADO</v>
          </cell>
          <cell r="J975">
            <v>44973</v>
          </cell>
          <cell r="K975" t="str">
            <v xml:space="preserve">Teresa Salazar_SEGUROS EQUINOCCIAL S A </v>
          </cell>
          <cell r="L975" t="str">
            <v xml:space="preserve"> De las Hiedras N41 130 y Av De Los Granados QUITO QUITO PICHINCHA REGION SIERRA 593 Ecuador </v>
          </cell>
        </row>
        <row r="976">
          <cell r="A976" t="str">
            <v>SG_2023_260</v>
          </cell>
          <cell r="B976">
            <v>516448</v>
          </cell>
          <cell r="C976" t="str">
            <v>SG_2023_260</v>
          </cell>
          <cell r="D976" t="str">
            <v>SG</v>
          </cell>
          <cell r="E976" t="str">
            <v>DESPACHO</v>
          </cell>
          <cell r="F976" t="str">
            <v>NORMAL</v>
          </cell>
          <cell r="G976" t="str">
            <v>86558</v>
          </cell>
          <cell r="H976">
            <v>44972</v>
          </cell>
          <cell r="I976" t="str">
            <v>ENTREGADO</v>
          </cell>
          <cell r="J976">
            <v>44973</v>
          </cell>
          <cell r="K976" t="str">
            <v>FLEXNET QUITO/BULLSUPPLY</v>
          </cell>
          <cell r="L976" t="str">
            <v>PANAMERICANA NORTE KM 12 1/2</v>
          </cell>
        </row>
        <row r="977">
          <cell r="A977" t="str">
            <v>SG_2023_266</v>
          </cell>
          <cell r="B977">
            <v>516447</v>
          </cell>
          <cell r="C977" t="str">
            <v>SG_2023_266</v>
          </cell>
          <cell r="D977" t="str">
            <v>SG</v>
          </cell>
          <cell r="E977" t="str">
            <v>DESPACHO</v>
          </cell>
          <cell r="F977" t="str">
            <v>NORMAL</v>
          </cell>
          <cell r="G977" t="str">
            <v>86549</v>
          </cell>
          <cell r="H977">
            <v>44972</v>
          </cell>
          <cell r="I977" t="str">
            <v>ENTREGADO</v>
          </cell>
          <cell r="J977">
            <v>44973</v>
          </cell>
          <cell r="K977" t="str">
            <v>PROFERMACO CIA LTDA</v>
          </cell>
          <cell r="L977" t="str">
            <v>CALDERON Y AV CARAPUNGO OE7-348, QUITO</v>
          </cell>
        </row>
        <row r="978">
          <cell r="A978" t="str">
            <v>SG_2023_259</v>
          </cell>
          <cell r="B978">
            <v>516446</v>
          </cell>
          <cell r="C978" t="str">
            <v>SG_2023_259</v>
          </cell>
          <cell r="D978" t="str">
            <v>SG</v>
          </cell>
          <cell r="E978" t="str">
            <v>DESPACHO</v>
          </cell>
          <cell r="F978" t="str">
            <v>NORMAL</v>
          </cell>
          <cell r="G978" t="str">
            <v>86548</v>
          </cell>
          <cell r="H978">
            <v>44972</v>
          </cell>
          <cell r="I978" t="str">
            <v>ENTREGADO</v>
          </cell>
          <cell r="J978">
            <v>44973</v>
          </cell>
          <cell r="K978" t="str">
            <v>PROFERMACO CIA LTDA</v>
          </cell>
          <cell r="L978" t="str">
            <v>CALDERON Y AV CARAPUNGO OE7-348, QUITO</v>
          </cell>
        </row>
        <row r="979">
          <cell r="A979" t="str">
            <v>SG_2023_257</v>
          </cell>
          <cell r="B979">
            <v>516445</v>
          </cell>
          <cell r="C979" t="str">
            <v>SG_2023_257</v>
          </cell>
          <cell r="D979" t="str">
            <v>SG</v>
          </cell>
          <cell r="E979" t="str">
            <v>DESPACHO</v>
          </cell>
          <cell r="F979" t="str">
            <v>NORMAL</v>
          </cell>
          <cell r="G979" t="str">
            <v>86547</v>
          </cell>
          <cell r="H979">
            <v>44972</v>
          </cell>
          <cell r="I979" t="str">
            <v>ENTREGADO</v>
          </cell>
          <cell r="J979">
            <v>44973</v>
          </cell>
          <cell r="K979" t="str">
            <v>PROFERMACO CIA LTDA</v>
          </cell>
          <cell r="L979" t="str">
            <v>CALDERON Y AV CARAPUNGO OE7-348, QUITO</v>
          </cell>
        </row>
        <row r="980">
          <cell r="A980" t="str">
            <v>20003115509446</v>
          </cell>
          <cell r="B980">
            <v>516439</v>
          </cell>
          <cell r="C980" t="str">
            <v>20003115509446</v>
          </cell>
          <cell r="D980" t="str">
            <v>CONECEL</v>
          </cell>
          <cell r="E980" t="str">
            <v>DESPACHO</v>
          </cell>
          <cell r="F980" t="str">
            <v>NORMAL</v>
          </cell>
          <cell r="G980" t="str">
            <v>FT86446</v>
          </cell>
          <cell r="H980">
            <v>44972</v>
          </cell>
          <cell r="I980" t="str">
            <v>COORDINADO</v>
          </cell>
          <cell r="J980">
            <v>44972</v>
          </cell>
          <cell r="K980" t="str">
            <v>ARTIEDA VILLAROEL KARLA GABRIELA</v>
          </cell>
          <cell r="L980" t="str">
            <v>RUMIPAMBA/ABELARDO MONCAYO OE 4-08 Y AV AMERICA/ EN EL EDIFICIO AMBULANCIA SAME 1 PISO </v>
          </cell>
        </row>
        <row r="981">
          <cell r="A981" t="str">
            <v>20003115490514</v>
          </cell>
          <cell r="B981">
            <v>516440</v>
          </cell>
          <cell r="C981" t="str">
            <v>20003115490514</v>
          </cell>
          <cell r="D981" t="str">
            <v>CONECEL</v>
          </cell>
          <cell r="E981" t="str">
            <v>DESPACHO</v>
          </cell>
          <cell r="F981" t="str">
            <v>NORMAL</v>
          </cell>
          <cell r="G981" t="str">
            <v/>
          </cell>
          <cell r="H981">
            <v>44972</v>
          </cell>
          <cell r="I981" t="str">
            <v>ENTREGADO</v>
          </cell>
          <cell r="J981">
            <v>44973</v>
          </cell>
          <cell r="K981" t="str">
            <v>COBOS CRIOLLO CHRISTIAN HUMBERTO</v>
          </cell>
          <cell r="L981" t="str">
            <v>FLEXNET/EDIFICIO SAN ALFONSO 2DO PISOS OFICINA 205/ CALLE LUIS CORDERO 1069 Y MARISCAL LA MAR/REF: EN FRETE A LA COLMENA/ENTRENADO POR EL LOCAL DE ZAPATOS CARDONA</v>
          </cell>
        </row>
        <row r="982">
          <cell r="A982" t="str">
            <v>20003115946133</v>
          </cell>
          <cell r="B982">
            <v>516441</v>
          </cell>
          <cell r="C982" t="str">
            <v>20003115946133</v>
          </cell>
          <cell r="D982" t="str">
            <v>CONECEL</v>
          </cell>
          <cell r="E982" t="str">
            <v>DESPACHO</v>
          </cell>
          <cell r="F982" t="str">
            <v>NORMAL</v>
          </cell>
          <cell r="G982" t="str">
            <v/>
          </cell>
          <cell r="H982">
            <v>44972</v>
          </cell>
          <cell r="I982" t="str">
            <v>ENTREGADO</v>
          </cell>
          <cell r="J982">
            <v>44973</v>
          </cell>
          <cell r="K982" t="str">
            <v>CUEVA AGUIRRE JUAN FRANCISCO</v>
          </cell>
          <cell r="L982" t="str">
            <v>FLEXNET EN AZUAY/CUENCA/EL VECINO/CALLES MANUEL VEGA Y PIO BRAVO CASA #1424 PARA EL 16/02 ENTREGARA C</v>
          </cell>
        </row>
        <row r="983">
          <cell r="A983" t="str">
            <v>20003116376360</v>
          </cell>
          <cell r="B983">
            <v>516442</v>
          </cell>
          <cell r="C983" t="str">
            <v>20003116376360</v>
          </cell>
          <cell r="D983" t="str">
            <v>CONECEL</v>
          </cell>
          <cell r="E983" t="str">
            <v>DESPACHO</v>
          </cell>
          <cell r="F983" t="str">
            <v>NORMAL</v>
          </cell>
          <cell r="G983" t="str">
            <v>FT86447</v>
          </cell>
          <cell r="H983">
            <v>44972</v>
          </cell>
          <cell r="I983" t="str">
            <v>ENTREGADO</v>
          </cell>
          <cell r="J983">
            <v>44973</v>
          </cell>
          <cell r="K983" t="str">
            <v>ARIAS RIVERA MARIA AUGUSTA</v>
          </cell>
          <cell r="L983" t="str">
            <v>PICHINCHA QUITO CONOCOTO SCTR VALLE DE LOS CHILLOS AV GENERAL RUMINAHUI SN Y CALLE LA CUESTA CONJUNTO CIUDAD JARDIN 2 CASA 41 REF ANTES DE LA GASOLINERA PETROCOMERCIAL</v>
          </cell>
        </row>
        <row r="984">
          <cell r="A984" t="str">
            <v>20003116379285</v>
          </cell>
          <cell r="B984">
            <v>516443</v>
          </cell>
          <cell r="C984" t="str">
            <v>20003116379285</v>
          </cell>
          <cell r="D984" t="str">
            <v>CONECEL</v>
          </cell>
          <cell r="E984" t="str">
            <v>DESPACHO</v>
          </cell>
          <cell r="F984" t="str">
            <v>NORMAL</v>
          </cell>
          <cell r="G984" t="str">
            <v>FT86448</v>
          </cell>
          <cell r="H984">
            <v>44972</v>
          </cell>
          <cell r="I984" t="str">
            <v>COORDINADO</v>
          </cell>
          <cell r="J984">
            <v>44972</v>
          </cell>
          <cell r="K984" t="str">
            <v>GUERRERO LUISA MARIA</v>
          </cell>
          <cell r="L984" t="str">
            <v>PICHINCHA/QUITO/GUAMANI/BARRIO FRANCO MENDEZ CONJ VALENCIA 2 TORRE G DEPAR 2A CLL LA COCHA Y E27</v>
          </cell>
        </row>
        <row r="985">
          <cell r="A985" t="str">
            <v>20003116370536</v>
          </cell>
          <cell r="B985">
            <v>516444</v>
          </cell>
          <cell r="C985" t="str">
            <v>20003116370536</v>
          </cell>
          <cell r="D985" t="str">
            <v>CONECEL</v>
          </cell>
          <cell r="E985" t="str">
            <v>DESPACHO</v>
          </cell>
          <cell r="F985" t="str">
            <v>NORMAL</v>
          </cell>
          <cell r="G985" t="str">
            <v>FT86449</v>
          </cell>
          <cell r="H985">
            <v>44972</v>
          </cell>
          <cell r="I985" t="str">
            <v>ENTREGADO</v>
          </cell>
          <cell r="J985">
            <v>44973</v>
          </cell>
          <cell r="K985" t="str">
            <v>BALSECA AVILA JUAN PABLO</v>
          </cell>
          <cell r="L985" t="str">
            <v>PICHINCHA/QUITO/CENTRO HISTORICO/MANUE LARREA Y ARENAS EN LA UNIDAD JUDICIAL DE VIOLENCIA CONTRA LA MUJER MIEMBRO FAMILIAR 1 REF CONSEJO PROVINCIAL DE PICHINCHA</v>
          </cell>
        </row>
        <row r="986">
          <cell r="A986" t="str">
            <v>SG_2023_237</v>
          </cell>
          <cell r="B986">
            <v>516438</v>
          </cell>
          <cell r="C986" t="str">
            <v>SG_2023_237</v>
          </cell>
          <cell r="D986" t="str">
            <v>SG</v>
          </cell>
          <cell r="E986" t="str">
            <v>DESPACHO</v>
          </cell>
          <cell r="F986" t="str">
            <v>NORMAL</v>
          </cell>
          <cell r="G986" t="str">
            <v>86544</v>
          </cell>
          <cell r="H986">
            <v>44972</v>
          </cell>
          <cell r="I986" t="str">
            <v>ENTREGADO</v>
          </cell>
          <cell r="J986">
            <v>44973</v>
          </cell>
          <cell r="K986" t="str">
            <v>PROFERMACO CIA LTDA</v>
          </cell>
          <cell r="L986" t="str">
            <v>CALDERON Y AV CARAPUNGO OE7-348, QUITO</v>
          </cell>
        </row>
        <row r="987">
          <cell r="A987" t="str">
            <v>20003111621046</v>
          </cell>
          <cell r="B987">
            <v>516433</v>
          </cell>
          <cell r="C987" t="str">
            <v>20003111621046</v>
          </cell>
          <cell r="D987" t="str">
            <v>BRELDYNG</v>
          </cell>
          <cell r="E987" t="str">
            <v>DESPACHO</v>
          </cell>
          <cell r="F987" t="str">
            <v>NORMAL</v>
          </cell>
          <cell r="G987" t="str">
            <v>031002004266695</v>
          </cell>
          <cell r="H987">
            <v>44972</v>
          </cell>
          <cell r="I987" t="str">
            <v>ENTREGADO</v>
          </cell>
          <cell r="J987">
            <v>44973</v>
          </cell>
          <cell r="K987" t="str">
            <v>PEREA BONE IVAN DAVID</v>
          </cell>
          <cell r="L987" t="str">
            <v>DOMCIILIO / ESMERALDAS / ESMERALDAS / ESMERALDAS / AV DE LOS ALMENDROS / SN / DE LOS GUAYANES / 6 DE NOVIEMBRE CASA 1P COLOR MELON/SUBIENDO POR LA ESCALINATA AL FINAL DE LAS CASAS A MANO DERECHA</v>
          </cell>
        </row>
        <row r="988">
          <cell r="A988" t="str">
            <v>20003115955500</v>
          </cell>
          <cell r="B988">
            <v>516434</v>
          </cell>
          <cell r="C988" t="str">
            <v>20003115955500</v>
          </cell>
          <cell r="D988" t="str">
            <v>BRELDYNG</v>
          </cell>
          <cell r="E988" t="str">
            <v>DESPACHO</v>
          </cell>
          <cell r="F988" t="str">
            <v>NORMAL</v>
          </cell>
          <cell r="G988" t="str">
            <v>031002004266696</v>
          </cell>
          <cell r="H988">
            <v>44972</v>
          </cell>
          <cell r="I988" t="str">
            <v>INCIDENCIA</v>
          </cell>
          <cell r="J988">
            <v>44973</v>
          </cell>
          <cell r="K988" t="str">
            <v>DIANA MARGOTH ELIZALDE ENCARNACION</v>
          </cell>
          <cell r="L988" t="str">
            <v>OFICINA COURIER / EL ORO / MACHALA / MACHALA / AV 11AVA NORTE / 18-123 / ENTRE 10 DE AGOSTO Y VIA LIMON / OFICINA TRAMACO MACHALA CENTRO DE DISTRIBUCION JUNTO A MECANICA Y LAVARORA ESPINOZA), A 5 CASA</v>
          </cell>
        </row>
        <row r="989">
          <cell r="A989" t="str">
            <v>20003111638885</v>
          </cell>
          <cell r="B989">
            <v>516435</v>
          </cell>
          <cell r="C989" t="str">
            <v>20003111638885</v>
          </cell>
          <cell r="D989" t="str">
            <v>BRELDYNG</v>
          </cell>
          <cell r="E989" t="str">
            <v>DESPACHO</v>
          </cell>
          <cell r="F989" t="str">
            <v>NORMAL</v>
          </cell>
          <cell r="G989" t="str">
            <v>031002004266697</v>
          </cell>
          <cell r="H989">
            <v>44972</v>
          </cell>
          <cell r="I989" t="str">
            <v>COORDINADO</v>
          </cell>
          <cell r="J989">
            <v>44973</v>
          </cell>
          <cell r="K989" t="str">
            <v>HUGO ANTONIO ZAMBRANO ARTEAGA</v>
          </cell>
          <cell r="L989" t="str">
            <v>OFICINA COURIER / LOS RIOS / QUEVEDO / QUEVEDO / AV GUAYAQUIL / SN / ISAAC MONTES / OFICINA TRAMACO QUEVEDO AL FRENTE DE ALMACENES TIA</v>
          </cell>
        </row>
        <row r="990">
          <cell r="A990" t="str">
            <v>20003115959620</v>
          </cell>
          <cell r="B990">
            <v>516436</v>
          </cell>
          <cell r="C990" t="str">
            <v>20003115959620</v>
          </cell>
          <cell r="D990" t="str">
            <v>BRELDYNG</v>
          </cell>
          <cell r="E990" t="str">
            <v>DESPACHO</v>
          </cell>
          <cell r="F990" t="str">
            <v>NORMAL</v>
          </cell>
          <cell r="G990" t="str">
            <v>031002004266699</v>
          </cell>
          <cell r="H990">
            <v>44972</v>
          </cell>
          <cell r="I990" t="str">
            <v>EN_TRANSITO</v>
          </cell>
          <cell r="J990">
            <v>44972</v>
          </cell>
          <cell r="K990" t="str">
            <v>FLOREANO GONZALEZ PATRICIA AZUCENA</v>
          </cell>
          <cell r="L990" t="str">
            <v xml:space="preserve"> / SANTA ELENA / SALINAS / SALINAS / CALLE JOSE LUIS TAMAYO / SN /  / CASA COLOR VERDE DE CANA DOS CUADRAS ATRAS DE ESCUELA NUEVOS HORIZONTES</v>
          </cell>
        </row>
        <row r="991">
          <cell r="A991" t="str">
            <v>20003115960626</v>
          </cell>
          <cell r="B991">
            <v>516437</v>
          </cell>
          <cell r="C991" t="str">
            <v>20003115960626</v>
          </cell>
          <cell r="D991" t="str">
            <v>BRELDYNG</v>
          </cell>
          <cell r="E991" t="str">
            <v>DESPACHO</v>
          </cell>
          <cell r="F991" t="str">
            <v>NORMAL</v>
          </cell>
          <cell r="G991" t="str">
            <v>031002004266700</v>
          </cell>
          <cell r="H991">
            <v>44972</v>
          </cell>
          <cell r="I991" t="str">
            <v>EN_TRANSITO</v>
          </cell>
          <cell r="J991">
            <v>44972</v>
          </cell>
          <cell r="K991" t="str">
            <v>FREIRE ORTEGA OSCAR PAUL</v>
          </cell>
          <cell r="L991" t="str">
            <v xml:space="preserve"> / CHIMBORAZO / RIOBAMBA / MALDONADO / AV VENEZUELA / 13-51 / ENTRE JOAQUIN CHIRIBOGA Y LOJA / CALLEJON ALFA A 2 CASAS DE LA CLINICA DE ESPECIALIDADES CARDIOLOGICAS DEL CORAZON CASA DE COLOR CELESTE P</v>
          </cell>
        </row>
        <row r="992">
          <cell r="A992" t="str">
            <v>SG_2023_235</v>
          </cell>
          <cell r="B992">
            <v>516432</v>
          </cell>
          <cell r="C992" t="str">
            <v>SG_2023_235</v>
          </cell>
          <cell r="D992" t="str">
            <v>SG</v>
          </cell>
          <cell r="E992" t="str">
            <v>DESPACHO</v>
          </cell>
          <cell r="F992" t="str">
            <v>NORMAL</v>
          </cell>
          <cell r="G992" t="str">
            <v>86542</v>
          </cell>
          <cell r="H992">
            <v>44972</v>
          </cell>
          <cell r="I992" t="str">
            <v>ENTREGADO</v>
          </cell>
          <cell r="J992">
            <v>44973</v>
          </cell>
          <cell r="K992" t="str">
            <v>PROFERMACO CIA LTDA</v>
          </cell>
          <cell r="L992" t="str">
            <v>CALDERON Y AV CARAPUNGO OE7-348, QUITO</v>
          </cell>
        </row>
        <row r="993">
          <cell r="A993" t="str">
            <v>AGF_23_13</v>
          </cell>
          <cell r="B993">
            <v>516431</v>
          </cell>
          <cell r="C993" t="str">
            <v>AGF_23_13</v>
          </cell>
          <cell r="D993" t="str">
            <v>AGFA</v>
          </cell>
          <cell r="E993" t="str">
            <v>DESPACHO</v>
          </cell>
          <cell r="F993" t="str">
            <v>NORMAL</v>
          </cell>
          <cell r="G993" t="str">
            <v>FT86550</v>
          </cell>
          <cell r="H993">
            <v>44972</v>
          </cell>
          <cell r="I993" t="str">
            <v>ENTREGADO</v>
          </cell>
          <cell r="J993">
            <v>44973</v>
          </cell>
          <cell r="K993" t="str">
            <v>GRAFICOS NACIONALES GRANASA</v>
          </cell>
          <cell r="L993" t="str">
            <v>AV. CARLOS JULIO AROSEMENA KM 2.5 Y LAS MONJAS</v>
          </cell>
        </row>
        <row r="994">
          <cell r="A994" t="str">
            <v>98933941</v>
          </cell>
          <cell r="B994">
            <v>516401</v>
          </cell>
          <cell r="C994" t="str">
            <v>98933941</v>
          </cell>
          <cell r="D994" t="str">
            <v>HYCITE</v>
          </cell>
          <cell r="E994" t="str">
            <v>DESPACHO</v>
          </cell>
          <cell r="F994" t="str">
            <v>NORMAL</v>
          </cell>
          <cell r="G994" t="str">
            <v>ITQ7305</v>
          </cell>
          <cell r="H994">
            <v>44972</v>
          </cell>
          <cell r="I994" t="str">
            <v>ENTREGADO</v>
          </cell>
          <cell r="J994">
            <v>44973</v>
          </cell>
          <cell r="K994" t="str">
            <v>GABRIELA PACHACAMA</v>
          </cell>
          <cell r="L994" t="str">
            <v>AYAPAMBA OE 1 539 Y LLAVAO AL FRENTE DE FERCONSTRU CASA BLANCA QUITO//PRADERA SOLANDA 170606 PICHINCHA</v>
          </cell>
        </row>
        <row r="995">
          <cell r="A995" t="str">
            <v>98935069</v>
          </cell>
          <cell r="B995">
            <v>516402</v>
          </cell>
          <cell r="C995" t="str">
            <v>98935069</v>
          </cell>
          <cell r="D995" t="str">
            <v>HYCITE</v>
          </cell>
          <cell r="E995" t="str">
            <v>DESPACHO</v>
          </cell>
          <cell r="F995" t="str">
            <v>NORMAL</v>
          </cell>
          <cell r="G995" t="str">
            <v>031002004265965</v>
          </cell>
          <cell r="H995">
            <v>44972</v>
          </cell>
          <cell r="I995" t="str">
            <v>ENTREGADO</v>
          </cell>
          <cell r="J995">
            <v>44973</v>
          </cell>
          <cell r="K995" t="str">
            <v>MAURICIO CAICEDO</v>
          </cell>
          <cell r="L995" t="str">
            <v>KM 48 VIA DURAN- S/ TRIUNFO RECINTO SAN MAURICIO 2 EL TRIUNFO-- SAN MAURICIO 2 TRIUNFO 091601 GUAYAS</v>
          </cell>
        </row>
        <row r="996">
          <cell r="A996" t="str">
            <v>98935811</v>
          </cell>
          <cell r="B996">
            <v>516403</v>
          </cell>
          <cell r="C996" t="str">
            <v>98935811</v>
          </cell>
          <cell r="D996" t="str">
            <v>HYCITE</v>
          </cell>
          <cell r="E996" t="str">
            <v>DESPACHO</v>
          </cell>
          <cell r="F996" t="str">
            <v>NORMAL</v>
          </cell>
          <cell r="G996" t="str">
            <v>ITQ7306</v>
          </cell>
          <cell r="H996">
            <v>44972</v>
          </cell>
          <cell r="I996" t="str">
            <v>INCIDENCIA</v>
          </cell>
          <cell r="J996">
            <v>44973</v>
          </cell>
          <cell r="K996" t="str">
            <v>KENIA BARRIONUEVO</v>
          </cell>
          <cell r="L996" t="str">
            <v>E8526-31 556 LUCHA DE LOS POBRES SECTOR ALTO CANCHA LIGA MODELO QUITO // SUR LA ARGELIA 170139 PICHINCHA</v>
          </cell>
        </row>
        <row r="997">
          <cell r="A997" t="str">
            <v>98935896</v>
          </cell>
          <cell r="B997">
            <v>516404</v>
          </cell>
          <cell r="C997" t="str">
            <v>98935896</v>
          </cell>
          <cell r="D997" t="str">
            <v>HYCITE</v>
          </cell>
          <cell r="E997" t="str">
            <v>DESPACHO</v>
          </cell>
          <cell r="F997" t="str">
            <v>NORMAL</v>
          </cell>
          <cell r="G997" t="str">
            <v>031002004265966</v>
          </cell>
          <cell r="H997">
            <v>44972</v>
          </cell>
          <cell r="I997" t="str">
            <v>INCIDENCIA</v>
          </cell>
          <cell r="J997">
            <v>44973</v>
          </cell>
          <cell r="K997" t="str">
            <v>PEDRO CARVAJAL</v>
          </cell>
          <cell r="L997" t="str">
            <v>EL SALVADOR Y 6 DE DICIEMBRE PEDRO MONCAYO // NORTE DE QUITO MALCHINGUI 171010 PICHINCHA</v>
          </cell>
        </row>
        <row r="998">
          <cell r="A998" t="str">
            <v>98935903</v>
          </cell>
          <cell r="B998">
            <v>516405</v>
          </cell>
          <cell r="C998" t="str">
            <v>98935903</v>
          </cell>
          <cell r="D998" t="str">
            <v>HYCITE</v>
          </cell>
          <cell r="E998" t="str">
            <v>DESPACHO</v>
          </cell>
          <cell r="F998" t="str">
            <v>NORMAL</v>
          </cell>
          <cell r="G998" t="str">
            <v>ITQ7307</v>
          </cell>
          <cell r="H998">
            <v>44972</v>
          </cell>
          <cell r="I998" t="str">
            <v>ENTREGADO</v>
          </cell>
          <cell r="J998">
            <v>44973</v>
          </cell>
          <cell r="K998" t="str">
            <v>ANGEL AGUILAR</v>
          </cell>
          <cell r="L998" t="str">
            <v>CALLE C. # 36 LUIS GARCIA UPC HUARCAY QUITO / SUR DE QUITO ECUATORIANA 170705 PICHINCHA</v>
          </cell>
        </row>
        <row r="999">
          <cell r="A999" t="str">
            <v>98936098</v>
          </cell>
          <cell r="B999">
            <v>516406</v>
          </cell>
          <cell r="C999" t="str">
            <v>98936098</v>
          </cell>
          <cell r="D999" t="str">
            <v>HYCITE</v>
          </cell>
          <cell r="E999" t="str">
            <v>DESPACHO</v>
          </cell>
          <cell r="F999" t="str">
            <v>NORMAL</v>
          </cell>
          <cell r="G999" t="str">
            <v>ITQ7308</v>
          </cell>
          <cell r="H999">
            <v>44972</v>
          </cell>
          <cell r="I999" t="str">
            <v>ENTREGADO</v>
          </cell>
          <cell r="J999">
            <v>44973</v>
          </cell>
          <cell r="K999" t="str">
            <v>MARIA BENALCAZAR</v>
          </cell>
          <cell r="L999" t="str">
            <v>SICOYA Y HUANCAVILCA CONJ SAN MARCOS 2 SECOYA Y HUCUCAVILEA CASA 13 QUITO ** RUMILOMEA AMAGUANA 170809 PICHINCHA</v>
          </cell>
        </row>
        <row r="1000">
          <cell r="A1000" t="str">
            <v>98936375</v>
          </cell>
          <cell r="B1000">
            <v>516407</v>
          </cell>
          <cell r="C1000" t="str">
            <v>98936375</v>
          </cell>
          <cell r="D1000" t="str">
            <v>HYCITE</v>
          </cell>
          <cell r="E1000" t="str">
            <v>DESPACHO</v>
          </cell>
          <cell r="F1000" t="str">
            <v>NORMAL</v>
          </cell>
          <cell r="G1000" t="str">
            <v>031002004265967</v>
          </cell>
          <cell r="H1000">
            <v>44972</v>
          </cell>
          <cell r="I1000" t="str">
            <v>ENTREGADO</v>
          </cell>
          <cell r="J1000">
            <v>44973</v>
          </cell>
          <cell r="K1000" t="str">
            <v>NANCY JARRIN</v>
          </cell>
          <cell r="L1000" t="str">
            <v>CALLE OLMEDO Y PANAMA CONJUNTO CIUDAD DEL SOL CASA 71 CAYAMBE CAYAMBE 191002 PICHINCHA</v>
          </cell>
        </row>
        <row r="1001">
          <cell r="A1001" t="str">
            <v>98936549</v>
          </cell>
          <cell r="B1001">
            <v>516408</v>
          </cell>
          <cell r="C1001" t="str">
            <v>98936549</v>
          </cell>
          <cell r="D1001" t="str">
            <v>HYCITE</v>
          </cell>
          <cell r="E1001" t="str">
            <v>DESPACHO</v>
          </cell>
          <cell r="F1001" t="str">
            <v>NORMAL</v>
          </cell>
          <cell r="G1001" t="str">
            <v>ITQ7309</v>
          </cell>
          <cell r="H1001">
            <v>44972</v>
          </cell>
          <cell r="I1001" t="str">
            <v>ENTREGADO</v>
          </cell>
          <cell r="J1001">
            <v>44973</v>
          </cell>
          <cell r="K1001" t="str">
            <v>CAROL CUEVA</v>
          </cell>
          <cell r="L1001" t="str">
            <v>EMILIO GUZMAN Y JULIO VITERI - (170308) LOTE 254 CASA #2 URB SAN GREGORIO 1 // PUSUQUI POMASQUI 170308 PICHINCHA</v>
          </cell>
        </row>
        <row r="1002">
          <cell r="A1002" t="str">
            <v>98936793</v>
          </cell>
          <cell r="B1002">
            <v>516409</v>
          </cell>
          <cell r="C1002" t="str">
            <v>98936793</v>
          </cell>
          <cell r="D1002" t="str">
            <v>HYCITE</v>
          </cell>
          <cell r="E1002" t="str">
            <v>DESPACHO</v>
          </cell>
          <cell r="F1002" t="str">
            <v>NORMAL</v>
          </cell>
          <cell r="G1002" t="str">
            <v>ITQ7310</v>
          </cell>
          <cell r="H1002">
            <v>44972</v>
          </cell>
          <cell r="I1002" t="str">
            <v>HABILITADO_RUTEO</v>
          </cell>
          <cell r="J1002">
            <v>44973</v>
          </cell>
          <cell r="K1002" t="str">
            <v>ALONSO RODRIGO MOLINA(S)</v>
          </cell>
          <cell r="L1002" t="str">
            <v>ARLOS FREILE ZALDUMBIDE Y DIEGO BARBA EL GIRON DE CHILLOGALLO OE10-261 QUITO CHLLOGALLO 170105 PICHINCHA</v>
          </cell>
        </row>
        <row r="1003">
          <cell r="A1003" t="str">
            <v>98937408</v>
          </cell>
          <cell r="B1003">
            <v>516410</v>
          </cell>
          <cell r="C1003" t="str">
            <v>98937408</v>
          </cell>
          <cell r="D1003" t="str">
            <v>HYCITE</v>
          </cell>
          <cell r="E1003" t="str">
            <v>DESPACHO</v>
          </cell>
          <cell r="F1003" t="str">
            <v>NORMAL</v>
          </cell>
          <cell r="G1003" t="str">
            <v>031002004265968</v>
          </cell>
          <cell r="H1003">
            <v>44972</v>
          </cell>
          <cell r="I1003" t="str">
            <v>EN_TRANSITO</v>
          </cell>
          <cell r="J1003">
            <v>44972</v>
          </cell>
          <cell r="K1003" t="str">
            <v>RAFAEL ALAVA</v>
          </cell>
          <cell r="L1003" t="str">
            <v>KM 4 1/7 VIA A CAUATA FRENTE A ALDEA 5.O5 PORTOJIEJO 12 DE MARZO 130103 MANABI</v>
          </cell>
        </row>
        <row r="1004">
          <cell r="A1004" t="str">
            <v>98937468</v>
          </cell>
          <cell r="B1004">
            <v>516411</v>
          </cell>
          <cell r="C1004" t="str">
            <v>98937468</v>
          </cell>
          <cell r="D1004" t="str">
            <v>HYCITE</v>
          </cell>
          <cell r="E1004" t="str">
            <v>DESPACHO</v>
          </cell>
          <cell r="F1004" t="str">
            <v>NORMAL</v>
          </cell>
          <cell r="G1004" t="str">
            <v>031002004265969</v>
          </cell>
          <cell r="H1004">
            <v>44972</v>
          </cell>
          <cell r="I1004" t="str">
            <v>ENTREGADO</v>
          </cell>
          <cell r="J1004">
            <v>44973</v>
          </cell>
          <cell r="K1004" t="str">
            <v>JIMMY MIELES</v>
          </cell>
          <cell r="L1004" t="str">
            <v>CALLE CORDOVA CALLEJON VELEZ ENTRE LA CALLE QUITO ENTRANDO POR CC CAS PORTOVIEJO 18 DE OCTUBRE 130105 MANABI</v>
          </cell>
        </row>
        <row r="1005">
          <cell r="A1005" t="str">
            <v>98937615</v>
          </cell>
          <cell r="B1005">
            <v>516412</v>
          </cell>
          <cell r="C1005" t="str">
            <v>98937615</v>
          </cell>
          <cell r="D1005" t="str">
            <v>HYCITE</v>
          </cell>
          <cell r="E1005" t="str">
            <v>DESPACHO</v>
          </cell>
          <cell r="F1005" t="str">
            <v>NORMAL</v>
          </cell>
          <cell r="G1005" t="str">
            <v>ITQ7311</v>
          </cell>
          <cell r="H1005">
            <v>44972</v>
          </cell>
          <cell r="I1005" t="str">
            <v>INCIDENCIA</v>
          </cell>
          <cell r="J1005">
            <v>44973</v>
          </cell>
          <cell r="K1005" t="str">
            <v>MARIA G JIMENEZ SRA</v>
          </cell>
          <cell r="L1005" t="str">
            <v>CALLE B N48 180 Y CALLE TERCERA   COCHAPAMBA 170528 PICHINCHA</v>
          </cell>
        </row>
        <row r="1006">
          <cell r="A1006" t="str">
            <v>98938751</v>
          </cell>
          <cell r="B1006">
            <v>516413</v>
          </cell>
          <cell r="C1006" t="str">
            <v>98938751</v>
          </cell>
          <cell r="D1006" t="str">
            <v>HYCITE</v>
          </cell>
          <cell r="E1006" t="str">
            <v>DESPACHO</v>
          </cell>
          <cell r="F1006" t="str">
            <v>NORMAL</v>
          </cell>
          <cell r="G1006" t="str">
            <v>031002004265970</v>
          </cell>
          <cell r="H1006">
            <v>44972</v>
          </cell>
          <cell r="I1006" t="str">
            <v>ENTREGADO</v>
          </cell>
          <cell r="J1006">
            <v>44973</v>
          </cell>
          <cell r="K1006" t="str">
            <v>BERNARDA GAMBOA</v>
          </cell>
          <cell r="L1006" t="str">
            <v>CALLE SIN NOMBRE DIAGONAL A POLIDEPORTIVO NARANJAL // VILLANUEVA SANTA ROSA DE FLANDES 091150 GUAYAS</v>
          </cell>
        </row>
        <row r="1007">
          <cell r="A1007" t="str">
            <v>98938824</v>
          </cell>
          <cell r="B1007">
            <v>516414</v>
          </cell>
          <cell r="C1007" t="str">
            <v>98938824</v>
          </cell>
          <cell r="D1007" t="str">
            <v>HYCITE</v>
          </cell>
          <cell r="E1007" t="str">
            <v>DESPACHO</v>
          </cell>
          <cell r="F1007" t="str">
            <v>NORMAL</v>
          </cell>
          <cell r="G1007" t="str">
            <v>031002004265971</v>
          </cell>
          <cell r="H1007">
            <v>44972</v>
          </cell>
          <cell r="I1007" t="str">
            <v>ENTREGADO</v>
          </cell>
          <cell r="J1007">
            <v>44973</v>
          </cell>
          <cell r="K1007" t="str">
            <v>CHRISTIAN HOLGUIN</v>
          </cell>
          <cell r="L1007" t="str">
            <v>PICHINCHA Y URUGUAY FRENTE A LAVADORA PEDRO CARBO / SAN JACINTO PEDRO CARBO 091402 GUAYAS</v>
          </cell>
        </row>
        <row r="1008">
          <cell r="A1008" t="str">
            <v>98938832</v>
          </cell>
          <cell r="B1008">
            <v>516415</v>
          </cell>
          <cell r="C1008" t="str">
            <v>98938832</v>
          </cell>
          <cell r="D1008" t="str">
            <v>HYCITE</v>
          </cell>
          <cell r="E1008" t="str">
            <v>DESPACHO</v>
          </cell>
          <cell r="F1008" t="str">
            <v>NORMAL</v>
          </cell>
          <cell r="G1008" t="str">
            <v>ITG7312</v>
          </cell>
          <cell r="H1008">
            <v>44972</v>
          </cell>
          <cell r="I1008" t="str">
            <v>ENTREGADO</v>
          </cell>
          <cell r="J1008">
            <v>44973</v>
          </cell>
          <cell r="K1008" t="str">
            <v>RAQUEL RUIZ</v>
          </cell>
          <cell r="L1008" t="str">
            <v>BALSAMO 515 Y CALLE ESTE A LADO DE CASA FUENTE GUAYAQUIL // GUAYAQUIL TARQUI 090512 GUAYAS</v>
          </cell>
        </row>
        <row r="1009">
          <cell r="A1009" t="str">
            <v>98938986</v>
          </cell>
          <cell r="B1009">
            <v>516416</v>
          </cell>
          <cell r="C1009" t="str">
            <v>98938986</v>
          </cell>
          <cell r="D1009" t="str">
            <v>HYCITE</v>
          </cell>
          <cell r="E1009" t="str">
            <v>DESPACHO</v>
          </cell>
          <cell r="F1009" t="str">
            <v>NORMAL</v>
          </cell>
          <cell r="G1009" t="str">
            <v>031002004265972</v>
          </cell>
          <cell r="H1009">
            <v>44972</v>
          </cell>
          <cell r="I1009" t="str">
            <v>INCIDENCIA</v>
          </cell>
          <cell r="J1009">
            <v>44973</v>
          </cell>
          <cell r="K1009" t="str">
            <v>ANNY FARIAS</v>
          </cell>
          <cell r="L1009" t="str">
            <v>6 DE DICIEMBRE Y JUAN MONTALVO MANZAN DE UPE GAD PARROQUIA PDERNALES PEDERNALES // BAHIA 10 DE AGOSTO 131007 MANABI</v>
          </cell>
        </row>
        <row r="1010">
          <cell r="A1010" t="str">
            <v>98938990</v>
          </cell>
          <cell r="B1010">
            <v>516417</v>
          </cell>
          <cell r="C1010" t="str">
            <v>98938990</v>
          </cell>
          <cell r="D1010" t="str">
            <v>HYCITE</v>
          </cell>
          <cell r="E1010" t="str">
            <v>DESPACHO</v>
          </cell>
          <cell r="F1010" t="str">
            <v>NORMAL</v>
          </cell>
          <cell r="G1010" t="str">
            <v>ITG7313</v>
          </cell>
          <cell r="H1010">
            <v>44972</v>
          </cell>
          <cell r="I1010" t="str">
            <v>ENTREGADO</v>
          </cell>
          <cell r="J1010">
            <v>44973</v>
          </cell>
          <cell r="K1010" t="str">
            <v>LIUBA DE LAGASKA</v>
          </cell>
          <cell r="L1010" t="str">
            <v>URBANIZACION SAN FELIPE MZA 138 VILLA 34 ENTRANDO POR EDIMCA GUAYAQUIL // NORTE TARQUI 090112 GUAYAS</v>
          </cell>
        </row>
        <row r="1011">
          <cell r="A1011" t="str">
            <v>98939008</v>
          </cell>
          <cell r="B1011">
            <v>516418</v>
          </cell>
          <cell r="C1011" t="str">
            <v>98939008</v>
          </cell>
          <cell r="D1011" t="str">
            <v>HYCITE</v>
          </cell>
          <cell r="E1011" t="str">
            <v>DESPACHO</v>
          </cell>
          <cell r="F1011" t="str">
            <v>NORMAL</v>
          </cell>
          <cell r="G1011" t="str">
            <v>ITQ7314</v>
          </cell>
          <cell r="H1011">
            <v>44972</v>
          </cell>
          <cell r="I1011" t="str">
            <v>INCIDENCIA</v>
          </cell>
          <cell r="J1011">
            <v>44973</v>
          </cell>
          <cell r="K1011" t="str">
            <v>JESSICA LOPEZ</v>
          </cell>
          <cell r="L1011" t="str">
            <v>ALACANES N 26-70 Y HUMBERTO A. 2 CUADRA C SALVO LAS CASAS QUITO // LAS CASAS BELISARIO QUEVEDO 170129 PICHINCHA</v>
          </cell>
        </row>
        <row r="1012">
          <cell r="A1012" t="str">
            <v>98939165</v>
          </cell>
          <cell r="B1012">
            <v>516419</v>
          </cell>
          <cell r="C1012" t="str">
            <v>98939165</v>
          </cell>
          <cell r="D1012" t="str">
            <v>HYCITE</v>
          </cell>
          <cell r="E1012" t="str">
            <v>DESPACHO</v>
          </cell>
          <cell r="F1012" t="str">
            <v>NORMAL</v>
          </cell>
          <cell r="G1012" t="str">
            <v>ITG7315</v>
          </cell>
          <cell r="H1012">
            <v>44972</v>
          </cell>
          <cell r="I1012" t="str">
            <v>ENTREGADO</v>
          </cell>
          <cell r="J1012">
            <v>44973</v>
          </cell>
          <cell r="K1012" t="str">
            <v>DAYANA MOREIRA</v>
          </cell>
          <cell r="L1012" t="str">
            <v>BALSAMOS 515 Y CALLE 6TA EDIFICIO MONAPO GUAYAQUIL // GUAYAQUIL TARQUI 090150 GUAYAS</v>
          </cell>
        </row>
        <row r="1013">
          <cell r="A1013" t="str">
            <v>98939671</v>
          </cell>
          <cell r="B1013">
            <v>516420</v>
          </cell>
          <cell r="C1013" t="str">
            <v>98939671</v>
          </cell>
          <cell r="D1013" t="str">
            <v>HYCITE</v>
          </cell>
          <cell r="E1013" t="str">
            <v>DESPACHO</v>
          </cell>
          <cell r="F1013" t="str">
            <v>NORMAL</v>
          </cell>
          <cell r="G1013" t="str">
            <v>031002004265973</v>
          </cell>
          <cell r="H1013">
            <v>44972</v>
          </cell>
          <cell r="I1013" t="str">
            <v>ENTREGADO</v>
          </cell>
          <cell r="J1013">
            <v>44973</v>
          </cell>
          <cell r="K1013" t="str">
            <v>ALEJANDRO HERRERA BORJA</v>
          </cell>
          <cell r="L1013" t="str">
            <v>PEDRO MONCAYO 653 Y ENTER OLMEDO Y BOLIVAR  SAN FRANCISCO 100107 IMBABURA</v>
          </cell>
        </row>
        <row r="1014">
          <cell r="A1014" t="str">
            <v>98939715</v>
          </cell>
          <cell r="B1014">
            <v>516421</v>
          </cell>
          <cell r="C1014" t="str">
            <v>98939715</v>
          </cell>
          <cell r="D1014" t="str">
            <v>HYCITE</v>
          </cell>
          <cell r="E1014" t="str">
            <v>DESPACHO</v>
          </cell>
          <cell r="F1014" t="str">
            <v>NORMAL</v>
          </cell>
          <cell r="G1014" t="str">
            <v>ITQ7316</v>
          </cell>
          <cell r="H1014">
            <v>44972</v>
          </cell>
          <cell r="I1014" t="str">
            <v>INCIDENCIA</v>
          </cell>
          <cell r="J1014">
            <v>44973</v>
          </cell>
          <cell r="K1014" t="str">
            <v>SUSANA ALVARADO</v>
          </cell>
          <cell r="L1014" t="str">
            <v>CALLE #8 6868 Y FRANCISCO DALMAN CASA LADRILLO VISTO PORTON AMARILLO QUITO // PONCEANO ALTO COTOCOLLAO 170303 PICHINCHA</v>
          </cell>
        </row>
        <row r="1015">
          <cell r="A1015" t="str">
            <v>98939913</v>
          </cell>
          <cell r="B1015">
            <v>516422</v>
          </cell>
          <cell r="C1015" t="str">
            <v>98939913</v>
          </cell>
          <cell r="D1015" t="str">
            <v>HYCITE</v>
          </cell>
          <cell r="E1015" t="str">
            <v>DESPACHO</v>
          </cell>
          <cell r="F1015" t="str">
            <v>NORMAL</v>
          </cell>
          <cell r="G1015" t="str">
            <v>ITQ7317</v>
          </cell>
          <cell r="H1015">
            <v>44972</v>
          </cell>
          <cell r="I1015" t="str">
            <v>HABILITADO_RUTEO</v>
          </cell>
          <cell r="J1015">
            <v>44973</v>
          </cell>
          <cell r="K1015" t="str">
            <v>KAREN SANCHEZ</v>
          </cell>
          <cell r="L1015" t="str">
            <v>CALLE 5131 OE6-26 Y 26 Y AV MARISAT SUCR FRENTE A ACOOPERATIVA 23 DE JULIO QUITO**EL SANTIAGO CHILIBULO 170518 PICHINCHA</v>
          </cell>
        </row>
        <row r="1016">
          <cell r="A1016" t="str">
            <v>98940009</v>
          </cell>
          <cell r="B1016">
            <v>516423</v>
          </cell>
          <cell r="C1016" t="str">
            <v>98940009</v>
          </cell>
          <cell r="D1016" t="str">
            <v>HYCITE</v>
          </cell>
          <cell r="E1016" t="str">
            <v>DESPACHO</v>
          </cell>
          <cell r="F1016" t="str">
            <v>NORMAL</v>
          </cell>
          <cell r="G1016" t="str">
            <v>031002004265974</v>
          </cell>
          <cell r="H1016">
            <v>44972</v>
          </cell>
          <cell r="I1016" t="str">
            <v>EN_TRANSITO</v>
          </cell>
          <cell r="J1016">
            <v>44972</v>
          </cell>
          <cell r="K1016" t="str">
            <v>EDITA MACIAS</v>
          </cell>
          <cell r="L1016" t="str">
            <v>CDLA NUEVO PARAISO CALLE MONSERRAT VIA ANTIGUA RIOCHICO Z LA PORTOVIEJO // PORTOVIEJO 12 DE MARZO 130111 MANABI</v>
          </cell>
        </row>
        <row r="1017">
          <cell r="A1017" t="str">
            <v>98940703</v>
          </cell>
          <cell r="B1017">
            <v>516424</v>
          </cell>
          <cell r="C1017" t="str">
            <v>98940703</v>
          </cell>
          <cell r="D1017" t="str">
            <v>HYCITE</v>
          </cell>
          <cell r="E1017" t="str">
            <v>DESPACHO</v>
          </cell>
          <cell r="F1017" t="str">
            <v>NORMAL</v>
          </cell>
          <cell r="G1017" t="str">
            <v>031002004265975</v>
          </cell>
          <cell r="H1017">
            <v>44972</v>
          </cell>
          <cell r="I1017" t="str">
            <v>ENTREGADO</v>
          </cell>
          <cell r="J1017">
            <v>44973</v>
          </cell>
          <cell r="K1017" t="str">
            <v>WALTER LOAYZA</v>
          </cell>
          <cell r="L1017" t="str">
            <v>8 DE NOVIEMBRE DR BERNARDO AGUILAR FRENTE A LA ENTRADA PINAS PINAS PINAS 070401 EL ORO</v>
          </cell>
        </row>
        <row r="1018">
          <cell r="A1018" t="str">
            <v>98941091</v>
          </cell>
          <cell r="B1018">
            <v>516425</v>
          </cell>
          <cell r="C1018" t="str">
            <v>98941091</v>
          </cell>
          <cell r="D1018" t="str">
            <v>HYCITE</v>
          </cell>
          <cell r="E1018" t="str">
            <v>DESPACHO</v>
          </cell>
          <cell r="F1018" t="str">
            <v>NORMAL</v>
          </cell>
          <cell r="G1018" t="str">
            <v>ITQ7318</v>
          </cell>
          <cell r="H1018">
            <v>44972</v>
          </cell>
          <cell r="I1018" t="str">
            <v>HABILITADO_RUTEO</v>
          </cell>
          <cell r="J1018">
            <v>44973</v>
          </cell>
          <cell r="K1018" t="str">
            <v>ELINA GALLARDO</v>
          </cell>
          <cell r="L1018" t="str">
            <v>AV INTEROCEANICA OSWALDO GUIYASAMIN FTE ALM LA INDIA QUITO // EL ARENAL TUMBACO 170902 PICHINCHA</v>
          </cell>
        </row>
        <row r="1019">
          <cell r="A1019" t="str">
            <v>98941575</v>
          </cell>
          <cell r="B1019">
            <v>516426</v>
          </cell>
          <cell r="C1019" t="str">
            <v>98941575</v>
          </cell>
          <cell r="D1019" t="str">
            <v>HYCITE</v>
          </cell>
          <cell r="E1019" t="str">
            <v>DESPACHO</v>
          </cell>
          <cell r="F1019" t="str">
            <v>NORMAL</v>
          </cell>
          <cell r="G1019" t="str">
            <v>031002004265976</v>
          </cell>
          <cell r="H1019">
            <v>44972</v>
          </cell>
          <cell r="I1019" t="str">
            <v>EN_TRANSITO</v>
          </cell>
          <cell r="J1019">
            <v>44972</v>
          </cell>
          <cell r="K1019" t="str">
            <v>CECILIA BETANCOURT</v>
          </cell>
          <cell r="L1019" t="str">
            <v>OLMEDO VEGA DAVILA Y LIBERTAD SANTA ROSA / CENTRO  SAN ROSA 070602 EL ORO</v>
          </cell>
        </row>
        <row r="1020">
          <cell r="A1020" t="str">
            <v>98941775</v>
          </cell>
          <cell r="B1020">
            <v>516427</v>
          </cell>
          <cell r="C1020" t="str">
            <v>98941775</v>
          </cell>
          <cell r="D1020" t="str">
            <v>HYCITE</v>
          </cell>
          <cell r="E1020" t="str">
            <v>DESPACHO</v>
          </cell>
          <cell r="F1020" t="str">
            <v>NORMAL</v>
          </cell>
          <cell r="G1020" t="str">
            <v>ITG7319</v>
          </cell>
          <cell r="H1020">
            <v>44972</v>
          </cell>
          <cell r="I1020" t="str">
            <v>ENTREGADO</v>
          </cell>
          <cell r="J1020">
            <v>44973</v>
          </cell>
          <cell r="K1020" t="str">
            <v>JIMNY MORAN</v>
          </cell>
          <cell r="L1020" t="str">
            <v>AV. LAS AGUAS 0211 EDIF. 1111 PISO O INTERS. JIGUAS LAURELES  TARQUI 090507 GUAYAS</v>
          </cell>
        </row>
        <row r="1021">
          <cell r="A1021" t="str">
            <v>98943294</v>
          </cell>
          <cell r="B1021">
            <v>516428</v>
          </cell>
          <cell r="C1021" t="str">
            <v>98943294</v>
          </cell>
          <cell r="D1021" t="str">
            <v>HYCITE</v>
          </cell>
          <cell r="E1021" t="str">
            <v>DESPACHO</v>
          </cell>
          <cell r="F1021" t="str">
            <v>NORMAL</v>
          </cell>
          <cell r="G1021" t="str">
            <v>031002004265954</v>
          </cell>
          <cell r="H1021">
            <v>44972</v>
          </cell>
          <cell r="I1021" t="str">
            <v>ENTREGADO</v>
          </cell>
          <cell r="J1021">
            <v>44973</v>
          </cell>
          <cell r="K1021" t="str">
            <v>NOEMI PONCE</v>
          </cell>
          <cell r="L1021" t="str">
            <v>NICOLAS TORRES Y EL COFAN PASANDO PARQUE LAS AMERICAS FCO DE ORELLANA / LAS AMERICAS FCO DE ORELLANA 280201 ORELLANA</v>
          </cell>
        </row>
        <row r="1022">
          <cell r="A1022" t="str">
            <v>98943381</v>
          </cell>
          <cell r="B1022">
            <v>516429</v>
          </cell>
          <cell r="C1022" t="str">
            <v>98943381</v>
          </cell>
          <cell r="D1022" t="str">
            <v>HYCITE</v>
          </cell>
          <cell r="E1022" t="str">
            <v>DESPACHO</v>
          </cell>
          <cell r="F1022" t="str">
            <v>NORMAL</v>
          </cell>
          <cell r="G1022" t="str">
            <v>ITQ7320</v>
          </cell>
          <cell r="H1022">
            <v>44972</v>
          </cell>
          <cell r="I1022" t="str">
            <v>ENTREGADO</v>
          </cell>
          <cell r="J1022">
            <v>44973</v>
          </cell>
          <cell r="K1022" t="str">
            <v>LILIA MARGARITA CAMBIZACA RIVERA</v>
          </cell>
          <cell r="L1022" t="str">
            <v>PICOAZA E4-20 Y 6 DE NOVIEMBRE(PASAJE E4 QUITO  LA ARGELIA 170605 PICHINCHA</v>
          </cell>
        </row>
        <row r="1023">
          <cell r="A1023" t="str">
            <v>98944120</v>
          </cell>
          <cell r="B1023">
            <v>516430</v>
          </cell>
          <cell r="C1023" t="str">
            <v>98944120</v>
          </cell>
          <cell r="D1023" t="str">
            <v>HYCITE</v>
          </cell>
          <cell r="E1023" t="str">
            <v>DESPACHO</v>
          </cell>
          <cell r="F1023" t="str">
            <v>NORMAL</v>
          </cell>
          <cell r="G1023" t="str">
            <v>031002004265955</v>
          </cell>
          <cell r="H1023">
            <v>44972</v>
          </cell>
          <cell r="I1023" t="str">
            <v>INCIDENCIA</v>
          </cell>
          <cell r="J1023">
            <v>44973</v>
          </cell>
          <cell r="K1023" t="str">
            <v>MELCHORA PARDO</v>
          </cell>
          <cell r="L1023" t="str">
            <v>LOS GUABOS Y AVIOS 1 CUARRA ESC CIUDAD COCA FCO ORELLLANA // 28 DE MARZO ORELLANA 220202 ORELLANA</v>
          </cell>
        </row>
        <row r="1024">
          <cell r="A1024" t="str">
            <v>98863039</v>
          </cell>
          <cell r="B1024">
            <v>516380</v>
          </cell>
          <cell r="C1024" t="str">
            <v>98863039</v>
          </cell>
          <cell r="D1024" t="str">
            <v>HYCITE</v>
          </cell>
          <cell r="E1024" t="str">
            <v>DESPACHO</v>
          </cell>
          <cell r="F1024" t="str">
            <v>NORMAL</v>
          </cell>
          <cell r="G1024" t="str">
            <v>031002004265956</v>
          </cell>
          <cell r="H1024">
            <v>44972</v>
          </cell>
          <cell r="I1024" t="str">
            <v>INCIDENCIA</v>
          </cell>
          <cell r="J1024">
            <v>44973</v>
          </cell>
          <cell r="K1024" t="str">
            <v>FRANKLIN R ENRIQUEZ</v>
          </cell>
          <cell r="L1024" t="str">
            <v>CALLE ATAHUALPA INTERSEC NARY PILLAHUASO DIAG BANCO INTERNACIONAL, EDIFICIO 5PIS  HUACHI CHICO 180207 TUNGURAHUA</v>
          </cell>
        </row>
        <row r="1025">
          <cell r="A1025" t="str">
            <v>98877212</v>
          </cell>
          <cell r="B1025">
            <v>516381</v>
          </cell>
          <cell r="C1025" t="str">
            <v>98877212</v>
          </cell>
          <cell r="D1025" t="str">
            <v>HYCITE</v>
          </cell>
          <cell r="E1025" t="str">
            <v>DESPACHO</v>
          </cell>
          <cell r="F1025" t="str">
            <v>NORMAL</v>
          </cell>
          <cell r="G1025" t="str">
            <v>031002004267187</v>
          </cell>
          <cell r="H1025">
            <v>44972</v>
          </cell>
          <cell r="I1025" t="str">
            <v>EN_TRANSITO</v>
          </cell>
          <cell r="J1025">
            <v>44972</v>
          </cell>
          <cell r="K1025" t="str">
            <v>TERESITA AMBULUDI</v>
          </cell>
          <cell r="L1025" t="str">
            <v>AV DEL EJERCITO Y LUIS FELIPE GALVEZ AV DEL EJERCITO A UNA CUADAR GASOLINERA ZAMORA ZAMORA 190101 ZAMORA-CHINCHIPE</v>
          </cell>
        </row>
        <row r="1026">
          <cell r="A1026" t="str">
            <v>98888789</v>
          </cell>
          <cell r="B1026">
            <v>516382</v>
          </cell>
          <cell r="C1026" t="str">
            <v>98888789</v>
          </cell>
          <cell r="D1026" t="str">
            <v>HYCITE</v>
          </cell>
          <cell r="E1026" t="str">
            <v>DESPACHO</v>
          </cell>
          <cell r="F1026" t="str">
            <v>NORMAL</v>
          </cell>
          <cell r="G1026" t="str">
            <v>ITG7292</v>
          </cell>
          <cell r="H1026">
            <v>44972</v>
          </cell>
          <cell r="I1026" t="str">
            <v>ENTREGADO</v>
          </cell>
          <cell r="J1026">
            <v>44973</v>
          </cell>
          <cell r="K1026" t="str">
            <v>ROSEMARY RICAURTE</v>
          </cell>
          <cell r="L1026" t="str">
            <v>CALLE JOSE PINO ROSA EDIFICIO COLON 104 APTO 4 PISO 4 GUAYAQUIL // GARCIA MORENO GARCIA MORENO 090506 GUAYAS</v>
          </cell>
        </row>
        <row r="1027">
          <cell r="A1027" t="str">
            <v>98889583</v>
          </cell>
          <cell r="B1027">
            <v>516383</v>
          </cell>
          <cell r="C1027" t="str">
            <v>98889583</v>
          </cell>
          <cell r="D1027" t="str">
            <v>HYCITE</v>
          </cell>
          <cell r="E1027" t="str">
            <v>DESPACHO</v>
          </cell>
          <cell r="F1027" t="str">
            <v>NORMAL</v>
          </cell>
          <cell r="G1027" t="str">
            <v>ITQ7293</v>
          </cell>
          <cell r="H1027">
            <v>44972</v>
          </cell>
          <cell r="I1027" t="str">
            <v>ENTREGADO</v>
          </cell>
          <cell r="J1027">
            <v>44973</v>
          </cell>
          <cell r="K1027" t="str">
            <v>BRYAN A ARIAS ING.</v>
          </cell>
          <cell r="L1027" t="str">
            <v>AV DE LA PRENSA N45145 Y N45D YACUMBI FRENTE AL INSTITUTO COORDILLERA QUITO  RUMIPAMBA 170104 PICHINCHA</v>
          </cell>
        </row>
        <row r="1028">
          <cell r="A1028" t="str">
            <v>98904567</v>
          </cell>
          <cell r="B1028">
            <v>516384</v>
          </cell>
          <cell r="C1028" t="str">
            <v>98904567</v>
          </cell>
          <cell r="D1028" t="str">
            <v>HYCITE</v>
          </cell>
          <cell r="E1028" t="str">
            <v>DESPACHO</v>
          </cell>
          <cell r="F1028" t="str">
            <v>NORMAL</v>
          </cell>
          <cell r="G1028" t="str">
            <v>031002004265958</v>
          </cell>
          <cell r="H1028">
            <v>44972</v>
          </cell>
          <cell r="I1028" t="str">
            <v>INCIDENCIA</v>
          </cell>
          <cell r="J1028">
            <v>44973</v>
          </cell>
          <cell r="K1028" t="str">
            <v>LORENA S LUCAS LAM</v>
          </cell>
          <cell r="L1028" t="str">
            <v>CLL AV 5 DE JUNIO Y AV MANABI EDIFICIO PLAZA ALIANZA REF FRENTE A LA PLAZA GUI  18 DE OCTUBRE 130103 MANABA</v>
          </cell>
        </row>
        <row r="1029">
          <cell r="A1029" t="str">
            <v>98905395</v>
          </cell>
          <cell r="B1029">
            <v>516385</v>
          </cell>
          <cell r="C1029" t="str">
            <v>98905395</v>
          </cell>
          <cell r="D1029" t="str">
            <v>HYCITE</v>
          </cell>
          <cell r="E1029" t="str">
            <v>DESPACHO</v>
          </cell>
          <cell r="F1029" t="str">
            <v>NORMAL</v>
          </cell>
          <cell r="G1029" t="str">
            <v>ITQ7294</v>
          </cell>
          <cell r="H1029">
            <v>44972</v>
          </cell>
          <cell r="I1029" t="str">
            <v>INCIDENCIA</v>
          </cell>
          <cell r="J1029">
            <v>44973</v>
          </cell>
          <cell r="K1029" t="str">
            <v>ANGEL CASTILLO</v>
          </cell>
          <cell r="L1029" t="str">
            <v>RIO PATE N9-68 Y RIO CAONI PRIMERA ETAPA CASA ESQUINERA 3 PISOS QUITO CALDERON 170204 PICHINCHA</v>
          </cell>
        </row>
        <row r="1030">
          <cell r="A1030" t="str">
            <v>98906482</v>
          </cell>
          <cell r="B1030">
            <v>516386</v>
          </cell>
          <cell r="C1030" t="str">
            <v>98906482</v>
          </cell>
          <cell r="D1030" t="str">
            <v>HYCITE</v>
          </cell>
          <cell r="E1030" t="str">
            <v>DESPACHO</v>
          </cell>
          <cell r="F1030" t="str">
            <v>NORMAL</v>
          </cell>
          <cell r="G1030" t="str">
            <v>031002004265959</v>
          </cell>
          <cell r="H1030">
            <v>44972</v>
          </cell>
          <cell r="I1030" t="str">
            <v>INCIDENCIA</v>
          </cell>
          <cell r="J1030">
            <v>44973</v>
          </cell>
          <cell r="K1030" t="str">
            <v>PEDRO A NAVIA PEDR</v>
          </cell>
          <cell r="L1030" t="str">
            <v>KILOMETRO 2 1/2 VIA DIAGONAL A PORTO AGUAS  12 DE MARZO 130111 MANABA</v>
          </cell>
        </row>
        <row r="1031">
          <cell r="A1031" t="str">
            <v>98908994</v>
          </cell>
          <cell r="B1031">
            <v>516387</v>
          </cell>
          <cell r="C1031" t="str">
            <v>98908994</v>
          </cell>
          <cell r="D1031" t="str">
            <v>HYCITE</v>
          </cell>
          <cell r="E1031" t="str">
            <v>DESPACHO</v>
          </cell>
          <cell r="F1031" t="str">
            <v>NORMAL</v>
          </cell>
          <cell r="G1031" t="str">
            <v>ITG7295</v>
          </cell>
          <cell r="H1031">
            <v>44972</v>
          </cell>
          <cell r="I1031" t="str">
            <v>HABILITADO_RUTEO</v>
          </cell>
          <cell r="J1031">
            <v>44973</v>
          </cell>
          <cell r="K1031" t="str">
            <v>NOEMI LOPEZ</v>
          </cell>
          <cell r="L1031" t="str">
            <v>SUCIO VIVIENDA A MZ 1201 V 15 GUAYAQUIL//NORTE  TARQUI 090804 GUAYAS</v>
          </cell>
        </row>
        <row r="1032">
          <cell r="A1032" t="str">
            <v>98909795</v>
          </cell>
          <cell r="B1032">
            <v>516388</v>
          </cell>
          <cell r="C1032" t="str">
            <v>98909795</v>
          </cell>
          <cell r="D1032" t="str">
            <v>HYCITE</v>
          </cell>
          <cell r="E1032" t="str">
            <v>DESPACHO</v>
          </cell>
          <cell r="F1032" t="str">
            <v>NORMAL</v>
          </cell>
          <cell r="G1032" t="str">
            <v>031002004265961</v>
          </cell>
          <cell r="H1032">
            <v>44972</v>
          </cell>
          <cell r="I1032" t="str">
            <v>EN_TRANSITO</v>
          </cell>
          <cell r="J1032">
            <v>44972</v>
          </cell>
          <cell r="K1032" t="str">
            <v>KLEVER CALDERON</v>
          </cell>
          <cell r="L1032" t="str">
            <v>RIO AMAZONAS Y 10 DE AGOSTO EN LA RIO AMAZONAS EN SOLUTECH COMPANY PUYANGO //PALOMAR ALAMOR 110406 LOJA</v>
          </cell>
        </row>
        <row r="1033">
          <cell r="A1033" t="str">
            <v>98911178</v>
          </cell>
          <cell r="B1033">
            <v>516389</v>
          </cell>
          <cell r="C1033" t="str">
            <v>98911178</v>
          </cell>
          <cell r="D1033" t="str">
            <v>HYCITE</v>
          </cell>
          <cell r="E1033" t="str">
            <v>DESPACHO</v>
          </cell>
          <cell r="F1033" t="str">
            <v>NORMAL</v>
          </cell>
          <cell r="G1033" t="str">
            <v>ITQ7296</v>
          </cell>
          <cell r="H1033">
            <v>44972</v>
          </cell>
          <cell r="I1033" t="str">
            <v>ENTREGADO</v>
          </cell>
          <cell r="J1033">
            <v>44973</v>
          </cell>
          <cell r="K1033" t="str">
            <v>MARCO CORO</v>
          </cell>
          <cell r="L1033" t="str">
            <v>CUNE 512 606 Y DORADO IGLESIA QUITO LA ISLA TARQUI 170908 PICHINCHA</v>
          </cell>
        </row>
        <row r="1034">
          <cell r="A1034" t="str">
            <v>98913470</v>
          </cell>
          <cell r="B1034">
            <v>516390</v>
          </cell>
          <cell r="C1034" t="str">
            <v>98913470</v>
          </cell>
          <cell r="D1034" t="str">
            <v>HYCITE</v>
          </cell>
          <cell r="E1034" t="str">
            <v>DESPACHO</v>
          </cell>
          <cell r="F1034" t="str">
            <v>NORMAL</v>
          </cell>
          <cell r="G1034" t="str">
            <v>031002004265962</v>
          </cell>
          <cell r="H1034">
            <v>44972</v>
          </cell>
          <cell r="I1034" t="str">
            <v>ENTREGADO</v>
          </cell>
          <cell r="J1034">
            <v>44973</v>
          </cell>
          <cell r="K1034" t="str">
            <v>MARCO A MORENO MORM</v>
          </cell>
          <cell r="L1034" t="str">
            <v>AV 11 DE NOVIEMBRE Y AV CANONIGO RAMOS 13 DE ABRIL  RIOBAMBA 060106 CHIMBORAZO</v>
          </cell>
        </row>
        <row r="1035">
          <cell r="A1035" t="str">
            <v>98915286</v>
          </cell>
          <cell r="B1035">
            <v>516391</v>
          </cell>
          <cell r="C1035" t="str">
            <v>98915286</v>
          </cell>
          <cell r="D1035" t="str">
            <v>HYCITE</v>
          </cell>
          <cell r="E1035" t="str">
            <v>DESPACHO</v>
          </cell>
          <cell r="F1035" t="str">
            <v>NORMAL</v>
          </cell>
          <cell r="G1035" t="str">
            <v>ITQ7297</v>
          </cell>
          <cell r="H1035">
            <v>44972</v>
          </cell>
          <cell r="I1035" t="str">
            <v>HABILITADO_RUTEO</v>
          </cell>
          <cell r="J1035">
            <v>44973</v>
          </cell>
          <cell r="K1035" t="str">
            <v>LETTY BOADA</v>
          </cell>
          <cell r="L1035" t="str">
            <v>GUEPI E6 - 119 SEYMOUR, FRENTE AL PARQUE QUITO // JIPIJAPA JIPIJAPA 170501 PICHINCHA</v>
          </cell>
        </row>
        <row r="1036">
          <cell r="A1036" t="str">
            <v>98919660</v>
          </cell>
          <cell r="B1036">
            <v>516392</v>
          </cell>
          <cell r="C1036" t="str">
            <v>98919660</v>
          </cell>
          <cell r="D1036" t="str">
            <v>HYCITE</v>
          </cell>
          <cell r="E1036" t="str">
            <v>DESPACHO</v>
          </cell>
          <cell r="F1036" t="str">
            <v>NORMAL</v>
          </cell>
          <cell r="G1036" t="str">
            <v>ITQ7298</v>
          </cell>
          <cell r="H1036">
            <v>44972</v>
          </cell>
          <cell r="I1036" t="str">
            <v>INCIDENCIA</v>
          </cell>
          <cell r="J1036">
            <v>44973</v>
          </cell>
          <cell r="K1036" t="str">
            <v>BLANCA CISNEROS</v>
          </cell>
          <cell r="L1036" t="str">
            <v>QUITOS NUMERO 261 ENTRE CONCEPCION Y CAA,ARIS RUMINAHUI // VALLE CHILLOS FAJARDO 171101 PICHINCHA</v>
          </cell>
        </row>
        <row r="1037">
          <cell r="A1037" t="str">
            <v>98924520</v>
          </cell>
          <cell r="B1037">
            <v>516393</v>
          </cell>
          <cell r="C1037" t="str">
            <v>98924520</v>
          </cell>
          <cell r="D1037" t="str">
            <v>HYCITE</v>
          </cell>
          <cell r="E1037" t="str">
            <v>DESPACHO</v>
          </cell>
          <cell r="F1037" t="str">
            <v>NORMAL</v>
          </cell>
          <cell r="G1037" t="str">
            <v>ITQ7299</v>
          </cell>
          <cell r="H1037">
            <v>44972</v>
          </cell>
          <cell r="I1037" t="str">
            <v>INCIDENCIA</v>
          </cell>
          <cell r="J1037">
            <v>44973</v>
          </cell>
          <cell r="K1037" t="str">
            <v>RAUL VACA</v>
          </cell>
          <cell r="L1037" t="str">
            <v>MARIO CAL SUCRE 28 -60 FERRUSALO GASOLINERA MEDIA CUADRA QUITO// QUITO LA MAGDALENA 170305 PICHINCHA</v>
          </cell>
        </row>
        <row r="1038">
          <cell r="A1038" t="str">
            <v>98925130</v>
          </cell>
          <cell r="B1038">
            <v>516394</v>
          </cell>
          <cell r="C1038" t="str">
            <v>98925130</v>
          </cell>
          <cell r="D1038" t="str">
            <v>HYCITE</v>
          </cell>
          <cell r="E1038" t="str">
            <v>DESPACHO</v>
          </cell>
          <cell r="F1038" t="str">
            <v>NORMAL</v>
          </cell>
          <cell r="G1038" t="str">
            <v>ITG7300</v>
          </cell>
          <cell r="H1038">
            <v>44972</v>
          </cell>
          <cell r="I1038" t="str">
            <v>ENTREGADO</v>
          </cell>
          <cell r="J1038">
            <v>44973</v>
          </cell>
          <cell r="K1038" t="str">
            <v>MELANY ALAVA</v>
          </cell>
          <cell r="L1038" t="str">
            <v>COOP 28 DE AGOSTO MZ 7 SL 15 DETRAS DEL DURAN SHOPPING DURAN DURAN ELOY ALFARO 092401 GUAYAS</v>
          </cell>
        </row>
        <row r="1039">
          <cell r="A1039" t="str">
            <v>98927792</v>
          </cell>
          <cell r="B1039">
            <v>516395</v>
          </cell>
          <cell r="C1039" t="str">
            <v>98927792</v>
          </cell>
          <cell r="D1039" t="str">
            <v>HYCITE</v>
          </cell>
          <cell r="E1039" t="str">
            <v>DESPACHO</v>
          </cell>
          <cell r="F1039" t="str">
            <v>NORMAL</v>
          </cell>
          <cell r="G1039" t="str">
            <v>ITG7301</v>
          </cell>
          <cell r="H1039">
            <v>44972</v>
          </cell>
          <cell r="I1039" t="str">
            <v>ENTREGADO</v>
          </cell>
          <cell r="J1039">
            <v>44973</v>
          </cell>
          <cell r="K1039" t="str">
            <v>BLANCA QUIJIJE</v>
          </cell>
          <cell r="L1039" t="str">
            <v>SUR VIB BL-1 MZ-38 SL-34 GUAYAQUIL // SUR  XIMENA 090202 GUAYAS</v>
          </cell>
        </row>
        <row r="1040">
          <cell r="A1040" t="str">
            <v>98932265</v>
          </cell>
          <cell r="B1040">
            <v>516396</v>
          </cell>
          <cell r="C1040" t="str">
            <v>98932265</v>
          </cell>
          <cell r="D1040" t="str">
            <v>HYCITE</v>
          </cell>
          <cell r="E1040" t="str">
            <v>DESPACHO</v>
          </cell>
          <cell r="F1040" t="str">
            <v>NORMAL</v>
          </cell>
          <cell r="G1040" t="str">
            <v>031002004265963</v>
          </cell>
          <cell r="H1040">
            <v>44972</v>
          </cell>
          <cell r="I1040" t="str">
            <v>ENTREGADO</v>
          </cell>
          <cell r="J1040">
            <v>44973</v>
          </cell>
          <cell r="K1040" t="str">
            <v>ALEXANDER A GALARZA</v>
          </cell>
          <cell r="L1040" t="str">
            <v>CALLE CRISTOBAL GOMEZ JURADO # 6-24 INTERS ALFONSO MEIDA POCOS METROS SECAP  IBARRA 100107 IMBABURA</v>
          </cell>
        </row>
        <row r="1041">
          <cell r="A1041" t="str">
            <v>98932499</v>
          </cell>
          <cell r="B1041">
            <v>516397</v>
          </cell>
          <cell r="C1041" t="str">
            <v>98932499</v>
          </cell>
          <cell r="D1041" t="str">
            <v>HYCITE</v>
          </cell>
          <cell r="E1041" t="str">
            <v>DESPACHO</v>
          </cell>
          <cell r="F1041" t="str">
            <v>NORMAL</v>
          </cell>
          <cell r="G1041" t="str">
            <v>ITQ7302</v>
          </cell>
          <cell r="H1041">
            <v>44972</v>
          </cell>
          <cell r="I1041" t="str">
            <v>INCIDENCIA</v>
          </cell>
          <cell r="J1041">
            <v>44973</v>
          </cell>
          <cell r="K1041" t="str">
            <v>MARIA PEREZ</v>
          </cell>
          <cell r="L1041" t="str">
            <v>AV INTEROREANECO Y TERZA TIRA VERNAL CINTO SY CAH - TUMBACO QUITO //TUMBACO TUMBACO 170902 PICHINCHA</v>
          </cell>
        </row>
        <row r="1042">
          <cell r="A1042" t="str">
            <v>98932506</v>
          </cell>
          <cell r="B1042">
            <v>516398</v>
          </cell>
          <cell r="C1042" t="str">
            <v>98932506</v>
          </cell>
          <cell r="D1042" t="str">
            <v>HYCITE</v>
          </cell>
          <cell r="E1042" t="str">
            <v>DESPACHO</v>
          </cell>
          <cell r="F1042" t="str">
            <v>NORMAL</v>
          </cell>
          <cell r="G1042" t="str">
            <v>ITG7303</v>
          </cell>
          <cell r="H1042">
            <v>44972</v>
          </cell>
          <cell r="I1042" t="str">
            <v>ENTREGADO</v>
          </cell>
          <cell r="J1042">
            <v>44973</v>
          </cell>
          <cell r="K1042" t="str">
            <v>MARIA BUSTAMANTE</v>
          </cell>
          <cell r="L1042" t="str">
            <v>DALIAS SOLAR 16 Y CALLE JOSE RODRIGUEZ GUAYAQUIL  TARQUI 090501 GUAYAS</v>
          </cell>
        </row>
        <row r="1043">
          <cell r="A1043" t="str">
            <v>98933223</v>
          </cell>
          <cell r="B1043">
            <v>516399</v>
          </cell>
          <cell r="C1043" t="str">
            <v>98933223</v>
          </cell>
          <cell r="D1043" t="str">
            <v>HYCITE</v>
          </cell>
          <cell r="E1043" t="str">
            <v>DESPACHO</v>
          </cell>
          <cell r="F1043" t="str">
            <v>NORMAL</v>
          </cell>
          <cell r="G1043" t="str">
            <v>031002004265964</v>
          </cell>
          <cell r="H1043">
            <v>44972</v>
          </cell>
          <cell r="I1043" t="str">
            <v>EN_TRANSITO</v>
          </cell>
          <cell r="J1043">
            <v>44972</v>
          </cell>
          <cell r="K1043" t="str">
            <v>MONICA SANCHEZ</v>
          </cell>
          <cell r="L1043" t="str">
            <v>24 DE MAYO LEOPOLDO POLACION CASA DE 3 PISIOS HOJA EL SAGARIO 110101 LOJA</v>
          </cell>
        </row>
        <row r="1044">
          <cell r="A1044" t="str">
            <v>98933360</v>
          </cell>
          <cell r="B1044">
            <v>516400</v>
          </cell>
          <cell r="C1044" t="str">
            <v>98933360</v>
          </cell>
          <cell r="D1044" t="str">
            <v>HYCITE</v>
          </cell>
          <cell r="E1044" t="str">
            <v>DESPACHO</v>
          </cell>
          <cell r="F1044" t="str">
            <v>NORMAL</v>
          </cell>
          <cell r="G1044" t="str">
            <v>ITQ7304</v>
          </cell>
          <cell r="H1044">
            <v>44972</v>
          </cell>
          <cell r="I1044" t="str">
            <v>ENTREGADO</v>
          </cell>
          <cell r="J1044">
            <v>44973</v>
          </cell>
          <cell r="K1044" t="str">
            <v>WILLIAM CARRERA</v>
          </cell>
          <cell r="L1044" t="str">
            <v>CIUDADELA DEL EJERCITO PRIMERA ETAPA S44 OE3D AL FRENTE DE LA IGLESIA CATOLIC QUITO//SUR QUITUMBE 170701 PICHINCHA</v>
          </cell>
        </row>
        <row r="1045">
          <cell r="A1045" t="str">
            <v>SG_2023_251</v>
          </cell>
          <cell r="B1045">
            <v>516379</v>
          </cell>
          <cell r="C1045" t="str">
            <v>SG_2023_251</v>
          </cell>
          <cell r="D1045" t="str">
            <v>SG</v>
          </cell>
          <cell r="E1045" t="str">
            <v>DESPACHO</v>
          </cell>
          <cell r="F1045" t="str">
            <v>NORMAL</v>
          </cell>
          <cell r="G1045" t="str">
            <v>86512</v>
          </cell>
          <cell r="H1045">
            <v>44972</v>
          </cell>
          <cell r="I1045" t="str">
            <v>ENTREGADO</v>
          </cell>
          <cell r="J1045">
            <v>44973</v>
          </cell>
          <cell r="K1045" t="str">
            <v>KYWI SA QUITO</v>
          </cell>
          <cell r="L1045" t="str">
            <v>CEDI CORPORACION FAVORITA,AV.GRAL. ENRÍQUEZ Y CALLE E SANGOLQUI</v>
          </cell>
        </row>
        <row r="1046">
          <cell r="A1046" t="str">
            <v>2023-01794</v>
          </cell>
          <cell r="B1046">
            <v>516377</v>
          </cell>
          <cell r="C1046" t="str">
            <v>2023-01794</v>
          </cell>
          <cell r="D1046" t="str">
            <v>MOVISTAR</v>
          </cell>
          <cell r="E1046" t="str">
            <v>DESPACHO</v>
          </cell>
          <cell r="F1046" t="str">
            <v>NORMAL</v>
          </cell>
          <cell r="G1046" t="str">
            <v>IC7344</v>
          </cell>
          <cell r="H1046">
            <v>44972</v>
          </cell>
          <cell r="I1046" t="str">
            <v>ENTREGADO</v>
          </cell>
          <cell r="J1046">
            <v>44973</v>
          </cell>
          <cell r="K1046" t="str">
            <v>OC OPTIMUSCELL_ANA LUCIA MOGROVEJO AZANZA</v>
          </cell>
          <cell r="L1046" t="str">
            <v>LUIS CORDERO 7100 Y PRESIDENTE CORDOVA ESQUINA JUNTO A LA CASA DE LA CULTURA FRENTE A LOS BOMBEROS</v>
          </cell>
        </row>
        <row r="1047">
          <cell r="A1047" t="str">
            <v>2023-01795</v>
          </cell>
          <cell r="B1047">
            <v>516378</v>
          </cell>
          <cell r="C1047" t="str">
            <v>2023-01795</v>
          </cell>
          <cell r="D1047" t="str">
            <v>MOVISTAR</v>
          </cell>
          <cell r="E1047" t="str">
            <v>DESPACHO</v>
          </cell>
          <cell r="F1047" t="str">
            <v>NORMAL</v>
          </cell>
          <cell r="G1047" t="str">
            <v>031080202301795</v>
          </cell>
          <cell r="H1047">
            <v>44972</v>
          </cell>
          <cell r="I1047" t="str">
            <v>ENTREGADO</v>
          </cell>
          <cell r="J1047">
            <v>44973</v>
          </cell>
          <cell r="K1047" t="str">
            <v>CORPORATIVO ROMERO RYRTECH S.A.S (SHOPPING QUEVEDO)_MAURENY ROMERO</v>
          </cell>
          <cell r="L1047" t="str">
            <v xml:space="preserve">km 1.5 vIa a Sto Domingo y Patria Nueva, Av. Walter Andrade </v>
          </cell>
        </row>
        <row r="1048">
          <cell r="A1048" t="str">
            <v>38855</v>
          </cell>
          <cell r="B1048">
            <v>516339</v>
          </cell>
          <cell r="C1048" t="str">
            <v>38855</v>
          </cell>
          <cell r="D1048" t="str">
            <v>MDELIVERY</v>
          </cell>
          <cell r="E1048" t="str">
            <v>DESPACHO</v>
          </cell>
          <cell r="F1048" t="str">
            <v>NORMAL</v>
          </cell>
          <cell r="G1048" t="str">
            <v>031080000038855</v>
          </cell>
          <cell r="H1048">
            <v>44972</v>
          </cell>
          <cell r="I1048" t="str">
            <v>INCIDENCIA</v>
          </cell>
          <cell r="J1048">
            <v>44973</v>
          </cell>
          <cell r="K1048" t="str">
            <v>HENRRY BLADIMIR POZO PUSDA</v>
          </cell>
          <cell r="L1048" t="str">
            <v>NATABUELA CALLE RAFEAL TROYA  SN  Y ABELARDO MONCAYO</v>
          </cell>
        </row>
        <row r="1049">
          <cell r="A1049" t="str">
            <v>39723</v>
          </cell>
          <cell r="B1049">
            <v>516340</v>
          </cell>
          <cell r="C1049" t="str">
            <v>39723</v>
          </cell>
          <cell r="D1049" t="str">
            <v>MDELIVERY</v>
          </cell>
          <cell r="E1049" t="str">
            <v>DESPACHO</v>
          </cell>
          <cell r="F1049" t="str">
            <v>NORMAL</v>
          </cell>
          <cell r="G1049" t="str">
            <v>031080000039723</v>
          </cell>
          <cell r="H1049">
            <v>44972</v>
          </cell>
          <cell r="I1049" t="str">
            <v>ENTREGADO</v>
          </cell>
          <cell r="J1049">
            <v>44973</v>
          </cell>
          <cell r="K1049" t="str">
            <v>CARLOS ENRIQUE  BRAVO AVENDANO</v>
          </cell>
          <cell r="L1049" t="str">
            <v>ANDRES DE VERA  AV DEL EJERCITO  SN  Y AMERICA</v>
          </cell>
        </row>
        <row r="1050">
          <cell r="A1050" t="str">
            <v>41222</v>
          </cell>
          <cell r="B1050">
            <v>516341</v>
          </cell>
          <cell r="C1050" t="str">
            <v>41222</v>
          </cell>
          <cell r="D1050" t="str">
            <v>MDELIVERY</v>
          </cell>
          <cell r="E1050" t="str">
            <v>DESPACHO</v>
          </cell>
          <cell r="F1050" t="str">
            <v>DERIVADO PICK UP</v>
          </cell>
          <cell r="G1050" t="str">
            <v>031080000041222</v>
          </cell>
          <cell r="H1050">
            <v>44972</v>
          </cell>
          <cell r="I1050" t="str">
            <v>ENTREGADO</v>
          </cell>
          <cell r="J1050">
            <v>44973</v>
          </cell>
          <cell r="K1050" t="str">
            <v>ANGEL SANTIAGO  VEGA VEGA</v>
          </cell>
          <cell r="L1050" t="str">
            <v>OFICINA TRAMACO MACHALA CENTRO DE DISTRIBUCION</v>
          </cell>
        </row>
        <row r="1051">
          <cell r="A1051" t="str">
            <v>41327</v>
          </cell>
          <cell r="B1051">
            <v>516342</v>
          </cell>
          <cell r="C1051" t="str">
            <v>41327</v>
          </cell>
          <cell r="D1051" t="str">
            <v>MDELIVERY</v>
          </cell>
          <cell r="E1051" t="str">
            <v>DESPACHO</v>
          </cell>
          <cell r="F1051" t="str">
            <v>NORMAL</v>
          </cell>
          <cell r="G1051" t="str">
            <v>FT86513</v>
          </cell>
          <cell r="H1051">
            <v>44972</v>
          </cell>
          <cell r="I1051" t="str">
            <v>INCIDENCIA</v>
          </cell>
          <cell r="J1051">
            <v>44973</v>
          </cell>
          <cell r="K1051" t="str">
            <v>YELIZA DEL CARMEN LEONOR  SOTO BELKESDIJK</v>
          </cell>
          <cell r="L1051" t="str">
            <v>XIMENA AUTORIDAD PORTUARIA  MZ 6 SL 17</v>
          </cell>
        </row>
        <row r="1052">
          <cell r="A1052" t="str">
            <v>44141</v>
          </cell>
          <cell r="B1052">
            <v>516343</v>
          </cell>
          <cell r="C1052" t="str">
            <v>44141</v>
          </cell>
          <cell r="D1052" t="str">
            <v>MDELIVERY</v>
          </cell>
          <cell r="E1052" t="str">
            <v>DESPACHO</v>
          </cell>
          <cell r="F1052" t="str">
            <v>NORMAL</v>
          </cell>
          <cell r="G1052" t="str">
            <v>031080000044141</v>
          </cell>
          <cell r="H1052">
            <v>44972</v>
          </cell>
          <cell r="I1052" t="str">
            <v>EN_TRANSITO</v>
          </cell>
          <cell r="J1052">
            <v>44972</v>
          </cell>
          <cell r="K1052" t="str">
            <v>JUAN CARLOS TORO MONTOYA</v>
          </cell>
          <cell r="L1052" t="str">
            <v>MOMPICHE VIA PRINCIPAL MOMPICHE  SN</v>
          </cell>
        </row>
        <row r="1053">
          <cell r="A1053" t="str">
            <v>47983</v>
          </cell>
          <cell r="B1053">
            <v>516344</v>
          </cell>
          <cell r="C1053" t="str">
            <v>47983</v>
          </cell>
          <cell r="D1053" t="str">
            <v>MDELIVERY</v>
          </cell>
          <cell r="E1053" t="str">
            <v>DESPACHO</v>
          </cell>
          <cell r="F1053" t="str">
            <v>NORMAL</v>
          </cell>
          <cell r="G1053" t="str">
            <v>031080000047983</v>
          </cell>
          <cell r="H1053">
            <v>44972</v>
          </cell>
          <cell r="I1053" t="str">
            <v>ENTREGADO</v>
          </cell>
          <cell r="J1053">
            <v>44973</v>
          </cell>
          <cell r="K1053" t="str">
            <v>GINGER JENNIFER LOPEZ SALAZAR</v>
          </cell>
          <cell r="L1053" t="str">
            <v>EL RECREO PRIMAVERA 2 SECTOR 2B  MZ 5 VILLA 1</v>
          </cell>
        </row>
        <row r="1054">
          <cell r="A1054" t="str">
            <v>48173</v>
          </cell>
          <cell r="B1054">
            <v>516345</v>
          </cell>
          <cell r="C1054" t="str">
            <v>48173</v>
          </cell>
          <cell r="D1054" t="str">
            <v>MDELIVERY</v>
          </cell>
          <cell r="E1054" t="str">
            <v>DESPACHO</v>
          </cell>
          <cell r="F1054" t="str">
            <v>NORMAL</v>
          </cell>
          <cell r="G1054" t="str">
            <v>031080000048173</v>
          </cell>
          <cell r="H1054">
            <v>44972</v>
          </cell>
          <cell r="I1054" t="str">
            <v>ENTREGADO</v>
          </cell>
          <cell r="J1054">
            <v>44973</v>
          </cell>
          <cell r="K1054" t="str">
            <v>DIANA ALEXANDRA  BALLESTEROS RAMOS</v>
          </cell>
          <cell r="L1054" t="str">
            <v>HUACHI CHICO CALLE ACOSTA SOLIS SN CALLE ARTURO BORJA</v>
          </cell>
        </row>
        <row r="1055">
          <cell r="A1055" t="str">
            <v>48514</v>
          </cell>
          <cell r="B1055">
            <v>516346</v>
          </cell>
          <cell r="C1055" t="str">
            <v>48514</v>
          </cell>
          <cell r="D1055" t="str">
            <v>MDELIVERY</v>
          </cell>
          <cell r="E1055" t="str">
            <v>DESPACHO</v>
          </cell>
          <cell r="F1055" t="str">
            <v>DERIVADO PICK UP</v>
          </cell>
          <cell r="G1055" t="str">
            <v>031080000048514</v>
          </cell>
          <cell r="H1055">
            <v>44972</v>
          </cell>
          <cell r="I1055" t="str">
            <v>ENTREGADO</v>
          </cell>
          <cell r="J1055">
            <v>44973</v>
          </cell>
          <cell r="K1055" t="str">
            <v>EUGENIO SILVERIO BUSTAMANTE BUSTAMANTE</v>
          </cell>
          <cell r="L1055" t="str">
            <v>OFICINA TRAMACO ELOY ALFARO</v>
          </cell>
        </row>
        <row r="1056">
          <cell r="A1056" t="str">
            <v>48820</v>
          </cell>
          <cell r="B1056">
            <v>516347</v>
          </cell>
          <cell r="C1056" t="str">
            <v>48820</v>
          </cell>
          <cell r="D1056" t="str">
            <v>MDELIVERY</v>
          </cell>
          <cell r="E1056" t="str">
            <v>DESPACHO</v>
          </cell>
          <cell r="F1056" t="str">
            <v>DERIVADO PICK UP</v>
          </cell>
          <cell r="G1056" t="str">
            <v>031080000048820</v>
          </cell>
          <cell r="H1056">
            <v>44972</v>
          </cell>
          <cell r="I1056" t="str">
            <v>ENTREGADO</v>
          </cell>
          <cell r="J1056">
            <v>44973</v>
          </cell>
          <cell r="K1056" t="str">
            <v>LUIS DAVID RAMIREZ PILOZO</v>
          </cell>
          <cell r="L1056" t="str">
            <v>OFICINA TRAMACO LA CONCORDIA</v>
          </cell>
        </row>
        <row r="1057">
          <cell r="A1057" t="str">
            <v>4888027</v>
          </cell>
          <cell r="B1057">
            <v>516348</v>
          </cell>
          <cell r="C1057" t="str">
            <v>4888027</v>
          </cell>
          <cell r="D1057" t="str">
            <v>MDELIVERY</v>
          </cell>
          <cell r="E1057" t="str">
            <v>DESPACHO</v>
          </cell>
          <cell r="F1057" t="str">
            <v>NORMAL</v>
          </cell>
          <cell r="G1057" t="str">
            <v>FT86496</v>
          </cell>
          <cell r="H1057">
            <v>44972</v>
          </cell>
          <cell r="I1057" t="str">
            <v>ENTREGADO</v>
          </cell>
          <cell r="J1057">
            <v>44973</v>
          </cell>
          <cell r="K1057" t="str">
            <v>JOSE GREGORIO VALLEJO MOSCOSO</v>
          </cell>
          <cell r="L1057" t="str">
            <v>JIPIJAPA  AV  DE LOS SHYRIS  N44 93 AV  RIO COCA</v>
          </cell>
        </row>
        <row r="1058">
          <cell r="A1058" t="str">
            <v>4896302</v>
          </cell>
          <cell r="B1058">
            <v>516349</v>
          </cell>
          <cell r="C1058" t="str">
            <v>4896302</v>
          </cell>
          <cell r="D1058" t="str">
            <v>MDELIVERY</v>
          </cell>
          <cell r="E1058" t="str">
            <v>DESPACHO</v>
          </cell>
          <cell r="F1058" t="str">
            <v>NORMAL</v>
          </cell>
          <cell r="G1058" t="str">
            <v>031080004896302</v>
          </cell>
          <cell r="H1058">
            <v>44972</v>
          </cell>
          <cell r="I1058" t="str">
            <v>ENTREGADO</v>
          </cell>
          <cell r="J1058">
            <v>44973</v>
          </cell>
          <cell r="K1058" t="str">
            <v>DIEGO ARMANDO BUCHELI INTRIAGO</v>
          </cell>
          <cell r="L1058" t="str">
            <v>MANTA AV 113  415  CALLE A 3</v>
          </cell>
        </row>
        <row r="1059">
          <cell r="A1059" t="str">
            <v>4898270</v>
          </cell>
          <cell r="B1059">
            <v>516350</v>
          </cell>
          <cell r="C1059" t="str">
            <v>4898270</v>
          </cell>
          <cell r="D1059" t="str">
            <v>MDELIVERY</v>
          </cell>
          <cell r="E1059" t="str">
            <v>DESPACHO</v>
          </cell>
          <cell r="F1059" t="str">
            <v>NORMAL</v>
          </cell>
          <cell r="G1059" t="str">
            <v>FT86531</v>
          </cell>
          <cell r="H1059">
            <v>44972</v>
          </cell>
          <cell r="I1059" t="str">
            <v>ENTREGADO</v>
          </cell>
          <cell r="J1059">
            <v>44973</v>
          </cell>
          <cell r="K1059" t="str">
            <v>JIMMY FRANCISCO QUIMI CABEZAS</v>
          </cell>
          <cell r="L1059" t="str">
            <v>TARQUI AV ALFREDO BAQUERIZO MORENO  SN  Y LOJA</v>
          </cell>
        </row>
        <row r="1060">
          <cell r="A1060" t="str">
            <v>4898753</v>
          </cell>
          <cell r="B1060">
            <v>516351</v>
          </cell>
          <cell r="C1060" t="str">
            <v>4898753</v>
          </cell>
          <cell r="D1060" t="str">
            <v>MDELIVERY</v>
          </cell>
          <cell r="E1060" t="str">
            <v>DESPACHO</v>
          </cell>
          <cell r="F1060" t="str">
            <v>NORMAL</v>
          </cell>
          <cell r="G1060" t="str">
            <v>031080004898753</v>
          </cell>
          <cell r="H1060">
            <v>44972</v>
          </cell>
          <cell r="I1060" t="str">
            <v>ENTREGADO</v>
          </cell>
          <cell r="J1060">
            <v>44973</v>
          </cell>
          <cell r="K1060" t="str">
            <v>MANUEL ALEJANDRO SOLANO NOBLECILLA</v>
          </cell>
          <cell r="L1060" t="str">
            <v>LA PROVIDENCIA CALLE EDGAR CORDOBA SN CALLE NOVENA NORTE</v>
          </cell>
        </row>
        <row r="1061">
          <cell r="A1061" t="str">
            <v>48999</v>
          </cell>
          <cell r="B1061">
            <v>516352</v>
          </cell>
          <cell r="C1061" t="str">
            <v>48999</v>
          </cell>
          <cell r="D1061" t="str">
            <v>MDELIVERY</v>
          </cell>
          <cell r="E1061" t="str">
            <v>DESPACHO</v>
          </cell>
          <cell r="F1061" t="str">
            <v>NORMAL</v>
          </cell>
          <cell r="G1061" t="str">
            <v>FT86502</v>
          </cell>
          <cell r="H1061">
            <v>44972</v>
          </cell>
          <cell r="I1061" t="str">
            <v>ENTREGADO</v>
          </cell>
          <cell r="J1061">
            <v>44973</v>
          </cell>
          <cell r="K1061" t="str">
            <v>ALBERTO  LEON ELVIS</v>
          </cell>
          <cell r="L1061" t="str">
            <v>COMITE DEL PUEBLO CALLE MIGUEL ARISTIZABAL SN CALLE FERNANDO ORTEGA</v>
          </cell>
        </row>
        <row r="1062">
          <cell r="A1062" t="str">
            <v>4900370</v>
          </cell>
          <cell r="B1062">
            <v>516353</v>
          </cell>
          <cell r="C1062" t="str">
            <v>4900370</v>
          </cell>
          <cell r="D1062" t="str">
            <v>MDELIVERY</v>
          </cell>
          <cell r="E1062" t="str">
            <v>DESPACHO</v>
          </cell>
          <cell r="F1062" t="str">
            <v>NORMAL</v>
          </cell>
          <cell r="G1062" t="str">
            <v>031080004900370</v>
          </cell>
          <cell r="H1062">
            <v>44972</v>
          </cell>
          <cell r="I1062" t="str">
            <v>ENTREGADO</v>
          </cell>
          <cell r="J1062">
            <v>44973</v>
          </cell>
          <cell r="K1062" t="str">
            <v>GARCIA GUTIERREZ RANDY ARTURO</v>
          </cell>
          <cell r="L1062" t="str">
            <v>LA DOLOROSA  CALLE YANAHURCO  150 CALLE  PURUHANTA</v>
          </cell>
        </row>
        <row r="1063">
          <cell r="A1063" t="str">
            <v>49016</v>
          </cell>
          <cell r="B1063">
            <v>516354</v>
          </cell>
          <cell r="C1063" t="str">
            <v>49016</v>
          </cell>
          <cell r="D1063" t="str">
            <v>MDELIVERY</v>
          </cell>
          <cell r="E1063" t="str">
            <v>DESPACHO</v>
          </cell>
          <cell r="F1063" t="str">
            <v>NORMAL</v>
          </cell>
          <cell r="G1063" t="str">
            <v>031080000049016</v>
          </cell>
          <cell r="H1063">
            <v>44972</v>
          </cell>
          <cell r="I1063" t="str">
            <v>EN_TRANSITO</v>
          </cell>
          <cell r="J1063">
            <v>44972</v>
          </cell>
          <cell r="K1063" t="str">
            <v>TATIANA ADELAIDA ZAMBRANO ESCALANTE</v>
          </cell>
          <cell r="L1063" t="str">
            <v>MANGLARALTO CALLE GUAYAQUIL  SN  Y 24 DE MAYO</v>
          </cell>
        </row>
        <row r="1064">
          <cell r="A1064" t="str">
            <v>4902392</v>
          </cell>
          <cell r="B1064">
            <v>516355</v>
          </cell>
          <cell r="C1064" t="str">
            <v>4902392</v>
          </cell>
          <cell r="D1064" t="str">
            <v>MDELIVERY</v>
          </cell>
          <cell r="E1064" t="str">
            <v>DESPACHO</v>
          </cell>
          <cell r="F1064" t="str">
            <v>NORMAL</v>
          </cell>
          <cell r="G1064" t="str">
            <v>FT86494</v>
          </cell>
          <cell r="H1064">
            <v>44972</v>
          </cell>
          <cell r="I1064" t="str">
            <v>ENTREGADO</v>
          </cell>
          <cell r="J1064">
            <v>44973</v>
          </cell>
          <cell r="K1064" t="str">
            <v>NOBOA JARAMILLO WALTER PAUL</v>
          </cell>
          <cell r="L1064" t="str">
            <v>MARISCAL SUCRE AV 12 DE OCTUBRE SN CALLE  FRANCISCO SALAZAR</v>
          </cell>
        </row>
        <row r="1065">
          <cell r="A1065" t="str">
            <v>4902530</v>
          </cell>
          <cell r="B1065">
            <v>516356</v>
          </cell>
          <cell r="C1065" t="str">
            <v>4902530</v>
          </cell>
          <cell r="D1065" t="str">
            <v>MDELIVERY</v>
          </cell>
          <cell r="E1065" t="str">
            <v>DESPACHO</v>
          </cell>
          <cell r="F1065" t="str">
            <v>NORMAL</v>
          </cell>
          <cell r="G1065" t="str">
            <v>FT86497</v>
          </cell>
          <cell r="H1065">
            <v>44972</v>
          </cell>
          <cell r="I1065" t="str">
            <v>ENTREGADO</v>
          </cell>
          <cell r="J1065">
            <v>44973</v>
          </cell>
          <cell r="K1065" t="str">
            <v>MEDINA SALMON ISRAEL ALEJANDRO</v>
          </cell>
          <cell r="L1065" t="str">
            <v>ITCHIMBIA    CALLE CARLOS PROANIO ALVAREZ SN CALLE  VICENTE SOLANO</v>
          </cell>
        </row>
        <row r="1066">
          <cell r="A1066" t="str">
            <v>4903753</v>
          </cell>
          <cell r="B1066">
            <v>516357</v>
          </cell>
          <cell r="C1066" t="str">
            <v>4903753</v>
          </cell>
          <cell r="D1066" t="str">
            <v>MDELIVERY</v>
          </cell>
          <cell r="E1066" t="str">
            <v>DESPACHO</v>
          </cell>
          <cell r="F1066" t="str">
            <v>NORMAL</v>
          </cell>
          <cell r="G1066" t="str">
            <v>FT86538</v>
          </cell>
          <cell r="H1066">
            <v>44972</v>
          </cell>
          <cell r="I1066" t="str">
            <v>ENTREGADO</v>
          </cell>
          <cell r="J1066">
            <v>44973</v>
          </cell>
          <cell r="K1066" t="str">
            <v>Gary Leonardo Rodriguez Balon</v>
          </cell>
          <cell r="L1066" t="str">
            <v>CARBO CONCEPCION CALLE PANAMA  201 CALLE MANUEL DE LUZARRAGA</v>
          </cell>
        </row>
        <row r="1067">
          <cell r="A1067" t="str">
            <v>4904263</v>
          </cell>
          <cell r="B1067">
            <v>516358</v>
          </cell>
          <cell r="C1067" t="str">
            <v>4904263</v>
          </cell>
          <cell r="D1067" t="str">
            <v>MDELIVERY</v>
          </cell>
          <cell r="E1067" t="str">
            <v>DESPACHO</v>
          </cell>
          <cell r="F1067" t="str">
            <v>NORMAL</v>
          </cell>
          <cell r="G1067" t="str">
            <v>FT86536 / 031080004904263</v>
          </cell>
          <cell r="H1067">
            <v>44972</v>
          </cell>
          <cell r="I1067" t="str">
            <v>HABILITADO_RUTEO</v>
          </cell>
          <cell r="J1067">
            <v>44973</v>
          </cell>
          <cell r="K1067" t="str">
            <v>DAVISON AGUSTIN RIVERA VELEZ</v>
          </cell>
          <cell r="L1067" t="str">
            <v>POSORJA CALLE CLIMATICO CARVAJAL SN CALLE 10</v>
          </cell>
        </row>
        <row r="1068">
          <cell r="A1068" t="str">
            <v>4904780</v>
          </cell>
          <cell r="B1068">
            <v>516359</v>
          </cell>
          <cell r="C1068" t="str">
            <v>4904780</v>
          </cell>
          <cell r="D1068" t="str">
            <v>MDELIVERY</v>
          </cell>
          <cell r="E1068" t="str">
            <v>DESPACHO</v>
          </cell>
          <cell r="F1068" t="str">
            <v>NORMAL</v>
          </cell>
          <cell r="G1068" t="str">
            <v>FT86534</v>
          </cell>
          <cell r="H1068">
            <v>44972</v>
          </cell>
          <cell r="I1068" t="str">
            <v>ENTREGADO</v>
          </cell>
          <cell r="J1068">
            <v>44973</v>
          </cell>
          <cell r="K1068" t="str">
            <v>VICTOR HUGO PONCE CUPUERAN</v>
          </cell>
          <cell r="L1068" t="str">
            <v>TARQUI CDLA SAMANES 6   MZ 946 VILLA 1</v>
          </cell>
        </row>
        <row r="1069">
          <cell r="A1069" t="str">
            <v>4904808</v>
          </cell>
          <cell r="B1069">
            <v>516360</v>
          </cell>
          <cell r="C1069" t="str">
            <v>4904808</v>
          </cell>
          <cell r="D1069" t="str">
            <v>MDELIVERY</v>
          </cell>
          <cell r="E1069" t="str">
            <v>DESPACHO</v>
          </cell>
          <cell r="F1069" t="str">
            <v>NORMAL</v>
          </cell>
          <cell r="G1069" t="str">
            <v>FT86499</v>
          </cell>
          <cell r="H1069">
            <v>44972</v>
          </cell>
          <cell r="I1069" t="str">
            <v>HABILITADO_RUTEO</v>
          </cell>
          <cell r="J1069">
            <v>44973</v>
          </cell>
          <cell r="K1069" t="str">
            <v>VICENTE ENRIQUE AMBROSSI AYORA</v>
          </cell>
          <cell r="L1069" t="str">
            <v>LA ARGELIA AV PEDRO VICENTE MALDONADO S27 153 CALLE  RIO ZABALETA</v>
          </cell>
        </row>
        <row r="1070">
          <cell r="A1070" t="str">
            <v>4904949</v>
          </cell>
          <cell r="B1070">
            <v>516361</v>
          </cell>
          <cell r="C1070" t="str">
            <v>4904949</v>
          </cell>
          <cell r="D1070" t="str">
            <v>MDELIVERY</v>
          </cell>
          <cell r="E1070" t="str">
            <v>DESPACHO</v>
          </cell>
          <cell r="F1070" t="str">
            <v>DERIVADO PICK UP</v>
          </cell>
          <cell r="G1070" t="str">
            <v>031080004904949</v>
          </cell>
          <cell r="H1070">
            <v>44972</v>
          </cell>
          <cell r="I1070" t="str">
            <v>INCIDENCIA</v>
          </cell>
          <cell r="J1070">
            <v>44973</v>
          </cell>
          <cell r="K1070" t="str">
            <v>DANIEL SANTIAGO GUERRERO QUIMBITA</v>
          </cell>
          <cell r="L1070" t="str">
            <v>OFICINA TRAMACO LA MERCED</v>
          </cell>
        </row>
        <row r="1071">
          <cell r="A1071" t="str">
            <v>4905221</v>
          </cell>
          <cell r="B1071">
            <v>516362</v>
          </cell>
          <cell r="C1071" t="str">
            <v>4905221</v>
          </cell>
          <cell r="D1071" t="str">
            <v>MDELIVERY</v>
          </cell>
          <cell r="E1071" t="str">
            <v>DESPACHO</v>
          </cell>
          <cell r="F1071" t="str">
            <v>NORMAL</v>
          </cell>
          <cell r="G1071" t="str">
            <v>FT86529</v>
          </cell>
          <cell r="H1071">
            <v>44972</v>
          </cell>
          <cell r="I1071" t="str">
            <v>ENTREGADO</v>
          </cell>
          <cell r="J1071">
            <v>44973</v>
          </cell>
          <cell r="K1071" t="str">
            <v>JAMILETTE ADRIANA CAMPOVERDE LIMON</v>
          </cell>
          <cell r="L1071" t="str">
            <v>LETAMENDI CALLE 19 807 CALLE DOMINGO SAVIO O CALLE 1ER CALLEJON 33C SO</v>
          </cell>
        </row>
        <row r="1072">
          <cell r="A1072" t="str">
            <v>4905614</v>
          </cell>
          <cell r="B1072">
            <v>516363</v>
          </cell>
          <cell r="C1072" t="str">
            <v>4905614</v>
          </cell>
          <cell r="D1072" t="str">
            <v>MDELIVERY</v>
          </cell>
          <cell r="E1072" t="str">
            <v>DESPACHO</v>
          </cell>
          <cell r="F1072" t="str">
            <v>NORMAL</v>
          </cell>
          <cell r="G1072" t="str">
            <v>031080004905614</v>
          </cell>
          <cell r="H1072">
            <v>44972</v>
          </cell>
          <cell r="I1072" t="str">
            <v>INCIDENCIA</v>
          </cell>
          <cell r="J1072">
            <v>44973</v>
          </cell>
          <cell r="K1072" t="str">
            <v>SEGURA ARROYO JIMMY JOSTIN</v>
          </cell>
          <cell r="L1072" t="str">
            <v>ELOY ALFARO AV RIO PUMAPUNCHI SN CALLE RIO CUNUYACU</v>
          </cell>
        </row>
        <row r="1073">
          <cell r="A1073" t="str">
            <v>4905677</v>
          </cell>
          <cell r="B1073">
            <v>516364</v>
          </cell>
          <cell r="C1073" t="str">
            <v>4905677</v>
          </cell>
          <cell r="D1073" t="str">
            <v>MDELIVERY</v>
          </cell>
          <cell r="E1073" t="str">
            <v>DESPACHO</v>
          </cell>
          <cell r="F1073" t="str">
            <v>NORMAL</v>
          </cell>
          <cell r="G1073" t="str">
            <v>FT86535</v>
          </cell>
          <cell r="H1073">
            <v>44972</v>
          </cell>
          <cell r="I1073" t="str">
            <v>INCIDENCIA</v>
          </cell>
          <cell r="J1073">
            <v>44973</v>
          </cell>
          <cell r="K1073" t="str">
            <v>BUSTAMANTE MOLINA ALEXIS ISIDRO</v>
          </cell>
          <cell r="L1073" t="str">
            <v>TARQUI  CDLA SAUCES 4 MZ 370  VILLA 73 AV  RODRIGO YCAZA CORNEJO</v>
          </cell>
        </row>
        <row r="1074">
          <cell r="A1074" t="str">
            <v>49299</v>
          </cell>
          <cell r="B1074">
            <v>516365</v>
          </cell>
          <cell r="C1074" t="str">
            <v>49299</v>
          </cell>
          <cell r="D1074" t="str">
            <v>MDELIVERY</v>
          </cell>
          <cell r="E1074" t="str">
            <v>DESPACHO</v>
          </cell>
          <cell r="F1074" t="str">
            <v>NORMAL</v>
          </cell>
          <cell r="G1074" t="str">
            <v>031080000049299</v>
          </cell>
          <cell r="H1074">
            <v>44972</v>
          </cell>
          <cell r="I1074" t="str">
            <v>EN_TRANSITO</v>
          </cell>
          <cell r="J1074">
            <v>44972</v>
          </cell>
          <cell r="K1074" t="str">
            <v>KARLA BEATRIZ ORTIZ OLIVARES</v>
          </cell>
          <cell r="L1074" t="str">
            <v>SANTA ROSA CALLE EDMUNDO CHIRIBOGA  SN  Y FELIX VEGA DAVILA</v>
          </cell>
        </row>
        <row r="1075">
          <cell r="A1075" t="str">
            <v>49346</v>
          </cell>
          <cell r="B1075">
            <v>516366</v>
          </cell>
          <cell r="C1075" t="str">
            <v>49346</v>
          </cell>
          <cell r="D1075" t="str">
            <v>MDELIVERY</v>
          </cell>
          <cell r="E1075" t="str">
            <v>DESPACHO</v>
          </cell>
          <cell r="F1075" t="str">
            <v>NORMAL</v>
          </cell>
          <cell r="G1075" t="str">
            <v>FT86537</v>
          </cell>
          <cell r="H1075">
            <v>44972</v>
          </cell>
          <cell r="I1075" t="str">
            <v>INCIDENCIA</v>
          </cell>
          <cell r="J1075">
            <v>44973</v>
          </cell>
          <cell r="K1075" t="str">
            <v>RAQUEL NARCISA  JORDAN MARCIAL</v>
          </cell>
          <cell r="L1075" t="str">
            <v>TARQUI  CALLE GALLEGOS LARA  SN Y CALICUCHIMA</v>
          </cell>
        </row>
        <row r="1076">
          <cell r="A1076" t="str">
            <v>49402</v>
          </cell>
          <cell r="B1076">
            <v>516367</v>
          </cell>
          <cell r="C1076" t="str">
            <v>49402</v>
          </cell>
          <cell r="D1076" t="str">
            <v>MDELIVERY</v>
          </cell>
          <cell r="E1076" t="str">
            <v>DESPACHO</v>
          </cell>
          <cell r="F1076" t="str">
            <v>DERIVADO PICK UP</v>
          </cell>
          <cell r="G1076" t="str">
            <v>031080000049402</v>
          </cell>
          <cell r="H1076">
            <v>44972</v>
          </cell>
          <cell r="I1076" t="str">
            <v>EN_TRANSITO</v>
          </cell>
          <cell r="J1076">
            <v>44972</v>
          </cell>
          <cell r="K1076" t="str">
            <v>STALIN BOSCO BARRETO CEVALLOS</v>
          </cell>
          <cell r="L1076" t="str">
            <v>OFICINA TRAMACO CENTRO DE DISTRIBUCION VIA A DAULE</v>
          </cell>
        </row>
        <row r="1077">
          <cell r="A1077" t="str">
            <v>49419</v>
          </cell>
          <cell r="B1077">
            <v>516368</v>
          </cell>
          <cell r="C1077" t="str">
            <v>49419</v>
          </cell>
          <cell r="D1077" t="str">
            <v>MDELIVERY</v>
          </cell>
          <cell r="E1077" t="str">
            <v>DESPACHO</v>
          </cell>
          <cell r="F1077" t="str">
            <v>NORMAL</v>
          </cell>
          <cell r="G1077" t="str">
            <v>FT86533</v>
          </cell>
          <cell r="H1077">
            <v>44972</v>
          </cell>
          <cell r="I1077" t="str">
            <v>INCIDENCIA</v>
          </cell>
          <cell r="J1077">
            <v>44973</v>
          </cell>
          <cell r="K1077" t="str">
            <v>ALBERTO DE CARPIO CHIRIBOGA</v>
          </cell>
          <cell r="L1077" t="str">
            <v>CARBO CONCEPCION CALLE MANUEL GALECIO 148 AV QUITO</v>
          </cell>
        </row>
        <row r="1078">
          <cell r="A1078" t="str">
            <v>49429</v>
          </cell>
          <cell r="B1078">
            <v>516369</v>
          </cell>
          <cell r="C1078" t="str">
            <v>49429</v>
          </cell>
          <cell r="D1078" t="str">
            <v>MDELIVERY</v>
          </cell>
          <cell r="E1078" t="str">
            <v>DESPACHO</v>
          </cell>
          <cell r="F1078" t="str">
            <v>NORMAL</v>
          </cell>
          <cell r="G1078" t="str">
            <v>FT86507</v>
          </cell>
          <cell r="H1078">
            <v>44972</v>
          </cell>
          <cell r="I1078" t="str">
            <v>ENTREGADO</v>
          </cell>
          <cell r="J1078">
            <v>44973</v>
          </cell>
          <cell r="K1078" t="str">
            <v>ISIDRO RAFAEL ROSALES SANTISTEVAN</v>
          </cell>
          <cell r="L1078" t="str">
            <v>SAN BARTOLO CALLE LINO FLOR OE2 89 CALLE EMILIO MULLENDORF</v>
          </cell>
        </row>
        <row r="1079">
          <cell r="A1079" t="str">
            <v>49457</v>
          </cell>
          <cell r="B1079">
            <v>516370</v>
          </cell>
          <cell r="C1079" t="str">
            <v>49457</v>
          </cell>
          <cell r="D1079" t="str">
            <v>MDELIVERY</v>
          </cell>
          <cell r="E1079" t="str">
            <v>DESPACHO</v>
          </cell>
          <cell r="F1079" t="str">
            <v>NORMAL</v>
          </cell>
          <cell r="G1079" t="str">
            <v>031080000049457</v>
          </cell>
          <cell r="H1079">
            <v>44972</v>
          </cell>
          <cell r="I1079" t="str">
            <v>ENTREGADO</v>
          </cell>
          <cell r="J1079">
            <v>44973</v>
          </cell>
          <cell r="K1079" t="str">
            <v>ANA BELEN  ARBOLEDA MINA</v>
          </cell>
          <cell r="L1079" t="str">
            <v>VUELTA LARGA CALLE F SN CALLE JOSE JIJON SAAVEDRA</v>
          </cell>
        </row>
        <row r="1080">
          <cell r="A1080" t="str">
            <v>49513</v>
          </cell>
          <cell r="B1080">
            <v>516371</v>
          </cell>
          <cell r="C1080" t="str">
            <v>49513</v>
          </cell>
          <cell r="D1080" t="str">
            <v>MDELIVERY</v>
          </cell>
          <cell r="E1080" t="str">
            <v>DESPACHO</v>
          </cell>
          <cell r="F1080" t="str">
            <v>NORMAL</v>
          </cell>
          <cell r="G1080" t="str">
            <v>FT86508</v>
          </cell>
          <cell r="H1080">
            <v>44972</v>
          </cell>
          <cell r="I1080" t="str">
            <v>ENTREGADO</v>
          </cell>
          <cell r="J1080">
            <v>44973</v>
          </cell>
          <cell r="K1080" t="str">
            <v>MAYELIN ESTEFANIA GARCIA ESPINOZA</v>
          </cell>
          <cell r="L1080" t="str">
            <v>SAN JUAN CALLE CARCHI SN CALLE NEW YORK</v>
          </cell>
        </row>
        <row r="1081">
          <cell r="A1081" t="str">
            <v>49556</v>
          </cell>
          <cell r="B1081">
            <v>516372</v>
          </cell>
          <cell r="C1081" t="str">
            <v>49556</v>
          </cell>
          <cell r="D1081" t="str">
            <v>MDELIVERY</v>
          </cell>
          <cell r="E1081" t="str">
            <v>DESPACHO</v>
          </cell>
          <cell r="F1081" t="str">
            <v>NORMAL</v>
          </cell>
          <cell r="G1081" t="str">
            <v>031080000049556</v>
          </cell>
          <cell r="H1081">
            <v>44972</v>
          </cell>
          <cell r="I1081" t="str">
            <v>ENTREGADO</v>
          </cell>
          <cell r="J1081">
            <v>44973</v>
          </cell>
          <cell r="K1081" t="str">
            <v>MARCOS RAFAEL GUALPA CRUZ</v>
          </cell>
          <cell r="L1081" t="str">
            <v>MILAGRO CALLE PEDRO GARCIA  SN CALLE ERNESTO ALBUJA</v>
          </cell>
        </row>
        <row r="1082">
          <cell r="A1082" t="str">
            <v>50553</v>
          </cell>
          <cell r="B1082">
            <v>516373</v>
          </cell>
          <cell r="C1082" t="str">
            <v>50553</v>
          </cell>
          <cell r="D1082" t="str">
            <v>MDELIVERY</v>
          </cell>
          <cell r="E1082" t="str">
            <v>DESPACHO</v>
          </cell>
          <cell r="F1082" t="str">
            <v>DERIVADO PICK UP</v>
          </cell>
          <cell r="G1082" t="str">
            <v>031080000050553</v>
          </cell>
          <cell r="H1082">
            <v>44972</v>
          </cell>
          <cell r="I1082" t="str">
            <v>EN_TRANSITO</v>
          </cell>
          <cell r="J1082">
            <v>44972</v>
          </cell>
          <cell r="K1082" t="str">
            <v>ROBERTO DARIO CASTRO ORTIZ</v>
          </cell>
          <cell r="L1082" t="str">
            <v>OFICINA TRAMACO ESMERALDAS CENTRO DE DISTRIBUCION</v>
          </cell>
        </row>
        <row r="1083">
          <cell r="A1083" t="str">
            <v>50695</v>
          </cell>
          <cell r="B1083">
            <v>516374</v>
          </cell>
          <cell r="C1083" t="str">
            <v>50695</v>
          </cell>
          <cell r="D1083" t="str">
            <v>MDELIVERY</v>
          </cell>
          <cell r="E1083" t="str">
            <v>DESPACHO</v>
          </cell>
          <cell r="F1083" t="str">
            <v>NORMAL</v>
          </cell>
          <cell r="G1083" t="str">
            <v>FT86503</v>
          </cell>
          <cell r="H1083">
            <v>44972</v>
          </cell>
          <cell r="I1083" t="str">
            <v>ENTREGADO</v>
          </cell>
          <cell r="J1083">
            <v>44973</v>
          </cell>
          <cell r="K1083" t="str">
            <v>MARIO XAVIER DIAZ RIVADENEIRA</v>
          </cell>
          <cell r="L1083" t="str">
            <v>RUMIPAMBA AV ATAHUALPA  163  y AMERICA</v>
          </cell>
        </row>
        <row r="1084">
          <cell r="A1084" t="str">
            <v>50715</v>
          </cell>
          <cell r="B1084">
            <v>516375</v>
          </cell>
          <cell r="C1084" t="str">
            <v>50715</v>
          </cell>
          <cell r="D1084" t="str">
            <v>MDELIVERY</v>
          </cell>
          <cell r="E1084" t="str">
            <v>DESPACHO</v>
          </cell>
          <cell r="F1084" t="str">
            <v>NORMAL</v>
          </cell>
          <cell r="G1084" t="str">
            <v>FT86504</v>
          </cell>
          <cell r="H1084">
            <v>44972</v>
          </cell>
          <cell r="I1084" t="str">
            <v>ENTREGADO</v>
          </cell>
          <cell r="J1084">
            <v>44973</v>
          </cell>
          <cell r="K1084" t="str">
            <v>JONATHAN ALEXIS TIPANTUNA TIBAN</v>
          </cell>
          <cell r="L1084" t="str">
            <v>CALDERON CALLE MIAMI  SN CALLE CARLOS MANTILLA</v>
          </cell>
        </row>
        <row r="1085">
          <cell r="A1085" t="str">
            <v>50757</v>
          </cell>
          <cell r="B1085">
            <v>516376</v>
          </cell>
          <cell r="C1085" t="str">
            <v>50757</v>
          </cell>
          <cell r="D1085" t="str">
            <v>MDELIVERY</v>
          </cell>
          <cell r="E1085" t="str">
            <v>DESPACHO</v>
          </cell>
          <cell r="F1085" t="str">
            <v>DERIVADO PICK UP</v>
          </cell>
          <cell r="G1085" t="str">
            <v>031080000050757</v>
          </cell>
          <cell r="H1085">
            <v>44972</v>
          </cell>
          <cell r="I1085" t="str">
            <v>EN_TRANSITO</v>
          </cell>
          <cell r="J1085">
            <v>44972</v>
          </cell>
          <cell r="K1085" t="str">
            <v>MAIRA GERMANIA BARCO VERA</v>
          </cell>
          <cell r="L1085" t="str">
            <v>OFICINA TRAMACO CENTRO DE DISTRIBUCION VIA A DAULE</v>
          </cell>
        </row>
        <row r="1086">
          <cell r="A1086" t="str">
            <v>11833</v>
          </cell>
          <cell r="B1086">
            <v>516325</v>
          </cell>
          <cell r="C1086" t="str">
            <v>11833</v>
          </cell>
          <cell r="D1086" t="str">
            <v>MOVISTAR</v>
          </cell>
          <cell r="E1086" t="str">
            <v>RETIRO</v>
          </cell>
          <cell r="F1086" t="str">
            <v>NORMAL</v>
          </cell>
          <cell r="G1086" t="str">
            <v/>
          </cell>
          <cell r="H1086">
            <v>44972</v>
          </cell>
          <cell r="I1086" t="str">
            <v>EN_TRANSITO</v>
          </cell>
          <cell r="J1086">
            <v>44972</v>
          </cell>
          <cell r="K1086" t="str">
            <v>FLEXNET - LI</v>
          </cell>
          <cell r="L1086" t="str">
            <v>CALLE 28 DE JUNIO S/N Y GARCIA MORENO ENTRADA LLANO GRANDE</v>
          </cell>
        </row>
        <row r="1087">
          <cell r="A1087" t="str">
            <v>11834</v>
          </cell>
          <cell r="B1087">
            <v>516326</v>
          </cell>
          <cell r="C1087" t="str">
            <v>11834</v>
          </cell>
          <cell r="D1087" t="str">
            <v>MOVISTAR</v>
          </cell>
          <cell r="E1087" t="str">
            <v>RETIRO</v>
          </cell>
          <cell r="F1087" t="str">
            <v>NORMAL</v>
          </cell>
          <cell r="G1087" t="str">
            <v/>
          </cell>
          <cell r="H1087">
            <v>44972</v>
          </cell>
          <cell r="I1087" t="str">
            <v>EN_TRANSITO</v>
          </cell>
          <cell r="J1087">
            <v>44972</v>
          </cell>
          <cell r="K1087" t="str">
            <v>FLEXNET - LI</v>
          </cell>
          <cell r="L1087" t="str">
            <v>CALLE 28 DE JUNIO S/N Y GARCIA MORENO ENTRADA LLANO GRANDE</v>
          </cell>
        </row>
        <row r="1088">
          <cell r="A1088" t="str">
            <v>11835</v>
          </cell>
          <cell r="B1088">
            <v>516327</v>
          </cell>
          <cell r="C1088" t="str">
            <v>11835</v>
          </cell>
          <cell r="D1088" t="str">
            <v>MOVISTAR</v>
          </cell>
          <cell r="E1088" t="str">
            <v>RETIRO</v>
          </cell>
          <cell r="F1088" t="str">
            <v>NORMAL</v>
          </cell>
          <cell r="G1088" t="str">
            <v/>
          </cell>
          <cell r="H1088">
            <v>44972</v>
          </cell>
          <cell r="I1088" t="str">
            <v>EN_TRANSITO</v>
          </cell>
          <cell r="J1088">
            <v>44972</v>
          </cell>
          <cell r="K1088" t="str">
            <v>FLEXNET - LI</v>
          </cell>
          <cell r="L1088" t="str">
            <v>CALLE 28 DE JUNIO S/N Y GARCIA MORENO ENTRADA LLANO GRANDE</v>
          </cell>
        </row>
        <row r="1089">
          <cell r="A1089" t="str">
            <v>11836</v>
          </cell>
          <cell r="B1089">
            <v>516328</v>
          </cell>
          <cell r="C1089" t="str">
            <v>11836</v>
          </cell>
          <cell r="D1089" t="str">
            <v>MOVISTAR</v>
          </cell>
          <cell r="E1089" t="str">
            <v>RETIRO</v>
          </cell>
          <cell r="F1089" t="str">
            <v>NORMAL</v>
          </cell>
          <cell r="G1089" t="str">
            <v/>
          </cell>
          <cell r="H1089">
            <v>44972</v>
          </cell>
          <cell r="I1089" t="str">
            <v>EN_TRANSITO</v>
          </cell>
          <cell r="J1089">
            <v>44972</v>
          </cell>
          <cell r="K1089" t="str">
            <v>FLEXNET - LI</v>
          </cell>
          <cell r="L1089" t="str">
            <v>CALLE 28 DE JUNIO S/N Y GARCIA MORENO ENTRADA LLANO GRANDE</v>
          </cell>
        </row>
        <row r="1090">
          <cell r="A1090" t="str">
            <v>11837</v>
          </cell>
          <cell r="B1090">
            <v>516329</v>
          </cell>
          <cell r="C1090" t="str">
            <v>11837</v>
          </cell>
          <cell r="D1090" t="str">
            <v>MOVISTAR</v>
          </cell>
          <cell r="E1090" t="str">
            <v>RETIRO</v>
          </cell>
          <cell r="F1090" t="str">
            <v>NORMAL</v>
          </cell>
          <cell r="G1090" t="str">
            <v/>
          </cell>
          <cell r="H1090">
            <v>44972</v>
          </cell>
          <cell r="I1090" t="str">
            <v>EN_TRANSITO</v>
          </cell>
          <cell r="J1090">
            <v>44972</v>
          </cell>
          <cell r="K1090" t="str">
            <v>FLEXNET - LI</v>
          </cell>
          <cell r="L1090" t="str">
            <v>CALLE 28 DE JUNIO S/N Y GARCIA MORENO ENTRADA LLANO GRANDE</v>
          </cell>
        </row>
        <row r="1091">
          <cell r="A1091" t="str">
            <v>11838</v>
          </cell>
          <cell r="B1091">
            <v>516330</v>
          </cell>
          <cell r="C1091" t="str">
            <v>11838</v>
          </cell>
          <cell r="D1091" t="str">
            <v>MOVISTAR</v>
          </cell>
          <cell r="E1091" t="str">
            <v>RETIRO</v>
          </cell>
          <cell r="F1091" t="str">
            <v>NORMAL</v>
          </cell>
          <cell r="G1091" t="str">
            <v/>
          </cell>
          <cell r="H1091">
            <v>44972</v>
          </cell>
          <cell r="I1091" t="str">
            <v>EN_TRANSITO</v>
          </cell>
          <cell r="J1091">
            <v>44972</v>
          </cell>
          <cell r="K1091" t="str">
            <v>FLEXNET - LI</v>
          </cell>
          <cell r="L1091" t="str">
            <v>CALLE 28 DE JUNIO S/N Y GARCIA MORENO ENTRADA LLANO GRANDE</v>
          </cell>
        </row>
        <row r="1092">
          <cell r="A1092" t="str">
            <v>11839</v>
          </cell>
          <cell r="B1092">
            <v>516331</v>
          </cell>
          <cell r="C1092" t="str">
            <v>11839</v>
          </cell>
          <cell r="D1092" t="str">
            <v>MOVISTAR</v>
          </cell>
          <cell r="E1092" t="str">
            <v>RETIRO</v>
          </cell>
          <cell r="F1092" t="str">
            <v>NORMAL</v>
          </cell>
          <cell r="G1092" t="str">
            <v/>
          </cell>
          <cell r="H1092">
            <v>44972</v>
          </cell>
          <cell r="I1092" t="str">
            <v>EN_TRANSITO</v>
          </cell>
          <cell r="J1092">
            <v>44972</v>
          </cell>
          <cell r="K1092" t="str">
            <v>FLEXNET - LI</v>
          </cell>
          <cell r="L1092" t="str">
            <v>CALLE 28 DE JUNIO S/N Y GARCIA MORENO ENTRADA LLANO GRANDE</v>
          </cell>
        </row>
        <row r="1093">
          <cell r="A1093" t="str">
            <v>11840</v>
          </cell>
          <cell r="B1093">
            <v>516332</v>
          </cell>
          <cell r="C1093" t="str">
            <v>11840</v>
          </cell>
          <cell r="D1093" t="str">
            <v>MOVISTAR</v>
          </cell>
          <cell r="E1093" t="str">
            <v>RETIRO</v>
          </cell>
          <cell r="F1093" t="str">
            <v>NORMAL</v>
          </cell>
          <cell r="G1093" t="str">
            <v/>
          </cell>
          <cell r="H1093">
            <v>44972</v>
          </cell>
          <cell r="I1093" t="str">
            <v>EN_TRANSITO</v>
          </cell>
          <cell r="J1093">
            <v>44972</v>
          </cell>
          <cell r="K1093" t="str">
            <v>FLEXNET - LI</v>
          </cell>
          <cell r="L1093" t="str">
            <v>CALLE 28 DE JUNIO S/N Y GARCIA MORENO ENTRADA LLANO GRANDE</v>
          </cell>
        </row>
        <row r="1094">
          <cell r="A1094" t="str">
            <v>11841</v>
          </cell>
          <cell r="B1094">
            <v>516333</v>
          </cell>
          <cell r="C1094" t="str">
            <v>11841</v>
          </cell>
          <cell r="D1094" t="str">
            <v>MOVISTAR</v>
          </cell>
          <cell r="E1094" t="str">
            <v>RETIRO</v>
          </cell>
          <cell r="F1094" t="str">
            <v>NORMAL</v>
          </cell>
          <cell r="G1094" t="str">
            <v/>
          </cell>
          <cell r="H1094">
            <v>44972</v>
          </cell>
          <cell r="I1094" t="str">
            <v>EN_TRANSITO</v>
          </cell>
          <cell r="J1094">
            <v>44972</v>
          </cell>
          <cell r="K1094" t="str">
            <v>FLEXNET - LI</v>
          </cell>
          <cell r="L1094" t="str">
            <v>CALLE 28 DE JUNIO S/N Y GARCIA MORENO ENTRADA LLANO GRANDE</v>
          </cell>
        </row>
        <row r="1095">
          <cell r="A1095" t="str">
            <v>11842</v>
          </cell>
          <cell r="B1095">
            <v>516334</v>
          </cell>
          <cell r="C1095" t="str">
            <v>11842</v>
          </cell>
          <cell r="D1095" t="str">
            <v>MOVISTAR</v>
          </cell>
          <cell r="E1095" t="str">
            <v>RETIRO</v>
          </cell>
          <cell r="F1095" t="str">
            <v>NORMAL</v>
          </cell>
          <cell r="G1095" t="str">
            <v/>
          </cell>
          <cell r="H1095">
            <v>44972</v>
          </cell>
          <cell r="I1095" t="str">
            <v>EN_TRANSITO</v>
          </cell>
          <cell r="J1095">
            <v>44972</v>
          </cell>
          <cell r="K1095" t="str">
            <v>FLEXNET - LI</v>
          </cell>
          <cell r="L1095" t="str">
            <v>CALLE 28 DE JUNIO S/N Y GARCIA MORENO ENTRADA LLANO GRANDE</v>
          </cell>
        </row>
        <row r="1096">
          <cell r="A1096" t="str">
            <v>11843</v>
          </cell>
          <cell r="B1096">
            <v>516335</v>
          </cell>
          <cell r="C1096" t="str">
            <v>11843</v>
          </cell>
          <cell r="D1096" t="str">
            <v>MOVISTAR</v>
          </cell>
          <cell r="E1096" t="str">
            <v>RETIRO</v>
          </cell>
          <cell r="F1096" t="str">
            <v>NORMAL</v>
          </cell>
          <cell r="G1096" t="str">
            <v/>
          </cell>
          <cell r="H1096">
            <v>44972</v>
          </cell>
          <cell r="I1096" t="str">
            <v>EN_TRANSITO</v>
          </cell>
          <cell r="J1096">
            <v>44972</v>
          </cell>
          <cell r="K1096" t="str">
            <v>FLEXNET - LI</v>
          </cell>
          <cell r="L1096" t="str">
            <v>CALLE 28 DE JUNIO S/N Y GARCIA MORENO ENTRADA LLANO GRANDE</v>
          </cell>
        </row>
        <row r="1097">
          <cell r="A1097" t="str">
            <v>11844</v>
          </cell>
          <cell r="B1097">
            <v>516336</v>
          </cell>
          <cell r="C1097" t="str">
            <v>11844</v>
          </cell>
          <cell r="D1097" t="str">
            <v>MOVISTAR</v>
          </cell>
          <cell r="E1097" t="str">
            <v>RETIRO</v>
          </cell>
          <cell r="F1097" t="str">
            <v>NORMAL</v>
          </cell>
          <cell r="G1097" t="str">
            <v/>
          </cell>
          <cell r="H1097">
            <v>44972</v>
          </cell>
          <cell r="I1097" t="str">
            <v>EN_TRANSITO</v>
          </cell>
          <cell r="J1097">
            <v>44972</v>
          </cell>
          <cell r="K1097" t="str">
            <v>FLEXNET - LI</v>
          </cell>
          <cell r="L1097" t="str">
            <v>CALLE 28 DE JUNIO S/N Y GARCIA MORENO ENTRADA LLANO GRANDE</v>
          </cell>
        </row>
        <row r="1098">
          <cell r="A1098" t="str">
            <v>11845</v>
          </cell>
          <cell r="B1098">
            <v>516337</v>
          </cell>
          <cell r="C1098" t="str">
            <v>11845</v>
          </cell>
          <cell r="D1098" t="str">
            <v>MOVISTAR</v>
          </cell>
          <cell r="E1098" t="str">
            <v>RETIRO</v>
          </cell>
          <cell r="F1098" t="str">
            <v>NORMAL</v>
          </cell>
          <cell r="G1098" t="str">
            <v/>
          </cell>
          <cell r="H1098">
            <v>44972</v>
          </cell>
          <cell r="I1098" t="str">
            <v>EN_TRANSITO</v>
          </cell>
          <cell r="J1098">
            <v>44972</v>
          </cell>
          <cell r="K1098" t="str">
            <v>FLEXNET - LI</v>
          </cell>
          <cell r="L1098" t="str">
            <v>CALLE 28 DE JUNIO S/N Y GARCIA MORENO ENTRADA LLANO GRANDE</v>
          </cell>
        </row>
        <row r="1099">
          <cell r="A1099" t="str">
            <v>11846</v>
          </cell>
          <cell r="B1099">
            <v>516338</v>
          </cell>
          <cell r="C1099" t="str">
            <v>11846</v>
          </cell>
          <cell r="D1099" t="str">
            <v>MOVISTAR</v>
          </cell>
          <cell r="E1099" t="str">
            <v>RETIRO</v>
          </cell>
          <cell r="F1099" t="str">
            <v>NORMAL</v>
          </cell>
          <cell r="G1099" t="str">
            <v/>
          </cell>
          <cell r="H1099">
            <v>44972</v>
          </cell>
          <cell r="I1099" t="str">
            <v>EN_TRANSITO</v>
          </cell>
          <cell r="J1099">
            <v>44972</v>
          </cell>
          <cell r="K1099" t="str">
            <v>FLEXNET - LI</v>
          </cell>
          <cell r="L1099" t="str">
            <v>CALLE 28 DE JUNIO S/N Y GARCIA MORENO ENTRADA LLANO GRANDE</v>
          </cell>
        </row>
        <row r="1100">
          <cell r="A1100" t="str">
            <v>424926337</v>
          </cell>
          <cell r="B1100">
            <v>516281</v>
          </cell>
          <cell r="C1100" t="str">
            <v>424926337</v>
          </cell>
          <cell r="D1100" t="str">
            <v>FLEXTUENTI</v>
          </cell>
          <cell r="E1100" t="str">
            <v>DESPACHO</v>
          </cell>
          <cell r="F1100" t="str">
            <v>DERIVADO PICK UP</v>
          </cell>
          <cell r="G1100" t="str">
            <v>031080424926337</v>
          </cell>
          <cell r="H1100">
            <v>44972</v>
          </cell>
          <cell r="I1100" t="str">
            <v>EN_TRANSITO</v>
          </cell>
          <cell r="J1100">
            <v>44972</v>
          </cell>
          <cell r="K1100" t="str">
            <v>Jose Mario Bazurto Parraga</v>
          </cell>
          <cell r="L1100" t="str">
            <v>OFICINA TRAMACO PORTOVIEJO CENTRO DE DISTRIBUCION</v>
          </cell>
        </row>
        <row r="1101">
          <cell r="A1101" t="str">
            <v>424937343</v>
          </cell>
          <cell r="B1101">
            <v>516282</v>
          </cell>
          <cell r="C1101" t="str">
            <v>424937343</v>
          </cell>
          <cell r="D1101" t="str">
            <v>FLEXTUENTI</v>
          </cell>
          <cell r="E1101" t="str">
            <v>DESPACHO</v>
          </cell>
          <cell r="F1101" t="str">
            <v>NORMAL</v>
          </cell>
          <cell r="G1101" t="str">
            <v>FT86471</v>
          </cell>
          <cell r="H1101">
            <v>44972</v>
          </cell>
          <cell r="I1101" t="str">
            <v>ENTREGADO</v>
          </cell>
          <cell r="J1101">
            <v>44973</v>
          </cell>
          <cell r="K1101" t="str">
            <v>Carlos Pinargote</v>
          </cell>
          <cell r="L1101" t="str">
            <v>CHILLOGALLO  CALLE JUANQUIN RUALES  S34  40 PRUDENCIO VASCONEZ</v>
          </cell>
        </row>
        <row r="1102">
          <cell r="A1102" t="str">
            <v>424937364</v>
          </cell>
          <cell r="B1102">
            <v>516283</v>
          </cell>
          <cell r="C1102" t="str">
            <v>424937364</v>
          </cell>
          <cell r="D1102" t="str">
            <v>FLEXTUENTI</v>
          </cell>
          <cell r="E1102" t="str">
            <v>DESPACHO</v>
          </cell>
          <cell r="F1102" t="str">
            <v>NORMAL</v>
          </cell>
          <cell r="G1102" t="str">
            <v>FT86470</v>
          </cell>
          <cell r="H1102">
            <v>44972</v>
          </cell>
          <cell r="I1102" t="str">
            <v>HABILITADO_RUTEO</v>
          </cell>
          <cell r="J1102">
            <v>44973</v>
          </cell>
          <cell r="K1102" t="str">
            <v>Juan Ramirez Ramirez</v>
          </cell>
          <cell r="L1102" t="str">
            <v>COTOCOLLAO  CALLE ALONSO DE OJEA N58  119 GENERAL ANDA AGUIRRE</v>
          </cell>
        </row>
        <row r="1103">
          <cell r="A1103" t="str">
            <v>424937366</v>
          </cell>
          <cell r="B1103">
            <v>516284</v>
          </cell>
          <cell r="C1103" t="str">
            <v>424937366</v>
          </cell>
          <cell r="D1103" t="str">
            <v>FLEXTUENTI</v>
          </cell>
          <cell r="E1103" t="str">
            <v>DESPACHO</v>
          </cell>
          <cell r="F1103" t="str">
            <v>NORMAL</v>
          </cell>
          <cell r="G1103" t="str">
            <v>FT86469</v>
          </cell>
          <cell r="H1103">
            <v>44972</v>
          </cell>
          <cell r="I1103" t="str">
            <v>ENTREGADO</v>
          </cell>
          <cell r="J1103">
            <v>44973</v>
          </cell>
          <cell r="K1103" t="str">
            <v>Rocio Puma</v>
          </cell>
          <cell r="L1103" t="str">
            <v>LA MAGDALENA  CALLE CANARIS OE7  30 GENERAL PINTAG</v>
          </cell>
        </row>
        <row r="1104">
          <cell r="A1104" t="str">
            <v>424937371</v>
          </cell>
          <cell r="B1104">
            <v>516285</v>
          </cell>
          <cell r="C1104" t="str">
            <v>424937371</v>
          </cell>
          <cell r="D1104" t="str">
            <v>FLEXTUENTI</v>
          </cell>
          <cell r="E1104" t="str">
            <v>DESPACHO</v>
          </cell>
          <cell r="F1104" t="str">
            <v>NORMAL</v>
          </cell>
          <cell r="G1104" t="str">
            <v>FT86528</v>
          </cell>
          <cell r="H1104">
            <v>44972</v>
          </cell>
          <cell r="I1104" t="str">
            <v>ENTREGADO</v>
          </cell>
          <cell r="J1104">
            <v>44973</v>
          </cell>
          <cell r="K1104" t="str">
            <v>Mario Solis</v>
          </cell>
          <cell r="L1104" t="str">
            <v>TARQUI   CALLEJON 24NO  MANZANA 717 SOLAR 4  SN</v>
          </cell>
        </row>
        <row r="1105">
          <cell r="A1105" t="str">
            <v>424937376</v>
          </cell>
          <cell r="B1105">
            <v>516286</v>
          </cell>
          <cell r="C1105" t="str">
            <v>424937376</v>
          </cell>
          <cell r="D1105" t="str">
            <v>FLEXTUENTI</v>
          </cell>
          <cell r="E1105" t="str">
            <v>DESPACHO</v>
          </cell>
          <cell r="F1105" t="str">
            <v>NORMAL</v>
          </cell>
          <cell r="G1105" t="str">
            <v>FT86527</v>
          </cell>
          <cell r="H1105">
            <v>44972</v>
          </cell>
          <cell r="I1105" t="str">
            <v>ENTREGADO</v>
          </cell>
          <cell r="J1105">
            <v>44973</v>
          </cell>
          <cell r="K1105" t="str">
            <v>Lissette Salazar</v>
          </cell>
          <cell r="L1105" t="str">
            <v>TARQUI CIUDADELA SAUCES 5  MZ 231  VILLA 24  CALLEJON 5 19B NE Y  AV 4 NE ANTONIO PARRA VELASCO</v>
          </cell>
        </row>
        <row r="1106">
          <cell r="A1106" t="str">
            <v>424937384</v>
          </cell>
          <cell r="B1106">
            <v>516287</v>
          </cell>
          <cell r="C1106" t="str">
            <v>424937384</v>
          </cell>
          <cell r="D1106" t="str">
            <v>FLEXTUENTI</v>
          </cell>
          <cell r="E1106" t="str">
            <v>DESPACHO</v>
          </cell>
          <cell r="F1106" t="str">
            <v>NORMAL</v>
          </cell>
          <cell r="G1106" t="str">
            <v>FT86468</v>
          </cell>
          <cell r="H1106">
            <v>44972</v>
          </cell>
          <cell r="I1106" t="str">
            <v>ENTREGADO</v>
          </cell>
          <cell r="J1106">
            <v>44973</v>
          </cell>
          <cell r="K1106" t="str">
            <v>Julia del Carmen Alava Carrasco</v>
          </cell>
          <cell r="L1106" t="str">
            <v>COTOCOLLAO  CALLE 25 DE MAYO  SN JOSE H FIGUEROA</v>
          </cell>
        </row>
        <row r="1107">
          <cell r="A1107" t="str">
            <v>424937402</v>
          </cell>
          <cell r="B1107">
            <v>516288</v>
          </cell>
          <cell r="C1107" t="str">
            <v>424937402</v>
          </cell>
          <cell r="D1107" t="str">
            <v>FLEXTUENTI</v>
          </cell>
          <cell r="E1107" t="str">
            <v>DESPACHO</v>
          </cell>
          <cell r="F1107" t="str">
            <v>NORMAL</v>
          </cell>
          <cell r="G1107" t="str">
            <v>FT86526</v>
          </cell>
          <cell r="H1107">
            <v>44972</v>
          </cell>
          <cell r="I1107" t="str">
            <v>ENTREGADO</v>
          </cell>
          <cell r="J1107">
            <v>44973</v>
          </cell>
          <cell r="K1107" t="str">
            <v>Maribel Salazar</v>
          </cell>
          <cell r="L1107" t="str">
            <v>TARQUI CIUDADELA SAUCES 5  MZ 231  VILLA 24  CALLEJON 5 19B NE Y  AV 4 NE ANTONIO PARRA VELASCO</v>
          </cell>
        </row>
        <row r="1108">
          <cell r="A1108" t="str">
            <v>424937430</v>
          </cell>
          <cell r="B1108">
            <v>516289</v>
          </cell>
          <cell r="C1108" t="str">
            <v>424937430</v>
          </cell>
          <cell r="D1108" t="str">
            <v>FLEXTUENTI</v>
          </cell>
          <cell r="E1108" t="str">
            <v>DESPACHO</v>
          </cell>
          <cell r="F1108" t="str">
            <v>NORMAL</v>
          </cell>
          <cell r="G1108" t="str">
            <v>031080424937430</v>
          </cell>
          <cell r="H1108">
            <v>44972</v>
          </cell>
          <cell r="I1108" t="str">
            <v>ENTREGADO</v>
          </cell>
          <cell r="J1108">
            <v>44973</v>
          </cell>
          <cell r="K1108" t="str">
            <v>Jesus Vega</v>
          </cell>
          <cell r="L1108" t="str">
            <v>TARQUI AV INTERBARRIAL  SN  CALLE 293</v>
          </cell>
        </row>
        <row r="1109">
          <cell r="A1109" t="str">
            <v>424937438</v>
          </cell>
          <cell r="B1109">
            <v>516290</v>
          </cell>
          <cell r="C1109" t="str">
            <v>424937438</v>
          </cell>
          <cell r="D1109" t="str">
            <v>FLEXTUENTI</v>
          </cell>
          <cell r="E1109" t="str">
            <v>DESPACHO</v>
          </cell>
          <cell r="F1109" t="str">
            <v>DERIVADO PICK UP</v>
          </cell>
          <cell r="G1109" t="str">
            <v>031080424937438</v>
          </cell>
          <cell r="H1109">
            <v>44972</v>
          </cell>
          <cell r="I1109" t="str">
            <v>INCIDENCIA</v>
          </cell>
          <cell r="J1109">
            <v>44973</v>
          </cell>
          <cell r="K1109" t="str">
            <v>Jhordan Josue Villamarin Zambrano</v>
          </cell>
          <cell r="L1109" t="str">
            <v>OFICINA TRAMACO EL CARMEN</v>
          </cell>
        </row>
        <row r="1110">
          <cell r="A1110" t="str">
            <v>424937458</v>
          </cell>
          <cell r="B1110">
            <v>516291</v>
          </cell>
          <cell r="C1110" t="str">
            <v>424937458</v>
          </cell>
          <cell r="D1110" t="str">
            <v>FLEXTUENTI</v>
          </cell>
          <cell r="E1110" t="str">
            <v>DESPACHO</v>
          </cell>
          <cell r="F1110" t="str">
            <v>NORMAL</v>
          </cell>
          <cell r="G1110" t="str">
            <v>031080424937458</v>
          </cell>
          <cell r="H1110">
            <v>44972</v>
          </cell>
          <cell r="I1110" t="str">
            <v>ENTREGADO</v>
          </cell>
          <cell r="J1110">
            <v>44973</v>
          </cell>
          <cell r="K1110" t="str">
            <v>Pablo fuentes</v>
          </cell>
          <cell r="L1110" t="str">
            <v>SAN ANTONIO  CALLE 27 DE NOVIENBRE  SN  CALLE EZEQUIEL RIVADENEIRA</v>
          </cell>
        </row>
        <row r="1111">
          <cell r="A1111" t="str">
            <v>424937473</v>
          </cell>
          <cell r="B1111">
            <v>516292</v>
          </cell>
          <cell r="C1111" t="str">
            <v>424937473</v>
          </cell>
          <cell r="D1111" t="str">
            <v>FLEXTUENTI</v>
          </cell>
          <cell r="E1111" t="str">
            <v>DESPACHO</v>
          </cell>
          <cell r="F1111" t="str">
            <v>NORMAL</v>
          </cell>
          <cell r="G1111" t="str">
            <v>031080424937473</v>
          </cell>
          <cell r="H1111">
            <v>44972</v>
          </cell>
          <cell r="I1111" t="str">
            <v>ENTREGADO</v>
          </cell>
          <cell r="J1111">
            <v>44973</v>
          </cell>
          <cell r="K1111" t="str">
            <v>Randy Ortiz</v>
          </cell>
          <cell r="L1111" t="str">
            <v>LOMAS DE SARGENTILLO  AV  TELEGRAFO  SN  SIMON BOLIVAR</v>
          </cell>
        </row>
        <row r="1112">
          <cell r="A1112" t="str">
            <v>424937480</v>
          </cell>
          <cell r="B1112">
            <v>516293</v>
          </cell>
          <cell r="C1112" t="str">
            <v>424937480</v>
          </cell>
          <cell r="D1112" t="str">
            <v>FLEXTUENTI</v>
          </cell>
          <cell r="E1112" t="str">
            <v>DESPACHO</v>
          </cell>
          <cell r="F1112" t="str">
            <v>NORMAL</v>
          </cell>
          <cell r="G1112" t="str">
            <v>031080424937480</v>
          </cell>
          <cell r="H1112">
            <v>44972</v>
          </cell>
          <cell r="I1112" t="str">
            <v>ENTREGADO</v>
          </cell>
          <cell r="J1112">
            <v>44973</v>
          </cell>
          <cell r="K1112" t="str">
            <v>Nancy Lopez</v>
          </cell>
          <cell r="L1112" t="str">
            <v>12 DE MARZO  CALLE 27 DE JUNIO SN CALLE 14 DE FEBRERO</v>
          </cell>
        </row>
        <row r="1113">
          <cell r="A1113" t="str">
            <v>424937481</v>
          </cell>
          <cell r="B1113">
            <v>516294</v>
          </cell>
          <cell r="C1113" t="str">
            <v>424937481</v>
          </cell>
          <cell r="D1113" t="str">
            <v>FLEXTUENTI</v>
          </cell>
          <cell r="E1113" t="str">
            <v>DESPACHO</v>
          </cell>
          <cell r="F1113" t="str">
            <v>NORMAL</v>
          </cell>
          <cell r="G1113" t="str">
            <v>031080424937481</v>
          </cell>
          <cell r="H1113">
            <v>44972</v>
          </cell>
          <cell r="I1113" t="str">
            <v>ENTREGADO</v>
          </cell>
          <cell r="J1113">
            <v>44973</v>
          </cell>
          <cell r="K1113" t="str">
            <v>Fanny Crespo</v>
          </cell>
          <cell r="L1113" t="str">
            <v>PASCUALES PUENTE AV 3 MZ 6031 VILLA 9  AV NARCISA DE JESUS</v>
          </cell>
        </row>
        <row r="1114">
          <cell r="A1114" t="str">
            <v>424937482</v>
          </cell>
          <cell r="B1114">
            <v>516295</v>
          </cell>
          <cell r="C1114" t="str">
            <v>424937482</v>
          </cell>
          <cell r="D1114" t="str">
            <v>FLEXTUENTI</v>
          </cell>
          <cell r="E1114" t="str">
            <v>DESPACHO</v>
          </cell>
          <cell r="F1114" t="str">
            <v>NORMAL</v>
          </cell>
          <cell r="G1114" t="str">
            <v>FT86467</v>
          </cell>
          <cell r="H1114">
            <v>44972</v>
          </cell>
          <cell r="I1114" t="str">
            <v>ENTREGADO</v>
          </cell>
          <cell r="J1114">
            <v>44973</v>
          </cell>
          <cell r="K1114" t="str">
            <v>Jazmin Lita Ponce</v>
          </cell>
          <cell r="L1114" t="str">
            <v>RUMIPAMBA  AV MARIANA DE JESUS OE3 283 AV AMERICA</v>
          </cell>
        </row>
        <row r="1115">
          <cell r="A1115" t="str">
            <v>424937499</v>
          </cell>
          <cell r="B1115">
            <v>516296</v>
          </cell>
          <cell r="C1115" t="str">
            <v>424937499</v>
          </cell>
          <cell r="D1115" t="str">
            <v>FLEXTUENTI</v>
          </cell>
          <cell r="E1115" t="str">
            <v>DESPACHO</v>
          </cell>
          <cell r="F1115" t="str">
            <v>NORMAL</v>
          </cell>
          <cell r="G1115" t="str">
            <v>031080424937499</v>
          </cell>
          <cell r="H1115">
            <v>44972</v>
          </cell>
          <cell r="I1115" t="str">
            <v>ENTREGADO</v>
          </cell>
          <cell r="J1115">
            <v>44973</v>
          </cell>
          <cell r="K1115" t="str">
            <v>Erik Aguagüina</v>
          </cell>
          <cell r="L1115" t="str">
            <v>GABRIEL IGNACIO VEINTIMILLA  LEON VELASCO  SN  SN</v>
          </cell>
        </row>
        <row r="1116">
          <cell r="A1116" t="str">
            <v>424937502</v>
          </cell>
          <cell r="B1116">
            <v>516297</v>
          </cell>
          <cell r="C1116" t="str">
            <v>424937502</v>
          </cell>
          <cell r="D1116" t="str">
            <v>FLEXTUENTI</v>
          </cell>
          <cell r="E1116" t="str">
            <v>DESPACHO</v>
          </cell>
          <cell r="F1116" t="str">
            <v>NORMAL</v>
          </cell>
          <cell r="G1116" t="str">
            <v>FT86466</v>
          </cell>
          <cell r="H1116">
            <v>44972</v>
          </cell>
          <cell r="I1116" t="str">
            <v>HABILITADO_RUTEO</v>
          </cell>
          <cell r="J1116">
            <v>44973</v>
          </cell>
          <cell r="K1116" t="str">
            <v>Edison Toaquiza</v>
          </cell>
          <cell r="L1116" t="str">
            <v>CHILLOGALLO  CALLE OE10H S24 25 CALLE MONTE DE LOS OLIVOS</v>
          </cell>
        </row>
        <row r="1117">
          <cell r="A1117" t="str">
            <v>424937503</v>
          </cell>
          <cell r="B1117">
            <v>516298</v>
          </cell>
          <cell r="C1117" t="str">
            <v>424937503</v>
          </cell>
          <cell r="D1117" t="str">
            <v>FLEXTUENTI</v>
          </cell>
          <cell r="E1117" t="str">
            <v>DESPACHO</v>
          </cell>
          <cell r="F1117" t="str">
            <v>NORMAL</v>
          </cell>
          <cell r="G1117" t="str">
            <v>FT86525</v>
          </cell>
          <cell r="H1117">
            <v>44972</v>
          </cell>
          <cell r="I1117" t="str">
            <v>ENTREGADO</v>
          </cell>
          <cell r="J1117">
            <v>44973</v>
          </cell>
          <cell r="K1117" t="str">
            <v>Mauricio Correa</v>
          </cell>
          <cell r="L1117" t="str">
            <v>TARQUI AV FLORIDA NORTE  MZ 369 SL38 SN</v>
          </cell>
        </row>
        <row r="1118">
          <cell r="A1118" t="str">
            <v>424937507</v>
          </cell>
          <cell r="B1118">
            <v>516299</v>
          </cell>
          <cell r="C1118" t="str">
            <v>424937507</v>
          </cell>
          <cell r="D1118" t="str">
            <v>FLEXTUENTI</v>
          </cell>
          <cell r="E1118" t="str">
            <v>DESPACHO</v>
          </cell>
          <cell r="F1118" t="str">
            <v>NORMAL</v>
          </cell>
          <cell r="G1118" t="str">
            <v>FT86465</v>
          </cell>
          <cell r="H1118">
            <v>44972</v>
          </cell>
          <cell r="I1118" t="str">
            <v>ENTREGADO</v>
          </cell>
          <cell r="J1118">
            <v>44973</v>
          </cell>
          <cell r="K1118" t="str">
            <v>Miguel Angel Solorzano Moran</v>
          </cell>
          <cell r="L1118" t="str">
            <v>INAQUITO AV 6 DE DIECIEMBRE  DPTO 43  AV RIO COCA</v>
          </cell>
        </row>
        <row r="1119">
          <cell r="A1119" t="str">
            <v>424937508</v>
          </cell>
          <cell r="B1119">
            <v>516300</v>
          </cell>
          <cell r="C1119" t="str">
            <v>424937508</v>
          </cell>
          <cell r="D1119" t="str">
            <v>FLEXTUENTI</v>
          </cell>
          <cell r="E1119" t="str">
            <v>DESPACHO</v>
          </cell>
          <cell r="F1119" t="str">
            <v>NORMAL</v>
          </cell>
          <cell r="G1119" t="str">
            <v>FT86524</v>
          </cell>
          <cell r="H1119">
            <v>44972</v>
          </cell>
          <cell r="I1119" t="str">
            <v>ENTREGADO</v>
          </cell>
          <cell r="J1119">
            <v>44973</v>
          </cell>
          <cell r="K1119" t="str">
            <v>Maria Luisa Pezantes vivar</v>
          </cell>
          <cell r="L1119" t="str">
            <v>SAMBORONDON   AV SAMBORONDON KILOMETRO 3 CELESTE BLACI DE RENDON</v>
          </cell>
        </row>
        <row r="1120">
          <cell r="A1120" t="str">
            <v>424937593</v>
          </cell>
          <cell r="B1120">
            <v>516301</v>
          </cell>
          <cell r="C1120" t="str">
            <v>424937593</v>
          </cell>
          <cell r="D1120" t="str">
            <v>FLEXTUENTI</v>
          </cell>
          <cell r="E1120" t="str">
            <v>DESPACHO</v>
          </cell>
          <cell r="F1120" t="str">
            <v>NORMAL</v>
          </cell>
          <cell r="G1120" t="str">
            <v>FT86523</v>
          </cell>
          <cell r="H1120">
            <v>44972</v>
          </cell>
          <cell r="I1120" t="str">
            <v>ENTREGADO</v>
          </cell>
          <cell r="J1120">
            <v>44973</v>
          </cell>
          <cell r="K1120" t="str">
            <v>elba holanda briones morales</v>
          </cell>
          <cell r="L1120" t="str">
            <v>TARQUI  AV DEL PERIODISTA  SN AV CARLOS LUIS PLAZA DANIN</v>
          </cell>
        </row>
        <row r="1121">
          <cell r="A1121" t="str">
            <v>424937594</v>
          </cell>
          <cell r="B1121">
            <v>516302</v>
          </cell>
          <cell r="C1121" t="str">
            <v>424937594</v>
          </cell>
          <cell r="D1121" t="str">
            <v>FLEXTUENTI</v>
          </cell>
          <cell r="E1121" t="str">
            <v>DESPACHO</v>
          </cell>
          <cell r="F1121" t="str">
            <v>NORMAL</v>
          </cell>
          <cell r="G1121" t="str">
            <v>031080424937594</v>
          </cell>
          <cell r="H1121">
            <v>44972</v>
          </cell>
          <cell r="I1121" t="str">
            <v>ENTREGADO</v>
          </cell>
          <cell r="J1121">
            <v>44973</v>
          </cell>
          <cell r="K1121" t="str">
            <v>Carlos Salcedo</v>
          </cell>
          <cell r="L1121" t="str">
            <v>SALITRE VIA SALITRE   MANZANA 1 VILLA 9  SN</v>
          </cell>
        </row>
        <row r="1122">
          <cell r="A1122" t="str">
            <v>424937630</v>
          </cell>
          <cell r="B1122">
            <v>516303</v>
          </cell>
          <cell r="C1122" t="str">
            <v>424937630</v>
          </cell>
          <cell r="D1122" t="str">
            <v>FLEXTUENTI</v>
          </cell>
          <cell r="E1122" t="str">
            <v>DESPACHO</v>
          </cell>
          <cell r="F1122" t="str">
            <v>NORMAL</v>
          </cell>
          <cell r="G1122" t="str">
            <v>FT86464</v>
          </cell>
          <cell r="H1122">
            <v>44972</v>
          </cell>
          <cell r="I1122" t="str">
            <v>ENTREGADO</v>
          </cell>
          <cell r="J1122">
            <v>44973</v>
          </cell>
          <cell r="K1122" t="str">
            <v>Angel Chilcanan Erazo</v>
          </cell>
          <cell r="L1122" t="str">
            <v>COMITE DEL PUEBLO CALLE JOAQUIN CASTRO  N66 150 FRANCISCO  DE LA TORRE</v>
          </cell>
        </row>
        <row r="1123">
          <cell r="A1123" t="str">
            <v>424939047</v>
          </cell>
          <cell r="B1123">
            <v>516304</v>
          </cell>
          <cell r="C1123" t="str">
            <v>424939047</v>
          </cell>
          <cell r="D1123" t="str">
            <v>FLEXTUENTI</v>
          </cell>
          <cell r="E1123" t="str">
            <v>DESPACHO</v>
          </cell>
          <cell r="F1123" t="str">
            <v>NORMAL</v>
          </cell>
          <cell r="G1123" t="str">
            <v>FT86463</v>
          </cell>
          <cell r="H1123">
            <v>44972</v>
          </cell>
          <cell r="I1123" t="str">
            <v>HABILITADO_RUTEO</v>
          </cell>
          <cell r="J1123">
            <v>44973</v>
          </cell>
          <cell r="K1123" t="str">
            <v>Yesenia geoconda Briones tuarez</v>
          </cell>
          <cell r="L1123" t="str">
            <v>EL CONDADO  CALLE OE7 N86 CALLE SAN FRANCISCO DE RUMIURCO</v>
          </cell>
        </row>
        <row r="1124">
          <cell r="A1124" t="str">
            <v>424939443</v>
          </cell>
          <cell r="B1124">
            <v>516305</v>
          </cell>
          <cell r="C1124" t="str">
            <v>424939443</v>
          </cell>
          <cell r="D1124" t="str">
            <v>FLEXTUENTI</v>
          </cell>
          <cell r="E1124" t="str">
            <v>DESPACHO</v>
          </cell>
          <cell r="F1124" t="str">
            <v>NORMAL</v>
          </cell>
          <cell r="G1124" t="str">
            <v>FT86472</v>
          </cell>
          <cell r="H1124">
            <v>44972</v>
          </cell>
          <cell r="I1124" t="str">
            <v>ENTREGADO</v>
          </cell>
          <cell r="J1124">
            <v>44973</v>
          </cell>
          <cell r="K1124" t="str">
            <v>Freiler Perlaza</v>
          </cell>
          <cell r="L1124" t="str">
            <v>CHILLOGALLO  CALLE E1B S47  151 CALLE S48</v>
          </cell>
        </row>
        <row r="1125">
          <cell r="A1125" t="str">
            <v>424939488</v>
          </cell>
          <cell r="B1125">
            <v>516306</v>
          </cell>
          <cell r="C1125" t="str">
            <v>424939488</v>
          </cell>
          <cell r="D1125" t="str">
            <v>FLEXTUENTI</v>
          </cell>
          <cell r="E1125" t="str">
            <v>DESPACHO</v>
          </cell>
          <cell r="F1125" t="str">
            <v>NORMAL</v>
          </cell>
          <cell r="G1125" t="str">
            <v>FT86462</v>
          </cell>
          <cell r="H1125">
            <v>44972</v>
          </cell>
          <cell r="I1125" t="str">
            <v>ENTREGADO</v>
          </cell>
          <cell r="J1125">
            <v>44973</v>
          </cell>
          <cell r="K1125" t="str">
            <v>Jenny Marcela Escobar Portilla</v>
          </cell>
          <cell r="L1125" t="str">
            <v>CALDERON  CALLE LINARES SN MANUEL SIMBANA</v>
          </cell>
        </row>
        <row r="1126">
          <cell r="A1126" t="str">
            <v>424946244</v>
          </cell>
          <cell r="B1126">
            <v>516307</v>
          </cell>
          <cell r="C1126" t="str">
            <v>424946244</v>
          </cell>
          <cell r="D1126" t="str">
            <v>FLEXTUENTI</v>
          </cell>
          <cell r="E1126" t="str">
            <v>DESPACHO</v>
          </cell>
          <cell r="F1126" t="str">
            <v>NORMAL</v>
          </cell>
          <cell r="G1126" t="str">
            <v>FT86461</v>
          </cell>
          <cell r="H1126">
            <v>44972</v>
          </cell>
          <cell r="I1126" t="str">
            <v>ENTREGADO</v>
          </cell>
          <cell r="J1126">
            <v>44973</v>
          </cell>
          <cell r="K1126" t="str">
            <v>Harold Correa</v>
          </cell>
          <cell r="L1126" t="str">
            <v>INAQUITO AV RIO AMAZONAS N45 45  CALLE ALFONSO PEREIRA</v>
          </cell>
        </row>
        <row r="1127">
          <cell r="A1127" t="str">
            <v>424946297</v>
          </cell>
          <cell r="B1127">
            <v>516308</v>
          </cell>
          <cell r="C1127" t="str">
            <v>424946297</v>
          </cell>
          <cell r="D1127" t="str">
            <v>FLEXTUENTI</v>
          </cell>
          <cell r="E1127" t="str">
            <v>DESPACHO</v>
          </cell>
          <cell r="F1127" t="str">
            <v>NORMAL</v>
          </cell>
          <cell r="G1127" t="str">
            <v>031080424946297</v>
          </cell>
          <cell r="H1127">
            <v>44972</v>
          </cell>
          <cell r="I1127" t="str">
            <v>INCIDENCIA</v>
          </cell>
          <cell r="J1127">
            <v>44973</v>
          </cell>
          <cell r="K1127" t="str">
            <v>Maricela Deyci Jama valencia</v>
          </cell>
          <cell r="L1127" t="str">
            <v>CHONGON V IA CHONGON MZ 4016 VILLA 2  SN</v>
          </cell>
        </row>
        <row r="1128">
          <cell r="A1128" t="str">
            <v>424946304</v>
          </cell>
          <cell r="B1128">
            <v>516309</v>
          </cell>
          <cell r="C1128" t="str">
            <v>424946304</v>
          </cell>
          <cell r="D1128" t="str">
            <v>FLEXTUENTI</v>
          </cell>
          <cell r="E1128" t="str">
            <v>DESPACHO</v>
          </cell>
          <cell r="F1128" t="str">
            <v>NORMAL</v>
          </cell>
          <cell r="G1128" t="str">
            <v>FT86460</v>
          </cell>
          <cell r="H1128">
            <v>44972</v>
          </cell>
          <cell r="I1128" t="str">
            <v>ENTREGADO</v>
          </cell>
          <cell r="J1128">
            <v>44973</v>
          </cell>
          <cell r="K1128" t="str">
            <v>Jose Luis Pincay cobena</v>
          </cell>
          <cell r="L1128" t="str">
            <v>CALDERON  CALLE JUAN PABLO ARENA E9 98  CALLE MANUELA CANIZARES</v>
          </cell>
        </row>
        <row r="1129">
          <cell r="A1129" t="str">
            <v>424946367</v>
          </cell>
          <cell r="B1129">
            <v>516310</v>
          </cell>
          <cell r="C1129" t="str">
            <v>424946367</v>
          </cell>
          <cell r="D1129" t="str">
            <v>FLEXTUENTI</v>
          </cell>
          <cell r="E1129" t="str">
            <v>DESPACHO</v>
          </cell>
          <cell r="F1129" t="str">
            <v>DERIVADO PICK UP</v>
          </cell>
          <cell r="G1129" t="str">
            <v>031080424946367</v>
          </cell>
          <cell r="H1129">
            <v>44972</v>
          </cell>
          <cell r="I1129" t="str">
            <v>ENTREGADO</v>
          </cell>
          <cell r="J1129">
            <v>44973</v>
          </cell>
          <cell r="K1129" t="str">
            <v>Jonathan Arboleda</v>
          </cell>
          <cell r="L1129" t="str">
            <v>OFICINA TRAMACO CENTRO DE DISTRIBUCION VIA A DAULE</v>
          </cell>
        </row>
        <row r="1130">
          <cell r="A1130" t="str">
            <v>424946410</v>
          </cell>
          <cell r="B1130">
            <v>516311</v>
          </cell>
          <cell r="C1130" t="str">
            <v>424946410</v>
          </cell>
          <cell r="D1130" t="str">
            <v>FLEXTUENTI</v>
          </cell>
          <cell r="E1130" t="str">
            <v>DESPACHO</v>
          </cell>
          <cell r="F1130" t="str">
            <v>NORMAL</v>
          </cell>
          <cell r="G1130" t="str">
            <v>FT86459</v>
          </cell>
          <cell r="H1130">
            <v>44972</v>
          </cell>
          <cell r="I1130" t="str">
            <v>ENTREGADO</v>
          </cell>
          <cell r="J1130">
            <v>44973</v>
          </cell>
          <cell r="K1130" t="str">
            <v>Juan Tenelema</v>
          </cell>
          <cell r="L1130" t="str">
            <v>CALDERON  AV JAIME ROLDOS AGUILERA  SN  GEOVANNY  CALLES</v>
          </cell>
        </row>
        <row r="1131">
          <cell r="A1131" t="str">
            <v>424946457</v>
          </cell>
          <cell r="B1131">
            <v>516312</v>
          </cell>
          <cell r="C1131" t="str">
            <v>424946457</v>
          </cell>
          <cell r="D1131" t="str">
            <v>FLEXTUENTI</v>
          </cell>
          <cell r="E1131" t="str">
            <v>DESPACHO</v>
          </cell>
          <cell r="F1131" t="str">
            <v>NORMAL</v>
          </cell>
          <cell r="G1131" t="str">
            <v>FT86458</v>
          </cell>
          <cell r="H1131">
            <v>44972</v>
          </cell>
          <cell r="I1131" t="str">
            <v>ENTREGADO</v>
          </cell>
          <cell r="J1131">
            <v>44973</v>
          </cell>
          <cell r="K1131" t="str">
            <v>Jessica Patricia Franco Bailon</v>
          </cell>
          <cell r="L1131" t="str">
            <v>BELISARIO QUEVEDO CALLE SELVA ALEGRE  SN AV AMERICA</v>
          </cell>
        </row>
        <row r="1132">
          <cell r="A1132" t="str">
            <v>424946477</v>
          </cell>
          <cell r="B1132">
            <v>516313</v>
          </cell>
          <cell r="C1132" t="str">
            <v>424946477</v>
          </cell>
          <cell r="D1132" t="str">
            <v>FLEXTUENTI</v>
          </cell>
          <cell r="E1132" t="str">
            <v>DESPACHO</v>
          </cell>
          <cell r="F1132" t="str">
            <v>NORMAL</v>
          </cell>
          <cell r="G1132" t="str">
            <v>031080424946477</v>
          </cell>
          <cell r="H1132">
            <v>44972</v>
          </cell>
          <cell r="I1132" t="str">
            <v>ENTREGADO</v>
          </cell>
          <cell r="J1132">
            <v>44973</v>
          </cell>
          <cell r="K1132" t="str">
            <v>Marco Enriquez</v>
          </cell>
          <cell r="L1132" t="str">
            <v>TULCAN RAFAEL ARELLANO  SN  IMBABURA</v>
          </cell>
        </row>
        <row r="1133">
          <cell r="A1133" t="str">
            <v>424946490</v>
          </cell>
          <cell r="B1133">
            <v>516314</v>
          </cell>
          <cell r="C1133" t="str">
            <v>424946490</v>
          </cell>
          <cell r="D1133" t="str">
            <v>FLEXTUENTI</v>
          </cell>
          <cell r="E1133" t="str">
            <v>DESPACHO</v>
          </cell>
          <cell r="F1133" t="str">
            <v>NORMAL</v>
          </cell>
          <cell r="G1133" t="str">
            <v>031080424946490</v>
          </cell>
          <cell r="H1133">
            <v>44972</v>
          </cell>
          <cell r="I1133" t="str">
            <v>INCIDENCIA</v>
          </cell>
          <cell r="J1133">
            <v>44973</v>
          </cell>
          <cell r="K1133" t="str">
            <v>Jonathan Ely Zambrano asencio</v>
          </cell>
          <cell r="L1133" t="str">
            <v>RIO VERDE  CALLE  ANTONIO SANTIANA  CS 106 CALLE JORGE ICAZA</v>
          </cell>
        </row>
        <row r="1134">
          <cell r="A1134" t="str">
            <v>424946525</v>
          </cell>
          <cell r="B1134">
            <v>516315</v>
          </cell>
          <cell r="C1134" t="str">
            <v>424946525</v>
          </cell>
          <cell r="D1134" t="str">
            <v>FLEXTUENTI</v>
          </cell>
          <cell r="E1134" t="str">
            <v>DESPACHO</v>
          </cell>
          <cell r="F1134" t="str">
            <v>NORMAL</v>
          </cell>
          <cell r="G1134" t="str">
            <v>031080424946525</v>
          </cell>
          <cell r="H1134">
            <v>44972</v>
          </cell>
          <cell r="I1134" t="str">
            <v>ENTREGADO</v>
          </cell>
          <cell r="J1134">
            <v>44973</v>
          </cell>
          <cell r="K1134" t="str">
            <v>Marco Enriquez</v>
          </cell>
          <cell r="L1134" t="str">
            <v>TULCAN RAFAEL ARELLANO  SN  IMBABURA</v>
          </cell>
        </row>
        <row r="1135">
          <cell r="A1135" t="str">
            <v>424946557</v>
          </cell>
          <cell r="B1135">
            <v>516317</v>
          </cell>
          <cell r="C1135" t="str">
            <v>424946557</v>
          </cell>
          <cell r="D1135" t="str">
            <v>FLEXTUENTI</v>
          </cell>
          <cell r="E1135" t="str">
            <v>DESPACHO</v>
          </cell>
          <cell r="F1135" t="str">
            <v>NORMAL</v>
          </cell>
          <cell r="G1135" t="str">
            <v>031080424946557</v>
          </cell>
          <cell r="H1135">
            <v>44972</v>
          </cell>
          <cell r="I1135" t="str">
            <v>EN_TRANSITO</v>
          </cell>
          <cell r="J1135">
            <v>44972</v>
          </cell>
          <cell r="K1135" t="str">
            <v>Bryan Toledo</v>
          </cell>
          <cell r="L1135" t="str">
            <v>PORTOVIEJO AV PAULO EMILIO MACIAS  SN   RICAURTE</v>
          </cell>
        </row>
        <row r="1136">
          <cell r="A1136" t="str">
            <v>424946598</v>
          </cell>
          <cell r="B1136">
            <v>516318</v>
          </cell>
          <cell r="C1136" t="str">
            <v>424946598</v>
          </cell>
          <cell r="D1136" t="str">
            <v>FLEXTUENTI</v>
          </cell>
          <cell r="E1136" t="str">
            <v>DESPACHO</v>
          </cell>
          <cell r="F1136" t="str">
            <v>NORMAL</v>
          </cell>
          <cell r="G1136" t="str">
            <v>031080424946598</v>
          </cell>
          <cell r="H1136">
            <v>44972</v>
          </cell>
          <cell r="I1136" t="str">
            <v>ENTREGADO</v>
          </cell>
          <cell r="J1136">
            <v>44973</v>
          </cell>
          <cell r="K1136" t="str">
            <v>Enrique Falcony</v>
          </cell>
          <cell r="L1136" t="str">
            <v>AMBATO CALLE DR TARQUINO TORO SN JULIO CASTILLO</v>
          </cell>
        </row>
        <row r="1137">
          <cell r="A1137" t="str">
            <v>424946603</v>
          </cell>
          <cell r="B1137">
            <v>516319</v>
          </cell>
          <cell r="C1137" t="str">
            <v>424946603</v>
          </cell>
          <cell r="D1137" t="str">
            <v>FLEXTUENTI</v>
          </cell>
          <cell r="E1137" t="str">
            <v>DESPACHO</v>
          </cell>
          <cell r="F1137" t="str">
            <v>NORMAL</v>
          </cell>
          <cell r="G1137" t="str">
            <v>031080424946603</v>
          </cell>
          <cell r="H1137">
            <v>44972</v>
          </cell>
          <cell r="I1137" t="str">
            <v>ENTREGADO</v>
          </cell>
          <cell r="J1137">
            <v>44973</v>
          </cell>
          <cell r="K1137" t="str">
            <v>Araceli Ibarra</v>
          </cell>
          <cell r="L1137" t="str">
            <v>LA MERCED CALLE JULIO CASTILLO SN CALLE  TARQUINO TORO</v>
          </cell>
        </row>
        <row r="1138">
          <cell r="A1138" t="str">
            <v>424946546</v>
          </cell>
          <cell r="B1138">
            <v>516316</v>
          </cell>
          <cell r="C1138" t="str">
            <v>424946546</v>
          </cell>
          <cell r="D1138" t="str">
            <v>FLEXTUENTI</v>
          </cell>
          <cell r="E1138" t="str">
            <v>DESPACHO</v>
          </cell>
          <cell r="F1138" t="str">
            <v>NORMAL</v>
          </cell>
          <cell r="G1138" t="str">
            <v>FT86522</v>
          </cell>
          <cell r="H1138">
            <v>44972</v>
          </cell>
          <cell r="I1138" t="str">
            <v>INCIDENCIA</v>
          </cell>
          <cell r="J1138">
            <v>44973</v>
          </cell>
          <cell r="K1138" t="str">
            <v>William Isaias Bonoso Garcia</v>
          </cell>
          <cell r="L1138" t="str">
            <v>TARQUI   AV  RODRIGO ICAZA CORNEJO  BLOQUE 9 DEPARTAMENTO 303  CALLEJON 17NE</v>
          </cell>
        </row>
        <row r="1139">
          <cell r="A1139" t="str">
            <v>424946614</v>
          </cell>
          <cell r="B1139">
            <v>516320</v>
          </cell>
          <cell r="C1139" t="str">
            <v>424946614</v>
          </cell>
          <cell r="D1139" t="str">
            <v>FLEXTUENTI</v>
          </cell>
          <cell r="E1139" t="str">
            <v>DESPACHO</v>
          </cell>
          <cell r="F1139" t="str">
            <v>NORMAL</v>
          </cell>
          <cell r="G1139" t="str">
            <v>031080424946614</v>
          </cell>
          <cell r="H1139">
            <v>44972</v>
          </cell>
          <cell r="I1139" t="str">
            <v>ENTREGADO</v>
          </cell>
          <cell r="J1139">
            <v>44973</v>
          </cell>
          <cell r="K1139" t="str">
            <v>Diego Rubio</v>
          </cell>
          <cell r="L1139" t="str">
            <v>LA MERCED  CALLE JULIO CASTILLO  SN CALLE TARQUINO TORO</v>
          </cell>
        </row>
        <row r="1140">
          <cell r="A1140" t="str">
            <v>424946620</v>
          </cell>
          <cell r="B1140">
            <v>516321</v>
          </cell>
          <cell r="C1140" t="str">
            <v>424946620</v>
          </cell>
          <cell r="D1140" t="str">
            <v>FLEXTUENTI</v>
          </cell>
          <cell r="E1140" t="str">
            <v>DESPACHO</v>
          </cell>
          <cell r="F1140" t="str">
            <v>DERIVADO PICK UP</v>
          </cell>
          <cell r="G1140" t="str">
            <v>031080424946620</v>
          </cell>
          <cell r="H1140">
            <v>44972</v>
          </cell>
          <cell r="I1140" t="str">
            <v>EN_TRANSITO</v>
          </cell>
          <cell r="J1140">
            <v>44972</v>
          </cell>
          <cell r="K1140" t="str">
            <v>Juan Pablo Jimenez Castro</v>
          </cell>
          <cell r="L1140" t="str">
            <v>OFICINA TRAMACO MILAGRO</v>
          </cell>
        </row>
        <row r="1141">
          <cell r="A1141" t="str">
            <v>424946632</v>
          </cell>
          <cell r="B1141">
            <v>516322</v>
          </cell>
          <cell r="C1141" t="str">
            <v>424946632</v>
          </cell>
          <cell r="D1141" t="str">
            <v>FLEXTUENTI</v>
          </cell>
          <cell r="E1141" t="str">
            <v>DESPACHO</v>
          </cell>
          <cell r="F1141" t="str">
            <v>NORMAL</v>
          </cell>
          <cell r="G1141" t="str">
            <v>031080424946632</v>
          </cell>
          <cell r="H1141">
            <v>44972</v>
          </cell>
          <cell r="I1141" t="str">
            <v>ENTREGADO</v>
          </cell>
          <cell r="J1141">
            <v>44973</v>
          </cell>
          <cell r="K1141" t="str">
            <v>Diego Rubio</v>
          </cell>
          <cell r="L1141" t="str">
            <v>LA MERCED  DR TARQUINO TORO  O2 38  JULIO CASTILLO</v>
          </cell>
        </row>
        <row r="1142">
          <cell r="A1142" t="str">
            <v>424946680</v>
          </cell>
          <cell r="B1142">
            <v>516323</v>
          </cell>
          <cell r="C1142" t="str">
            <v>424946680</v>
          </cell>
          <cell r="D1142" t="str">
            <v>FLEXTUENTI</v>
          </cell>
          <cell r="E1142" t="str">
            <v>DESPACHO</v>
          </cell>
          <cell r="F1142" t="str">
            <v>NORMAL</v>
          </cell>
          <cell r="G1142" t="str">
            <v>FT86457</v>
          </cell>
          <cell r="H1142">
            <v>44972</v>
          </cell>
          <cell r="I1142" t="str">
            <v>ENTREGADO</v>
          </cell>
          <cell r="J1142">
            <v>44973</v>
          </cell>
          <cell r="K1142" t="str">
            <v>Victor Alexander Cuji Huilca</v>
          </cell>
          <cell r="L1142" t="str">
            <v>BELISARIO QUEVEDO  CALLE GILBERTO GATO TOBAR  SN MENA DE V</v>
          </cell>
        </row>
        <row r="1143">
          <cell r="A1143" t="str">
            <v>424946691</v>
          </cell>
          <cell r="B1143">
            <v>516324</v>
          </cell>
          <cell r="C1143" t="str">
            <v>424946691</v>
          </cell>
          <cell r="D1143" t="str">
            <v>FLEXTUENTI</v>
          </cell>
          <cell r="E1143" t="str">
            <v>DESPACHO</v>
          </cell>
          <cell r="F1143" t="str">
            <v>NORMAL</v>
          </cell>
          <cell r="G1143" t="str">
            <v>031080424946691</v>
          </cell>
          <cell r="H1143">
            <v>44972</v>
          </cell>
          <cell r="I1143" t="str">
            <v>EN_TRANSITO</v>
          </cell>
          <cell r="J1143">
            <v>44972</v>
          </cell>
          <cell r="K1143" t="str">
            <v>Daniel Urgiles</v>
          </cell>
          <cell r="L1143" t="str">
            <v>ABRAHAM CALAZACON JUAN DE SALINAS  103  ABDON CALDERON</v>
          </cell>
        </row>
        <row r="1144">
          <cell r="A1144" t="str">
            <v>424926317</v>
          </cell>
          <cell r="B1144">
            <v>516280</v>
          </cell>
          <cell r="C1144" t="str">
            <v>424926317</v>
          </cell>
          <cell r="D1144" t="str">
            <v>FLEXTUENTI</v>
          </cell>
          <cell r="E1144" t="str">
            <v>DESPACHO</v>
          </cell>
          <cell r="F1144" t="str">
            <v>NORMAL</v>
          </cell>
          <cell r="G1144" t="str">
            <v>FT86456</v>
          </cell>
          <cell r="H1144">
            <v>44972</v>
          </cell>
          <cell r="I1144" t="str">
            <v>ENTREGADO</v>
          </cell>
          <cell r="J1144">
            <v>44973</v>
          </cell>
          <cell r="K1144" t="str">
            <v>Michell Alejandro Paredes Torres</v>
          </cell>
          <cell r="L1144" t="str">
            <v>CONOCOTO CALLE MIGUEL RIO FRIO  SN  PASAJE F2</v>
          </cell>
        </row>
        <row r="1145">
          <cell r="A1145" t="str">
            <v>330</v>
          </cell>
          <cell r="B1145">
            <v>516279</v>
          </cell>
          <cell r="C1145" t="str">
            <v>330</v>
          </cell>
          <cell r="D1145" t="str">
            <v>TEKMAN</v>
          </cell>
          <cell r="E1145" t="str">
            <v>DESPACHO</v>
          </cell>
          <cell r="F1145" t="str">
            <v>NORMAL</v>
          </cell>
          <cell r="G1145" t="str">
            <v>031002004265830</v>
          </cell>
          <cell r="H1145">
            <v>44972</v>
          </cell>
          <cell r="I1145" t="str">
            <v>ENTREGADO</v>
          </cell>
          <cell r="J1145">
            <v>44973</v>
          </cell>
          <cell r="K1145" t="str">
            <v xml:space="preserve">NAZARET QUININDE </v>
          </cell>
          <cell r="L1145" t="str">
            <v>"AV JORGE CHIRIBOGA CALLE ARMIMA QUIÑONEZ ESMERALDAS , QUININDE, 080450"</v>
          </cell>
        </row>
        <row r="1146">
          <cell r="A1146" t="str">
            <v>53785</v>
          </cell>
          <cell r="B1146">
            <v>516278</v>
          </cell>
          <cell r="C1146" t="str">
            <v>53785</v>
          </cell>
          <cell r="D1146" t="str">
            <v>DEGSO</v>
          </cell>
          <cell r="E1146" t="str">
            <v>DESPACHO</v>
          </cell>
          <cell r="F1146" t="str">
            <v>NORMAL</v>
          </cell>
          <cell r="G1146" t="str">
            <v>FT86566</v>
          </cell>
          <cell r="H1146">
            <v>44972</v>
          </cell>
          <cell r="I1146" t="str">
            <v>ENTREGADO</v>
          </cell>
          <cell r="J1146">
            <v>44973</v>
          </cell>
          <cell r="K1146" t="str">
            <v>ALS ECUADOR ALSECU S.A.</v>
          </cell>
          <cell r="L1146" t="str">
            <v>DE LOS EUCALIPTOS E3-23 Y DE LOS CIPRESES</v>
          </cell>
        </row>
        <row r="1147">
          <cell r="A1147" t="str">
            <v>9715</v>
          </cell>
          <cell r="B1147">
            <v>516270</v>
          </cell>
          <cell r="C1147" t="str">
            <v>9715</v>
          </cell>
          <cell r="D1147" t="str">
            <v>DEGSO</v>
          </cell>
          <cell r="E1147" t="str">
            <v>DESPACHO</v>
          </cell>
          <cell r="F1147" t="str">
            <v>NORMAL</v>
          </cell>
          <cell r="G1147" t="str">
            <v>FT86564</v>
          </cell>
          <cell r="H1147">
            <v>44972</v>
          </cell>
          <cell r="I1147" t="str">
            <v>ENTREGADO</v>
          </cell>
          <cell r="J1147">
            <v>44973</v>
          </cell>
          <cell r="K1147" t="str">
            <v>AURELIAN ECUADOR S.A.</v>
          </cell>
          <cell r="L1147" t="str">
            <v xml:space="preserve">DIRECCION: TRANSPORTE NOROCCIDENTAL - AMAGUANA ? </v>
          </cell>
        </row>
        <row r="1148">
          <cell r="A1148" t="str">
            <v>53774</v>
          </cell>
          <cell r="B1148">
            <v>516271</v>
          </cell>
          <cell r="C1148" t="str">
            <v>53774</v>
          </cell>
          <cell r="D1148" t="str">
            <v>DEGSO</v>
          </cell>
          <cell r="E1148" t="str">
            <v>DESPACHO</v>
          </cell>
          <cell r="F1148" t="str">
            <v>NORMAL</v>
          </cell>
          <cell r="G1148" t="str">
            <v>FT86571</v>
          </cell>
          <cell r="H1148">
            <v>44972</v>
          </cell>
          <cell r="I1148" t="str">
            <v>ENTREGADO</v>
          </cell>
          <cell r="J1148">
            <v>44973</v>
          </cell>
          <cell r="K1148" t="str">
            <v>VERDEZOTO ORDONEZ MOISES JONATAN</v>
          </cell>
          <cell r="L1148" t="str">
            <v>HERNAN CORTEZ N56-337 Y LUIS ROBALINO SECTOR SAN CARLOS, BLOQUE CHOTA, FRENTE AL JARDIN DE INFANTES DEL BANCO DE LA VIVIENDA- CONTACTO: 097 944 6365 MOISES VERDESOTO</v>
          </cell>
        </row>
        <row r="1149">
          <cell r="A1149" t="str">
            <v>53780</v>
          </cell>
          <cell r="B1149">
            <v>516275</v>
          </cell>
          <cell r="C1149" t="str">
            <v>53780</v>
          </cell>
          <cell r="D1149" t="str">
            <v>DEGSO</v>
          </cell>
          <cell r="E1149" t="str">
            <v>DESPACHO</v>
          </cell>
          <cell r="F1149" t="str">
            <v>NORMAL</v>
          </cell>
          <cell r="G1149" t="str">
            <v>FT86572</v>
          </cell>
          <cell r="H1149">
            <v>44972</v>
          </cell>
          <cell r="I1149" t="str">
            <v>ENTREGADO</v>
          </cell>
          <cell r="J1149">
            <v>44973</v>
          </cell>
          <cell r="K1149" t="str">
            <v>HIDROBO ASTUDILLO JUAN DIEGO</v>
          </cell>
          <cell r="L1149" t="str">
            <v>DIRECCION:  CALDERON AMALIA URIGUEN E7-203 Y AGUSTIN GUERRERO, SECTOR DE CALDERON CONTACTO: LUCY PILLALAZA 098 534 3186</v>
          </cell>
        </row>
        <row r="1150">
          <cell r="A1150" t="str">
            <v>2023-01781</v>
          </cell>
          <cell r="B1150">
            <v>516257</v>
          </cell>
          <cell r="C1150" t="str">
            <v>2023-01781</v>
          </cell>
          <cell r="D1150" t="str">
            <v>MOVISTAR</v>
          </cell>
          <cell r="E1150" t="str">
            <v>DESPACHO</v>
          </cell>
          <cell r="F1150" t="str">
            <v>NORMAL</v>
          </cell>
          <cell r="G1150" t="str">
            <v>031080202301781</v>
          </cell>
          <cell r="H1150">
            <v>44972</v>
          </cell>
          <cell r="I1150" t="str">
            <v>ENTREGADO</v>
          </cell>
          <cell r="J1150">
            <v>44973</v>
          </cell>
          <cell r="K1150" t="str">
            <v>AGENTE AE CELISTICS MALL DE LOS ANDES_KLEBER GRANDA_DANY IMBAQUINGO</v>
          </cell>
          <cell r="L1150" t="str">
            <v>Av. Atahualpa y Victor Hugo, Centro Comercial Mall de los Andes Local #120.</v>
          </cell>
        </row>
        <row r="1151">
          <cell r="A1151" t="str">
            <v>2023-01782</v>
          </cell>
          <cell r="B1151">
            <v>516258</v>
          </cell>
          <cell r="C1151" t="str">
            <v>2023-01782</v>
          </cell>
          <cell r="D1151" t="str">
            <v>MOVISTAR</v>
          </cell>
          <cell r="E1151" t="str">
            <v>DESPACHO</v>
          </cell>
          <cell r="F1151" t="str">
            <v>NORMAL</v>
          </cell>
          <cell r="G1151" t="str">
            <v>031080202301782</v>
          </cell>
          <cell r="H1151">
            <v>44972</v>
          </cell>
          <cell r="I1151" t="str">
            <v>ENTREGADO</v>
          </cell>
          <cell r="J1151">
            <v>44973</v>
          </cell>
          <cell r="K1151" t="str">
            <v>AGENTE AE CELISTICS SAN LUIS_KLEBER GRANDA_DANY IMBAQUINGO</v>
          </cell>
          <cell r="L1151" t="str">
            <v xml:space="preserve">CAVS PREMIUM AUTOPISTA GRAL RUMINAHUI Y AV SAN LUIS  </v>
          </cell>
        </row>
        <row r="1152">
          <cell r="A1152" t="str">
            <v>2023-01783</v>
          </cell>
          <cell r="B1152">
            <v>516259</v>
          </cell>
          <cell r="C1152" t="str">
            <v>2023-01783</v>
          </cell>
          <cell r="D1152" t="str">
            <v>MOVISTAR</v>
          </cell>
          <cell r="E1152" t="str">
            <v>DESPACHO</v>
          </cell>
          <cell r="F1152" t="str">
            <v>NORMAL</v>
          </cell>
          <cell r="G1152" t="str">
            <v>031080202301783</v>
          </cell>
          <cell r="H1152">
            <v>44972</v>
          </cell>
          <cell r="I1152" t="str">
            <v>ENTREGADO</v>
          </cell>
          <cell r="J1152">
            <v>44973</v>
          </cell>
          <cell r="K1152" t="str">
            <v>FDV&amp;H Productos y Servicios Esmeraldas_VICTOR HUGO FLORES DE VALGAZ ANDRADE</v>
          </cell>
          <cell r="L1152" t="str">
            <v>Av Olmedo 007, entre Manuela Canizares y Vicente Maldonado Piedrahita</v>
          </cell>
        </row>
        <row r="1153">
          <cell r="A1153" t="str">
            <v>2023-01784</v>
          </cell>
          <cell r="B1153">
            <v>516260</v>
          </cell>
          <cell r="C1153" t="str">
            <v>2023-01784</v>
          </cell>
          <cell r="D1153" t="str">
            <v>MOVISTAR</v>
          </cell>
          <cell r="E1153" t="str">
            <v>DESPACHO</v>
          </cell>
          <cell r="F1153" t="str">
            <v>NORMAL</v>
          </cell>
          <cell r="G1153" t="str">
            <v>FT86511</v>
          </cell>
          <cell r="H1153">
            <v>44972</v>
          </cell>
          <cell r="I1153" t="str">
            <v>ENTREGADO</v>
          </cell>
          <cell r="J1153">
            <v>44973</v>
          </cell>
          <cell r="K1153" t="str">
            <v>CAVS AE SALESLAND AMERICA_DIEGO MENA</v>
          </cell>
          <cell r="L1153" t="str">
            <v>LAZA DE LAS AMERICAS INTERSECCION AV NACIONES UNIDAS Y REPUBLICA PB 6 2 QUITO</v>
          </cell>
        </row>
        <row r="1154">
          <cell r="A1154" t="str">
            <v>2023-01785</v>
          </cell>
          <cell r="B1154">
            <v>516261</v>
          </cell>
          <cell r="C1154" t="str">
            <v>2023-01785</v>
          </cell>
          <cell r="D1154" t="str">
            <v>MOVISTAR</v>
          </cell>
          <cell r="E1154" t="str">
            <v>DESPACHO</v>
          </cell>
          <cell r="F1154" t="str">
            <v>NORMAL</v>
          </cell>
          <cell r="G1154" t="str">
            <v>031080202301785</v>
          </cell>
          <cell r="H1154">
            <v>44972</v>
          </cell>
          <cell r="I1154" t="str">
            <v>ENTREGADO</v>
          </cell>
          <cell r="J1154">
            <v>44973</v>
          </cell>
          <cell r="K1154" t="str">
            <v>CAVS AE SALESLAND CONDADO_DIEGO MENA</v>
          </cell>
          <cell r="L1154" t="str">
            <v>AV DE LA PRENSA Y AV KENNED CENTRO COMERCIAL CONDADO SHOPING NIVEL 3 NUM L35 4 355 QUITO</v>
          </cell>
        </row>
        <row r="1155">
          <cell r="A1155" t="str">
            <v>2023-01786</v>
          </cell>
          <cell r="B1155">
            <v>516262</v>
          </cell>
          <cell r="C1155" t="str">
            <v>2023-01786</v>
          </cell>
          <cell r="D1155" t="str">
            <v>MOVISTAR</v>
          </cell>
          <cell r="E1155" t="str">
            <v>DESPACHO</v>
          </cell>
          <cell r="F1155" t="str">
            <v>NORMAL</v>
          </cell>
          <cell r="G1155" t="str">
            <v>IC7340</v>
          </cell>
          <cell r="H1155">
            <v>44972</v>
          </cell>
          <cell r="I1155" t="str">
            <v>ENTREGADO</v>
          </cell>
          <cell r="J1155">
            <v>44973</v>
          </cell>
          <cell r="K1155" t="str">
            <v>CAVS AE SALESLAND CUENCA REMIGIO_DIEGO MENA</v>
          </cell>
          <cell r="L1155" t="str">
            <v>AV REMIGIO CCRESPO Y FEDERICO PROANO NUM 294 CUENCA</v>
          </cell>
        </row>
        <row r="1156">
          <cell r="A1156" t="str">
            <v>2023-01787</v>
          </cell>
          <cell r="B1156">
            <v>516263</v>
          </cell>
          <cell r="C1156" t="str">
            <v>2023-01787</v>
          </cell>
          <cell r="D1156" t="str">
            <v>MOVISTAR</v>
          </cell>
          <cell r="E1156" t="str">
            <v>DESPACHO</v>
          </cell>
          <cell r="F1156" t="str">
            <v>NORMAL</v>
          </cell>
          <cell r="G1156" t="str">
            <v>031080202301787</v>
          </cell>
          <cell r="H1156">
            <v>44972</v>
          </cell>
          <cell r="I1156" t="str">
            <v>ENTREGADO</v>
          </cell>
          <cell r="J1156">
            <v>44973</v>
          </cell>
          <cell r="K1156" t="str">
            <v>CAVS AE SALESLAND RECREO_DIEGO MENA</v>
          </cell>
          <cell r="L1156" t="str">
            <v>AV PEDRO VICENTE MALDONADO CENTRO COMERCIAL RECREO NUM 37 45PLANTA BAJA QUITO</v>
          </cell>
        </row>
        <row r="1157">
          <cell r="A1157" t="str">
            <v>2023-01788</v>
          </cell>
          <cell r="B1157">
            <v>516264</v>
          </cell>
          <cell r="C1157" t="str">
            <v>2023-01788</v>
          </cell>
          <cell r="D1157" t="str">
            <v>MOVISTAR</v>
          </cell>
          <cell r="E1157" t="str">
            <v>DESPACHO</v>
          </cell>
          <cell r="F1157" t="str">
            <v>NORMAL</v>
          </cell>
          <cell r="G1157" t="str">
            <v>031080202301788</v>
          </cell>
          <cell r="H1157">
            <v>44972</v>
          </cell>
          <cell r="I1157" t="str">
            <v>ENTREGADO</v>
          </cell>
          <cell r="J1157">
            <v>44973</v>
          </cell>
          <cell r="K1157" t="str">
            <v>CAVS AE SALESLAND SCALA_DIEGO FERNANDO MENA VILLALBA</v>
          </cell>
          <cell r="L1157" t="str">
            <v>Kilometro 12 ½, Parroquia de Cumbaya, CENTRO COMERCIAL SCALA SHOPPING, Planta Baja, Local L104</v>
          </cell>
        </row>
        <row r="1158">
          <cell r="A1158" t="str">
            <v>2023-01789</v>
          </cell>
          <cell r="B1158">
            <v>516265</v>
          </cell>
          <cell r="C1158" t="str">
            <v>2023-01789</v>
          </cell>
          <cell r="D1158" t="str">
            <v>MOVISTAR</v>
          </cell>
          <cell r="E1158" t="str">
            <v>DESPACHO</v>
          </cell>
          <cell r="F1158" t="str">
            <v>NORMAL</v>
          </cell>
          <cell r="G1158" t="str">
            <v>031080202301789</v>
          </cell>
          <cell r="H1158">
            <v>44972</v>
          </cell>
          <cell r="I1158" t="str">
            <v>EN_TRANSITO</v>
          </cell>
          <cell r="J1158">
            <v>44972</v>
          </cell>
          <cell r="K1158" t="str">
            <v>CAVS SAN MARINO_CARLOS FRANCO_ERIKA GOMEZ_IAN RIVERA</v>
          </cell>
          <cell r="L1158" t="str">
            <v>AV FRANCISCO DE ORELLANA SN Y AV PLAZA DANIN</v>
          </cell>
        </row>
        <row r="1159">
          <cell r="A1159" t="str">
            <v>2023-01790</v>
          </cell>
          <cell r="B1159">
            <v>516266</v>
          </cell>
          <cell r="C1159" t="str">
            <v>2023-01790</v>
          </cell>
          <cell r="D1159" t="str">
            <v>TUENTI</v>
          </cell>
          <cell r="E1159" t="str">
            <v>DESPACHO</v>
          </cell>
          <cell r="F1159" t="str">
            <v>NORMAL</v>
          </cell>
          <cell r="G1159" t="str">
            <v>031080202301790</v>
          </cell>
          <cell r="H1159">
            <v>44972</v>
          </cell>
          <cell r="I1159" t="str">
            <v>ENTREGADO</v>
          </cell>
          <cell r="J1159">
            <v>44973</v>
          </cell>
          <cell r="K1159" t="str">
            <v>ANDREA CECILIA ARIAS SALAZAR_ANDREA CECILIA ARIAS SALAZAR</v>
          </cell>
          <cell r="L1159" t="str">
            <v>Calle 7 de Oct entre 10ma primera y June GuzmAn Mz 9 solar 21 diagonal a Servientrega.</v>
          </cell>
        </row>
        <row r="1160">
          <cell r="A1160" t="str">
            <v>2023-01791</v>
          </cell>
          <cell r="B1160">
            <v>516267</v>
          </cell>
          <cell r="C1160" t="str">
            <v>2023-01791</v>
          </cell>
          <cell r="D1160" t="str">
            <v>TUENTI</v>
          </cell>
          <cell r="E1160" t="str">
            <v>DESPACHO</v>
          </cell>
          <cell r="F1160" t="str">
            <v>NORMAL</v>
          </cell>
          <cell r="G1160" t="str">
            <v>FT86510</v>
          </cell>
          <cell r="H1160">
            <v>44972</v>
          </cell>
          <cell r="I1160" t="str">
            <v>ENTREGADO</v>
          </cell>
          <cell r="J1160">
            <v>44973</v>
          </cell>
          <cell r="K1160" t="str">
            <v>AGILCOM UIO_AZUCENA LOPEZ</v>
          </cell>
          <cell r="L1160" t="str">
            <v>CALLE JUAN MONTALVO S2-60 Y OSWALDO GUAYASAMIN FRENTE A LA FARMACIA CRUZ CRUZ</v>
          </cell>
        </row>
        <row r="1161">
          <cell r="A1161" t="str">
            <v>2023-01792</v>
          </cell>
          <cell r="B1161">
            <v>516268</v>
          </cell>
          <cell r="C1161" t="str">
            <v>2023-01792</v>
          </cell>
          <cell r="D1161" t="str">
            <v>TUENTI</v>
          </cell>
          <cell r="E1161" t="str">
            <v>DESPACHO</v>
          </cell>
          <cell r="F1161" t="str">
            <v>NORMAL</v>
          </cell>
          <cell r="G1161" t="str">
            <v>FT86509</v>
          </cell>
          <cell r="H1161">
            <v>44972</v>
          </cell>
          <cell r="I1161" t="str">
            <v>ENTREGADO</v>
          </cell>
          <cell r="J1161">
            <v>44973</v>
          </cell>
          <cell r="K1161" t="str">
            <v>EMPRESA DE DESARROLLO TECNOLOGICO PRILANTEC CTA. LTDA_Oscar Coello</v>
          </cell>
          <cell r="L1161" t="str">
            <v>AV GENERAL ENRIQUEZ Y VENEZUELA ESQUINA # 3148.</v>
          </cell>
        </row>
        <row r="1162">
          <cell r="A1162" t="str">
            <v>2023-01793</v>
          </cell>
          <cell r="B1162">
            <v>516269</v>
          </cell>
          <cell r="C1162" t="str">
            <v>2023-01793</v>
          </cell>
          <cell r="D1162" t="str">
            <v>TUENTI</v>
          </cell>
          <cell r="E1162" t="str">
            <v>DESPACHO</v>
          </cell>
          <cell r="F1162" t="str">
            <v>NORMAL</v>
          </cell>
          <cell r="G1162" t="str">
            <v>FT86540</v>
          </cell>
          <cell r="H1162">
            <v>44972</v>
          </cell>
          <cell r="I1162" t="str">
            <v>ENTREGADO</v>
          </cell>
          <cell r="J1162">
            <v>44973</v>
          </cell>
          <cell r="K1162" t="str">
            <v>RAUL ANTONIO ALVAREZ JARAMILLO_Raul Alvarez</v>
          </cell>
          <cell r="L1162" t="str">
            <v>Cdla. La Herradura mz8 v14, planta alta, entre Banco Bolivariano de la  Francisco de Orellana.</v>
          </cell>
        </row>
        <row r="1163">
          <cell r="A1163" t="str">
            <v>98934459</v>
          </cell>
          <cell r="B1163">
            <v>516255</v>
          </cell>
          <cell r="C1163" t="str">
            <v>98934459</v>
          </cell>
          <cell r="D1163" t="str">
            <v>HYCITE</v>
          </cell>
          <cell r="E1163" t="str">
            <v>DESPACHO</v>
          </cell>
          <cell r="F1163" t="str">
            <v>NORMAL</v>
          </cell>
          <cell r="G1163" t="str">
            <v>ITQ7270</v>
          </cell>
          <cell r="H1163">
            <v>44972</v>
          </cell>
          <cell r="I1163" t="str">
            <v>HABILITADO_RUTEO</v>
          </cell>
          <cell r="J1163">
            <v>44973</v>
          </cell>
          <cell r="K1163" t="str">
            <v>HUGO GUAMUSHIG</v>
          </cell>
          <cell r="L1163" t="str">
            <v>DE LOS JAZMINES N56-67 DE LOS FRESNOS, CASA 1 / PROVINCIA: PICHINCHA / CANTON: QUITO / PARROQUIA: KENNEDY / CALIFORNIA ALTA</v>
          </cell>
        </row>
        <row r="1164">
          <cell r="A1164" t="str">
            <v>98934128</v>
          </cell>
          <cell r="B1164">
            <v>516256</v>
          </cell>
          <cell r="C1164" t="str">
            <v>98934128</v>
          </cell>
          <cell r="D1164" t="str">
            <v>HYCITE</v>
          </cell>
          <cell r="E1164" t="str">
            <v>DESPACHO</v>
          </cell>
          <cell r="F1164" t="str">
            <v>NORMAL</v>
          </cell>
          <cell r="G1164" t="str">
            <v>ITQ7271</v>
          </cell>
          <cell r="H1164">
            <v>44972</v>
          </cell>
          <cell r="I1164" t="str">
            <v>INCIDENCIA</v>
          </cell>
          <cell r="J1164">
            <v>44973</v>
          </cell>
          <cell r="K1164" t="str">
            <v>MARCELO ALEJANDRO JEREZ CORA</v>
          </cell>
          <cell r="L1164" t="str">
            <v>CALLE EL PROGRESO LOTE 4 Y LLACAO / PROVINCIA: PICHINCHA / CANTON: QUITO / PARROQUIA: ELOY ALFARO</v>
          </cell>
        </row>
        <row r="1165">
          <cell r="A1165" t="str">
            <v>2496072</v>
          </cell>
          <cell r="B1165">
            <v>516252</v>
          </cell>
          <cell r="C1165" t="str">
            <v>2496072</v>
          </cell>
          <cell r="D1165" t="str">
            <v>MDELIVERY</v>
          </cell>
          <cell r="E1165" t="str">
            <v>DESPACHO</v>
          </cell>
          <cell r="F1165" t="str">
            <v>EXPRESS</v>
          </cell>
          <cell r="G1165" t="str">
            <v/>
          </cell>
          <cell r="H1165">
            <v>44972</v>
          </cell>
          <cell r="I1165" t="str">
            <v>EN_PROCESO</v>
          </cell>
          <cell r="J1165">
            <v>44972</v>
          </cell>
          <cell r="K1165" t="str">
            <v>Fernando Flores_ASOCIACION DE LOS VECINOS DE LA CIUDADELA EL PORTON DE LAS LOMAS</v>
          </cell>
          <cell r="L1165" t="str">
            <v>GUAYAS GUAYAQUIL Av Fco de Orellana LOCAL MOVISTAR PLANTA BAJA LOCAL MOVISTAR BODEGA DELIVERY EXPRESS</v>
          </cell>
        </row>
        <row r="1166">
          <cell r="A1166" t="str">
            <v>2495957</v>
          </cell>
          <cell r="B1166">
            <v>516253</v>
          </cell>
          <cell r="C1166" t="str">
            <v>2495957</v>
          </cell>
          <cell r="D1166" t="str">
            <v>MDELIVERY</v>
          </cell>
          <cell r="E1166" t="str">
            <v>DESPACHO</v>
          </cell>
          <cell r="F1166" t="str">
            <v>EXPRESS</v>
          </cell>
          <cell r="G1166" t="str">
            <v>FT86417</v>
          </cell>
          <cell r="H1166">
            <v>44972</v>
          </cell>
          <cell r="I1166" t="str">
            <v>ENTREGADO</v>
          </cell>
          <cell r="J1166">
            <v>44973</v>
          </cell>
          <cell r="K1166" t="str">
            <v>ANA MARIA LOOR ADRIANA MASSA_PRODUCTOS METALURGICOS SA PROMESA</v>
          </cell>
          <cell r="L1166" t="str">
            <v>GUAYAS GUAYAQUIL KM 5 5 VIA A DAULE OFICINAS ADMINISTRATIVAS PROMESA GUAYAQUIL GUAYAS</v>
          </cell>
        </row>
        <row r="1167">
          <cell r="A1167" t="str">
            <v>2496146</v>
          </cell>
          <cell r="B1167">
            <v>516254</v>
          </cell>
          <cell r="C1167" t="str">
            <v>2496146</v>
          </cell>
          <cell r="D1167" t="str">
            <v>MDELIVERY</v>
          </cell>
          <cell r="E1167" t="str">
            <v>DESPACHO</v>
          </cell>
          <cell r="F1167" t="str">
            <v>EXPRESS</v>
          </cell>
          <cell r="G1167" t="str">
            <v>FT86418</v>
          </cell>
          <cell r="H1167">
            <v>44972</v>
          </cell>
          <cell r="I1167" t="str">
            <v>ENTREGADO</v>
          </cell>
          <cell r="J1167">
            <v>44973</v>
          </cell>
          <cell r="K1167" t="str">
            <v xml:space="preserve">BELEN NARANJO_RESTREPO COMERCIAL INTERANDINA CIA LTDA </v>
          </cell>
          <cell r="L1167" t="str">
            <v>GUAYAS GUAYAQUIL AV 9 DE OCTUBRE 406 CORDOVA EDIFICIO MU</v>
          </cell>
        </row>
        <row r="1168">
          <cell r="A1168" t="str">
            <v>18049755</v>
          </cell>
          <cell r="B1168">
            <v>516250</v>
          </cell>
          <cell r="C1168" t="str">
            <v>18049755</v>
          </cell>
          <cell r="D1168" t="str">
            <v>CONECEL</v>
          </cell>
          <cell r="E1168" t="str">
            <v>DESPACHO</v>
          </cell>
          <cell r="F1168" t="str">
            <v>NORMAL</v>
          </cell>
          <cell r="G1168" t="str">
            <v>FT86560</v>
          </cell>
          <cell r="H1168">
            <v>44972</v>
          </cell>
          <cell r="I1168" t="str">
            <v>ENTREGADO</v>
          </cell>
          <cell r="J1168">
            <v>44973</v>
          </cell>
          <cell r="K1168" t="str">
            <v xml:space="preserve">LORENA FERNANDA CUTOS ESPINEL / </v>
          </cell>
          <cell r="L1168" t="str">
            <v>QUITO / MARISCAL SUCRE / CALLE ROCA E4-122 Y AMAZONAS EN EL HOTEL MERCURI FRENTE A LA SUPER INTENDENCIA DE COMPANIA</v>
          </cell>
        </row>
        <row r="1169">
          <cell r="A1169" t="str">
            <v>20003116368513</v>
          </cell>
          <cell r="B1169">
            <v>516251</v>
          </cell>
          <cell r="C1169" t="str">
            <v>20003116368513</v>
          </cell>
          <cell r="D1169" t="str">
            <v>CONECEL</v>
          </cell>
          <cell r="E1169" t="str">
            <v>DESPACHO</v>
          </cell>
          <cell r="F1169" t="str">
            <v>NORMAL</v>
          </cell>
          <cell r="G1169" t="str">
            <v>FT86562</v>
          </cell>
          <cell r="H1169">
            <v>44972</v>
          </cell>
          <cell r="I1169" t="str">
            <v>COORDINADO</v>
          </cell>
          <cell r="J1169">
            <v>44973</v>
          </cell>
          <cell r="K1169" t="str">
            <v xml:space="preserve">JEFFERSON RAUL HARO GUERRERO / </v>
          </cell>
          <cell r="L1169" t="str">
            <v>QUITO / COTOCOLLAO / AV FLAVIO ALFARO Y PASAJE ALMEIDA CASA DE UN PISO CON PORTON PLOMO FRENTE AL PARQUE DEL PORVENIR</v>
          </cell>
        </row>
        <row r="1170">
          <cell r="A1170" t="str">
            <v>20003114382958</v>
          </cell>
          <cell r="B1170">
            <v>516211</v>
          </cell>
          <cell r="C1170" t="str">
            <v>20003114382958</v>
          </cell>
          <cell r="D1170" t="str">
            <v>CONECEL</v>
          </cell>
          <cell r="E1170" t="str">
            <v>DESPACHO</v>
          </cell>
          <cell r="F1170" t="str">
            <v>NORMAL</v>
          </cell>
          <cell r="G1170" t="str">
            <v>031002004271434</v>
          </cell>
          <cell r="H1170">
            <v>44972</v>
          </cell>
          <cell r="I1170" t="str">
            <v>COORDINADO</v>
          </cell>
          <cell r="J1170">
            <v>44972</v>
          </cell>
          <cell r="K1170" t="str">
            <v xml:space="preserve">GENESIS DAYANNA GARCES TENEMAZA / </v>
          </cell>
          <cell r="L1170" t="str">
            <v>MILAGRO / MILAGRO / AV AMAZONAS Y STA ELENA CDLA CALDERON, CS 1P ANARANJADA CON CREMA, 100MTRSESC ADOLFO ALVAREZ ESCOBAR</v>
          </cell>
        </row>
        <row r="1171">
          <cell r="A1171" t="str">
            <v>20003115486454</v>
          </cell>
          <cell r="B1171">
            <v>516212</v>
          </cell>
          <cell r="C1171" t="str">
            <v>20003115486454</v>
          </cell>
          <cell r="D1171" t="str">
            <v>CONECEL</v>
          </cell>
          <cell r="E1171" t="str">
            <v>DESPACHO</v>
          </cell>
          <cell r="F1171" t="str">
            <v>NORMAL</v>
          </cell>
          <cell r="G1171" t="str">
            <v/>
          </cell>
          <cell r="H1171">
            <v>44972</v>
          </cell>
          <cell r="I1171" t="str">
            <v>COORDINADO</v>
          </cell>
          <cell r="J1171">
            <v>44972</v>
          </cell>
          <cell r="K1171" t="str">
            <v xml:space="preserve">PAULO CESAR PLAZA YUQUILIMA / </v>
          </cell>
          <cell r="L1171" t="str">
            <v>CUENCA / SININCAY / VIA AL CARMEN Y CALLE MANUEL ANTONIO MUNOZ BORRERO CASA DE 2 PISO COLOR BEIGE REF PAPELERIA MEDINA SUENOS DE PAPEL</v>
          </cell>
        </row>
        <row r="1172">
          <cell r="A1172" t="str">
            <v>20003115500314</v>
          </cell>
          <cell r="B1172">
            <v>516213</v>
          </cell>
          <cell r="C1172" t="str">
            <v>20003115500314</v>
          </cell>
          <cell r="D1172" t="str">
            <v>CONECEL</v>
          </cell>
          <cell r="E1172" t="str">
            <v>DESPACHO</v>
          </cell>
          <cell r="F1172" t="str">
            <v>NORMAL</v>
          </cell>
          <cell r="G1172" t="str">
            <v>GR20003115500314</v>
          </cell>
          <cell r="H1172">
            <v>44972</v>
          </cell>
          <cell r="I1172" t="str">
            <v>ENTREGADO</v>
          </cell>
          <cell r="J1172">
            <v>44973</v>
          </cell>
          <cell r="K1172" t="str">
            <v xml:space="preserve">YUBERLY ALEXANDER TUAREZ COBOS / </v>
          </cell>
          <cell r="L1172" t="str">
            <v>LA LIBERTAD / LA LIBERTAD / BRRIO VIRGEN DEL CARMEN /CALLE 31/ AV 15 Y 16 A UNA CUADRA ANTES DE LLEGAR AL PARQUE DELA VINGEN ENTRDA FARMACIAS CRUZ AZUL</v>
          </cell>
        </row>
        <row r="1173">
          <cell r="A1173" t="str">
            <v>20003115939268</v>
          </cell>
          <cell r="B1173">
            <v>516214</v>
          </cell>
          <cell r="C1173" t="str">
            <v>20003115939268</v>
          </cell>
          <cell r="D1173" t="str">
            <v>CONECEL</v>
          </cell>
          <cell r="E1173" t="str">
            <v>DESPACHO</v>
          </cell>
          <cell r="F1173" t="str">
            <v>NORMAL</v>
          </cell>
          <cell r="G1173" t="str">
            <v>031002004266253</v>
          </cell>
          <cell r="H1173">
            <v>44972</v>
          </cell>
          <cell r="I1173" t="str">
            <v>ENTREGADO</v>
          </cell>
          <cell r="J1173">
            <v>44973</v>
          </cell>
          <cell r="K1173" t="str">
            <v xml:space="preserve">EDGAR PATRICIO GADVAY YAMBAY / </v>
          </cell>
          <cell r="L1173" t="str">
            <v>MACHALA / LA PROVIDENCIA / CALLE GUAYAS Y OCTAVA NORTE C EN EL LOCAL DE ROPA DEPORTIVO ESQUINERO DAYAN SPORT</v>
          </cell>
        </row>
        <row r="1174">
          <cell r="A1174" t="str">
            <v>20003115936191</v>
          </cell>
          <cell r="B1174">
            <v>516215</v>
          </cell>
          <cell r="C1174" t="str">
            <v>20003115936191</v>
          </cell>
          <cell r="D1174" t="str">
            <v>CONECEL</v>
          </cell>
          <cell r="E1174" t="str">
            <v>DESPACHO</v>
          </cell>
          <cell r="F1174" t="str">
            <v>NORMAL</v>
          </cell>
          <cell r="H1174">
            <v>44972</v>
          </cell>
          <cell r="I1174" t="str">
            <v>EN_TRANSITO</v>
          </cell>
          <cell r="J1174">
            <v>44972</v>
          </cell>
          <cell r="K1174" t="str">
            <v xml:space="preserve">MARIA FERNANDA ZAMBRANO MONTANO / </v>
          </cell>
          <cell r="L1174" t="str">
            <v>PUERTO FRANCISCO DE ORELLANA / FRANCISCO DE ORELLANA / CALLE GUAYAQUIL Y LOJA EN EL BARRIO 24 DE MAYO CASA DE DOS PISOS CON PORTON DE REJAS NEGRAS DIAGONAL AL MARKET 24 DE MAYO</v>
          </cell>
        </row>
        <row r="1175">
          <cell r="A1175" t="str">
            <v>20003115949389</v>
          </cell>
          <cell r="B1175">
            <v>516216</v>
          </cell>
          <cell r="C1175" t="str">
            <v>20003115949389</v>
          </cell>
          <cell r="D1175" t="str">
            <v>CONECEL</v>
          </cell>
          <cell r="E1175" t="str">
            <v>DESPACHO</v>
          </cell>
          <cell r="F1175" t="str">
            <v>NORMAL</v>
          </cell>
          <cell r="G1175" t="str">
            <v>031002004266254</v>
          </cell>
          <cell r="H1175">
            <v>44972</v>
          </cell>
          <cell r="I1175" t="str">
            <v>ENTREGADO</v>
          </cell>
          <cell r="J1175">
            <v>44973</v>
          </cell>
          <cell r="K1175" t="str">
            <v xml:space="preserve">CARLOS ROGER NIETO GARCIA / </v>
          </cell>
          <cell r="L1175" t="str">
            <v>MACHALA / MACHALA / AV JUNIN 13-17 ENTRE BOLIVAR Y PICHINCHA JUNTO A LA CAFETERIA PAN Y PAN FRENTE A W-CELL MACHALA DIAGONAL AL COMERCIO PLASTIQUIMIA</v>
          </cell>
        </row>
        <row r="1176">
          <cell r="A1176" t="str">
            <v>20003115946358</v>
          </cell>
          <cell r="B1176">
            <v>516217</v>
          </cell>
          <cell r="C1176" t="str">
            <v>20003115946358</v>
          </cell>
          <cell r="D1176" t="str">
            <v>CONECEL</v>
          </cell>
          <cell r="E1176" t="str">
            <v>DESPACHO</v>
          </cell>
          <cell r="F1176" t="str">
            <v>NORMAL</v>
          </cell>
          <cell r="G1176" t="str">
            <v>GR20003115946358</v>
          </cell>
          <cell r="H1176">
            <v>44972</v>
          </cell>
          <cell r="I1176" t="str">
            <v>INCIDENCIA</v>
          </cell>
          <cell r="J1176">
            <v>44973</v>
          </cell>
          <cell r="K1176" t="str">
            <v xml:space="preserve">FATIMA MAYRA CARRIEL MORAN / </v>
          </cell>
          <cell r="L1176" t="str">
            <v>MANTA / SAN MATEO / CALLE C.A Y CALLE D FRENTE A LA CARNICERIA CHONERO DE DANIEL EN UNA CASA DE DOS PISOS</v>
          </cell>
        </row>
        <row r="1177">
          <cell r="A1177" t="str">
            <v>20003115500682</v>
          </cell>
          <cell r="B1177">
            <v>516218</v>
          </cell>
          <cell r="C1177" t="str">
            <v>20003115500682</v>
          </cell>
          <cell r="D1177" t="str">
            <v>CONECEL</v>
          </cell>
          <cell r="E1177" t="str">
            <v>DESPACHO</v>
          </cell>
          <cell r="F1177" t="str">
            <v>NORMAL</v>
          </cell>
          <cell r="G1177" t="str">
            <v>FT86650</v>
          </cell>
          <cell r="H1177">
            <v>44972</v>
          </cell>
          <cell r="I1177" t="str">
            <v>INCIDENCIA</v>
          </cell>
          <cell r="J1177">
            <v>44973</v>
          </cell>
          <cell r="K1177" t="str">
            <v xml:space="preserve">FREDDY SANTIAGO BRIONES FRANCO / </v>
          </cell>
          <cell r="L1177" t="str">
            <v>GUAYAQUIL / TARQUI / MUCHO LOTE 1 MZ 2351 SL 34 CS 1 PS CL MELON CON BLANCO ENTRANDO POR NARCA</v>
          </cell>
        </row>
        <row r="1178">
          <cell r="A1178" t="str">
            <v>20003115951288</v>
          </cell>
          <cell r="B1178">
            <v>516219</v>
          </cell>
          <cell r="C1178" t="str">
            <v>20003115951288</v>
          </cell>
          <cell r="D1178" t="str">
            <v>CONECEL</v>
          </cell>
          <cell r="E1178" t="str">
            <v>DESPACHO</v>
          </cell>
          <cell r="F1178" t="str">
            <v>NORMAL</v>
          </cell>
          <cell r="G1178" t="str">
            <v>FTR47000</v>
          </cell>
          <cell r="H1178">
            <v>44972</v>
          </cell>
          <cell r="I1178" t="str">
            <v>COORDINADO</v>
          </cell>
          <cell r="J1178">
            <v>44973</v>
          </cell>
          <cell r="K1178" t="str">
            <v xml:space="preserve">ESTHER MARIA LETICIA SANDOVAL FIGUEROA / </v>
          </cell>
          <cell r="L1178" t="str">
            <v>QUITO / MAGDALENA / CALLE Lauro Guerrero &amp; Cbo. Luis Iturralde EN EL COLEGIO AMAZONAS FRENTE A AUTOCAD</v>
          </cell>
        </row>
        <row r="1179">
          <cell r="A1179" t="str">
            <v>20003115960061</v>
          </cell>
          <cell r="B1179">
            <v>516220</v>
          </cell>
          <cell r="C1179" t="str">
            <v>20003115960061</v>
          </cell>
          <cell r="D1179" t="str">
            <v>CONECEL</v>
          </cell>
          <cell r="E1179" t="str">
            <v>DESPACHO</v>
          </cell>
          <cell r="F1179" t="str">
            <v>NORMAL</v>
          </cell>
          <cell r="G1179" t="str">
            <v>FEX47001</v>
          </cell>
          <cell r="H1179">
            <v>44972</v>
          </cell>
          <cell r="I1179" t="str">
            <v>ENTREGADO</v>
          </cell>
          <cell r="J1179">
            <v>44973</v>
          </cell>
          <cell r="K1179" t="str">
            <v xml:space="preserve">NANCY KATIANA PALACIOS KIRBY / </v>
          </cell>
          <cell r="L1179" t="str">
            <v>QUITO / JIPIJAPA / RECIBEN EN MARESA CENTER FIAT CALLE DE LOS GRANADOS Y AV. 6 DE DICIEMBRE ESQUINERA CHERY MARESA CENTER GRANADOS FRNT MARESA CENTER</v>
          </cell>
        </row>
        <row r="1180">
          <cell r="A1180" t="str">
            <v>20003115951090</v>
          </cell>
          <cell r="B1180">
            <v>516221</v>
          </cell>
          <cell r="C1180" t="str">
            <v>20003115951090</v>
          </cell>
          <cell r="D1180" t="str">
            <v>CONECEL</v>
          </cell>
          <cell r="E1180" t="str">
            <v>DESPACHO</v>
          </cell>
          <cell r="F1180" t="str">
            <v>NORMAL</v>
          </cell>
          <cell r="G1180" t="str">
            <v>FT86561</v>
          </cell>
          <cell r="H1180">
            <v>44972</v>
          </cell>
          <cell r="I1180" t="str">
            <v>COORDINADO</v>
          </cell>
          <cell r="J1180">
            <v>44973</v>
          </cell>
          <cell r="K1180" t="str">
            <v>WASHINGTON DANILO NOBOA SIMBANA / BONILLA SANGOQUIZA LUIS EDUARDO</v>
          </cell>
          <cell r="L1180" t="str">
            <v>QUITO / BELISARIO QUEVEDO / CALLE G.DARQUEA 242 AV.10 DE AGOSTO AL FRENTE DEL PARQUE GRAL JULIO ANDRADE, CSA DE 1 PSO DE COLOR BLANCO</v>
          </cell>
        </row>
        <row r="1181">
          <cell r="A1181" t="str">
            <v>20003115494710</v>
          </cell>
          <cell r="B1181">
            <v>516222</v>
          </cell>
          <cell r="C1181" t="str">
            <v>20003115494710</v>
          </cell>
          <cell r="D1181" t="str">
            <v>CONECEL</v>
          </cell>
          <cell r="E1181" t="str">
            <v>DESPACHO</v>
          </cell>
          <cell r="F1181" t="str">
            <v>NORMAL</v>
          </cell>
          <cell r="G1181" t="str">
            <v>FT86435</v>
          </cell>
          <cell r="H1181">
            <v>44972</v>
          </cell>
          <cell r="I1181" t="str">
            <v>INCIDENCIA</v>
          </cell>
          <cell r="J1181">
            <v>44973</v>
          </cell>
          <cell r="K1181" t="str">
            <v xml:space="preserve">JORGE LUIS OCHOA RAMIREZ / </v>
          </cell>
          <cell r="L1181" t="str">
            <v>SAMBORONDON / PUNTILLA / URB. BOSQUES DE CASTILLA, LA PUNTILLA, VIA A SAMBORONDON, AV.RIO ESMERALDAS 524 Y AV. LOS ARCOS DETRAS DE LA GASOLINERA</v>
          </cell>
        </row>
        <row r="1182">
          <cell r="A1182" t="str">
            <v>20003115969492</v>
          </cell>
          <cell r="B1182">
            <v>516223</v>
          </cell>
          <cell r="C1182" t="str">
            <v>20003115969492</v>
          </cell>
          <cell r="D1182" t="str">
            <v>CONECEL</v>
          </cell>
          <cell r="E1182" t="str">
            <v>DESPACHO</v>
          </cell>
          <cell r="F1182" t="str">
            <v>NORMAL</v>
          </cell>
          <cell r="G1182" t="str">
            <v>031002004266255</v>
          </cell>
          <cell r="H1182">
            <v>44972</v>
          </cell>
          <cell r="I1182" t="str">
            <v>ENTREGADO</v>
          </cell>
          <cell r="J1182">
            <v>44973</v>
          </cell>
          <cell r="K1182" t="str">
            <v xml:space="preserve">MARITZA DEL SOCORRO RIVERA AVENDANO / </v>
          </cell>
          <cell r="L1182" t="str">
            <v>IBARRA / SAN FRANCISCO / AV RICARDO SANCHEZ 24-38 Y JUAN DE LA ROCA CASA DE 3 PISOS COLOR AMARILLO CON CAFE Y PORTON BLANCO FRENTE AL PARQUE DE LOS ARBOLES</v>
          </cell>
        </row>
        <row r="1183">
          <cell r="A1183" t="str">
            <v>20003094611699</v>
          </cell>
          <cell r="B1183">
            <v>516224</v>
          </cell>
          <cell r="C1183" t="str">
            <v>20003094611699</v>
          </cell>
          <cell r="D1183" t="str">
            <v>CONECEL</v>
          </cell>
          <cell r="E1183" t="str">
            <v>DESPACHO</v>
          </cell>
          <cell r="F1183" t="str">
            <v>NORMAL</v>
          </cell>
          <cell r="G1183" t="str">
            <v>031002004266256</v>
          </cell>
          <cell r="H1183">
            <v>44972</v>
          </cell>
          <cell r="I1183" t="str">
            <v>ENTREGADO</v>
          </cell>
          <cell r="J1183">
            <v>44973</v>
          </cell>
          <cell r="K1183" t="str">
            <v xml:space="preserve">ALEXANDER BENAVIDES GUERRA / </v>
          </cell>
          <cell r="L1183" t="str">
            <v>IBARRA / SAN FRANCISCO / AV JUAN FRANCISCO CEVALLOS 466-378 Y AV TEODORO GOMEZ DE LA TORRE FRRNTE A LA TIENDA DE ROPA ROMINITA CASA DE DOS PISOS A 2 CASAS DEL DENTISTA DENLY BELAPS</v>
          </cell>
        </row>
        <row r="1184">
          <cell r="A1184" t="str">
            <v>20003115955655</v>
          </cell>
          <cell r="B1184">
            <v>516225</v>
          </cell>
          <cell r="C1184" t="str">
            <v>20003115955655</v>
          </cell>
          <cell r="D1184" t="str">
            <v>CONECEL</v>
          </cell>
          <cell r="E1184" t="str">
            <v>DESPACHO</v>
          </cell>
          <cell r="F1184" t="str">
            <v>NORMAL</v>
          </cell>
          <cell r="G1184" t="str">
            <v>031002004266257</v>
          </cell>
          <cell r="H1184">
            <v>44972</v>
          </cell>
          <cell r="I1184" t="str">
            <v>ENTREGADO</v>
          </cell>
          <cell r="J1184">
            <v>44973</v>
          </cell>
          <cell r="K1184" t="str">
            <v xml:space="preserve">RICHARD DAMIAN CHANGO CAIZA / </v>
          </cell>
          <cell r="L1184" t="str">
            <v>AMBATO / HUACHI CHICO / CALLE FRAY GASPAR DE VILLAROEL Y LUIS ERNESTO ALVARADO FRENTE AL COMERCIAL VIOS DIAGONAL A CROAUTO ELECTRO MECANICA AUTOMOTRIZ EN LA UNIDAD EDUCATIVA A DISTANCIA DE TUNGURAHUA</v>
          </cell>
        </row>
        <row r="1185">
          <cell r="A1185" t="str">
            <v>20003115958220</v>
          </cell>
          <cell r="B1185">
            <v>516226</v>
          </cell>
          <cell r="C1185" t="str">
            <v>20003115958220</v>
          </cell>
          <cell r="D1185" t="str">
            <v>CONECEL</v>
          </cell>
          <cell r="E1185" t="str">
            <v>DESPACHO</v>
          </cell>
          <cell r="F1185" t="str">
            <v>NORMAL</v>
          </cell>
          <cell r="G1185" t="str">
            <v>FTR47002</v>
          </cell>
          <cell r="H1185">
            <v>44972</v>
          </cell>
          <cell r="I1185" t="str">
            <v>ENTREGADO</v>
          </cell>
          <cell r="J1185">
            <v>44972</v>
          </cell>
          <cell r="K1185" t="str">
            <v xml:space="preserve">SILVANA DE LOURDES SANCHEZ SHIGUANO / </v>
          </cell>
          <cell r="L1185" t="str">
            <v>QUITO / INAQUITO / AV REPUBLICA DEL SALVADOR N35-104 Y CALLE PORTUGAL EN EL EDIFICIO TWIN TOWER EN EL DEPARTAMENTO 6F</v>
          </cell>
        </row>
        <row r="1186">
          <cell r="A1186" t="str">
            <v>20003115941409</v>
          </cell>
          <cell r="B1186">
            <v>516227</v>
          </cell>
          <cell r="C1186" t="str">
            <v>20003115941409</v>
          </cell>
          <cell r="D1186" t="str">
            <v>CONECEL</v>
          </cell>
          <cell r="E1186" t="str">
            <v>DESPACHO</v>
          </cell>
          <cell r="F1186" t="str">
            <v>NORMAL</v>
          </cell>
          <cell r="G1186" t="str">
            <v>031002004266258</v>
          </cell>
          <cell r="H1186">
            <v>44972</v>
          </cell>
          <cell r="I1186" t="str">
            <v>INCIDENCIA</v>
          </cell>
          <cell r="J1186">
            <v>44973</v>
          </cell>
          <cell r="K1186" t="str">
            <v xml:space="preserve">DENNYS ALBERTO CONDO RODRIGUEZ / </v>
          </cell>
          <cell r="L1186" t="str">
            <v>RIOBAMBA / MALDONADO / AV ALFONSO CHAVEZ Y KM 1.5 VIA A BANOS CASA 1 PISO CON CANCHAS DE VOLLEY A UNA CUADRA DE HOSTERIA EL TORIL</v>
          </cell>
        </row>
        <row r="1187">
          <cell r="A1187" t="str">
            <v>20003115830350</v>
          </cell>
          <cell r="B1187">
            <v>516228</v>
          </cell>
          <cell r="C1187" t="str">
            <v>20003115830350</v>
          </cell>
          <cell r="D1187" t="str">
            <v>CONECEL</v>
          </cell>
          <cell r="E1187" t="str">
            <v>DESPACHO</v>
          </cell>
          <cell r="F1187" t="str">
            <v>NORMAL</v>
          </cell>
          <cell r="G1187" t="str">
            <v>031002004266259</v>
          </cell>
          <cell r="H1187">
            <v>44972</v>
          </cell>
          <cell r="I1187" t="str">
            <v>INCIDENCIA</v>
          </cell>
          <cell r="J1187">
            <v>44973</v>
          </cell>
          <cell r="K1187" t="str">
            <v xml:space="preserve">VICENTE RICARDO GONZALES BENITEZ / </v>
          </cell>
          <cell r="L1187" t="str">
            <v>MACHALA / MACHALA / Avenida 25 de Junio y Pje 12va Oeste CASA 1 PISO A LADO DE UNA CONSTRUCCION DE ESCUELA</v>
          </cell>
        </row>
        <row r="1188">
          <cell r="A1188" t="str">
            <v>20003114383345</v>
          </cell>
          <cell r="B1188">
            <v>516229</v>
          </cell>
          <cell r="C1188" t="str">
            <v>20003114383345</v>
          </cell>
          <cell r="D1188" t="str">
            <v>CONECEL</v>
          </cell>
          <cell r="E1188" t="str">
            <v>DESPACHO</v>
          </cell>
          <cell r="F1188" t="str">
            <v>NORMAL</v>
          </cell>
          <cell r="G1188" t="str">
            <v>FT86648</v>
          </cell>
          <cell r="H1188">
            <v>44972</v>
          </cell>
          <cell r="I1188" t="str">
            <v>INCIDENCIA</v>
          </cell>
          <cell r="J1188">
            <v>44973</v>
          </cell>
          <cell r="K1188" t="str">
            <v xml:space="preserve">JOSE JAVIER BEJO ARROBO / </v>
          </cell>
          <cell r="L1188" t="str">
            <v>DURAN / EL RECREO / AV LAURICE ANTON DE SALEM Y CALLE PRINCIPAL JUNTO AL TIA DEL RECREO CS 1 PS CLR BLANCA</v>
          </cell>
        </row>
        <row r="1189">
          <cell r="A1189" t="str">
            <v>20003115946189</v>
          </cell>
          <cell r="B1189">
            <v>516230</v>
          </cell>
          <cell r="C1189" t="str">
            <v>20003115946189</v>
          </cell>
          <cell r="D1189" t="str">
            <v>CONECEL</v>
          </cell>
          <cell r="E1189" t="str">
            <v>DESPACHO</v>
          </cell>
          <cell r="F1189" t="str">
            <v>NORMAL</v>
          </cell>
          <cell r="G1189" t="str">
            <v>031002004266260</v>
          </cell>
          <cell r="H1189">
            <v>44972</v>
          </cell>
          <cell r="I1189" t="str">
            <v>EN_TRANSITO</v>
          </cell>
          <cell r="J1189">
            <v>44972</v>
          </cell>
          <cell r="K1189" t="str">
            <v xml:space="preserve">JOSEPH STEEVEN ALAVA ZAMBRANO / </v>
          </cell>
          <cell r="L1189" t="str">
            <v>PORTOVIEJO / 18 DE OCTUBRE / CIUDADELA ELOY ALFARO/AV 5 DE JUNIO Y BYPASS VILLA BLANCA DIAG A FARMACIA SAN GREGORIO Y CENTRO VETERINARIO</v>
          </cell>
        </row>
        <row r="1190">
          <cell r="A1190" t="str">
            <v>20003115948446</v>
          </cell>
          <cell r="B1190">
            <v>516231</v>
          </cell>
          <cell r="C1190" t="str">
            <v>20003115948446</v>
          </cell>
          <cell r="D1190" t="str">
            <v>CONECEL</v>
          </cell>
          <cell r="E1190" t="str">
            <v>DESPACHO</v>
          </cell>
          <cell r="F1190" t="str">
            <v>NORMAL</v>
          </cell>
          <cell r="G1190" t="str">
            <v/>
          </cell>
          <cell r="H1190">
            <v>44972</v>
          </cell>
          <cell r="I1190" t="str">
            <v>ENTREGADO</v>
          </cell>
          <cell r="J1190">
            <v>44973</v>
          </cell>
          <cell r="K1190" t="str">
            <v xml:space="preserve">KEREN MARIA CHUIZA INCA / </v>
          </cell>
          <cell r="L1190" t="str">
            <v>CUENCA / MONAY / MAX UHLE Y CESAR BALLEJO CASA CREMA DE 2 PISOS FRENTE AL TERMINAL TERRESTRE</v>
          </cell>
        </row>
        <row r="1191">
          <cell r="A1191" t="str">
            <v>20003115969758</v>
          </cell>
          <cell r="B1191">
            <v>516232</v>
          </cell>
          <cell r="C1191" t="str">
            <v>20003115969758</v>
          </cell>
          <cell r="D1191" t="str">
            <v>CONECEL</v>
          </cell>
          <cell r="E1191" t="str">
            <v>DESPACHO</v>
          </cell>
          <cell r="F1191" t="str">
            <v>NORMAL</v>
          </cell>
          <cell r="G1191" t="str">
            <v>031002004266261</v>
          </cell>
          <cell r="H1191">
            <v>44972</v>
          </cell>
          <cell r="I1191" t="str">
            <v>ENTREGADO</v>
          </cell>
          <cell r="J1191">
            <v>44973</v>
          </cell>
          <cell r="K1191" t="str">
            <v xml:space="preserve">ZOILA MARIA ZARUMA ALCA / </v>
          </cell>
          <cell r="L1191" t="str">
            <v>RIOBAMBA / LIZARZABURU / HOTEL CHIMBORAZO INTERNACIONAL CALLE LOS NOGALES 215 FRNT QUINDELOMA ART HOTEL &amp; GALERY 1CDR LAS PALMERAS</v>
          </cell>
        </row>
        <row r="1192">
          <cell r="A1192" t="str">
            <v>20003115951929</v>
          </cell>
          <cell r="B1192">
            <v>516233</v>
          </cell>
          <cell r="C1192" t="str">
            <v>20003115951929</v>
          </cell>
          <cell r="D1192" t="str">
            <v>CONECEL</v>
          </cell>
          <cell r="E1192" t="str">
            <v>DESPACHO</v>
          </cell>
          <cell r="F1192" t="str">
            <v>NORMAL</v>
          </cell>
          <cell r="G1192" t="str">
            <v>031002004266262</v>
          </cell>
          <cell r="H1192">
            <v>44972</v>
          </cell>
          <cell r="I1192" t="str">
            <v>ENTREGADO</v>
          </cell>
          <cell r="J1192">
            <v>44973</v>
          </cell>
          <cell r="K1192" t="str">
            <v xml:space="preserve">ALBA PATRICIA PICHUCHO PEREZ / </v>
          </cell>
          <cell r="L1192" t="str">
            <v>LATACUNGA / JUAN MONTALVO / CALLE ISLA MARCHENA Y SAN ISIDRO LABRADOR A UNA CUADRA DE LA POLICIA NACIONAL CS 2P CREMA</v>
          </cell>
        </row>
        <row r="1193">
          <cell r="A1193" t="str">
            <v>20003094280307_1</v>
          </cell>
          <cell r="B1193">
            <v>516234</v>
          </cell>
          <cell r="C1193" t="str">
            <v>20003094280307_1</v>
          </cell>
          <cell r="D1193" t="str">
            <v>CONECEL</v>
          </cell>
          <cell r="E1193" t="str">
            <v>DESPACHO</v>
          </cell>
          <cell r="F1193" t="str">
            <v>NORMAL</v>
          </cell>
          <cell r="G1193" t="str">
            <v>GR20003094280307_1</v>
          </cell>
          <cell r="H1193">
            <v>44972</v>
          </cell>
          <cell r="I1193" t="str">
            <v>EN_TRANSITO</v>
          </cell>
          <cell r="J1193">
            <v>44973</v>
          </cell>
          <cell r="K1193" t="str">
            <v xml:space="preserve">ERIKA BRIGETH CHANALUISA ALVAREZ / </v>
          </cell>
          <cell r="L1193" t="str">
            <v>SANTO DOMINGO / RIO VERDE / AV LOS ANTURIOS Y PASAJE 4/A 1 CUADRA ESCUELA DE EDUCACION BASICA LAURA FLORES/CASA BLANCA 2 PISOS</v>
          </cell>
        </row>
        <row r="1194">
          <cell r="A1194" t="str">
            <v>20003115497941</v>
          </cell>
          <cell r="B1194">
            <v>516235</v>
          </cell>
          <cell r="C1194" t="str">
            <v>20003115497941</v>
          </cell>
          <cell r="D1194" t="str">
            <v>CONECEL</v>
          </cell>
          <cell r="E1194" t="str">
            <v>DESPACHO</v>
          </cell>
          <cell r="F1194" t="str">
            <v>NORMAL</v>
          </cell>
          <cell r="G1194" t="str">
            <v>FEX47003</v>
          </cell>
          <cell r="H1194">
            <v>44972</v>
          </cell>
          <cell r="I1194" t="str">
            <v>ENTREGADO</v>
          </cell>
          <cell r="J1194">
            <v>44972</v>
          </cell>
          <cell r="K1194" t="str">
            <v xml:space="preserve">LIZETH ALEXANDRA CAIZA JANETA / </v>
          </cell>
          <cell r="L1194" t="str">
            <v>QUITO / INAQUITO / CALLE AMAZONAS Y RIO COCA MZ V FRENTE AL TROPI BURGUER EN LA EMPRESA PLAZA DE TOROS SAN SAN FRANCISCO DE QUITO</v>
          </cell>
        </row>
        <row r="1195">
          <cell r="A1195" t="str">
            <v>20003115955188</v>
          </cell>
          <cell r="B1195">
            <v>516236</v>
          </cell>
          <cell r="C1195" t="str">
            <v>20003115955188</v>
          </cell>
          <cell r="D1195" t="str">
            <v>CONECEL</v>
          </cell>
          <cell r="E1195" t="str">
            <v>DESPACHO</v>
          </cell>
          <cell r="F1195" t="str">
            <v>NORMAL</v>
          </cell>
          <cell r="G1195" t="str">
            <v>FT86436</v>
          </cell>
          <cell r="H1195">
            <v>44972</v>
          </cell>
          <cell r="I1195" t="str">
            <v>ENTREGADO</v>
          </cell>
          <cell r="J1195">
            <v>44973</v>
          </cell>
          <cell r="K1195" t="str">
            <v xml:space="preserve">ANDRICH CARLOS AVALOS ZAMBRANO / </v>
          </cell>
          <cell r="L1195" t="str">
            <v>SAMBORONDON / LA PUNTILLA / KM 12 Y MEDIO VIA SAMBORONDON EN LA URBANIZACION MILA EN LA ETAPA FERRARA MZ 5 VLL 19 A 100M DE LA PLAZA MILAN</v>
          </cell>
        </row>
        <row r="1196">
          <cell r="A1196" t="str">
            <v>20003112370235</v>
          </cell>
          <cell r="B1196">
            <v>516237</v>
          </cell>
          <cell r="C1196" t="str">
            <v>20003112370235</v>
          </cell>
          <cell r="D1196" t="str">
            <v>CONECEL</v>
          </cell>
          <cell r="E1196" t="str">
            <v>DESPACHO</v>
          </cell>
          <cell r="F1196" t="str">
            <v>NORMAL</v>
          </cell>
          <cell r="G1196" t="str">
            <v>GR20003112370235</v>
          </cell>
          <cell r="H1196">
            <v>44972</v>
          </cell>
          <cell r="I1196" t="str">
            <v>EN_TRANSITO</v>
          </cell>
          <cell r="J1196">
            <v>44973</v>
          </cell>
          <cell r="K1196" t="str">
            <v xml:space="preserve">YENNY GEOCONDA TRIVINO ESMERALDA / </v>
          </cell>
          <cell r="L1196" t="str">
            <v>SANTO DOMINGO / SANTO DOMINGO / PUNTO DE ENCUENTRO EN EL HOSPITAL DE SANTO DOMINGO</v>
          </cell>
        </row>
        <row r="1197">
          <cell r="A1197" t="str">
            <v>20003116342209</v>
          </cell>
          <cell r="B1197">
            <v>516238</v>
          </cell>
          <cell r="C1197" t="str">
            <v>20003116342209</v>
          </cell>
          <cell r="D1197" t="str">
            <v>CONECEL</v>
          </cell>
          <cell r="E1197" t="str">
            <v>DESPACHO</v>
          </cell>
          <cell r="F1197" t="str">
            <v>NORMAL</v>
          </cell>
          <cell r="G1197" t="str">
            <v>FEX47004</v>
          </cell>
          <cell r="H1197">
            <v>44972</v>
          </cell>
          <cell r="I1197" t="str">
            <v>ENTREGADO</v>
          </cell>
          <cell r="J1197">
            <v>44972</v>
          </cell>
          <cell r="K1197" t="str">
            <v xml:space="preserve">RICARDO GEOVANY PARADA LARA / </v>
          </cell>
          <cell r="L1197" t="str">
            <v>QUITO / SAN ISIDRO DEL INCA / CALLE SAN JOSE E15 Y DE LOS GUAYACANES EN EL CONJUNTO VERSALLES ETAPA 3 CASA 38 A DOS CUADRAS DEL COLEGIO TECNICO SEC INTERNACIONAL</v>
          </cell>
        </row>
        <row r="1198">
          <cell r="A1198" t="str">
            <v>20003110709795</v>
          </cell>
          <cell r="B1198">
            <v>516239</v>
          </cell>
          <cell r="C1198" t="str">
            <v>20003110709795</v>
          </cell>
          <cell r="D1198" t="str">
            <v>CONECEL</v>
          </cell>
          <cell r="E1198" t="str">
            <v>DESPACHO</v>
          </cell>
          <cell r="F1198" t="str">
            <v>NORMAL</v>
          </cell>
          <cell r="G1198" t="str">
            <v>FT86654</v>
          </cell>
          <cell r="H1198">
            <v>44972</v>
          </cell>
          <cell r="I1198" t="str">
            <v>COORDINADO</v>
          </cell>
          <cell r="J1198">
            <v>44972</v>
          </cell>
          <cell r="K1198" t="str">
            <v xml:space="preserve">WENDY JACQUELINE CHAVEZ FLORES / </v>
          </cell>
          <cell r="L1198" t="str">
            <v>QUITO / TUMBACO / BARRIO EL ARENAL CALLE JOSEFA LOZANO Y OSWALDO GUAYASAMIN EN UNA CASA DE DOS PISOS EN LA EMPRESA FERRERO DEL ECUADOR DIAGONAL A LA DOMINOS PIZZA</v>
          </cell>
        </row>
        <row r="1199">
          <cell r="A1199" t="str">
            <v>20003115489729</v>
          </cell>
          <cell r="B1199">
            <v>516240</v>
          </cell>
          <cell r="C1199" t="str">
            <v>20003115489729</v>
          </cell>
          <cell r="D1199" t="str">
            <v>CONECEL</v>
          </cell>
          <cell r="E1199" t="str">
            <v>DESPACHO</v>
          </cell>
          <cell r="F1199" t="str">
            <v>NORMAL</v>
          </cell>
          <cell r="G1199" t="str">
            <v>GR20003115489729</v>
          </cell>
          <cell r="H1199">
            <v>44972</v>
          </cell>
          <cell r="I1199" t="str">
            <v>EN_TRANSITO</v>
          </cell>
          <cell r="J1199">
            <v>44973</v>
          </cell>
          <cell r="K1199" t="str">
            <v>HUMBERTO LORENZO SANTANA VERA / MERO BENITEZ JESSENIA ELIZABETH</v>
          </cell>
          <cell r="L1199" t="str">
            <v>MANTA / JARAMIJO / CALLE 5 DE JUNIO Y 6 DE DICIEMBRE CASA DE DOS PISOS CON VENTANALES AZULES JUNTO AL CENTRO MEDICO BRITALIS</v>
          </cell>
        </row>
        <row r="1200">
          <cell r="A1200" t="str">
            <v>20003111663572</v>
          </cell>
          <cell r="B1200">
            <v>516241</v>
          </cell>
          <cell r="C1200" t="str">
            <v>20003111663572</v>
          </cell>
          <cell r="D1200" t="str">
            <v>CONECEL</v>
          </cell>
          <cell r="E1200" t="str">
            <v>DESPACHO</v>
          </cell>
          <cell r="F1200" t="str">
            <v>NORMAL</v>
          </cell>
          <cell r="G1200" t="str">
            <v>GR20003111663572</v>
          </cell>
          <cell r="H1200">
            <v>44972</v>
          </cell>
          <cell r="I1200" t="str">
            <v>EN_TRANSITO</v>
          </cell>
          <cell r="J1200">
            <v>44972</v>
          </cell>
          <cell r="K1200" t="str">
            <v xml:space="preserve">JAIME VINICIO CASCO NUNEZ / </v>
          </cell>
          <cell r="L1200" t="str">
            <v>SHUSHUFINDI / SHUSHUFINDI / AV 22 Y CALLE E45A EN ALMACENES DE SERVIENTREGA DE JIVINO VERDE</v>
          </cell>
        </row>
        <row r="1201">
          <cell r="A1201" t="str">
            <v>20003114713902</v>
          </cell>
          <cell r="B1201">
            <v>516242</v>
          </cell>
          <cell r="C1201" t="str">
            <v>20003114713902</v>
          </cell>
          <cell r="D1201" t="str">
            <v>CONECEL</v>
          </cell>
          <cell r="E1201" t="str">
            <v>DESPACHO</v>
          </cell>
          <cell r="F1201" t="str">
            <v>NORMAL</v>
          </cell>
          <cell r="G1201" t="str">
            <v>031002004266263</v>
          </cell>
          <cell r="H1201">
            <v>44972</v>
          </cell>
          <cell r="I1201" t="str">
            <v>ENTREGADO</v>
          </cell>
          <cell r="J1201">
            <v>44973</v>
          </cell>
          <cell r="K1201" t="str">
            <v xml:space="preserve">ALCIVAR ANDRADES MARCO RAMON / </v>
          </cell>
          <cell r="L1201" t="str">
            <v>PORTOVIEJO / 18 DE OCTUBRE / AV REALES TANMARIDO Y PASO LACTERAL CASA COLOR BLANCA A LADO DE LA TIENDA JOSE</v>
          </cell>
        </row>
        <row r="1202">
          <cell r="A1202" t="str">
            <v>20003114713916</v>
          </cell>
          <cell r="B1202">
            <v>516243</v>
          </cell>
          <cell r="C1202" t="str">
            <v>20003114713916</v>
          </cell>
          <cell r="D1202" t="str">
            <v>CONECEL</v>
          </cell>
          <cell r="E1202" t="str">
            <v>DESPACHO</v>
          </cell>
          <cell r="F1202" t="str">
            <v>NORMAL</v>
          </cell>
          <cell r="G1202" t="str">
            <v>031002004266264</v>
          </cell>
          <cell r="H1202">
            <v>44972</v>
          </cell>
          <cell r="I1202" t="str">
            <v>ENTREGADO</v>
          </cell>
          <cell r="J1202">
            <v>44973</v>
          </cell>
          <cell r="K1202" t="str">
            <v xml:space="preserve">ALCIVAR ANDRADES MARCO RAMON / </v>
          </cell>
          <cell r="L1202" t="str">
            <v>PORTOVIEJO / 18 DE OCTUBRE / AV REALES TANMARIDO Y PASO LACTERAL CASA COLOR BLANCA A LADO DE LA TIENDA JOSE</v>
          </cell>
        </row>
        <row r="1203">
          <cell r="A1203" t="str">
            <v>20003115490454</v>
          </cell>
          <cell r="B1203">
            <v>516244</v>
          </cell>
          <cell r="C1203" t="str">
            <v>20003115490454</v>
          </cell>
          <cell r="D1203" t="str">
            <v>CONECEL</v>
          </cell>
          <cell r="E1203" t="str">
            <v>DESPACHO</v>
          </cell>
          <cell r="F1203" t="str">
            <v>NORMAL</v>
          </cell>
          <cell r="G1203" t="str">
            <v>031002004266265</v>
          </cell>
          <cell r="H1203">
            <v>44972</v>
          </cell>
          <cell r="I1203" t="str">
            <v>COORDINADO</v>
          </cell>
          <cell r="J1203">
            <v>44973</v>
          </cell>
          <cell r="K1203" t="str">
            <v xml:space="preserve">MAURICIO FABIAN RAMON PERALTA / </v>
          </cell>
          <cell r="L1203" t="str">
            <v>AMBATO / ATOCHA FICOA / CALLE SOLEDAD ETERNA ENTRE AV RODRIGO PACHANO Y FANTASIAS EN EL HOSPITAL BASICO PRIVADO GUZMEDICAL</v>
          </cell>
        </row>
        <row r="1204">
          <cell r="A1204" t="str">
            <v>20003115942750</v>
          </cell>
          <cell r="B1204">
            <v>516246</v>
          </cell>
          <cell r="C1204" t="str">
            <v>20003115942750</v>
          </cell>
          <cell r="D1204" t="str">
            <v>CONECEL</v>
          </cell>
          <cell r="E1204" t="str">
            <v>DESPACHO</v>
          </cell>
          <cell r="F1204" t="str">
            <v>NORMAL</v>
          </cell>
          <cell r="G1204" t="str">
            <v>031002004266266</v>
          </cell>
          <cell r="H1204">
            <v>44972</v>
          </cell>
          <cell r="I1204" t="str">
            <v>ENTREGADO</v>
          </cell>
          <cell r="J1204">
            <v>44973</v>
          </cell>
          <cell r="K1204" t="str">
            <v xml:space="preserve">VLADIMIR DARIO NUNEZ BARRIGA / </v>
          </cell>
          <cell r="L1204" t="str">
            <v>AMBATO / SAN FRANCSICO / JULIO JARAMILLO LAURIDO Y AV. JULIO CESAR CANAR EN EL GYMNASIO RDX , DIAGONAL A NOVOCENTRO</v>
          </cell>
        </row>
        <row r="1205">
          <cell r="A1205" t="str">
            <v>20003116342410</v>
          </cell>
          <cell r="B1205">
            <v>516247</v>
          </cell>
          <cell r="C1205" t="str">
            <v>20003116342410</v>
          </cell>
          <cell r="D1205" t="str">
            <v>CONECEL</v>
          </cell>
          <cell r="E1205" t="str">
            <v>DESPACHO</v>
          </cell>
          <cell r="F1205" t="str">
            <v>NORMAL</v>
          </cell>
          <cell r="G1205" t="str">
            <v>031002004266267</v>
          </cell>
          <cell r="H1205">
            <v>44972</v>
          </cell>
          <cell r="I1205" t="str">
            <v>ENTREGADO</v>
          </cell>
          <cell r="J1205">
            <v>44973</v>
          </cell>
          <cell r="K1205" t="str">
            <v xml:space="preserve">KEVIN STALIN FARFAN GOROZABEL / </v>
          </cell>
          <cell r="L1205" t="str">
            <v>PORTOVIEJO / ANDRES DE VERA / 15 DE ABRIL CALLE SAN EDUARDO Y VICENTE MACIAS/CS 1PS CL BLANCO A MEDIA CUADRA DE TIENDA LA COLINA Y EX COLEGIO SUISA</v>
          </cell>
        </row>
        <row r="1206">
          <cell r="A1206" t="str">
            <v>20003115936785</v>
          </cell>
          <cell r="B1206">
            <v>516245</v>
          </cell>
          <cell r="C1206" t="str">
            <v>20003115936785</v>
          </cell>
          <cell r="D1206" t="str">
            <v>CONECEL</v>
          </cell>
          <cell r="E1206" t="str">
            <v>DESPACHO</v>
          </cell>
          <cell r="F1206" t="str">
            <v>NORMAL</v>
          </cell>
          <cell r="G1206" t="str">
            <v>FT86649</v>
          </cell>
          <cell r="H1206">
            <v>44972</v>
          </cell>
          <cell r="I1206" t="str">
            <v>INCIDENCIA</v>
          </cell>
          <cell r="J1206">
            <v>44973</v>
          </cell>
          <cell r="K1206" t="str">
            <v xml:space="preserve">DANY JAVIER VILLAMAR JUANATO / </v>
          </cell>
          <cell r="L1206" t="str">
            <v>DURAN / ELOY ALFARO / SECTOR UNIDAD NACIONAL AV 16 DE OCTUBRE CASA DE 2 PISOS SOLOR MORADO FRENTE AL TIA, GIMNASIO Y FARMACIA CRUZ AZUL</v>
          </cell>
        </row>
        <row r="1207">
          <cell r="A1207" t="str">
            <v>20003116367344</v>
          </cell>
          <cell r="B1207">
            <v>516248</v>
          </cell>
          <cell r="C1207" t="str">
            <v>20003116367344</v>
          </cell>
          <cell r="D1207" t="str">
            <v>CONECEL</v>
          </cell>
          <cell r="E1207" t="str">
            <v>DESPACHO</v>
          </cell>
          <cell r="F1207" t="str">
            <v>NORMAL</v>
          </cell>
          <cell r="G1207" t="str">
            <v>GR20003116367344</v>
          </cell>
          <cell r="H1207">
            <v>44972</v>
          </cell>
          <cell r="I1207" t="str">
            <v>INCIDENCIA</v>
          </cell>
          <cell r="J1207">
            <v>44973</v>
          </cell>
          <cell r="K1207" t="str">
            <v xml:space="preserve">EDISON ROGELIO SEGOVIA TIGUA / </v>
          </cell>
          <cell r="L1207" t="str">
            <v>MANTA / ELOY ALFARO / CALLE 310 Y AV 217 CASA DE PAREDES DE LADRILLO DE UN PISO DIAGONAL A LA TIENDA BOLINGUA A DOS CUADRAS DEL MERCADO TUTI</v>
          </cell>
        </row>
        <row r="1208">
          <cell r="A1208" t="str">
            <v>20003115497536</v>
          </cell>
          <cell r="B1208">
            <v>516249</v>
          </cell>
          <cell r="C1208" t="str">
            <v>20003115497536</v>
          </cell>
          <cell r="D1208" t="str">
            <v>CONECEL</v>
          </cell>
          <cell r="E1208" t="str">
            <v>DESPACHO</v>
          </cell>
          <cell r="F1208" t="str">
            <v>NORMAL</v>
          </cell>
          <cell r="G1208" t="str">
            <v>FTR47005</v>
          </cell>
          <cell r="H1208">
            <v>44972</v>
          </cell>
          <cell r="I1208" t="str">
            <v>DEVOLUCION_EN_PROCESO</v>
          </cell>
          <cell r="J1208">
            <v>44973</v>
          </cell>
          <cell r="K1208" t="str">
            <v xml:space="preserve">LUIS FERNANDO ESPINOSA QUIROZ / </v>
          </cell>
          <cell r="L1208" t="str">
            <v>QUITO / MARISCAL SUCRE / GENERAL IGNACIO DE VEINTIMILLA E722 Y REINA VICTORIA EDIFICIO GRECIA 2 MESANINE OFICINA 5</v>
          </cell>
        </row>
        <row r="1209">
          <cell r="A1209" t="str">
            <v>2496082</v>
          </cell>
          <cell r="B1209">
            <v>516178</v>
          </cell>
          <cell r="C1209" t="str">
            <v>2496082</v>
          </cell>
          <cell r="D1209" t="str">
            <v>MDELIVERY</v>
          </cell>
          <cell r="E1209" t="str">
            <v>DESPACHO</v>
          </cell>
          <cell r="F1209" t="str">
            <v>NORMAL</v>
          </cell>
          <cell r="G1209" t="str">
            <v>FT86442</v>
          </cell>
          <cell r="H1209">
            <v>44972</v>
          </cell>
          <cell r="I1209" t="str">
            <v>HABILITADO_RUTEO</v>
          </cell>
          <cell r="J1209">
            <v>44973</v>
          </cell>
          <cell r="K1209" t="str">
            <v>JUAN CARLOS JUMBO TORRES_BETEL</v>
          </cell>
          <cell r="L1209" t="str">
            <v>SECTOR GUAMANI CALLE S61F OE 5320 AL SUR BARRIO SANTA VICTORIA</v>
          </cell>
        </row>
        <row r="1210">
          <cell r="A1210" t="str">
            <v>2496083</v>
          </cell>
          <cell r="B1210">
            <v>516179</v>
          </cell>
          <cell r="C1210" t="str">
            <v>2496083</v>
          </cell>
          <cell r="D1210" t="str">
            <v>MDELIVERY</v>
          </cell>
          <cell r="E1210" t="str">
            <v>DESPACHO</v>
          </cell>
          <cell r="F1210" t="str">
            <v>NORMAL</v>
          </cell>
          <cell r="G1210" t="str">
            <v>FT86434</v>
          </cell>
          <cell r="H1210">
            <v>44972</v>
          </cell>
          <cell r="I1210" t="str">
            <v>ENTREGADO</v>
          </cell>
          <cell r="J1210">
            <v>44973</v>
          </cell>
          <cell r="K1210" t="str">
            <v xml:space="preserve"> Guardia de turno_CLUB SOCIAL CULTURAL CANAL 2 TV</v>
          </cell>
          <cell r="L1210" t="str">
            <v>DX MANUEL GALECIO 117 Y BOYACA 511 TEATRO BORGES DENT RO DE LAS INSTALACIONES DE ECUAVISA DJ GUAYAQUIL</v>
          </cell>
        </row>
        <row r="1211">
          <cell r="A1211" t="str">
            <v>2496088</v>
          </cell>
          <cell r="B1211">
            <v>516180</v>
          </cell>
          <cell r="C1211" t="str">
            <v>2496088</v>
          </cell>
          <cell r="D1211" t="str">
            <v>MDELIVERY</v>
          </cell>
          <cell r="E1211" t="str">
            <v>DESPACHO</v>
          </cell>
          <cell r="F1211" t="str">
            <v>NORMAL</v>
          </cell>
          <cell r="G1211" t="str">
            <v>031080002496088</v>
          </cell>
          <cell r="H1211">
            <v>44972</v>
          </cell>
          <cell r="I1211" t="str">
            <v>ENTREGADO</v>
          </cell>
          <cell r="J1211">
            <v>44973</v>
          </cell>
          <cell r="K1211" t="str">
            <v>Pricila Cueva_DIRECCION EMPRESARIAL S A DIRECSA</v>
          </cell>
          <cell r="L1211" t="str">
            <v>Urbanizacion Arroyo Azul Calle Transmarina y Av Hugo Mayo Nota tambien puede recibir Gabriela Anchundia</v>
          </cell>
        </row>
        <row r="1212">
          <cell r="A1212" t="str">
            <v>2496091</v>
          </cell>
          <cell r="B1212">
            <v>516181</v>
          </cell>
          <cell r="C1212" t="str">
            <v>2496091</v>
          </cell>
          <cell r="D1212" t="str">
            <v>MDELIVERY</v>
          </cell>
          <cell r="E1212" t="str">
            <v>DESPACHO</v>
          </cell>
          <cell r="F1212" t="str">
            <v>NORMAL</v>
          </cell>
          <cell r="G1212" t="str">
            <v>FT86429</v>
          </cell>
          <cell r="H1212">
            <v>44972</v>
          </cell>
          <cell r="I1212" t="str">
            <v>INCIDENCIA</v>
          </cell>
          <cell r="J1212">
            <v>44973</v>
          </cell>
          <cell r="K1212" t="str">
            <v xml:space="preserve">Katya Cordova_GLOVAL SHIPPING ECUADOR CIA LTDA </v>
          </cell>
          <cell r="L1212" t="str">
            <v>junin 114 y malecon edif Torres del Rio piso 7 oficina 11</v>
          </cell>
        </row>
        <row r="1213">
          <cell r="A1213" t="str">
            <v>2496092</v>
          </cell>
          <cell r="B1213">
            <v>516182</v>
          </cell>
          <cell r="C1213" t="str">
            <v>2496092</v>
          </cell>
          <cell r="D1213" t="str">
            <v>MDELIVERY</v>
          </cell>
          <cell r="E1213" t="str">
            <v>DESPACHO</v>
          </cell>
          <cell r="F1213" t="str">
            <v>NORMAL</v>
          </cell>
          <cell r="G1213" t="str">
            <v>031080002496092</v>
          </cell>
          <cell r="H1213">
            <v>44972</v>
          </cell>
          <cell r="I1213" t="str">
            <v>INCIDENCIA</v>
          </cell>
          <cell r="J1213">
            <v>44973</v>
          </cell>
          <cell r="K1213" t="str">
            <v xml:space="preserve"> RICARDO ANDRES CUERO MEDINA CUERO MEDINA_ RICARDO ANDRES CUERO MEDINA CUERO MEDINA</v>
          </cell>
          <cell r="L1213" t="str">
            <v>barrio las orquideas invasion tripa de pollo frente al parque de juegos infantiles de las orquideas casa blanca de 2 pisos</v>
          </cell>
        </row>
        <row r="1214">
          <cell r="A1214" t="str">
            <v>2496093</v>
          </cell>
          <cell r="B1214">
            <v>516183</v>
          </cell>
          <cell r="C1214" t="str">
            <v>2496093</v>
          </cell>
          <cell r="D1214" t="str">
            <v>MDELIVERY</v>
          </cell>
          <cell r="E1214" t="str">
            <v>DESPACHO</v>
          </cell>
          <cell r="F1214" t="str">
            <v>NORMAL</v>
          </cell>
          <cell r="G1214" t="str">
            <v>IC7283</v>
          </cell>
          <cell r="H1214">
            <v>44972</v>
          </cell>
          <cell r="I1214" t="str">
            <v>EN_TRANSITO</v>
          </cell>
          <cell r="J1214">
            <v>44972</v>
          </cell>
          <cell r="K1214" t="str">
            <v>PAULINA UGALDE_ANADAPAU CIA LTDA</v>
          </cell>
          <cell r="L1214" t="str">
            <v>GRAN COLOMBIA EDIFICIO ANDALUCIA PLAZA DEPARTAMENTO 401</v>
          </cell>
        </row>
        <row r="1215">
          <cell r="A1215" t="str">
            <v>2496094</v>
          </cell>
          <cell r="B1215">
            <v>516184</v>
          </cell>
          <cell r="C1215" t="str">
            <v>2496094</v>
          </cell>
          <cell r="D1215" t="str">
            <v>MDELIVERY</v>
          </cell>
          <cell r="E1215" t="str">
            <v>DESPACHO</v>
          </cell>
          <cell r="F1215" t="str">
            <v>NORMAL</v>
          </cell>
          <cell r="G1215" t="str">
            <v>FT86433</v>
          </cell>
          <cell r="H1215">
            <v>44972</v>
          </cell>
          <cell r="I1215" t="str">
            <v>ENTREGADO</v>
          </cell>
          <cell r="J1215">
            <v>44973</v>
          </cell>
          <cell r="K1215" t="str">
            <v>Reinaldo Cevallos_ASOC DE EMP Y FUNCIONARIOS DEL MINISTERIO FISCAL DEL GUAYAS Y GALAPAGOS</v>
          </cell>
          <cell r="L1215" t="str">
            <v>GUAYAS GUAYAQUIL Antepara planta baja sustanciador 12 Av 9 de Octubre Av 9 de Octubre</v>
          </cell>
        </row>
        <row r="1216">
          <cell r="A1216" t="str">
            <v>2496096</v>
          </cell>
          <cell r="B1216">
            <v>516185</v>
          </cell>
          <cell r="C1216" t="str">
            <v>2496096</v>
          </cell>
          <cell r="D1216" t="str">
            <v>MDELIVERY</v>
          </cell>
          <cell r="E1216" t="str">
            <v>DESPACHO</v>
          </cell>
          <cell r="F1216" t="str">
            <v>EXPRESS</v>
          </cell>
          <cell r="G1216" t="str">
            <v>FEX47012</v>
          </cell>
          <cell r="H1216">
            <v>44972</v>
          </cell>
          <cell r="I1216" t="str">
            <v>ENTREGADO</v>
          </cell>
          <cell r="J1216">
            <v>44972</v>
          </cell>
          <cell r="K1216" t="str">
            <v>Karla Zurita_Karla Zurita</v>
          </cell>
          <cell r="L1216" t="str">
            <v>Centro Corporativo Ekopark Torre 3 Planta Baja Av Simon Bolivar y via a Nayon</v>
          </cell>
        </row>
        <row r="1217">
          <cell r="A1217" t="str">
            <v>2496097</v>
          </cell>
          <cell r="B1217">
            <v>516186</v>
          </cell>
          <cell r="C1217" t="str">
            <v>2496097</v>
          </cell>
          <cell r="D1217" t="str">
            <v>MDELIVERY</v>
          </cell>
          <cell r="E1217" t="str">
            <v>DESPACHO</v>
          </cell>
          <cell r="F1217" t="str">
            <v>NORMAL</v>
          </cell>
          <cell r="G1217" t="str">
            <v>FT86427</v>
          </cell>
          <cell r="H1217">
            <v>44972</v>
          </cell>
          <cell r="I1217" t="str">
            <v>ENTREGADO</v>
          </cell>
          <cell r="J1217">
            <v>44973</v>
          </cell>
          <cell r="K1217" t="str">
            <v>NORMA ROSERO_MIRANDA BARZOLA SONIA PAOLA</v>
          </cell>
          <cell r="L1217" t="str">
            <v>SAUCES 2 MZ 111 SOLAR 7 DIAGONAL A MEGA KIWI JUNTO A LA DESPENSA EL ENCANTO CASA DE 2 PISOS</v>
          </cell>
        </row>
        <row r="1218">
          <cell r="A1218" t="str">
            <v>2496122</v>
          </cell>
          <cell r="B1218">
            <v>516187</v>
          </cell>
          <cell r="C1218" t="str">
            <v>2496122</v>
          </cell>
          <cell r="D1218" t="str">
            <v>MDELIVERY</v>
          </cell>
          <cell r="E1218" t="str">
            <v>DESPACHO</v>
          </cell>
          <cell r="F1218" t="str">
            <v>NORMAL</v>
          </cell>
          <cell r="G1218" t="str">
            <v>FT86441</v>
          </cell>
          <cell r="H1218">
            <v>44972</v>
          </cell>
          <cell r="I1218" t="str">
            <v>ENTREGADO</v>
          </cell>
          <cell r="J1218">
            <v>44973</v>
          </cell>
          <cell r="K1218" t="str">
            <v>SARA MORENO_DAYSI GABRIELA MORENO PINTO</v>
          </cell>
          <cell r="L1218" t="str">
            <v>CIUDADELA VICENTENARIO ENTREDA POR LA SIMON BOLIVAR MANZANA 17 LOCAL 16 EL REENCUENTRO BAS CAFETERIA A LADO DE UNA PELUQUERIA A UNA CUADRA DEL UPC</v>
          </cell>
        </row>
        <row r="1219">
          <cell r="A1219" t="str">
            <v>2496123</v>
          </cell>
          <cell r="B1219">
            <v>516188</v>
          </cell>
          <cell r="C1219" t="str">
            <v>2496123</v>
          </cell>
          <cell r="D1219" t="str">
            <v>MDELIVERY</v>
          </cell>
          <cell r="E1219" t="str">
            <v>DESPACHO</v>
          </cell>
          <cell r="F1219" t="str">
            <v>NORMAL</v>
          </cell>
          <cell r="G1219" t="str">
            <v>031080002496123</v>
          </cell>
          <cell r="H1219">
            <v>44972</v>
          </cell>
          <cell r="I1219" t="str">
            <v>ENTREGADO</v>
          </cell>
          <cell r="J1219">
            <v>44973</v>
          </cell>
          <cell r="K1219" t="str">
            <v>DAVID JOSUE RODRIGUEZ ANDINO_DAVID JOSUE RODRIGUEZ ANDINO</v>
          </cell>
          <cell r="L1219" t="str">
            <v xml:space="preserve"> AV ESMERALDAS Y RIOS YASUNI REFERENCIA CASA MUSICAL JUBILEO STORE DIAGONAL A CASA MUSICAL PARRA </v>
          </cell>
        </row>
        <row r="1220">
          <cell r="A1220" t="str">
            <v>2496124</v>
          </cell>
          <cell r="B1220">
            <v>516189</v>
          </cell>
          <cell r="C1220" t="str">
            <v>2496124</v>
          </cell>
          <cell r="D1220" t="str">
            <v>MDELIVERY</v>
          </cell>
          <cell r="E1220" t="str">
            <v>DESPACHO</v>
          </cell>
          <cell r="F1220" t="str">
            <v>NORMAL</v>
          </cell>
          <cell r="G1220" t="str">
            <v>031080002496124</v>
          </cell>
          <cell r="H1220">
            <v>44972</v>
          </cell>
          <cell r="I1220" t="str">
            <v>ENTREGADO</v>
          </cell>
          <cell r="J1220">
            <v>44973</v>
          </cell>
          <cell r="K1220" t="str">
            <v>ANTONIO JOSE PENA VASQUEZ_ANTONIO JOSE PENA VASQUEZ</v>
          </cell>
          <cell r="L1220" t="str">
            <v xml:space="preserve"> JOSE ANTONIO EGUIGUREN Y SUCRE REFERENCIA EDIFICIO CONSEJO DE LA JUDICATURA </v>
          </cell>
        </row>
        <row r="1221">
          <cell r="A1221" t="str">
            <v>2496125</v>
          </cell>
          <cell r="B1221">
            <v>516190</v>
          </cell>
          <cell r="C1221" t="str">
            <v>2496125</v>
          </cell>
          <cell r="D1221" t="str">
            <v>MDELIVERY</v>
          </cell>
          <cell r="E1221" t="str">
            <v>DESPACHO</v>
          </cell>
          <cell r="F1221" t="str">
            <v>NORMAL</v>
          </cell>
          <cell r="G1221" t="str">
            <v>FT86424</v>
          </cell>
          <cell r="H1221">
            <v>44972</v>
          </cell>
          <cell r="I1221" t="str">
            <v>INCIDENCIA</v>
          </cell>
          <cell r="J1221">
            <v>44973</v>
          </cell>
          <cell r="K1221" t="str">
            <v>CHRISTIAN STALIN CHAMBA MENDEZ_CHRISTIAN STALIN CHAMBA MENDEZ</v>
          </cell>
          <cell r="L1221" t="str">
            <v xml:space="preserve"> 41 ENTRE SEGUNDO Y TERCER CALLEJON F REFERENCIA POR EL CEMENTERIO MARIA CANALES </v>
          </cell>
        </row>
        <row r="1222">
          <cell r="A1222" t="str">
            <v>2496126</v>
          </cell>
          <cell r="B1222">
            <v>516191</v>
          </cell>
          <cell r="C1222" t="str">
            <v>2496126</v>
          </cell>
          <cell r="D1222" t="str">
            <v>MDELIVERY</v>
          </cell>
          <cell r="E1222" t="str">
            <v>DESPACHO</v>
          </cell>
          <cell r="F1222" t="str">
            <v>NORMAL</v>
          </cell>
          <cell r="G1222" t="str">
            <v>031080002496126</v>
          </cell>
          <cell r="H1222">
            <v>44972</v>
          </cell>
          <cell r="I1222" t="str">
            <v>EN_TRANSITO</v>
          </cell>
          <cell r="J1222">
            <v>44972</v>
          </cell>
          <cell r="K1222" t="str">
            <v>RONNY ALEXANDER PAVON MORANTE_RONNY ALEXANDER PAVON MORANTE</v>
          </cell>
          <cell r="L1222" t="str">
            <v xml:space="preserve"> RETIRO EN OFICINA DE TRAMACO EN MANTA AV MARiA AUXILIADORA Y AV 110 DIAGONAL A CLiNICA SAN GREGORIO REFERENCIA RETIRO EN OFICINA DE TRAMACO EN MANTA TELEFONOS DE CONTACTO 0979751542 </v>
          </cell>
        </row>
        <row r="1223">
          <cell r="A1223" t="str">
            <v>2496133</v>
          </cell>
          <cell r="B1223">
            <v>516192</v>
          </cell>
          <cell r="C1223" t="str">
            <v>2496133</v>
          </cell>
          <cell r="D1223" t="str">
            <v>MDELIVERY</v>
          </cell>
          <cell r="E1223" t="str">
            <v>DESPACHO</v>
          </cell>
          <cell r="F1223" t="str">
            <v>NORMAL</v>
          </cell>
          <cell r="G1223" t="str">
            <v>031080002496133</v>
          </cell>
          <cell r="H1223">
            <v>44972</v>
          </cell>
          <cell r="I1223" t="str">
            <v>INCIDENCIA</v>
          </cell>
          <cell r="J1223">
            <v>44973</v>
          </cell>
          <cell r="K1223" t="str">
            <v>LISEIRA NATIVIDAD BARRE VELASQUEZ_LISEIRA NATIVIDAD BARRE VELASQUEZ</v>
          </cell>
          <cell r="L1223" t="str">
            <v>CALLE CHE LA 2 DE MAYO FRENTE EL UPC RESTAURANTE TRES HERMANAS</v>
          </cell>
        </row>
        <row r="1224">
          <cell r="A1224" t="str">
            <v>2496134</v>
          </cell>
          <cell r="B1224">
            <v>516193</v>
          </cell>
          <cell r="C1224" t="str">
            <v>2496134</v>
          </cell>
          <cell r="D1224" t="str">
            <v>MDELIVERY</v>
          </cell>
          <cell r="E1224" t="str">
            <v>DESPACHO</v>
          </cell>
          <cell r="F1224" t="str">
            <v>NORMAL</v>
          </cell>
          <cell r="G1224" t="str">
            <v>FT86426</v>
          </cell>
          <cell r="H1224">
            <v>44972</v>
          </cell>
          <cell r="I1224" t="str">
            <v>ENTREGADO</v>
          </cell>
          <cell r="J1224">
            <v>44973</v>
          </cell>
          <cell r="K1224" t="str">
            <v>Yulen Mautong_COOPERATIVA DE AHORRO Y CREDITO DE TRABAJADORES AGROPECUARIOS Y DE SERVICIOS EL PORVENIR</v>
          </cell>
          <cell r="L1224" t="str">
            <v>CC ALBAN BORJA LOCAL 40 GUAYAQUIL GUAYAQUIL GUAYAS REGION COSTA Ecuador</v>
          </cell>
        </row>
        <row r="1225">
          <cell r="A1225" t="str">
            <v>2496135</v>
          </cell>
          <cell r="B1225">
            <v>516194</v>
          </cell>
          <cell r="C1225" t="str">
            <v>2496135</v>
          </cell>
          <cell r="D1225" t="str">
            <v>MDELIVERY</v>
          </cell>
          <cell r="E1225" t="str">
            <v>DESPACHO</v>
          </cell>
          <cell r="F1225" t="str">
            <v>NORMAL</v>
          </cell>
          <cell r="G1225" t="str">
            <v>031080002496135</v>
          </cell>
          <cell r="H1225">
            <v>44972</v>
          </cell>
          <cell r="I1225" t="str">
            <v>ENTREGADO</v>
          </cell>
          <cell r="J1225">
            <v>44973</v>
          </cell>
          <cell r="K1225" t="str">
            <v>JACQUELINE ISABEL BARRERA BELTRAN_JACQUELINE ISABEL BARRERA BELTRAN</v>
          </cell>
          <cell r="L1225" t="str">
            <v>ECU 911 MACHALA CALLE AV ARIZAGA Y PALMERAS</v>
          </cell>
        </row>
        <row r="1226">
          <cell r="A1226" t="str">
            <v>2496137</v>
          </cell>
          <cell r="B1226">
            <v>516195</v>
          </cell>
          <cell r="C1226" t="str">
            <v>2496137</v>
          </cell>
          <cell r="D1226" t="str">
            <v>MDELIVERY</v>
          </cell>
          <cell r="E1226" t="str">
            <v>DESPACHO</v>
          </cell>
          <cell r="F1226" t="str">
            <v>NORMAL</v>
          </cell>
          <cell r="G1226" t="str">
            <v>IC7284</v>
          </cell>
          <cell r="H1226">
            <v>44972</v>
          </cell>
          <cell r="I1226" t="str">
            <v>ENTREGADO</v>
          </cell>
          <cell r="J1226">
            <v>44973</v>
          </cell>
          <cell r="K1226" t="str">
            <v xml:space="preserve">JENIFER MOGROVEJO_CORPORACION PROAUTO S A </v>
          </cell>
          <cell r="L1226" t="str">
            <v>AV ESPANA 2114 Y SEBASTIaN DE BENALCAZAR OFICINAS PROAUTO MIRASOL CUENCA AZUAY</v>
          </cell>
        </row>
        <row r="1227">
          <cell r="A1227" t="str">
            <v>2496152</v>
          </cell>
          <cell r="B1227">
            <v>516196</v>
          </cell>
          <cell r="C1227" t="str">
            <v>2496152</v>
          </cell>
          <cell r="D1227" t="str">
            <v>MDELIVERY</v>
          </cell>
          <cell r="E1227" t="str">
            <v>DESPACHO</v>
          </cell>
          <cell r="F1227" t="str">
            <v>NORMAL</v>
          </cell>
          <cell r="G1227" t="str">
            <v>FT86439</v>
          </cell>
          <cell r="H1227">
            <v>44972</v>
          </cell>
          <cell r="I1227" t="str">
            <v>INCIDENCIA</v>
          </cell>
          <cell r="J1227">
            <v>44973</v>
          </cell>
          <cell r="K1227" t="str">
            <v>ANOYKAR ASTOR_SALAS DUQUE MARCELO PATRICIO</v>
          </cell>
          <cell r="L1227" t="str">
            <v>LA ARGELIA AV SIMON BOLIVAR NRO E10 74 CON VILCABAMBA CASA BLANCA AL LADO DEL HOSTAL LOS PALCOS JACUZI</v>
          </cell>
        </row>
        <row r="1228">
          <cell r="A1228" t="str">
            <v>2496153</v>
          </cell>
          <cell r="B1228">
            <v>516197</v>
          </cell>
          <cell r="C1228" t="str">
            <v>2496153</v>
          </cell>
          <cell r="D1228" t="str">
            <v>MDELIVERY</v>
          </cell>
          <cell r="E1228" t="str">
            <v>DESPACHO</v>
          </cell>
          <cell r="F1228" t="str">
            <v>NORMAL</v>
          </cell>
          <cell r="G1228" t="str">
            <v>031080002496153</v>
          </cell>
          <cell r="H1228">
            <v>44972</v>
          </cell>
          <cell r="I1228" t="str">
            <v>INCIDENCIA</v>
          </cell>
          <cell r="J1228">
            <v>44973</v>
          </cell>
          <cell r="K1228" t="str">
            <v>MANUEL EDUARDO SAMBACHE ANCHUNDIA_MANUEL EDUARDO SAMBACHE ANCHUNDIA</v>
          </cell>
          <cell r="L1228" t="str">
            <v xml:space="preserve">AV GUAYAQUIL 111 Y MALECON HOSPITAL BASICO SAN CAMILO CLINICA SAMBACHE </v>
          </cell>
        </row>
        <row r="1229">
          <cell r="A1229" t="str">
            <v>2496155</v>
          </cell>
          <cell r="B1229">
            <v>516198</v>
          </cell>
          <cell r="C1229" t="str">
            <v>2496155</v>
          </cell>
          <cell r="D1229" t="str">
            <v>MDELIVERY</v>
          </cell>
          <cell r="E1229" t="str">
            <v>DESPACHO</v>
          </cell>
          <cell r="F1229" t="str">
            <v>NORMAL</v>
          </cell>
          <cell r="G1229" t="str">
            <v>031080002496155</v>
          </cell>
          <cell r="H1229">
            <v>44972</v>
          </cell>
          <cell r="I1229" t="str">
            <v>EN_TRANSITO</v>
          </cell>
          <cell r="J1229">
            <v>44972</v>
          </cell>
          <cell r="K1229" t="str">
            <v>ALLAN FIDEL COELLO RIVERA_ALLAN FIDEL COELLO RIVERA</v>
          </cell>
          <cell r="L1229" t="str">
            <v>Calle Sucre y Olmedo diagonal al banecuador Vinces local farmacia la rebaja</v>
          </cell>
        </row>
        <row r="1230">
          <cell r="A1230" t="str">
            <v>2496156</v>
          </cell>
          <cell r="B1230">
            <v>516199</v>
          </cell>
          <cell r="C1230" t="str">
            <v>2496156</v>
          </cell>
          <cell r="D1230" t="str">
            <v>MDELIVERY</v>
          </cell>
          <cell r="E1230" t="str">
            <v>DESPACHO</v>
          </cell>
          <cell r="F1230" t="str">
            <v>NORMAL</v>
          </cell>
          <cell r="G1230" t="str">
            <v>FT86431</v>
          </cell>
          <cell r="H1230">
            <v>44972</v>
          </cell>
          <cell r="I1230" t="str">
            <v>INCIDENCIA</v>
          </cell>
          <cell r="J1230">
            <v>44973</v>
          </cell>
          <cell r="K1230" t="str">
            <v xml:space="preserve"> ROBERTO CARLOS PESANTES VERA_ ROBERTO CARLOS PESANTES VERA</v>
          </cell>
          <cell r="L1230" t="str">
            <v>GUASMO SUR COOPERATIVA CAUSA PROLETARIA MANZANA 7 SOLAR 10 BLOQUE C A UNA CUADRA DE LA MATERNIDAD CASA AZUL EM TIENDA MYM</v>
          </cell>
        </row>
        <row r="1231">
          <cell r="A1231" t="str">
            <v>2496167</v>
          </cell>
          <cell r="B1231">
            <v>516200</v>
          </cell>
          <cell r="C1231" t="str">
            <v>2496167</v>
          </cell>
          <cell r="D1231" t="str">
            <v>MDELIVERY</v>
          </cell>
          <cell r="E1231" t="str">
            <v>DESPACHO</v>
          </cell>
          <cell r="F1231" t="str">
            <v>NORMAL</v>
          </cell>
          <cell r="G1231" t="str">
            <v>FT86445</v>
          </cell>
          <cell r="H1231">
            <v>44972</v>
          </cell>
          <cell r="I1231" t="str">
            <v>ENTREGADO</v>
          </cell>
          <cell r="J1231">
            <v>44973</v>
          </cell>
          <cell r="K1231" t="str">
            <v>veronica serrano_ASOCIACION CULTURAL ACADEMIA COTOPAXI</v>
          </cell>
          <cell r="L1231" t="str">
            <v>PICHINCHA QUITO Calle de las higuerillas sn y Alondras sector monteserrin colegio cotopaxi</v>
          </cell>
        </row>
        <row r="1232">
          <cell r="A1232" t="str">
            <v>2496168</v>
          </cell>
          <cell r="B1232">
            <v>516201</v>
          </cell>
          <cell r="C1232" t="str">
            <v>2496168</v>
          </cell>
          <cell r="D1232" t="str">
            <v>MDELIVERY</v>
          </cell>
          <cell r="E1232" t="str">
            <v>DESPACHO</v>
          </cell>
          <cell r="F1232" t="str">
            <v>NORMAL</v>
          </cell>
          <cell r="G1232" t="str">
            <v>FT86440</v>
          </cell>
          <cell r="H1232">
            <v>44972</v>
          </cell>
          <cell r="I1232" t="str">
            <v>HABILITADO_RUTEO</v>
          </cell>
          <cell r="J1232">
            <v>44973</v>
          </cell>
          <cell r="K1232" t="str">
            <v xml:space="preserve"> KLEVER GABRIEL YANCHA GUATAPI_ KLEVER GABRIEL YANCHA GUATAPI</v>
          </cell>
          <cell r="L1232" t="str">
            <v>CHILLOGALLO BARRIO MIRADOR CALLE NICOLAS CEVALLOS S38 14 Y CALLE 4 O CALLE S38A FRENTE A RECIPET CASA DE 1 PISO SIN PINTAR PUERTA AMARILLA TIENE UN GALPON</v>
          </cell>
        </row>
        <row r="1233">
          <cell r="A1233" t="str">
            <v>2496169</v>
          </cell>
          <cell r="B1233">
            <v>516202</v>
          </cell>
          <cell r="C1233" t="str">
            <v>2496169</v>
          </cell>
          <cell r="D1233" t="str">
            <v>MDELIVERY</v>
          </cell>
          <cell r="E1233" t="str">
            <v>DESPACHO</v>
          </cell>
          <cell r="F1233" t="str">
            <v>NORMAL</v>
          </cell>
          <cell r="G1233" t="str">
            <v>FT86443</v>
          </cell>
          <cell r="H1233">
            <v>44972</v>
          </cell>
          <cell r="I1233" t="str">
            <v>ENTREGADO</v>
          </cell>
          <cell r="J1233">
            <v>44973</v>
          </cell>
          <cell r="K1233" t="str">
            <v xml:space="preserve"> SAUL LORENZO CEDENO COLT_ SAUL LORENZO CEDENO COLT</v>
          </cell>
          <cell r="L1233" t="str">
            <v>ANGOLQUIN VIA CONCEPCION CALLES VIA A LA CONCEPCION MECANICA CASTILLO GRINGO LOCO REFERENCIA REFERENCIA UNA TIENDA A DOS CUADRAS</v>
          </cell>
        </row>
        <row r="1234">
          <cell r="A1234" t="str">
            <v>2496172</v>
          </cell>
          <cell r="B1234">
            <v>516203</v>
          </cell>
          <cell r="C1234" t="str">
            <v>2496172</v>
          </cell>
          <cell r="D1234" t="str">
            <v>MDELIVERY</v>
          </cell>
          <cell r="E1234" t="str">
            <v>DESPACHO</v>
          </cell>
          <cell r="F1234" t="str">
            <v>NORMAL</v>
          </cell>
          <cell r="G1234" t="str">
            <v>FT86432</v>
          </cell>
          <cell r="H1234">
            <v>44972</v>
          </cell>
          <cell r="I1234" t="str">
            <v>ENTREGADO</v>
          </cell>
          <cell r="J1234">
            <v>44973</v>
          </cell>
          <cell r="K1234" t="str">
            <v>CARLOS ULISES LEON SARMIENTO_CARLOS ULISES LEON SARMIENTO</v>
          </cell>
          <cell r="L1234" t="str">
            <v xml:space="preserve"> AUTOPISTA NARCISA DE JESUS VALLE DE LOS GERANIOS REFERENCIA ALADO DE LA BOMBA PRIMAX </v>
          </cell>
        </row>
        <row r="1235">
          <cell r="A1235" t="str">
            <v>2496173</v>
          </cell>
          <cell r="B1235">
            <v>516204</v>
          </cell>
          <cell r="C1235" t="str">
            <v>2496173</v>
          </cell>
          <cell r="D1235" t="str">
            <v>MDELIVERY</v>
          </cell>
          <cell r="E1235" t="str">
            <v>DESPACHO</v>
          </cell>
          <cell r="F1235" t="str">
            <v>NORMAL</v>
          </cell>
          <cell r="G1235" t="str">
            <v>031080002496173</v>
          </cell>
          <cell r="H1235">
            <v>44972</v>
          </cell>
          <cell r="I1235" t="str">
            <v>EN_TRANSITO</v>
          </cell>
          <cell r="J1235">
            <v>44972</v>
          </cell>
          <cell r="K1235" t="str">
            <v>SARA NOEMI CANTOS TOMALA_SARA NOEMI CANTOS TOMALA</v>
          </cell>
          <cell r="L1235" t="str">
            <v xml:space="preserve"> CARLOS OLSON Y AV ORIENTAL BARRIO UPANO REFERENCIA FRENTE A LOS BOMBEROS DE SUCUA </v>
          </cell>
        </row>
        <row r="1236">
          <cell r="A1236" t="str">
            <v>2496174</v>
          </cell>
          <cell r="B1236">
            <v>516205</v>
          </cell>
          <cell r="C1236" t="str">
            <v>2496174</v>
          </cell>
          <cell r="D1236" t="str">
            <v>MDELIVERY</v>
          </cell>
          <cell r="E1236" t="str">
            <v>DESPACHO</v>
          </cell>
          <cell r="F1236" t="str">
            <v>NORMAL</v>
          </cell>
          <cell r="G1236" t="str">
            <v>FT86444</v>
          </cell>
          <cell r="H1236">
            <v>44972</v>
          </cell>
          <cell r="I1236" t="str">
            <v>ENTREGADO</v>
          </cell>
          <cell r="J1236">
            <v>44973</v>
          </cell>
          <cell r="K1236" t="str">
            <v>MARCELO ALEJANDRO ROBALINO BASTIDAS_MARCELO ALEJANDRO ROBALINO BASTIDAS</v>
          </cell>
          <cell r="L1236" t="str">
            <v xml:space="preserve"> CALDERON CARAPUNGO E4C Y CAPITAN GIOVANNI CALLES REFERENCIA ROSARIO GODOY Y GIOVANNI CALLES CONJUNTO EL PORTAL DE LOS ALAMOS 2 CASA 3 </v>
          </cell>
        </row>
        <row r="1237">
          <cell r="A1237" t="str">
            <v>2496175</v>
          </cell>
          <cell r="B1237">
            <v>516206</v>
          </cell>
          <cell r="C1237" t="str">
            <v>2496175</v>
          </cell>
          <cell r="D1237" t="str">
            <v>MDELIVERY</v>
          </cell>
          <cell r="E1237" t="str">
            <v>DESPACHO</v>
          </cell>
          <cell r="F1237" t="str">
            <v>NORMAL</v>
          </cell>
          <cell r="G1237" t="str">
            <v>031080002496175</v>
          </cell>
          <cell r="H1237">
            <v>44972</v>
          </cell>
          <cell r="I1237" t="str">
            <v>ENTREGADO</v>
          </cell>
          <cell r="J1237">
            <v>44973</v>
          </cell>
          <cell r="K1237" t="str">
            <v>PEDRO PASCUAL GUAMAN TIBANTA_PEDRO PASCUAL GUAMAN TIBANTA</v>
          </cell>
          <cell r="L1237" t="str">
            <v xml:space="preserve"> CALLE GUABO ENTRE LA POLEON MERA Y VELLA VISTA REFERENCIA A LADO DE LA TIENDA DE ANITA O FERRETERIA PEGUTY </v>
          </cell>
        </row>
        <row r="1238">
          <cell r="A1238" t="str">
            <v>2496181</v>
          </cell>
          <cell r="B1238">
            <v>516207</v>
          </cell>
          <cell r="C1238" t="str">
            <v>2496181</v>
          </cell>
          <cell r="D1238" t="str">
            <v>MDELIVERY</v>
          </cell>
          <cell r="E1238" t="str">
            <v>DESPACHO</v>
          </cell>
          <cell r="F1238" t="str">
            <v>NORMAL</v>
          </cell>
          <cell r="G1238" t="str">
            <v>FT86430</v>
          </cell>
          <cell r="H1238">
            <v>44972</v>
          </cell>
          <cell r="I1238" t="str">
            <v>ENTREGADO</v>
          </cell>
          <cell r="J1238">
            <v>44973</v>
          </cell>
          <cell r="K1238" t="str">
            <v>ERIC MERCADO O PEDRO ILLESCAS_MISHELLE GUILLERMINA AVECILLAS ALVAREZ</v>
          </cell>
          <cell r="L1238" t="str">
            <v>ciudadela 9 de octubre calle tercera villa 306 y avenida tercera sur de la ciudad casa de 2 pisos con rejas blancas</v>
          </cell>
        </row>
        <row r="1239">
          <cell r="A1239" t="str">
            <v>2496182</v>
          </cell>
          <cell r="B1239">
            <v>516208</v>
          </cell>
          <cell r="C1239" t="str">
            <v>2496182</v>
          </cell>
          <cell r="D1239" t="str">
            <v>MDELIVERY</v>
          </cell>
          <cell r="E1239" t="str">
            <v>DESPACHO</v>
          </cell>
          <cell r="F1239" t="str">
            <v>NORMAL</v>
          </cell>
          <cell r="G1239" t="str">
            <v>FT86428</v>
          </cell>
          <cell r="H1239">
            <v>44972</v>
          </cell>
          <cell r="I1239" t="str">
            <v>INCIDENCIA</v>
          </cell>
          <cell r="J1239">
            <v>44973</v>
          </cell>
          <cell r="K1239" t="str">
            <v>DIANA ELIZABETH SANTANA ALMENDARIZ_DIANA ELIZABETH SANTANA ALMENDARIZ</v>
          </cell>
          <cell r="L1239" t="str">
            <v>GUASMO SUR COOPERSATYIVA UNION DE BANANERO BLOQUE 1 MZ 4 SOLAR 47 UNA CUADRADE COLEGIO MODESTO CARBO CASA DE DOS PISOS</v>
          </cell>
        </row>
        <row r="1240">
          <cell r="A1240" t="str">
            <v>2496183</v>
          </cell>
          <cell r="B1240">
            <v>516209</v>
          </cell>
          <cell r="C1240" t="str">
            <v>2496183</v>
          </cell>
          <cell r="D1240" t="str">
            <v>MDELIVERY</v>
          </cell>
          <cell r="E1240" t="str">
            <v>DESPACHO</v>
          </cell>
          <cell r="F1240" t="str">
            <v>NORMAL</v>
          </cell>
          <cell r="G1240" t="str">
            <v>031080002496183</v>
          </cell>
          <cell r="H1240">
            <v>44972</v>
          </cell>
          <cell r="I1240" t="str">
            <v>EN_TRANSITO</v>
          </cell>
          <cell r="J1240">
            <v>44972</v>
          </cell>
          <cell r="K1240" t="str">
            <v>LUIS HUMBERTO VACA NUNEZ_LUIS HUMBERTO VACA NUNEZ</v>
          </cell>
          <cell r="L1240" t="str">
            <v xml:space="preserve"> QUERO PUEBLO VIEJO LUGAR DE ENTREGA BARRIO LA VICTORIA REFERENCIA AVANZANDO POR VIA BANOS LA CASA ES POR EL COLISEO SAN VICENTE SU CASA ES DEL BONO DE LA VIVIENDA </v>
          </cell>
        </row>
        <row r="1241">
          <cell r="A1241" t="str">
            <v>2496184</v>
          </cell>
          <cell r="B1241">
            <v>516210</v>
          </cell>
          <cell r="C1241" t="str">
            <v>2496184</v>
          </cell>
          <cell r="D1241" t="str">
            <v>MDELIVERY</v>
          </cell>
          <cell r="E1241" t="str">
            <v>DESPACHO</v>
          </cell>
          <cell r="F1241" t="str">
            <v>NORMAL</v>
          </cell>
          <cell r="G1241" t="str">
            <v>FT86425</v>
          </cell>
          <cell r="H1241">
            <v>44972</v>
          </cell>
          <cell r="I1241" t="str">
            <v>ENTREGADO</v>
          </cell>
          <cell r="J1241">
            <v>44973</v>
          </cell>
          <cell r="K1241" t="str">
            <v>Ing Tatiana Tapia_INSTITUTO SUPERIOR TECNOLOGICO BOLIVARIANO DE TECN</v>
          </cell>
          <cell r="L1241" t="str">
            <v>Victor Manuel Rendon 236 y Pedro Carbo Esquina</v>
          </cell>
        </row>
        <row r="1242">
          <cell r="A1242" t="str">
            <v>2496081</v>
          </cell>
          <cell r="B1242">
            <v>516161</v>
          </cell>
          <cell r="C1242" t="str">
            <v>2496081</v>
          </cell>
          <cell r="D1242" t="str">
            <v>MDELIVERY</v>
          </cell>
          <cell r="E1242" t="str">
            <v>DESPACHO</v>
          </cell>
          <cell r="F1242" t="str">
            <v>EXPRESS</v>
          </cell>
          <cell r="G1242" t="str">
            <v>FTR46989</v>
          </cell>
          <cell r="H1242">
            <v>44972</v>
          </cell>
          <cell r="I1242" t="str">
            <v>ENTREGADO</v>
          </cell>
          <cell r="J1242">
            <v>44972</v>
          </cell>
          <cell r="K1242" t="str">
            <v>ANA GABRIELA RAMIREZ CHIRAN_ANA GABRIELA RAMIREZ CHIRAN</v>
          </cell>
          <cell r="L1242" t="str">
            <v>HUNGRIA Y CHANTILIN</v>
          </cell>
        </row>
        <row r="1243">
          <cell r="A1243" t="str">
            <v>2496084</v>
          </cell>
          <cell r="B1243">
            <v>516162</v>
          </cell>
          <cell r="C1243" t="str">
            <v>2496084</v>
          </cell>
          <cell r="D1243" t="str">
            <v>MDELIVERY</v>
          </cell>
          <cell r="E1243" t="str">
            <v>DESPACHO</v>
          </cell>
          <cell r="F1243" t="str">
            <v>EXPRESS</v>
          </cell>
          <cell r="G1243" t="str">
            <v>FTR46998</v>
          </cell>
          <cell r="H1243">
            <v>44972</v>
          </cell>
          <cell r="I1243" t="str">
            <v>ENTREGADO</v>
          </cell>
          <cell r="J1243">
            <v>44972</v>
          </cell>
          <cell r="K1243" t="str">
            <v xml:space="preserve">Maria Jose Borja_ASTAP CIA LTDA </v>
          </cell>
          <cell r="L1243" t="str">
            <v>NNUU 1084 y Amazonas Previsora torre B oficina 612</v>
          </cell>
        </row>
        <row r="1244">
          <cell r="A1244" t="str">
            <v>2496089</v>
          </cell>
          <cell r="B1244">
            <v>516163</v>
          </cell>
          <cell r="C1244" t="str">
            <v>2496089</v>
          </cell>
          <cell r="D1244" t="str">
            <v>MDELIVERY</v>
          </cell>
          <cell r="E1244" t="str">
            <v>DESPACHO</v>
          </cell>
          <cell r="F1244" t="str">
            <v>EXPRESS</v>
          </cell>
          <cell r="G1244" t="str">
            <v>FTR46992</v>
          </cell>
          <cell r="H1244">
            <v>44972</v>
          </cell>
          <cell r="I1244" t="str">
            <v>ENTREGADO</v>
          </cell>
          <cell r="J1244">
            <v>44972</v>
          </cell>
          <cell r="K1244" t="str">
            <v xml:space="preserve"> BLUECARD ECUADOR S A_ BLUECARD ECUADOR S A</v>
          </cell>
          <cell r="L1244" t="str">
            <v>La direccion es Gonzalo Serrano N37 13 y Jose Correa Bluecard Ecuador</v>
          </cell>
        </row>
        <row r="1245">
          <cell r="A1245" t="str">
            <v>2496098</v>
          </cell>
          <cell r="B1245">
            <v>516164</v>
          </cell>
          <cell r="C1245" t="str">
            <v>2496098</v>
          </cell>
          <cell r="D1245" t="str">
            <v>MDELIVERY</v>
          </cell>
          <cell r="E1245" t="str">
            <v>DESPACHO</v>
          </cell>
          <cell r="F1245" t="str">
            <v>EXPRESS</v>
          </cell>
          <cell r="G1245" t="str">
            <v>FTR46993</v>
          </cell>
          <cell r="H1245">
            <v>44972</v>
          </cell>
          <cell r="I1245" t="str">
            <v>ENTREGADO</v>
          </cell>
          <cell r="J1245">
            <v>44972</v>
          </cell>
          <cell r="K1245" t="str">
            <v xml:space="preserve"> CLAUDIO VLADIMIR VASQUEZ PAEZ_ CLAUDIO VLADIMIR VASQUEZ PAEZ</v>
          </cell>
          <cell r="L1245" t="str">
            <v>Francisco Arizaga Luque N34 206 y Federico Paez Edificio Kruger</v>
          </cell>
        </row>
        <row r="1246">
          <cell r="A1246" t="str">
            <v>2496102</v>
          </cell>
          <cell r="B1246">
            <v>516165</v>
          </cell>
          <cell r="C1246" t="str">
            <v>2496102</v>
          </cell>
          <cell r="D1246" t="str">
            <v>MDELIVERY</v>
          </cell>
          <cell r="E1246" t="str">
            <v>DESPACHO</v>
          </cell>
          <cell r="F1246" t="str">
            <v>EXPRESS</v>
          </cell>
          <cell r="G1246" t="str">
            <v>FTR46995</v>
          </cell>
          <cell r="H1246">
            <v>44972</v>
          </cell>
          <cell r="I1246" t="str">
            <v>ENTREGADO</v>
          </cell>
          <cell r="J1246">
            <v>44972</v>
          </cell>
          <cell r="K1246" t="str">
            <v>Mauricio Avila_EMPRESA DE PUBLICIDAD PUBLISTRATEGY CIA LTDA</v>
          </cell>
          <cell r="L1246" t="str">
            <v xml:space="preserve"> Republica del salvador y Portugal edificio Athos 4 piso Quito Ecuador </v>
          </cell>
        </row>
        <row r="1247">
          <cell r="A1247" t="str">
            <v>2496127</v>
          </cell>
          <cell r="B1247">
            <v>516166</v>
          </cell>
          <cell r="C1247" t="str">
            <v>2496127</v>
          </cell>
          <cell r="D1247" t="str">
            <v>MDELIVERY</v>
          </cell>
          <cell r="E1247" t="str">
            <v>DESPACHO</v>
          </cell>
          <cell r="F1247" t="str">
            <v>EXPRESS</v>
          </cell>
          <cell r="G1247" t="str">
            <v>FEX47007</v>
          </cell>
          <cell r="H1247">
            <v>44972</v>
          </cell>
          <cell r="I1247" t="str">
            <v>ENTREGADO</v>
          </cell>
          <cell r="J1247">
            <v>44972</v>
          </cell>
          <cell r="K1247" t="str">
            <v xml:space="preserve">FRANK ENRIQUEZ_TECHNOLOME S A </v>
          </cell>
          <cell r="L1247" t="str">
            <v>ESTOCOLMO E1 17 Y AV AMAZONAS EDIFICIO ESPIGA DE ORO OFICINA 101</v>
          </cell>
        </row>
        <row r="1248">
          <cell r="A1248" t="str">
            <v>2496136</v>
          </cell>
          <cell r="B1248">
            <v>516167</v>
          </cell>
          <cell r="C1248" t="str">
            <v>2496136</v>
          </cell>
          <cell r="D1248" t="str">
            <v>MDELIVERY</v>
          </cell>
          <cell r="E1248" t="str">
            <v>DESPACHO</v>
          </cell>
          <cell r="F1248" t="str">
            <v>EXPRESS</v>
          </cell>
          <cell r="G1248" t="str">
            <v>FTR46996</v>
          </cell>
          <cell r="H1248">
            <v>44972</v>
          </cell>
          <cell r="I1248" t="str">
            <v>ENTREGADO</v>
          </cell>
          <cell r="J1248">
            <v>44972</v>
          </cell>
          <cell r="K1248" t="str">
            <v xml:space="preserve">ROBERTO VILLAVICENCIO DIEGO ESTRELLA GUARDIAS_ZURICH SEGUROS ECUADOR S A </v>
          </cell>
          <cell r="L1248" t="str">
            <v>Av Eloy Alfaro N34 194 y Catalina Aldaz Corporativo 194 Piso 4</v>
          </cell>
        </row>
        <row r="1249">
          <cell r="A1249" t="str">
            <v>2496143</v>
          </cell>
          <cell r="B1249">
            <v>516168</v>
          </cell>
          <cell r="C1249" t="str">
            <v>2496143</v>
          </cell>
          <cell r="D1249" t="str">
            <v>MDELIVERY</v>
          </cell>
          <cell r="E1249" t="str">
            <v>DESPACHO</v>
          </cell>
          <cell r="F1249" t="str">
            <v>EXPRESS</v>
          </cell>
          <cell r="G1249" t="str">
            <v>FEX47014</v>
          </cell>
          <cell r="H1249">
            <v>44972</v>
          </cell>
          <cell r="I1249" t="str">
            <v>ENTREGADO</v>
          </cell>
          <cell r="J1249">
            <v>44972</v>
          </cell>
          <cell r="K1249" t="str">
            <v xml:space="preserve">Cristina Detken _ DISTRIVEHIC DISTRIBUIDORA DE VEHICULOS S A </v>
          </cell>
          <cell r="L1249" t="str">
            <v>Av Granados y de las Higueras Maresa</v>
          </cell>
        </row>
        <row r="1250">
          <cell r="A1250" t="str">
            <v>2496144</v>
          </cell>
          <cell r="B1250">
            <v>516169</v>
          </cell>
          <cell r="C1250" t="str">
            <v>2496144</v>
          </cell>
          <cell r="D1250" t="str">
            <v>MDELIVERY</v>
          </cell>
          <cell r="E1250" t="str">
            <v>DESPACHO</v>
          </cell>
          <cell r="F1250" t="str">
            <v>EXPRESS</v>
          </cell>
          <cell r="G1250" t="str">
            <v>FEX47013</v>
          </cell>
          <cell r="H1250">
            <v>44972</v>
          </cell>
          <cell r="I1250" t="str">
            <v>ENTREGADO</v>
          </cell>
          <cell r="J1250">
            <v>44973</v>
          </cell>
          <cell r="K1250" t="str">
            <v xml:space="preserve">Gabriela Vallejo_TALAHASY SEGURIDAD CIA LTDA </v>
          </cell>
          <cell r="L1250" t="str">
            <v>AV LA PRENSA 49 180 Y JUAN HOLGUIN Edificio LIDESER 5to piso</v>
          </cell>
        </row>
        <row r="1251">
          <cell r="A1251" t="str">
            <v>2496147</v>
          </cell>
          <cell r="B1251">
            <v>516170</v>
          </cell>
          <cell r="C1251" t="str">
            <v>2496147</v>
          </cell>
          <cell r="D1251" t="str">
            <v>MDELIVERY</v>
          </cell>
          <cell r="E1251" t="str">
            <v>DESPACHO</v>
          </cell>
          <cell r="F1251" t="str">
            <v>EXPRESS</v>
          </cell>
          <cell r="G1251" t="str">
            <v>FEX47015</v>
          </cell>
          <cell r="H1251">
            <v>44972</v>
          </cell>
          <cell r="I1251" t="str">
            <v>ENTREGADO</v>
          </cell>
          <cell r="J1251">
            <v>44972</v>
          </cell>
          <cell r="K1251" t="str">
            <v>DANIEL ANTONIO ARIAS ARROBO_DANIEL ANTONIO ARIAS ARROBO</v>
          </cell>
          <cell r="L1251" t="str">
            <v xml:space="preserve"> Real Audiencia Calle 2 N68 152 y Francisco Dalmau edificio Mirage apartamento Nro 301 A tres cuadras del supermaxi de la Real Audiencia </v>
          </cell>
        </row>
        <row r="1252">
          <cell r="A1252" t="str">
            <v>2496148</v>
          </cell>
          <cell r="B1252">
            <v>516171</v>
          </cell>
          <cell r="C1252" t="str">
            <v>2496148</v>
          </cell>
          <cell r="D1252" t="str">
            <v>MDELIVERY</v>
          </cell>
          <cell r="E1252" t="str">
            <v>DESPACHO</v>
          </cell>
          <cell r="F1252" t="str">
            <v>EXPRESS</v>
          </cell>
          <cell r="G1252" t="str">
            <v>FTR46990</v>
          </cell>
          <cell r="H1252">
            <v>44972</v>
          </cell>
          <cell r="I1252" t="str">
            <v>ENTREGADO</v>
          </cell>
          <cell r="J1252">
            <v>44972</v>
          </cell>
          <cell r="K1252" t="str">
            <v>Marisol Lozano_WILMA MERCEDES VACA FLORES</v>
          </cell>
          <cell r="L1252" t="str">
            <v xml:space="preserve">Posorja S22 75 y P lalo sector la Gatazo tras la iglesia de la Gatazo </v>
          </cell>
        </row>
        <row r="1253">
          <cell r="A1253" t="str">
            <v>2496149</v>
          </cell>
          <cell r="B1253">
            <v>516172</v>
          </cell>
          <cell r="C1253" t="str">
            <v>2496149</v>
          </cell>
          <cell r="D1253" t="str">
            <v>MDELIVERY</v>
          </cell>
          <cell r="E1253" t="str">
            <v>DESPACHO</v>
          </cell>
          <cell r="F1253" t="str">
            <v>EXPRESS</v>
          </cell>
          <cell r="G1253" t="str">
            <v>FTR46994</v>
          </cell>
          <cell r="H1253">
            <v>44972</v>
          </cell>
          <cell r="I1253" t="str">
            <v>ENTREGADO</v>
          </cell>
          <cell r="J1253">
            <v>44972</v>
          </cell>
          <cell r="K1253" t="str">
            <v>ANOYKAR ASTOR_MASCAPITAL S A S</v>
          </cell>
          <cell r="L1253" t="str">
            <v>MARIANA DE JESUS CALLE VANCOUVER CON ITALIA EDF GARCIAS BUENO</v>
          </cell>
        </row>
        <row r="1254">
          <cell r="A1254" t="str">
            <v>2496157</v>
          </cell>
          <cell r="B1254">
            <v>516173</v>
          </cell>
          <cell r="C1254" t="str">
            <v>2496157</v>
          </cell>
          <cell r="D1254" t="str">
            <v>MDELIVERY</v>
          </cell>
          <cell r="E1254" t="str">
            <v>DESPACHO</v>
          </cell>
          <cell r="F1254" t="str">
            <v>EXPRESS</v>
          </cell>
          <cell r="G1254" t="str">
            <v>FEX47006</v>
          </cell>
          <cell r="H1254">
            <v>44972</v>
          </cell>
          <cell r="I1254" t="str">
            <v>ENTREGADO</v>
          </cell>
          <cell r="J1254">
            <v>44972</v>
          </cell>
          <cell r="K1254" t="str">
            <v xml:space="preserve">Oscar Toapanta_QRC SOLUTION CIA LTDA </v>
          </cell>
          <cell r="L1254" t="str">
            <v>Av Real Audiencia N57 251 y Leonardo Murialdo Quito Ecuador</v>
          </cell>
        </row>
        <row r="1255">
          <cell r="A1255" t="str">
            <v>2496170</v>
          </cell>
          <cell r="B1255">
            <v>516174</v>
          </cell>
          <cell r="C1255" t="str">
            <v>2496170</v>
          </cell>
          <cell r="D1255" t="str">
            <v>MDELIVERY</v>
          </cell>
          <cell r="E1255" t="str">
            <v>DESPACHO</v>
          </cell>
          <cell r="F1255" t="str">
            <v>EXPRESS</v>
          </cell>
          <cell r="G1255" t="str">
            <v>FEX47008</v>
          </cell>
          <cell r="H1255">
            <v>44972</v>
          </cell>
          <cell r="I1255" t="str">
            <v>ENTREGADO</v>
          </cell>
          <cell r="J1255">
            <v>44972</v>
          </cell>
          <cell r="K1255" t="str">
            <v>CERON GORDON JORGE DAVID_CERON GORDON JORGE DAVID</v>
          </cell>
          <cell r="L1255" t="str">
            <v xml:space="preserve">QUITO AV OCCIDENTAL Y MACHALA ENTREGAR EN UNIVERSIDAD DE ESPECIALIDADES TURiSTICAS UDET </v>
          </cell>
        </row>
        <row r="1256">
          <cell r="A1256" t="str">
            <v>2496171</v>
          </cell>
          <cell r="B1256">
            <v>516175</v>
          </cell>
          <cell r="C1256" t="str">
            <v>2496171</v>
          </cell>
          <cell r="D1256" t="str">
            <v>MDELIVERY</v>
          </cell>
          <cell r="E1256" t="str">
            <v>DESPACHO</v>
          </cell>
          <cell r="F1256" t="str">
            <v>EXPRESS</v>
          </cell>
          <cell r="G1256" t="str">
            <v>FTR46991</v>
          </cell>
          <cell r="H1256">
            <v>44972</v>
          </cell>
          <cell r="I1256" t="str">
            <v>ENTREGADO</v>
          </cell>
          <cell r="J1256">
            <v>44972</v>
          </cell>
          <cell r="K1256" t="str">
            <v>LLAMUCO BONILLA JINMY ANDRES_LLAMUCO BONILLA JINMY ANDRES</v>
          </cell>
          <cell r="L1256" t="str">
            <v>REINA VICTORIA Y LUIS CORDERO EN EL UPC MARISCAL 3 REF DIAG PARQUE GABRIELA MISTRAL</v>
          </cell>
        </row>
        <row r="1257">
          <cell r="A1257" t="str">
            <v>2496176</v>
          </cell>
          <cell r="B1257">
            <v>516176</v>
          </cell>
          <cell r="C1257" t="str">
            <v>2496176</v>
          </cell>
          <cell r="D1257" t="str">
            <v>MDELIVERY</v>
          </cell>
          <cell r="E1257" t="str">
            <v>DESPACHO</v>
          </cell>
          <cell r="F1257" t="str">
            <v>EXPRESS</v>
          </cell>
          <cell r="G1257" t="str">
            <v>FTR46997</v>
          </cell>
          <cell r="H1257">
            <v>44972</v>
          </cell>
          <cell r="I1257" t="str">
            <v>ENTREGADO</v>
          </cell>
          <cell r="J1257">
            <v>44972</v>
          </cell>
          <cell r="K1257" t="str">
            <v>VERONICA FREIRE_FLORISOL CIA LTDA</v>
          </cell>
          <cell r="L1257" t="str">
            <v>Av 6 de Diciembre 25 169 y la NiNa esquina Edificio Multicentro 7mo piso</v>
          </cell>
        </row>
        <row r="1258">
          <cell r="A1258" t="str">
            <v>2496178</v>
          </cell>
          <cell r="B1258">
            <v>516177</v>
          </cell>
          <cell r="C1258" t="str">
            <v>2496178</v>
          </cell>
          <cell r="D1258" t="str">
            <v>MDELIVERY</v>
          </cell>
          <cell r="E1258" t="str">
            <v>DESPACHO</v>
          </cell>
          <cell r="F1258" t="str">
            <v>EXPRESS</v>
          </cell>
          <cell r="G1258" t="str">
            <v>FTR46999</v>
          </cell>
          <cell r="H1258">
            <v>44972</v>
          </cell>
          <cell r="I1258" t="str">
            <v>ENTREGADO</v>
          </cell>
          <cell r="J1258">
            <v>44972</v>
          </cell>
          <cell r="K1258" t="str">
            <v>VERONICA FREIRE_LATIN FRESH CIA LTDA</v>
          </cell>
          <cell r="L1258" t="str">
            <v>Av 6 de Diciembre 25 169 y la NiNa esquina Edificio Multicentro 7mo piso</v>
          </cell>
        </row>
        <row r="1259">
          <cell r="A1259" t="str">
            <v>23-379</v>
          </cell>
          <cell r="B1259">
            <v>516151</v>
          </cell>
          <cell r="C1259" t="str">
            <v>23-379</v>
          </cell>
          <cell r="D1259" t="str">
            <v>VENTURA</v>
          </cell>
          <cell r="E1259" t="str">
            <v>DESPACHO</v>
          </cell>
          <cell r="F1259" t="str">
            <v>NORMAL</v>
          </cell>
          <cell r="G1259" t="str">
            <v>FT86581</v>
          </cell>
          <cell r="H1259">
            <v>44972</v>
          </cell>
          <cell r="I1259" t="str">
            <v>ENTREGADO</v>
          </cell>
          <cell r="J1259">
            <v>44973</v>
          </cell>
          <cell r="K1259" t="str">
            <v>ASSA MIRAFLORES</v>
          </cell>
          <cell r="L1259" t="str">
            <v>AV FRANCISCO FLOR Y BOLIVAR</v>
          </cell>
        </row>
        <row r="1260">
          <cell r="A1260" t="str">
            <v>23-392</v>
          </cell>
          <cell r="B1260">
            <v>516152</v>
          </cell>
          <cell r="C1260" t="str">
            <v>23-392</v>
          </cell>
          <cell r="D1260" t="str">
            <v>VENTURA</v>
          </cell>
          <cell r="E1260" t="str">
            <v>DESPACHO</v>
          </cell>
          <cell r="F1260" t="str">
            <v>NORMAL</v>
          </cell>
          <cell r="G1260" t="str">
            <v>FT86600</v>
          </cell>
          <cell r="H1260">
            <v>44972</v>
          </cell>
          <cell r="I1260" t="str">
            <v>ENTREGADO</v>
          </cell>
          <cell r="J1260">
            <v>44973</v>
          </cell>
          <cell r="K1260" t="str">
            <v>ASSA VALLE</v>
          </cell>
          <cell r="L1260" t="str">
            <v>CALLE ISABELA ENTRE AV. SAN LUIS Y AV.GENERAL</v>
          </cell>
        </row>
        <row r="1261">
          <cell r="A1261" t="str">
            <v>23-384</v>
          </cell>
          <cell r="B1261">
            <v>516153</v>
          </cell>
          <cell r="C1261" t="str">
            <v>23-384</v>
          </cell>
          <cell r="D1261" t="str">
            <v>VENTURA</v>
          </cell>
          <cell r="E1261" t="str">
            <v>DESPACHO</v>
          </cell>
          <cell r="F1261" t="str">
            <v>NORMAL</v>
          </cell>
          <cell r="G1261" t="str">
            <v>031002004267713</v>
          </cell>
          <cell r="H1261">
            <v>44972</v>
          </cell>
          <cell r="I1261" t="str">
            <v>ENTREGADO</v>
          </cell>
          <cell r="J1261">
            <v>44973</v>
          </cell>
          <cell r="K1261" t="str">
            <v>NORWAGEN</v>
          </cell>
          <cell r="L1261" t="str">
            <v>AV MARIANO ACOSTA # 1 Y LUIS JARAMILLO PEREZ</v>
          </cell>
        </row>
        <row r="1262">
          <cell r="A1262" t="str">
            <v>23-382</v>
          </cell>
          <cell r="B1262">
            <v>516154</v>
          </cell>
          <cell r="C1262" t="str">
            <v>23-382</v>
          </cell>
          <cell r="D1262" t="str">
            <v>VENTURA</v>
          </cell>
          <cell r="E1262" t="str">
            <v>DESPACHO</v>
          </cell>
          <cell r="F1262" t="str">
            <v>NORMAL</v>
          </cell>
          <cell r="G1262" t="str">
            <v>FT86585</v>
          </cell>
          <cell r="H1262">
            <v>44972</v>
          </cell>
          <cell r="I1262" t="str">
            <v>ENTREGADO</v>
          </cell>
          <cell r="J1262">
            <v>44973</v>
          </cell>
          <cell r="K1262" t="str">
            <v>ECUAWAGEN</v>
          </cell>
          <cell r="L1262" t="str">
            <v> AV. DE LOS GRANADOS E14-70 E ISLA MARCHENA.</v>
          </cell>
        </row>
        <row r="1263">
          <cell r="A1263" t="str">
            <v>23-390</v>
          </cell>
          <cell r="B1263">
            <v>516155</v>
          </cell>
          <cell r="C1263" t="str">
            <v>23-390</v>
          </cell>
          <cell r="D1263" t="str">
            <v>VENTURA</v>
          </cell>
          <cell r="E1263" t="str">
            <v>DESPACHO</v>
          </cell>
          <cell r="F1263" t="str">
            <v>NORMAL</v>
          </cell>
          <cell r="G1263" t="str">
            <v>FT86599</v>
          </cell>
          <cell r="H1263">
            <v>44972</v>
          </cell>
          <cell r="I1263" t="str">
            <v>ENTREGADO</v>
          </cell>
          <cell r="J1263">
            <v>44973</v>
          </cell>
          <cell r="K1263" t="str">
            <v>ASSA QUITO SUR</v>
          </cell>
          <cell r="L1263" t="str">
            <v>AV. MALDONADO S12-72 Y PUJILI</v>
          </cell>
        </row>
        <row r="1264">
          <cell r="A1264" t="str">
            <v>23-380</v>
          </cell>
          <cell r="B1264">
            <v>516156</v>
          </cell>
          <cell r="C1264" t="str">
            <v>23-380</v>
          </cell>
          <cell r="D1264" t="str">
            <v>VENTURA</v>
          </cell>
          <cell r="E1264" t="str">
            <v>DESPACHO</v>
          </cell>
          <cell r="F1264" t="str">
            <v>NORMAL</v>
          </cell>
          <cell r="G1264" t="str">
            <v>FT86452</v>
          </cell>
          <cell r="H1264">
            <v>44972</v>
          </cell>
          <cell r="I1264" t="str">
            <v>ENTREGADO</v>
          </cell>
          <cell r="J1264">
            <v>44973</v>
          </cell>
          <cell r="K1264" t="str">
            <v>DISMARKLUB GYE</v>
          </cell>
          <cell r="L1264" t="str">
            <v>AV. CARLOS JULIO AROSEMENA KM 11 ½</v>
          </cell>
        </row>
        <row r="1265">
          <cell r="A1265" t="str">
            <v>23-383</v>
          </cell>
          <cell r="B1265">
            <v>516157</v>
          </cell>
          <cell r="C1265" t="str">
            <v>23-383</v>
          </cell>
          <cell r="D1265" t="str">
            <v>VENTURA</v>
          </cell>
          <cell r="E1265" t="str">
            <v>DESPACHO</v>
          </cell>
          <cell r="F1265" t="str">
            <v>NORMAL</v>
          </cell>
          <cell r="G1265" t="str">
            <v>FT86543</v>
          </cell>
          <cell r="H1265">
            <v>44972</v>
          </cell>
          <cell r="I1265" t="str">
            <v>ENTREGADO</v>
          </cell>
          <cell r="J1265">
            <v>44973</v>
          </cell>
          <cell r="K1265" t="str">
            <v>MUNDO MOTRIZ</v>
          </cell>
          <cell r="L1265" t="str">
            <v>AV. ELOY ALFARO Y DE LAS ANONAS</v>
          </cell>
        </row>
        <row r="1266">
          <cell r="A1266" t="str">
            <v>23-386</v>
          </cell>
          <cell r="B1266">
            <v>516158</v>
          </cell>
          <cell r="C1266" t="str">
            <v>23-386</v>
          </cell>
          <cell r="D1266" t="str">
            <v>VENTURA</v>
          </cell>
          <cell r="E1266" t="str">
            <v>DESPACHO</v>
          </cell>
          <cell r="F1266" t="str">
            <v>NORMAL</v>
          </cell>
          <cell r="G1266" t="str">
            <v>031002004267714</v>
          </cell>
          <cell r="H1266">
            <v>44972</v>
          </cell>
          <cell r="I1266" t="str">
            <v>ENTREGADO</v>
          </cell>
          <cell r="J1266">
            <v>44973</v>
          </cell>
          <cell r="K1266" t="str">
            <v>PROAUTO C.A. LOJA</v>
          </cell>
          <cell r="L1266" t="str">
            <v>AV. SALVADOR BUSTAMANTE Y NEWYORK</v>
          </cell>
        </row>
        <row r="1267">
          <cell r="A1267" t="str">
            <v>23-389</v>
          </cell>
          <cell r="B1267">
            <v>516159</v>
          </cell>
          <cell r="C1267" t="str">
            <v>23-389</v>
          </cell>
          <cell r="D1267" t="str">
            <v>VENTURA</v>
          </cell>
          <cell r="E1267" t="str">
            <v>DESPACHO</v>
          </cell>
          <cell r="F1267" t="str">
            <v>NORMAL</v>
          </cell>
          <cell r="G1267" t="str">
            <v>FT86582</v>
          </cell>
          <cell r="H1267">
            <v>44972</v>
          </cell>
          <cell r="I1267" t="str">
            <v>ENTREGADO</v>
          </cell>
          <cell r="J1267">
            <v>44973</v>
          </cell>
          <cell r="K1267" t="str">
            <v>ASSA AMBATO MATRIZ</v>
          </cell>
          <cell r="L1267" t="str">
            <v>AV. ATAHUALPA Y RIO GUAYLLABAMBA</v>
          </cell>
        </row>
        <row r="1268">
          <cell r="A1268" t="str">
            <v>23-391</v>
          </cell>
          <cell r="B1268">
            <v>516160</v>
          </cell>
          <cell r="C1268" t="str">
            <v>23-391</v>
          </cell>
          <cell r="D1268" t="str">
            <v>VENTURA</v>
          </cell>
          <cell r="E1268" t="str">
            <v>DESPACHO</v>
          </cell>
          <cell r="F1268" t="str">
            <v>NORMAL</v>
          </cell>
          <cell r="G1268" t="str">
            <v>FT86583</v>
          </cell>
          <cell r="H1268">
            <v>44972</v>
          </cell>
          <cell r="I1268" t="str">
            <v>ENTREGADO</v>
          </cell>
          <cell r="J1268">
            <v>44973</v>
          </cell>
          <cell r="K1268" t="str">
            <v>ASSA RIOBAMBA LATONERIA</v>
          </cell>
          <cell r="L1268" t="str">
            <v>AV. LIZARZABURO Y RIO GUAYAS</v>
          </cell>
        </row>
        <row r="1269">
          <cell r="A1269" t="str">
            <v>23-393</v>
          </cell>
          <cell r="B1269">
            <v>516146</v>
          </cell>
          <cell r="C1269" t="str">
            <v>23-393</v>
          </cell>
          <cell r="D1269" t="str">
            <v>VENTURA</v>
          </cell>
          <cell r="E1269" t="str">
            <v>DESPACHO</v>
          </cell>
          <cell r="F1269" t="str">
            <v>NORMAL</v>
          </cell>
          <cell r="G1269" t="str">
            <v>031002004267712</v>
          </cell>
          <cell r="H1269">
            <v>44972</v>
          </cell>
          <cell r="I1269" t="str">
            <v>ENTREGADO</v>
          </cell>
          <cell r="J1269">
            <v>44973</v>
          </cell>
          <cell r="K1269" t="str">
            <v>ASSA MANTA</v>
          </cell>
          <cell r="L1269" t="str">
            <v>AV 4 DE NOVIEMBRE ENTRE CALLES 311 Y  312</v>
          </cell>
        </row>
        <row r="1270">
          <cell r="A1270" t="str">
            <v>23-385</v>
          </cell>
          <cell r="B1270">
            <v>516147</v>
          </cell>
          <cell r="C1270" t="str">
            <v>23-385</v>
          </cell>
          <cell r="D1270" t="str">
            <v>VENTURA</v>
          </cell>
          <cell r="E1270" t="str">
            <v>DESPACHO</v>
          </cell>
          <cell r="F1270" t="str">
            <v>NORMAL</v>
          </cell>
          <cell r="G1270" t="str">
            <v>IC7291</v>
          </cell>
          <cell r="H1270">
            <v>44972</v>
          </cell>
          <cell r="I1270" t="str">
            <v>ENTREGADO</v>
          </cell>
          <cell r="J1270">
            <v>44973</v>
          </cell>
          <cell r="K1270" t="str">
            <v>PROAUTO C.A. CUENCA</v>
          </cell>
          <cell r="L1270" t="str">
            <v>AV. GIL RAMIREZ DAVALOS Y TURUHAYCO</v>
          </cell>
        </row>
        <row r="1271">
          <cell r="A1271" t="str">
            <v>23-381</v>
          </cell>
          <cell r="B1271">
            <v>516148</v>
          </cell>
          <cell r="C1271" t="str">
            <v>23-381</v>
          </cell>
          <cell r="D1271" t="str">
            <v>VENTURA</v>
          </cell>
          <cell r="E1271" t="str">
            <v>DESPACHO</v>
          </cell>
          <cell r="F1271" t="str">
            <v>NORMAL</v>
          </cell>
          <cell r="G1271" t="str">
            <v>FT86453</v>
          </cell>
          <cell r="H1271">
            <v>44972</v>
          </cell>
          <cell r="I1271" t="str">
            <v>ENTREGADO</v>
          </cell>
          <cell r="J1271">
            <v>44973</v>
          </cell>
          <cell r="K1271" t="str">
            <v>E. MAULME C.A. GYE</v>
          </cell>
          <cell r="L1271" t="str">
            <v xml:space="preserve">AV DE LAS AMERICAS 601 Y CALLE 13 </v>
          </cell>
        </row>
        <row r="1272">
          <cell r="A1272" t="str">
            <v>23-387</v>
          </cell>
          <cell r="B1272">
            <v>516149</v>
          </cell>
          <cell r="C1272" t="str">
            <v>23-387</v>
          </cell>
          <cell r="D1272" t="str">
            <v>VENTURA</v>
          </cell>
          <cell r="E1272" t="str">
            <v>DESPACHO</v>
          </cell>
          <cell r="F1272" t="str">
            <v>NORMAL</v>
          </cell>
          <cell r="G1272" t="str">
            <v>FT86454</v>
          </cell>
          <cell r="H1272">
            <v>44972</v>
          </cell>
          <cell r="I1272" t="str">
            <v>ENTREGADO</v>
          </cell>
          <cell r="J1272">
            <v>44973</v>
          </cell>
          <cell r="K1272" t="str">
            <v>PROAUTO QUITO</v>
          </cell>
          <cell r="L1272" t="str">
            <v>AV. ELOY ALFARO Y RUSIA</v>
          </cell>
        </row>
        <row r="1273">
          <cell r="A1273" t="str">
            <v>23-388</v>
          </cell>
          <cell r="B1273">
            <v>516150</v>
          </cell>
          <cell r="C1273" t="str">
            <v>23-388</v>
          </cell>
          <cell r="D1273" t="str">
            <v>VENTURA</v>
          </cell>
          <cell r="E1273" t="str">
            <v>DESPACHO</v>
          </cell>
          <cell r="F1273" t="str">
            <v>NORMAL</v>
          </cell>
          <cell r="G1273" t="str">
            <v>FT86584</v>
          </cell>
          <cell r="H1273">
            <v>44972</v>
          </cell>
          <cell r="I1273" t="str">
            <v>ENTREGADO</v>
          </cell>
          <cell r="J1273">
            <v>44973</v>
          </cell>
          <cell r="K1273" t="str">
            <v>ASSA RIOBAMBA</v>
          </cell>
          <cell r="L1273" t="str">
            <v>AV. DE LA PRENSA 45-86 Y AV. MANUEL ELICIO FLOR</v>
          </cell>
        </row>
        <row r="1274">
          <cell r="A1274" t="str">
            <v>CLDEV_SIM220308</v>
          </cell>
          <cell r="B1274">
            <v>516143</v>
          </cell>
          <cell r="C1274" t="str">
            <v>CLDEV_SIM220308</v>
          </cell>
          <cell r="D1274" t="str">
            <v>CONECEL_DOCUMENTOS</v>
          </cell>
          <cell r="E1274" t="str">
            <v>DESPACHO</v>
          </cell>
          <cell r="F1274" t="str">
            <v>NORMAL</v>
          </cell>
          <cell r="G1274" t="str">
            <v>FT86437</v>
          </cell>
          <cell r="H1274">
            <v>44972</v>
          </cell>
          <cell r="I1274" t="str">
            <v>ENTREGADO</v>
          </cell>
          <cell r="J1274">
            <v>44973</v>
          </cell>
          <cell r="K1274" t="str">
            <v>Cristian Zambrano / Carolina Perez</v>
          </cell>
          <cell r="L1274" t="str">
            <v>AV. Amazonas N44-124 y Luis Barbery, edificio color Blanco</v>
          </cell>
        </row>
        <row r="1275">
          <cell r="A1275" t="str">
            <v>CLDEV_SIM220303</v>
          </cell>
          <cell r="B1275">
            <v>516144</v>
          </cell>
          <cell r="C1275" t="str">
            <v>CLDEV_SIM220303</v>
          </cell>
          <cell r="D1275" t="str">
            <v>CONECEL_DOCUMENTOS</v>
          </cell>
          <cell r="E1275" t="str">
            <v>DESPACHO</v>
          </cell>
          <cell r="F1275" t="str">
            <v>NORMAL</v>
          </cell>
          <cell r="G1275" t="str">
            <v>FT86421</v>
          </cell>
          <cell r="H1275">
            <v>44972</v>
          </cell>
          <cell r="I1275" t="str">
            <v>ENTREGADO</v>
          </cell>
          <cell r="J1275">
            <v>44973</v>
          </cell>
          <cell r="K1275" t="str">
            <v>ROLANDO MORALES / MARIA SUNTAXI</v>
          </cell>
          <cell r="L1275" t="str">
            <v>CIUDADELA SANTA LEONOR MZ 6 SOLAR 17</v>
          </cell>
        </row>
        <row r="1276">
          <cell r="A1276" t="str">
            <v>CLDEV_EQ220059</v>
          </cell>
          <cell r="B1276">
            <v>516145</v>
          </cell>
          <cell r="C1276" t="str">
            <v>CLDEV_EQ220059</v>
          </cell>
          <cell r="D1276" t="str">
            <v>CONECEL_DOCUMENTOS</v>
          </cell>
          <cell r="E1276" t="str">
            <v>DESPACHO</v>
          </cell>
          <cell r="F1276" t="str">
            <v>NORMAL</v>
          </cell>
          <cell r="G1276" t="str">
            <v>FT86438</v>
          </cell>
          <cell r="H1276">
            <v>44972</v>
          </cell>
          <cell r="I1276" t="str">
            <v>ENTREGADO</v>
          </cell>
          <cell r="J1276">
            <v>44973</v>
          </cell>
          <cell r="K1276" t="str">
            <v>Francisco Arroyo/ Carolina Perez</v>
          </cell>
          <cell r="L1276" t="str">
            <v>AV. Amazonas N44-124 y Luis Barbery, edificio color Blanco</v>
          </cell>
        </row>
        <row r="1277">
          <cell r="A1277" t="str">
            <v>SG_23_202</v>
          </cell>
          <cell r="B1277">
            <v>516142</v>
          </cell>
          <cell r="C1277" t="str">
            <v>SG_23_202</v>
          </cell>
          <cell r="D1277" t="str">
            <v>SG</v>
          </cell>
          <cell r="E1277" t="str">
            <v>DESPACHO</v>
          </cell>
          <cell r="F1277" t="str">
            <v>NORMAL</v>
          </cell>
          <cell r="G1277" t="str">
            <v>FT86552</v>
          </cell>
          <cell r="H1277">
            <v>44972</v>
          </cell>
          <cell r="I1277" t="str">
            <v>ENTREGADO</v>
          </cell>
          <cell r="J1277">
            <v>44973</v>
          </cell>
          <cell r="K1277" t="str">
            <v>CASTILLO HERMANOS</v>
          </cell>
          <cell r="L1277" t="str">
            <v>DE LOS CEREZOS Y AV GALO PLAZA LASSO PORTON NEGRO BODEGA DEL FONDO</v>
          </cell>
        </row>
        <row r="1278">
          <cell r="A1278" t="str">
            <v>CANCELAR REGISTRO_1</v>
          </cell>
          <cell r="B1278">
            <v>516141</v>
          </cell>
          <cell r="C1278" t="str">
            <v>CANCELAR REGISTRO_1</v>
          </cell>
          <cell r="D1278" t="str">
            <v>SG</v>
          </cell>
          <cell r="E1278" t="str">
            <v>DESPACHO</v>
          </cell>
          <cell r="F1278" t="str">
            <v>NORMAL</v>
          </cell>
          <cell r="H1278">
            <v>44972</v>
          </cell>
          <cell r="I1278" t="str">
            <v>EN_PROCESO</v>
          </cell>
          <cell r="J1278">
            <v>44972</v>
          </cell>
          <cell r="K1278" t="str">
            <v>BULLSUPPLY C A</v>
          </cell>
          <cell r="L1278" t="str">
            <v>PARQUE SIGMA, PANAMERICANA NTE. KM 12, QUITO 170138 (SENTIDO NORTE SUR)</v>
          </cell>
        </row>
        <row r="1279">
          <cell r="A1279" t="str">
            <v>SG_23_200</v>
          </cell>
          <cell r="B1279">
            <v>516140</v>
          </cell>
          <cell r="C1279" t="str">
            <v>SG_23_200</v>
          </cell>
          <cell r="D1279" t="str">
            <v>SG</v>
          </cell>
          <cell r="E1279" t="str">
            <v>DESPACHO</v>
          </cell>
          <cell r="F1279" t="str">
            <v>NORMAL</v>
          </cell>
          <cell r="G1279" t="str">
            <v>FT86551</v>
          </cell>
          <cell r="H1279">
            <v>44972</v>
          </cell>
          <cell r="I1279" t="str">
            <v>ENTREGADO</v>
          </cell>
          <cell r="J1279">
            <v>44973</v>
          </cell>
          <cell r="K1279" t="str">
            <v>PROMESA</v>
          </cell>
          <cell r="L1279" t="str">
            <v>KM 1 AUTOPISTA NARCISA DE JESUS (AUTOPISTA TERMINAL PASCUALES) A 100 MTS DE CIUDADES METROPOLIS 2</v>
          </cell>
        </row>
        <row r="1280">
          <cell r="A1280" t="str">
            <v>2023-01758</v>
          </cell>
          <cell r="B1280">
            <v>516117</v>
          </cell>
          <cell r="C1280" t="str">
            <v>2023-01758</v>
          </cell>
          <cell r="D1280" t="str">
            <v>MOVISTAR</v>
          </cell>
          <cell r="E1280" t="str">
            <v>DESPACHO</v>
          </cell>
          <cell r="F1280" t="str">
            <v>NORMAL</v>
          </cell>
          <cell r="G1280" t="str">
            <v>031080202301758</v>
          </cell>
          <cell r="H1280">
            <v>44972</v>
          </cell>
          <cell r="I1280" t="str">
            <v>ENTREGADO</v>
          </cell>
          <cell r="J1280">
            <v>44973</v>
          </cell>
          <cell r="K1280" t="str">
            <v>CAVS QUICENTRO_KLEVER ANDRES REA BARRERA_ESTEBAN ALEJANDRO JIMENEZ ORTIZ</v>
          </cell>
          <cell r="L1280" t="str">
            <v>AV 6 DE DICIEMBRE NOP104 Y NACIONES UNIDAS CQUICENTRO SHOPPING PLANTA ALTA LOCAL 9</v>
          </cell>
        </row>
        <row r="1281">
          <cell r="A1281" t="str">
            <v>2023-01759</v>
          </cell>
          <cell r="B1281">
            <v>516118</v>
          </cell>
          <cell r="C1281" t="str">
            <v>2023-01759</v>
          </cell>
          <cell r="D1281" t="str">
            <v>MOVISTAR</v>
          </cell>
          <cell r="E1281" t="str">
            <v>DESPACHO</v>
          </cell>
          <cell r="F1281" t="str">
            <v>NORMAL</v>
          </cell>
          <cell r="G1281" t="str">
            <v>031080202301759</v>
          </cell>
          <cell r="H1281">
            <v>44972</v>
          </cell>
          <cell r="I1281" t="str">
            <v>ENTREGADO</v>
          </cell>
          <cell r="J1281">
            <v>44973</v>
          </cell>
          <cell r="K1281" t="str">
            <v>CAVS SAN MARINO_CARLOS FRANCO_ERIKA GOMEZ_IAN RIVERA</v>
          </cell>
          <cell r="L1281" t="str">
            <v>AV FRANCISCO DE ORELLANA SN Y AV PLAZA DANIN</v>
          </cell>
        </row>
        <row r="1282">
          <cell r="A1282" t="str">
            <v>2023-01760</v>
          </cell>
          <cell r="B1282">
            <v>516119</v>
          </cell>
          <cell r="C1282" t="str">
            <v>2023-01760</v>
          </cell>
          <cell r="D1282" t="str">
            <v>MOVISTAR</v>
          </cell>
          <cell r="E1282" t="str">
            <v>DESPACHO</v>
          </cell>
          <cell r="F1282" t="str">
            <v>NORMAL</v>
          </cell>
          <cell r="G1282" t="str">
            <v>031080202301760</v>
          </cell>
          <cell r="H1282">
            <v>44972</v>
          </cell>
          <cell r="I1282" t="str">
            <v>ENTREGADO</v>
          </cell>
          <cell r="J1282">
            <v>44973</v>
          </cell>
          <cell r="K1282" t="str">
            <v>CAV MALL DEL PACIFICO_Maria Fernanda Carvajal Reinoso</v>
          </cell>
          <cell r="L1282" t="str">
            <v>Avenida Malecon y Calle 23 , Centro Comercial Mall del Pacifico, Local PB -057-058</v>
          </cell>
        </row>
        <row r="1283">
          <cell r="A1283" t="str">
            <v>2023-01761</v>
          </cell>
          <cell r="B1283">
            <v>516120</v>
          </cell>
          <cell r="C1283" t="str">
            <v>2023-01761</v>
          </cell>
          <cell r="D1283" t="str">
            <v>MOVISTAR</v>
          </cell>
          <cell r="E1283" t="str">
            <v>DESPACHO</v>
          </cell>
          <cell r="F1283" t="str">
            <v>NORMAL</v>
          </cell>
          <cell r="G1283" t="str">
            <v>IC7345</v>
          </cell>
          <cell r="H1283">
            <v>44972</v>
          </cell>
          <cell r="I1283" t="str">
            <v>ENTREGADO</v>
          </cell>
          <cell r="J1283">
            <v>44973</v>
          </cell>
          <cell r="K1283" t="str">
            <v>CAVS MALL DEL RIO_SANTIAGO IVAN PINEDA BERMEO_ALIRIO JOSE BRICENO RIVAS</v>
          </cell>
          <cell r="L1283" t="str">
            <v>AV FELIPE II LB86 Y CIRCUNVALACION SUR CC MALL DEL RIO</v>
          </cell>
        </row>
        <row r="1284">
          <cell r="A1284" t="str">
            <v>2023-01762</v>
          </cell>
          <cell r="B1284">
            <v>516121</v>
          </cell>
          <cell r="C1284" t="str">
            <v>2023-01762</v>
          </cell>
          <cell r="D1284" t="str">
            <v>MOVISTAR</v>
          </cell>
          <cell r="E1284" t="str">
            <v>DESPACHO</v>
          </cell>
          <cell r="F1284" t="str">
            <v>NORMAL</v>
          </cell>
          <cell r="G1284" t="str">
            <v>031080202301762</v>
          </cell>
          <cell r="H1284">
            <v>44972</v>
          </cell>
          <cell r="I1284" t="str">
            <v>ENTREGADO</v>
          </cell>
          <cell r="J1284">
            <v>44973</v>
          </cell>
          <cell r="K1284" t="str">
            <v>FDV&amp;H Productos y Servicios Esmeraldas_VICTOR HUGO FLORES DE VALGAZ ANDRADE</v>
          </cell>
          <cell r="L1284" t="str">
            <v>Av Olmedo 007, entre Manuela Canizares y Vicente Maldonado Piedrahita</v>
          </cell>
        </row>
        <row r="1285">
          <cell r="A1285" t="str">
            <v>2023-01763</v>
          </cell>
          <cell r="B1285">
            <v>516122</v>
          </cell>
          <cell r="C1285" t="str">
            <v>2023-01763</v>
          </cell>
          <cell r="D1285" t="str">
            <v>MOVISTAR</v>
          </cell>
          <cell r="E1285" t="str">
            <v>DESPACHO</v>
          </cell>
          <cell r="F1285" t="str">
            <v>NORMAL</v>
          </cell>
          <cell r="G1285" t="str">
            <v>031080202301763</v>
          </cell>
          <cell r="H1285">
            <v>44972</v>
          </cell>
          <cell r="I1285" t="str">
            <v>ENTREGADO</v>
          </cell>
          <cell r="J1285">
            <v>44973</v>
          </cell>
          <cell r="K1285" t="str">
            <v xml:space="preserve">AE NORPHONE POLICENTRO_LOURDES BRAVO </v>
          </cell>
          <cell r="L1285" t="str">
            <v>Cdla Kenney Av Del Periodista y Dr Juan Bautista Arzube CC Policentro local 9</v>
          </cell>
        </row>
        <row r="1286">
          <cell r="A1286" t="str">
            <v>2023-01764</v>
          </cell>
          <cell r="B1286">
            <v>516123</v>
          </cell>
          <cell r="C1286" t="str">
            <v>2023-01764</v>
          </cell>
          <cell r="D1286" t="str">
            <v>MOVISTAR</v>
          </cell>
          <cell r="E1286" t="str">
            <v>DESPACHO</v>
          </cell>
          <cell r="F1286" t="str">
            <v>NORMAL</v>
          </cell>
          <cell r="G1286" t="str">
            <v>FT86539</v>
          </cell>
          <cell r="H1286">
            <v>44972</v>
          </cell>
          <cell r="I1286" t="str">
            <v>ENTREGADO</v>
          </cell>
          <cell r="J1286">
            <v>44973</v>
          </cell>
          <cell r="K1286" t="str">
            <v xml:space="preserve">AE NORPHONE 9 DE OCT_LOURDES BRAVO </v>
          </cell>
          <cell r="L1286" t="str">
            <v xml:space="preserve">9 DE OCTUBRE ENTRE PEDRO CARBO Y GENERAL CORDOVA, EDIFICIO SAN FRANCISCO 300 LOCAL NO. 8 PLANTA BAJA (PARTE EXTERIOR) </v>
          </cell>
        </row>
        <row r="1287">
          <cell r="A1287" t="str">
            <v>2023-01765</v>
          </cell>
          <cell r="B1287">
            <v>516124</v>
          </cell>
          <cell r="C1287" t="str">
            <v>2023-01765</v>
          </cell>
          <cell r="D1287" t="str">
            <v>MOVISTAR</v>
          </cell>
          <cell r="E1287" t="str">
            <v>DESPACHO</v>
          </cell>
          <cell r="F1287" t="str">
            <v>NORMAL</v>
          </cell>
          <cell r="G1287" t="str">
            <v>031080202301765</v>
          </cell>
          <cell r="H1287">
            <v>44972</v>
          </cell>
          <cell r="I1287" t="str">
            <v>ENTREGADO</v>
          </cell>
          <cell r="J1287">
            <v>44973</v>
          </cell>
          <cell r="K1287" t="str">
            <v>AE CELISTICS QUICENTRO SUR_KLEBER GRANDA_DANY IMBAQUINGO</v>
          </cell>
          <cell r="L1287" t="str">
            <v xml:space="preserve">MORAN VALVERDE Y TENIENTE HUGO ORTIZ CC QUICENTRO SHOPPING SUR N 1 LOCAL 91 – 92 JUNTO A MEGAMAXI </v>
          </cell>
        </row>
        <row r="1288">
          <cell r="A1288" t="str">
            <v>2023-01766</v>
          </cell>
          <cell r="B1288">
            <v>516125</v>
          </cell>
          <cell r="C1288" t="str">
            <v>2023-01766</v>
          </cell>
          <cell r="D1288" t="str">
            <v>MOVISTAR</v>
          </cell>
          <cell r="E1288" t="str">
            <v>DESPACHO</v>
          </cell>
          <cell r="F1288" t="str">
            <v>NORMAL</v>
          </cell>
          <cell r="G1288" t="str">
            <v>031080202301766</v>
          </cell>
          <cell r="H1288">
            <v>44972</v>
          </cell>
          <cell r="I1288" t="str">
            <v>ENTREGADO</v>
          </cell>
          <cell r="J1288">
            <v>44973</v>
          </cell>
          <cell r="K1288" t="str">
            <v>AE CELISTICS PORTAL SHOPPING_KLEBER GRANDA_DANY IMBAQUINGO</v>
          </cell>
          <cell r="L1288" t="str">
            <v xml:space="preserve">GALO PLAZA LASSO Y AV SIMON BOLIVAR CC PORTAL SHOPPING TERCER PISO P350 LOCAL MOVISTAR </v>
          </cell>
        </row>
        <row r="1289">
          <cell r="A1289" t="str">
            <v>2023-01767</v>
          </cell>
          <cell r="B1289">
            <v>516126</v>
          </cell>
          <cell r="C1289" t="str">
            <v>2023-01767</v>
          </cell>
          <cell r="D1289" t="str">
            <v>MOVISTAR</v>
          </cell>
          <cell r="E1289" t="str">
            <v>DESPACHO</v>
          </cell>
          <cell r="F1289" t="str">
            <v>NORMAL</v>
          </cell>
          <cell r="G1289" t="str">
            <v>031080202301767</v>
          </cell>
          <cell r="H1289">
            <v>44972</v>
          </cell>
          <cell r="I1289" t="str">
            <v>ENTREGADO</v>
          </cell>
          <cell r="J1289">
            <v>44973</v>
          </cell>
          <cell r="K1289" t="str">
            <v>AGENTE AE CELISTICS SAN LUIS_KLEBER GRANDA_DANY IMBAQUINGO</v>
          </cell>
          <cell r="L1289" t="str">
            <v xml:space="preserve">CAVS PREMIUM AUTOPISTA GRAL RUMINAHUI Y AV SAN LUIS  </v>
          </cell>
        </row>
        <row r="1290">
          <cell r="A1290" t="str">
            <v>2023-01768</v>
          </cell>
          <cell r="B1290">
            <v>516127</v>
          </cell>
          <cell r="C1290" t="str">
            <v>2023-01768</v>
          </cell>
          <cell r="D1290" t="str">
            <v>MOVISTAR</v>
          </cell>
          <cell r="E1290" t="str">
            <v>DESPACHO</v>
          </cell>
          <cell r="F1290" t="str">
            <v>NORMAL</v>
          </cell>
          <cell r="G1290" t="str">
            <v>031080202301768</v>
          </cell>
          <cell r="H1290">
            <v>44972</v>
          </cell>
          <cell r="I1290" t="str">
            <v>ENTREGADO</v>
          </cell>
          <cell r="J1290">
            <v>44973</v>
          </cell>
          <cell r="K1290" t="str">
            <v>CAVS AE SALESLAND SCALA_DIEGO FERNANDO MENA VILLALBA</v>
          </cell>
          <cell r="L1290" t="str">
            <v>Kilometro 12 ½, Parroquia de Cumbaya, CENTRO COMERCIAL SCALA SHOPPING, Planta Baja, Local L104</v>
          </cell>
        </row>
        <row r="1291">
          <cell r="A1291" t="str">
            <v>2023-01769</v>
          </cell>
          <cell r="B1291">
            <v>516128</v>
          </cell>
          <cell r="C1291" t="str">
            <v>2023-01769</v>
          </cell>
          <cell r="D1291" t="str">
            <v>MOVISTAR</v>
          </cell>
          <cell r="E1291" t="str">
            <v>DESPACHO</v>
          </cell>
          <cell r="F1291" t="str">
            <v>NORMAL</v>
          </cell>
          <cell r="G1291" t="str">
            <v>031080202301769</v>
          </cell>
          <cell r="H1291">
            <v>44972</v>
          </cell>
          <cell r="I1291" t="str">
            <v>ENTREGADO</v>
          </cell>
          <cell r="J1291">
            <v>44973</v>
          </cell>
          <cell r="K1291" t="str">
            <v>S &amp; M COMUNICACIONES AMBATO_S &amp; M COMUNICACIONES</v>
          </cell>
          <cell r="L1291" t="str">
            <v>CALLE IBANEZ MORA Y CARLOS RUBIRA INFANTE 3RA. CASA A MANO IZQUIERDA PUERTA DE GARAJE DE MADERA</v>
          </cell>
        </row>
        <row r="1292">
          <cell r="A1292" t="str">
            <v>2023-01770</v>
          </cell>
          <cell r="B1292">
            <v>516129</v>
          </cell>
          <cell r="C1292" t="str">
            <v>2023-01770</v>
          </cell>
          <cell r="D1292" t="str">
            <v>MOVISTAR</v>
          </cell>
          <cell r="E1292" t="str">
            <v>DESPACHO</v>
          </cell>
          <cell r="F1292" t="str">
            <v>NORMAL</v>
          </cell>
          <cell r="G1292" t="str">
            <v>FT86488</v>
          </cell>
          <cell r="H1292">
            <v>44972</v>
          </cell>
          <cell r="I1292" t="str">
            <v>ENTREGADO</v>
          </cell>
          <cell r="J1292">
            <v>44973</v>
          </cell>
          <cell r="K1292" t="str">
            <v>ECONOFARM AUTOSERVICIOS_VERONICA SALAS</v>
          </cell>
          <cell r="L1292" t="str">
            <v xml:space="preserve">V LOS SHYRIS SN VIA AMAGUANA FRENTE A LA HACIENDO EL CORTIJO EDIFICIO FARCOMED KM 55 </v>
          </cell>
        </row>
        <row r="1293">
          <cell r="A1293" t="str">
            <v>2023-01771</v>
          </cell>
          <cell r="B1293">
            <v>516130</v>
          </cell>
          <cell r="C1293" t="str">
            <v>2023-01771</v>
          </cell>
          <cell r="D1293" t="str">
            <v>MOVISTAR</v>
          </cell>
          <cell r="E1293" t="str">
            <v>DESPACHO</v>
          </cell>
          <cell r="F1293" t="str">
            <v>NORMAL</v>
          </cell>
          <cell r="G1293" t="str">
            <v>FT86486</v>
          </cell>
          <cell r="H1293">
            <v>44972</v>
          </cell>
          <cell r="I1293" t="str">
            <v>ENTREGADO</v>
          </cell>
          <cell r="J1293">
            <v>44973</v>
          </cell>
          <cell r="K1293" t="str">
            <v>FARCOMED AUTOSERVICIOS_VERONICA SALAS</v>
          </cell>
          <cell r="L1293" t="str">
            <v xml:space="preserve">AV DE LOS SHYRIS Y SECUNDARIA SEC EL CORTIJO </v>
          </cell>
        </row>
        <row r="1294">
          <cell r="A1294" t="str">
            <v>2023-01772</v>
          </cell>
          <cell r="B1294">
            <v>516131</v>
          </cell>
          <cell r="C1294" t="str">
            <v>2023-01772</v>
          </cell>
          <cell r="D1294" t="str">
            <v>MOVISTAR</v>
          </cell>
          <cell r="E1294" t="str">
            <v>DESPACHO</v>
          </cell>
          <cell r="F1294" t="str">
            <v>NORMAL</v>
          </cell>
          <cell r="G1294" t="str">
            <v>031080202301772</v>
          </cell>
          <cell r="H1294">
            <v>44972</v>
          </cell>
          <cell r="I1294" t="str">
            <v>ENTREGADO</v>
          </cell>
          <cell r="J1294">
            <v>44973</v>
          </cell>
          <cell r="K1294" t="str">
            <v>AE CELISTICS CCI_KLEBER GRANDA_DANY IMBAQUINGO</v>
          </cell>
          <cell r="L1294" t="str">
            <v>AV AMAZONAS Y NACIONES UNIDAS CENTRO COMERCIAL INAQUITO LC 223 224</v>
          </cell>
        </row>
        <row r="1295">
          <cell r="A1295" t="str">
            <v>2023-01773</v>
          </cell>
          <cell r="B1295">
            <v>516132</v>
          </cell>
          <cell r="C1295" t="str">
            <v>2023-01773</v>
          </cell>
          <cell r="D1295" t="str">
            <v>MOVISTAR</v>
          </cell>
          <cell r="E1295" t="str">
            <v>DESPACHO</v>
          </cell>
          <cell r="F1295" t="str">
            <v>NORMAL</v>
          </cell>
          <cell r="G1295" t="str">
            <v>031080202301773</v>
          </cell>
          <cell r="H1295">
            <v>44972</v>
          </cell>
          <cell r="I1295" t="str">
            <v>ENTREGADO</v>
          </cell>
          <cell r="J1295">
            <v>44973</v>
          </cell>
          <cell r="K1295" t="str">
            <v>AE CELISTICS MALTERIA LATACUNGA_MARIA JOSE TOBAR ZAMBRANO</v>
          </cell>
          <cell r="L1295" t="str">
            <v>AV. ELOY ALFARO ENTRE CALLE GATAZO Y AV. MARCO AURELIO SUBIA, CENTRO COMERCIAL LA MALTERIA PLAZA, PLANTA BAJA, LOCAL PB-007</v>
          </cell>
        </row>
        <row r="1296">
          <cell r="A1296" t="str">
            <v>2023-01774</v>
          </cell>
          <cell r="B1296">
            <v>516133</v>
          </cell>
          <cell r="C1296" t="str">
            <v>2023-01774</v>
          </cell>
          <cell r="D1296" t="str">
            <v>MOVISTAR</v>
          </cell>
          <cell r="E1296" t="str">
            <v>DESPACHO</v>
          </cell>
          <cell r="F1296" t="str">
            <v>NORMAL</v>
          </cell>
          <cell r="G1296" t="str">
            <v>IC7346</v>
          </cell>
          <cell r="H1296">
            <v>44972</v>
          </cell>
          <cell r="I1296" t="str">
            <v>ENTREGADO</v>
          </cell>
          <cell r="J1296">
            <v>44973</v>
          </cell>
          <cell r="K1296" t="str">
            <v>COMPA,IA DE RECARGAS TELEFONICAS RECTEL CIA LTDA MAYORISTA RECARGAS_TEODORO ARTEAGA</v>
          </cell>
          <cell r="L1296" t="str">
            <v xml:space="preserve">LOS GORRIONES 1-75 ENTRE CHUGOS Y CANARIOS </v>
          </cell>
        </row>
        <row r="1297">
          <cell r="A1297" t="str">
            <v>2023-01775</v>
          </cell>
          <cell r="B1297">
            <v>516134</v>
          </cell>
          <cell r="C1297" t="str">
            <v>2023-01775</v>
          </cell>
          <cell r="D1297" t="str">
            <v>MOVISTAR</v>
          </cell>
          <cell r="E1297" t="str">
            <v>DESPACHO</v>
          </cell>
          <cell r="F1297" t="str">
            <v>NORMAL</v>
          </cell>
          <cell r="G1297" t="str">
            <v>031080202301775</v>
          </cell>
          <cell r="H1297">
            <v>44972</v>
          </cell>
          <cell r="I1297" t="str">
            <v>ENTREGADO</v>
          </cell>
          <cell r="J1297">
            <v>44973</v>
          </cell>
          <cell r="K1297" t="str">
            <v>AGENTE AE CELISTICS EL RECREO QUITO_KLEBER GRANDA_DANY IMBAQUINGO</v>
          </cell>
          <cell r="L1297" t="str">
            <v xml:space="preserve">FRANQUICIA PEDRO VICENTE MALDONADO 510194 Y CALVAS CC RECREO OF P106 </v>
          </cell>
        </row>
        <row r="1298">
          <cell r="A1298" t="str">
            <v>2023-01777</v>
          </cell>
          <cell r="B1298">
            <v>516136</v>
          </cell>
          <cell r="C1298" t="str">
            <v>2023-01777</v>
          </cell>
          <cell r="D1298" t="str">
            <v>TUENTI</v>
          </cell>
          <cell r="E1298" t="str">
            <v>DESPACHO</v>
          </cell>
          <cell r="F1298" t="str">
            <v>NORMAL</v>
          </cell>
          <cell r="G1298" t="str">
            <v>FT86487</v>
          </cell>
          <cell r="H1298">
            <v>44972</v>
          </cell>
          <cell r="I1298" t="str">
            <v>ENTREGADO</v>
          </cell>
          <cell r="J1298">
            <v>44973</v>
          </cell>
          <cell r="K1298" t="str">
            <v>FARCOMED BODEGA UIO_Darwin Castro</v>
          </cell>
          <cell r="L1298" t="str">
            <v>RETAIL TUENTI, AV LOS SHYRIS SN via Amaguana Edificio Farcomed Km 5.5.</v>
          </cell>
        </row>
        <row r="1299">
          <cell r="A1299" t="str">
            <v>2023-01778</v>
          </cell>
          <cell r="B1299">
            <v>516137</v>
          </cell>
          <cell r="C1299" t="str">
            <v>2023-01778</v>
          </cell>
          <cell r="D1299" t="str">
            <v>TUENTI</v>
          </cell>
          <cell r="E1299" t="str">
            <v>DESPACHO</v>
          </cell>
          <cell r="F1299" t="str">
            <v>NORMAL</v>
          </cell>
          <cell r="G1299" t="str">
            <v>031080202301778</v>
          </cell>
          <cell r="H1299">
            <v>44972</v>
          </cell>
          <cell r="I1299" t="str">
            <v>INCIDENCIA</v>
          </cell>
          <cell r="J1299">
            <v>44973</v>
          </cell>
          <cell r="K1299" t="str">
            <v>Alvaro Pacheco - Tuenti - LOS RIOS_ALVARO GONZALO PACHECO MORA</v>
          </cell>
          <cell r="L1299" t="str">
            <v>Avenida 6 de octubre y 18 de mayo alado de la gasolinera primax. BABAHOYO</v>
          </cell>
        </row>
        <row r="1300">
          <cell r="A1300" t="str">
            <v>2023-01779</v>
          </cell>
          <cell r="B1300">
            <v>516138</v>
          </cell>
          <cell r="C1300" t="str">
            <v>2023-01779</v>
          </cell>
          <cell r="D1300" t="str">
            <v>TUENTI</v>
          </cell>
          <cell r="E1300" t="str">
            <v>DESPACHO</v>
          </cell>
          <cell r="F1300" t="str">
            <v>NORMAL</v>
          </cell>
          <cell r="G1300" t="str">
            <v>FT86541</v>
          </cell>
          <cell r="H1300">
            <v>44972</v>
          </cell>
          <cell r="I1300" t="str">
            <v>ENTREGADO</v>
          </cell>
          <cell r="J1300">
            <v>44973</v>
          </cell>
          <cell r="K1300" t="str">
            <v>TARSISINVEST TUENTI KENNEDY_MARCO BASTIDAS TOALA</v>
          </cell>
          <cell r="L1300" t="str">
            <v>Urdenor 2, Mz. 288 Villa 12 (Detras de las antenas de Tv Cable de la Juan Tancamarengo.</v>
          </cell>
        </row>
        <row r="1301">
          <cell r="A1301" t="str">
            <v>2023-01780</v>
          </cell>
          <cell r="B1301">
            <v>516139</v>
          </cell>
          <cell r="C1301" t="str">
            <v>2023-01780</v>
          </cell>
          <cell r="D1301" t="str">
            <v>TUENTI</v>
          </cell>
          <cell r="E1301" t="str">
            <v>DESPACHO</v>
          </cell>
          <cell r="F1301" t="str">
            <v>NORMAL</v>
          </cell>
          <cell r="G1301" t="str">
            <v>IC7343</v>
          </cell>
          <cell r="H1301">
            <v>44972</v>
          </cell>
          <cell r="I1301" t="str">
            <v>ENTREGADO</v>
          </cell>
          <cell r="J1301">
            <v>44973</v>
          </cell>
          <cell r="K1301" t="str">
            <v>CONSULNECT S.A._Marco Bastidas</v>
          </cell>
          <cell r="L1301" t="str">
            <v>Gran Colombia  5-67 y Hno Miguel, Segundo Piso</v>
          </cell>
        </row>
        <row r="1302">
          <cell r="A1302" t="str">
            <v>3151</v>
          </cell>
          <cell r="B1302">
            <v>516115</v>
          </cell>
          <cell r="C1302" t="str">
            <v>3151</v>
          </cell>
          <cell r="D1302" t="str">
            <v>TEST</v>
          </cell>
          <cell r="E1302" t="str">
            <v>DESPACHO</v>
          </cell>
          <cell r="G1302" t="str">
            <v/>
          </cell>
          <cell r="H1302">
            <v>44972</v>
          </cell>
          <cell r="I1302" t="str">
            <v>EN_PROCESO</v>
          </cell>
          <cell r="J1302">
            <v>44972</v>
          </cell>
          <cell r="K1302" t="str">
            <v>Sofia Chau</v>
          </cell>
          <cell r="L1302" t="str">
            <v>25 de agosto sn Piso/Dpto: 4D. Entre ruben artigas</v>
          </cell>
        </row>
        <row r="1303">
          <cell r="A1303" t="str">
            <v>3153</v>
          </cell>
          <cell r="B1303">
            <v>516116</v>
          </cell>
          <cell r="C1303" t="str">
            <v>3153</v>
          </cell>
          <cell r="D1303" t="str">
            <v>TEST</v>
          </cell>
          <cell r="E1303" t="str">
            <v>DESPACHO</v>
          </cell>
          <cell r="G1303" t="str">
            <v/>
          </cell>
          <cell r="H1303">
            <v>44972</v>
          </cell>
          <cell r="I1303" t="str">
            <v>EN_PROCESO</v>
          </cell>
          <cell r="J1303">
            <v>44972</v>
          </cell>
          <cell r="K1303" t="str">
            <v>Sofia Chau</v>
          </cell>
          <cell r="L1303" t="str">
            <v>25 de agosto sn Piso/Dpto: 21. Entre ruben artigas</v>
          </cell>
        </row>
        <row r="1304">
          <cell r="A1304" t="str">
            <v>DHL_23_065</v>
          </cell>
          <cell r="B1304">
            <v>516113</v>
          </cell>
          <cell r="C1304" t="str">
            <v>DHL_23_065</v>
          </cell>
          <cell r="D1304" t="str">
            <v>DHL</v>
          </cell>
          <cell r="E1304" t="str">
            <v>DESPACHO</v>
          </cell>
          <cell r="F1304" t="str">
            <v>NORMAL</v>
          </cell>
          <cell r="G1304" t="str">
            <v>FT86420</v>
          </cell>
          <cell r="H1304">
            <v>44972</v>
          </cell>
          <cell r="I1304" t="str">
            <v>ENTREGADO</v>
          </cell>
          <cell r="J1304">
            <v>44973</v>
          </cell>
          <cell r="K1304" t="str">
            <v>DHL MATRIZ</v>
          </cell>
          <cell r="L1304" t="str">
            <v>AV. ELOY ALFARO 113 A Y PASAJE LOS JUNCOS EDIFICIO DHL, SECTOR COMITE DEL PUEBLO</v>
          </cell>
        </row>
        <row r="1305">
          <cell r="A1305" t="str">
            <v>DHL_23_064</v>
          </cell>
          <cell r="B1305">
            <v>516114</v>
          </cell>
          <cell r="C1305" t="str">
            <v>DHL_23_064</v>
          </cell>
          <cell r="D1305" t="str">
            <v>DHL</v>
          </cell>
          <cell r="E1305" t="str">
            <v>DESPACHO</v>
          </cell>
          <cell r="F1305" t="str">
            <v>NORMAL</v>
          </cell>
          <cell r="G1305" t="str">
            <v>FT86419</v>
          </cell>
          <cell r="H1305">
            <v>44972</v>
          </cell>
          <cell r="I1305" t="str">
            <v>ENTREGADO</v>
          </cell>
          <cell r="J1305">
            <v>44973</v>
          </cell>
          <cell r="K1305" t="str">
            <v>DHL MATRIZ</v>
          </cell>
          <cell r="L1305" t="str">
            <v>AV. ELOY ALFARO 113 A Y PASAJE LOS JUNCOS EDIFICIO DHL, SECTOR COMITE DEL PUEBLO</v>
          </cell>
        </row>
        <row r="1306">
          <cell r="A1306" t="str">
            <v>2495994</v>
          </cell>
          <cell r="B1306">
            <v>516079</v>
          </cell>
          <cell r="C1306" t="str">
            <v>2495994</v>
          </cell>
          <cell r="D1306" t="str">
            <v>MDELIVERY</v>
          </cell>
          <cell r="E1306" t="str">
            <v>DESPACHO</v>
          </cell>
          <cell r="F1306" t="str">
            <v>NORMAL</v>
          </cell>
          <cell r="G1306" t="str">
            <v>031080002495994</v>
          </cell>
          <cell r="H1306">
            <v>44972</v>
          </cell>
          <cell r="I1306" t="str">
            <v>EN_TRANSITO</v>
          </cell>
          <cell r="J1306">
            <v>44972</v>
          </cell>
          <cell r="K1306" t="str">
            <v>HEREDIA CASTILLO WILLIAN MANUEL_HEREDIA CASTILLO WILLIAN MANUEL</v>
          </cell>
          <cell r="L1306" t="str">
            <v>ENVIAR A AGENCIA DE TRAMACO AV QUITO KILoMETRO 1 5 JUNTO A LA AGENCIA NACIONAL DE TRANSITO SECTOR PARQUE DE LA JUVENTUD</v>
          </cell>
        </row>
        <row r="1307">
          <cell r="A1307" t="str">
            <v>2495995</v>
          </cell>
          <cell r="B1307">
            <v>516080</v>
          </cell>
          <cell r="C1307" t="str">
            <v>2495995</v>
          </cell>
          <cell r="D1307" t="str">
            <v>MDELIVERY</v>
          </cell>
          <cell r="E1307" t="str">
            <v>DESPACHO</v>
          </cell>
          <cell r="F1307" t="str">
            <v>NORMAL</v>
          </cell>
          <cell r="G1307" t="str">
            <v>FT86375</v>
          </cell>
          <cell r="H1307">
            <v>44972</v>
          </cell>
          <cell r="I1307" t="str">
            <v>ENTREGADO</v>
          </cell>
          <cell r="J1307">
            <v>44973</v>
          </cell>
          <cell r="K1307" t="str">
            <v>JESSENIA AUXILIADORA URINA CHAVARRIA_JESSENIA AUXILIADORA URINA CHAVARRIA</v>
          </cell>
          <cell r="L1307" t="str">
            <v>MUCHO LOTE 2 URBANIZACIoN SEGOVIA MANZANA 29 71 VILLA 21 EN EL LADO EXTERIOR JUNTO A LA GARITA CASA ESQUINERA COLOR BEIGE CON VERDE REJAS CELESTES EN LA CASA HAY UN NEGOCIO QUE SE LLAMA YOGURT DE ANDR</v>
          </cell>
        </row>
        <row r="1308">
          <cell r="A1308" t="str">
            <v>2495996</v>
          </cell>
          <cell r="B1308">
            <v>516081</v>
          </cell>
          <cell r="C1308" t="str">
            <v>2495996</v>
          </cell>
          <cell r="D1308" t="str">
            <v>MDELIVERY</v>
          </cell>
          <cell r="E1308" t="str">
            <v>DESPACHO</v>
          </cell>
          <cell r="F1308" t="str">
            <v>NORMAL</v>
          </cell>
          <cell r="G1308" t="str">
            <v>031080002495996</v>
          </cell>
          <cell r="H1308">
            <v>44972</v>
          </cell>
          <cell r="I1308" t="str">
            <v>ENTREGADO</v>
          </cell>
          <cell r="J1308">
            <v>44973</v>
          </cell>
          <cell r="K1308" t="str">
            <v>VICTOR DANIEL PIJUANGO CASCO_VICTOR DANIEL PIJUANGO CASCO</v>
          </cell>
          <cell r="L1308" t="str">
            <v>9 DE OCTUBRE Y SUCRE FRENTE A LA COOPERATIVA DE AHORRO Y CREDITO ATONTAQUi ILIMITADO</v>
          </cell>
        </row>
        <row r="1309">
          <cell r="A1309" t="str">
            <v>2495997</v>
          </cell>
          <cell r="B1309">
            <v>516082</v>
          </cell>
          <cell r="C1309" t="str">
            <v>2495997</v>
          </cell>
          <cell r="D1309" t="str">
            <v>MDELIVERY</v>
          </cell>
          <cell r="E1309" t="str">
            <v>DESPACHO</v>
          </cell>
          <cell r="F1309" t="str">
            <v>NORMAL</v>
          </cell>
          <cell r="G1309" t="str">
            <v>031080002495997</v>
          </cell>
          <cell r="H1309">
            <v>44972</v>
          </cell>
          <cell r="I1309" t="str">
            <v>EN_TRANSITO</v>
          </cell>
          <cell r="J1309">
            <v>44972</v>
          </cell>
          <cell r="K1309" t="str">
            <v>CARLOS BACILIO VERA GARCIA_CARLOS BACILIO VERA GARCIA</v>
          </cell>
          <cell r="L1309" t="str">
            <v>CIUDADELA PAZ DE DIOS calle demetrio aguilera y calle B casa 1 p de cemento reja blanca con ventanas de rejas blancas ref cancha de futbol dos cuadras adelante unica calle pavimentada</v>
          </cell>
        </row>
        <row r="1310">
          <cell r="A1310" t="str">
            <v>2495998</v>
          </cell>
          <cell r="B1310">
            <v>516083</v>
          </cell>
          <cell r="C1310" t="str">
            <v>2495998</v>
          </cell>
          <cell r="D1310" t="str">
            <v>MDELIVERY</v>
          </cell>
          <cell r="E1310" t="str">
            <v>DESPACHO</v>
          </cell>
          <cell r="F1310" t="str">
            <v>NORMAL</v>
          </cell>
          <cell r="G1310" t="str">
            <v>031080002495998</v>
          </cell>
          <cell r="H1310">
            <v>44972</v>
          </cell>
          <cell r="I1310" t="str">
            <v>ENTREGADO</v>
          </cell>
          <cell r="J1310">
            <v>44973</v>
          </cell>
          <cell r="K1310" t="str">
            <v>Carlos Carrera Servio Bermeo y Carlos Cevallos_PORTRANS</v>
          </cell>
          <cell r="L1310" t="str">
            <v>Km 18 5 via Daule frente al campo chino bodegas Agunsa oficinas de Portrans norte</v>
          </cell>
        </row>
        <row r="1311">
          <cell r="A1311" t="str">
            <v>2495999</v>
          </cell>
          <cell r="B1311">
            <v>516084</v>
          </cell>
          <cell r="C1311" t="str">
            <v>2495999</v>
          </cell>
          <cell r="D1311" t="str">
            <v>MDELIVERY</v>
          </cell>
          <cell r="E1311" t="str">
            <v>DESPACHO</v>
          </cell>
          <cell r="F1311" t="str">
            <v>NORMAL</v>
          </cell>
          <cell r="G1311" t="str">
            <v>FT86355</v>
          </cell>
          <cell r="H1311">
            <v>44972</v>
          </cell>
          <cell r="I1311" t="str">
            <v>ENTREGADO</v>
          </cell>
          <cell r="J1311">
            <v>44973</v>
          </cell>
          <cell r="K1311" t="str">
            <v>FRANCISCO RODRIGUEZ CARMEN TORRES ANDREA ESCOBAR JUAN ANDRAGO_ASOCIACION DE FUNCIONARIOS DEL SERVICIO DE RENTAS</v>
          </cell>
          <cell r="L1311" t="str">
            <v>QUITO QUITO PICHINCHA REGION SIERRA AV AMAZONAS 477 ENTRE ROBLES Y ROCA MEZANINE DEJE EN EL RECEPCION Ecuador a lado de la iglesia de Santa Teresita</v>
          </cell>
        </row>
        <row r="1312">
          <cell r="A1312" t="str">
            <v>2496000</v>
          </cell>
          <cell r="B1312">
            <v>516085</v>
          </cell>
          <cell r="C1312" t="str">
            <v>2496000</v>
          </cell>
          <cell r="D1312" t="str">
            <v>MDELIVERY</v>
          </cell>
          <cell r="E1312" t="str">
            <v>DESPACHO</v>
          </cell>
          <cell r="F1312" t="str">
            <v>NORMAL</v>
          </cell>
          <cell r="G1312" t="str">
            <v>031080002496000</v>
          </cell>
          <cell r="H1312">
            <v>44972</v>
          </cell>
          <cell r="I1312" t="str">
            <v>ENTREGADO</v>
          </cell>
          <cell r="J1312">
            <v>44973</v>
          </cell>
          <cell r="K1312" t="str">
            <v xml:space="preserve">VANESSA NUNEZ_POLIGRAFICA C A </v>
          </cell>
          <cell r="L1312" t="str">
            <v>KM 3 1 5 VIA DURAN TAMBO</v>
          </cell>
        </row>
        <row r="1313">
          <cell r="A1313" t="str">
            <v>2496002</v>
          </cell>
          <cell r="B1313">
            <v>516086</v>
          </cell>
          <cell r="C1313" t="str">
            <v>2496002</v>
          </cell>
          <cell r="D1313" t="str">
            <v>MDELIVERY</v>
          </cell>
          <cell r="E1313" t="str">
            <v>DESPACHO</v>
          </cell>
          <cell r="F1313" t="str">
            <v>NORMAL</v>
          </cell>
          <cell r="G1313" t="str">
            <v>FT86368</v>
          </cell>
          <cell r="H1313">
            <v>44972</v>
          </cell>
          <cell r="I1313" t="str">
            <v>ENTREGADO</v>
          </cell>
          <cell r="J1313">
            <v>44973</v>
          </cell>
          <cell r="K1313" t="str">
            <v>Milton Peralta_ASOCIACION DE EMPLEADOS DE LA PRESIDENCIA DE LA RE</v>
          </cell>
          <cell r="L1313" t="str">
            <v xml:space="preserve"> PICHINCHA QUITO Garcia Moreno N10 43 entre Chile y Espejo presidencia de la republica </v>
          </cell>
        </row>
        <row r="1314">
          <cell r="A1314" t="str">
            <v>2496003</v>
          </cell>
          <cell r="B1314">
            <v>516087</v>
          </cell>
          <cell r="C1314" t="str">
            <v>2496003</v>
          </cell>
          <cell r="D1314" t="str">
            <v>MDELIVERY</v>
          </cell>
          <cell r="E1314" t="str">
            <v>DESPACHO</v>
          </cell>
          <cell r="F1314" t="str">
            <v>NORMAL</v>
          </cell>
          <cell r="G1314" t="str">
            <v>FT86413</v>
          </cell>
          <cell r="H1314">
            <v>44972</v>
          </cell>
          <cell r="I1314" t="str">
            <v>INCIDENCIA</v>
          </cell>
          <cell r="J1314">
            <v>44973</v>
          </cell>
          <cell r="K1314" t="str">
            <v xml:space="preserve">Alex Enrique Tumbaco Carrera_BANCO GUAYAQUIL S A </v>
          </cell>
          <cell r="L1314" t="str">
            <v>GUAYAS GUAYAQUIL PICHINCHA 107 P ICAZA MATRIZ</v>
          </cell>
        </row>
        <row r="1315">
          <cell r="A1315" t="str">
            <v>2496004</v>
          </cell>
          <cell r="B1315">
            <v>516088</v>
          </cell>
          <cell r="C1315" t="str">
            <v>2496004</v>
          </cell>
          <cell r="D1315" t="str">
            <v>MDELIVERY</v>
          </cell>
          <cell r="E1315" t="str">
            <v>DESPACHO</v>
          </cell>
          <cell r="F1315" t="str">
            <v>NORMAL</v>
          </cell>
          <cell r="G1315" t="str">
            <v>FT86363</v>
          </cell>
          <cell r="H1315">
            <v>44972</v>
          </cell>
          <cell r="I1315" t="str">
            <v>ENTREGADO</v>
          </cell>
          <cell r="J1315">
            <v>44973</v>
          </cell>
          <cell r="K1315" t="str">
            <v xml:space="preserve">Eduardo Cajias_ELECTROLUX C A </v>
          </cell>
          <cell r="L1315" t="str">
            <v xml:space="preserve">Avenida Republica del Salvador N34 229 y Moscu Edf San Salvador Piso 6 </v>
          </cell>
        </row>
        <row r="1316">
          <cell r="A1316" t="str">
            <v>2496005</v>
          </cell>
          <cell r="B1316">
            <v>516089</v>
          </cell>
          <cell r="C1316" t="str">
            <v>2496005</v>
          </cell>
          <cell r="D1316" t="str">
            <v>MDELIVERY</v>
          </cell>
          <cell r="E1316" t="str">
            <v>DESPACHO</v>
          </cell>
          <cell r="F1316" t="str">
            <v>DERIVADO PICK UP</v>
          </cell>
          <cell r="G1316" t="str">
            <v>031080002496005</v>
          </cell>
          <cell r="H1316">
            <v>44972</v>
          </cell>
          <cell r="I1316" t="str">
            <v>ENTREGADO</v>
          </cell>
          <cell r="J1316">
            <v>44973</v>
          </cell>
          <cell r="K1316" t="str">
            <v>JOHAN NOE MENDOZA SALDIVIA_JOHAN NOE MENDOZA SALDIVIA</v>
          </cell>
          <cell r="L1316" t="str">
            <v>GUAYAS RETIRO AGENCIA TRAMACO SAN MARINO RETIRO AGENCIA TRAMACO SAN MARINO RETIRO AGENCIA TRAMACO SAN MARINO</v>
          </cell>
        </row>
        <row r="1317">
          <cell r="A1317" t="str">
            <v>2496006</v>
          </cell>
          <cell r="B1317">
            <v>516090</v>
          </cell>
          <cell r="C1317" t="str">
            <v>2496006</v>
          </cell>
          <cell r="D1317" t="str">
            <v>MDELIVERY</v>
          </cell>
          <cell r="E1317" t="str">
            <v>DESPACHO</v>
          </cell>
          <cell r="F1317" t="str">
            <v>NORMAL</v>
          </cell>
          <cell r="G1317" t="str">
            <v>FT86411</v>
          </cell>
          <cell r="H1317">
            <v>44972</v>
          </cell>
          <cell r="I1317" t="str">
            <v>ENTREGADO</v>
          </cell>
          <cell r="J1317">
            <v>44973</v>
          </cell>
          <cell r="K1317" t="str">
            <v>TANIA DENNISE CAICEDO AGUILAR_TANIA DENNISE CAICEDO AGUILAR</v>
          </cell>
          <cell r="L1317" t="str">
            <v xml:space="preserve"> GUAYAS PARROQUIA TARQU CIUDADELA URDENOR PARQUE CENTRO EMPRESARIAL COLON AV RODIGO CHAVEZ EDIFICIO COLON CORP AL LADO DEL EDIFICO BOSS EL EDIFICO ES COLOR GRIS OSCURO ABAJO DEL EDIFCIO ESTA LA ATENCI</v>
          </cell>
        </row>
        <row r="1318">
          <cell r="A1318" t="str">
            <v>2496007</v>
          </cell>
          <cell r="B1318">
            <v>516091</v>
          </cell>
          <cell r="C1318" t="str">
            <v>2496007</v>
          </cell>
          <cell r="D1318" t="str">
            <v>MDELIVERY</v>
          </cell>
          <cell r="E1318" t="str">
            <v>DESPACHO</v>
          </cell>
          <cell r="F1318" t="str">
            <v>DERIVADO PICK UP</v>
          </cell>
          <cell r="G1318" t="str">
            <v>031080002496007</v>
          </cell>
          <cell r="H1318">
            <v>44972</v>
          </cell>
          <cell r="I1318" t="str">
            <v>EN_TRANSITO</v>
          </cell>
          <cell r="J1318">
            <v>44972</v>
          </cell>
          <cell r="K1318" t="str">
            <v>MILTON SANTIAGO VILLARROEL SUAREZ_MILTON SANTIAGO VILLARROEL SUAREZ</v>
          </cell>
          <cell r="L1318" t="str">
            <v xml:space="preserve"> GUAYAS RETIRO AGENCIA TRAMACO AVE DR HONORATO VaSQUEZ O AVE LAS CASUARINAS Y QUINQUELLAS KM 10 5 ViA A DAULE EN LA LOTIZACIoN INDUSTRIAL INMACONSA MANZANA 5 SOLAR 1 COMUNICARSE CON EL SR CUANDO EL EQ</v>
          </cell>
        </row>
        <row r="1319">
          <cell r="A1319" t="str">
            <v>2496008</v>
          </cell>
          <cell r="B1319">
            <v>516092</v>
          </cell>
          <cell r="C1319" t="str">
            <v>2496008</v>
          </cell>
          <cell r="D1319" t="str">
            <v>MDELIVERY</v>
          </cell>
          <cell r="E1319" t="str">
            <v>DESPACHO</v>
          </cell>
          <cell r="F1319" t="str">
            <v>NORMAL</v>
          </cell>
          <cell r="G1319" t="str">
            <v>FT86362</v>
          </cell>
          <cell r="H1319">
            <v>44972</v>
          </cell>
          <cell r="I1319" t="str">
            <v>ENTREGADO</v>
          </cell>
          <cell r="J1319">
            <v>44973</v>
          </cell>
          <cell r="K1319" t="str">
            <v>MANUEL RODRIGO SANTOS REDIN_MANUEL RODRIGO SANTOS REDIN</v>
          </cell>
          <cell r="L1319" t="str">
            <v>PICHINCHA SAN ANTONIO DE PICHINCHA MITAD DEL MUNDO CALLE ECUATORIAL Y AV MANUEL CORDOVA GALARZA CASA DE 2 PISOS CONJUNTO VILLA ANDINA CASA NuMERO 4 DEL REDONDEL DE LA MITAD DEL MUNDO COGER LA SALIDA V</v>
          </cell>
        </row>
        <row r="1320">
          <cell r="A1320" t="str">
            <v>2496009</v>
          </cell>
          <cell r="B1320">
            <v>516093</v>
          </cell>
          <cell r="C1320" t="str">
            <v>2496009</v>
          </cell>
          <cell r="D1320" t="str">
            <v>MDELIVERY</v>
          </cell>
          <cell r="E1320" t="str">
            <v>DESPACHO</v>
          </cell>
          <cell r="F1320" t="str">
            <v>NORMAL</v>
          </cell>
          <cell r="G1320" t="str">
            <v>FT86405</v>
          </cell>
          <cell r="H1320">
            <v>44972</v>
          </cell>
          <cell r="I1320" t="str">
            <v>ENTREGADO</v>
          </cell>
          <cell r="J1320">
            <v>44973</v>
          </cell>
          <cell r="K1320" t="str">
            <v xml:space="preserve">CASTILLO GUERRERO HERMAN PATRICIO C I 0909963233001_JOLEI S A </v>
          </cell>
          <cell r="L1320" t="str">
            <v>GUAYAS CDLA CEIBOS NORTE CIRCUNVALACIoN OESTE NuMERO 215 CASA ESQUINERA DE 2 PISOS COLOR ABANO COMUNICARSE CON EL SR ANTES DE ACERCARSE AL LUGAR</v>
          </cell>
        </row>
        <row r="1321">
          <cell r="A1321" t="str">
            <v>2496012</v>
          </cell>
          <cell r="B1321">
            <v>516094</v>
          </cell>
          <cell r="C1321" t="str">
            <v>2496012</v>
          </cell>
          <cell r="D1321" t="str">
            <v>MDELIVERY</v>
          </cell>
          <cell r="E1321" t="str">
            <v>DESPACHO</v>
          </cell>
          <cell r="F1321" t="str">
            <v>NORMAL</v>
          </cell>
          <cell r="G1321" t="str">
            <v>031080002496012</v>
          </cell>
          <cell r="H1321">
            <v>44972</v>
          </cell>
          <cell r="I1321" t="str">
            <v>EN_TRANSITO</v>
          </cell>
          <cell r="J1321">
            <v>44972</v>
          </cell>
          <cell r="K1321" t="str">
            <v>JULIO ADOLFO FIGUEROA REYES_JULIO ADOLFO FIGUEROA REYES</v>
          </cell>
          <cell r="L1321" t="str">
            <v xml:space="preserve"> MANABi SECTOR CENTRO CALLE SUCRE Y MONTALVO SE ENTREGA EN EL EIDIFICO DE LA MUNICIPAALIDAD DE JIPI JAPA EN LAS OFICINAS DE FINANCIERO AL LADO DEL BANKECUADOR EL EDIFICO ES DE COLOR CELESTE DE TRES PL</v>
          </cell>
        </row>
        <row r="1322">
          <cell r="A1322" t="str">
            <v>2496013</v>
          </cell>
          <cell r="B1322">
            <v>516095</v>
          </cell>
          <cell r="C1322" t="str">
            <v>2496013</v>
          </cell>
          <cell r="D1322" t="str">
            <v>MDELIVERY</v>
          </cell>
          <cell r="E1322" t="str">
            <v>DESPACHO</v>
          </cell>
          <cell r="F1322" t="str">
            <v>NORMAL</v>
          </cell>
          <cell r="G1322" t="str">
            <v>FT86353</v>
          </cell>
          <cell r="H1322">
            <v>44972</v>
          </cell>
          <cell r="I1322" t="str">
            <v>ENTREGADO</v>
          </cell>
          <cell r="J1322">
            <v>44973</v>
          </cell>
          <cell r="K1322" t="str">
            <v>JORGE ANDRES REINOSO ANDRANGO ci 1721253050 MARIA FERNANDA REINOSO ANDRANGO C I 1718274184 MIN DE CONTACTO 0995853823_JORGE HUMBERTO REINOSO CHASI</v>
          </cell>
          <cell r="L1322" t="str">
            <v>PICHINCHA INAQUITO NACIONES UNIDAS Y AMAZONAS EDIFICIO LA PREVISORA 1ER PISO OFICINA CONNECTIVE 3 JUNTO AL CLUB DE LEONES FRENTE AL EDIFICIO ONE COMUNICARSE CON LA SRTA ANTES DE ACERCARSE AL LUGAR</v>
          </cell>
        </row>
        <row r="1323">
          <cell r="A1323" t="str">
            <v>2496014</v>
          </cell>
          <cell r="B1323">
            <v>516096</v>
          </cell>
          <cell r="C1323" t="str">
            <v>2496014</v>
          </cell>
          <cell r="D1323" t="str">
            <v>MDELIVERY</v>
          </cell>
          <cell r="E1323" t="str">
            <v>DESPACHO</v>
          </cell>
          <cell r="F1323" t="str">
            <v>NORMAL</v>
          </cell>
          <cell r="G1323" t="str">
            <v>031080002496014</v>
          </cell>
          <cell r="H1323">
            <v>44972</v>
          </cell>
          <cell r="I1323" t="str">
            <v>EN_TRANSITO</v>
          </cell>
          <cell r="J1323">
            <v>44972</v>
          </cell>
          <cell r="K1323" t="str">
            <v>NELSON GONZALO MORA ZAMBRANO_NELSON GONZALO MORA ZAMBRANO</v>
          </cell>
          <cell r="L1323" t="str">
            <v xml:space="preserve"> GUAYAS CUIDADELA LOS CIRUELOS CARRETERO BALZAR EMPALME MZ1 VILLA 1 PASANDO DOS GASOLINES VILLA COLOR LADRIDO </v>
          </cell>
        </row>
        <row r="1324">
          <cell r="A1324" t="str">
            <v>2496021</v>
          </cell>
          <cell r="B1324">
            <v>516097</v>
          </cell>
          <cell r="C1324" t="str">
            <v>2496021</v>
          </cell>
          <cell r="D1324" t="str">
            <v>MDELIVERY</v>
          </cell>
          <cell r="E1324" t="str">
            <v>DESPACHO</v>
          </cell>
          <cell r="F1324" t="str">
            <v>NORMAL</v>
          </cell>
          <cell r="G1324" t="str">
            <v>FT86334</v>
          </cell>
          <cell r="H1324">
            <v>44972</v>
          </cell>
          <cell r="I1324" t="str">
            <v>HABILITADO_RUTEO</v>
          </cell>
          <cell r="J1324">
            <v>44973</v>
          </cell>
          <cell r="K1324" t="str">
            <v xml:space="preserve">Ketcy Luzardo_RINOCOOK S A S </v>
          </cell>
          <cell r="L1324" t="str">
            <v>Calle Gustavo Orces y Oe4A casa 92 esquinera color Blanco Intercomunicador de Familia Jumbo Luzardo Sector Guamani Sur de Quito</v>
          </cell>
        </row>
        <row r="1325">
          <cell r="A1325" t="str">
            <v>2496022</v>
          </cell>
          <cell r="B1325">
            <v>516098</v>
          </cell>
          <cell r="C1325" t="str">
            <v>2496022</v>
          </cell>
          <cell r="D1325" t="str">
            <v>MDELIVERY</v>
          </cell>
          <cell r="E1325" t="str">
            <v>DESPACHO</v>
          </cell>
          <cell r="F1325" t="str">
            <v>NORMAL</v>
          </cell>
          <cell r="G1325" t="str">
            <v>FT86336</v>
          </cell>
          <cell r="H1325">
            <v>44972</v>
          </cell>
          <cell r="I1325" t="str">
            <v>ENTREGADO</v>
          </cell>
          <cell r="J1325">
            <v>44973</v>
          </cell>
          <cell r="K1325" t="str">
            <v xml:space="preserve">Flor Cuadrado_CASA GALLOING S A S </v>
          </cell>
          <cell r="L1325" t="str">
            <v>QUILLA NAN OE1 146 SECTOR QUITUMBE</v>
          </cell>
        </row>
        <row r="1326">
          <cell r="A1326" t="str">
            <v>2496025</v>
          </cell>
          <cell r="B1326">
            <v>516099</v>
          </cell>
          <cell r="C1326" t="str">
            <v>2496025</v>
          </cell>
          <cell r="D1326" t="str">
            <v>MDELIVERY</v>
          </cell>
          <cell r="E1326" t="str">
            <v>DESPACHO</v>
          </cell>
          <cell r="F1326" t="str">
            <v>NORMAL</v>
          </cell>
          <cell r="G1326" t="str">
            <v>FT86329</v>
          </cell>
          <cell r="H1326">
            <v>44972</v>
          </cell>
          <cell r="I1326" t="str">
            <v>ENTREGADO</v>
          </cell>
          <cell r="J1326">
            <v>44973</v>
          </cell>
          <cell r="K1326" t="str">
            <v>AMPARO CHANGO_CENTRO COMERCIAL ESPIRAL</v>
          </cell>
          <cell r="L1326" t="str">
            <v>JORGE WHASINTOHG N2080 Y AMAZONAS DENTRO DEL CENTRO COMERCIAL ESPIRAL EN EL LOCAL 148</v>
          </cell>
        </row>
        <row r="1327">
          <cell r="A1327" t="str">
            <v>2496028</v>
          </cell>
          <cell r="B1327">
            <v>516100</v>
          </cell>
          <cell r="C1327" t="str">
            <v>2496028</v>
          </cell>
          <cell r="D1327" t="str">
            <v>MDELIVERY</v>
          </cell>
          <cell r="E1327" t="str">
            <v>DESPACHO</v>
          </cell>
          <cell r="F1327" t="str">
            <v>NORMAL</v>
          </cell>
          <cell r="G1327" t="str">
            <v>FT86393</v>
          </cell>
          <cell r="H1327">
            <v>44972</v>
          </cell>
          <cell r="I1327" t="str">
            <v>ENTREGADO</v>
          </cell>
          <cell r="J1327">
            <v>44973</v>
          </cell>
          <cell r="K1327" t="str">
            <v>EVELYN NATALY PANCHI YANCHAGUANO O LUIS HERRERA_EVELYN NATALY PANCHI YANCHAGUANO</v>
          </cell>
          <cell r="L1327" t="str">
            <v>Coop Crisol Mz 411 villa 33 Ahi en la garita le anuncian A Evelyn Panchi</v>
          </cell>
        </row>
        <row r="1328">
          <cell r="A1328" t="str">
            <v>2496029</v>
          </cell>
          <cell r="B1328">
            <v>516101</v>
          </cell>
          <cell r="C1328" t="str">
            <v>2496029</v>
          </cell>
          <cell r="D1328" t="str">
            <v>MDELIVERY</v>
          </cell>
          <cell r="E1328" t="str">
            <v>DESPACHO</v>
          </cell>
          <cell r="F1328" t="str">
            <v>NORMAL</v>
          </cell>
          <cell r="G1328" t="str">
            <v>FT86341</v>
          </cell>
          <cell r="H1328">
            <v>44972</v>
          </cell>
          <cell r="I1328" t="str">
            <v>HABILITADO_RUTEO</v>
          </cell>
          <cell r="J1328">
            <v>44973</v>
          </cell>
          <cell r="K1328" t="str">
            <v>MOREIRA MOYANO HOOKER ALEXANDER O DEYSI MOYANO_MOREIRA MOYANO HOOKER ALEXANDER</v>
          </cell>
          <cell r="L1328" t="str">
            <v>CUTUGLAHUA SECTOR LA MERCED CALLE LOS OLIVOS BARRIO LOURDES REF A 4 CUADRAS DEL COMISARIATO RONALD</v>
          </cell>
        </row>
        <row r="1329">
          <cell r="A1329" t="str">
            <v>2496030</v>
          </cell>
          <cell r="B1329">
            <v>516102</v>
          </cell>
          <cell r="C1329" t="str">
            <v>2496030</v>
          </cell>
          <cell r="D1329" t="str">
            <v>MDELIVERY</v>
          </cell>
          <cell r="E1329" t="str">
            <v>DESPACHO</v>
          </cell>
          <cell r="F1329" t="str">
            <v>NORMAL</v>
          </cell>
          <cell r="G1329" t="str">
            <v>031080002496030</v>
          </cell>
          <cell r="H1329">
            <v>44972</v>
          </cell>
          <cell r="I1329" t="str">
            <v>INCIDENCIA</v>
          </cell>
          <cell r="J1329">
            <v>44973</v>
          </cell>
          <cell r="K1329" t="str">
            <v>TROYA GOMEZ RONNY ALAN_ RONNY ALAN TROYA GOMEZ</v>
          </cell>
          <cell r="L1329" t="str">
            <v xml:space="preserve">NUEVO COCA SECTOR BELLAVISTA AV PRINCIPAL VIA LORETO FRENTE TALLER DE MOTO SERVIMOTO </v>
          </cell>
        </row>
        <row r="1330">
          <cell r="A1330" t="str">
            <v>2496031</v>
          </cell>
          <cell r="B1330">
            <v>516103</v>
          </cell>
          <cell r="C1330" t="str">
            <v>2496031</v>
          </cell>
          <cell r="D1330" t="str">
            <v>MDELIVERY</v>
          </cell>
          <cell r="E1330" t="str">
            <v>DESPACHO</v>
          </cell>
          <cell r="F1330" t="str">
            <v>NORMAL</v>
          </cell>
          <cell r="G1330" t="str">
            <v>FT86404</v>
          </cell>
          <cell r="H1330">
            <v>44972</v>
          </cell>
          <cell r="I1330" t="str">
            <v>ENTREGADO</v>
          </cell>
          <cell r="J1330">
            <v>44973</v>
          </cell>
          <cell r="K1330" t="str">
            <v>FRANKLIN JESUS SERRANO VASQUEZ O EDITH MARIA VASQUEZ_FRANKLIN JESUS SERRANO VASQUEZ</v>
          </cell>
          <cell r="L1330" t="str">
            <v>Guasmo Norte Coop Juan X Marcos 8 Callejon 51D SE Mz 211 Sl 9 Cerca de la funeraria Sanchez Casa de ceramica de un piso</v>
          </cell>
        </row>
        <row r="1331">
          <cell r="A1331" t="str">
            <v>2496032</v>
          </cell>
          <cell r="B1331">
            <v>516104</v>
          </cell>
          <cell r="C1331" t="str">
            <v>2496032</v>
          </cell>
          <cell r="D1331" t="str">
            <v>MDELIVERY</v>
          </cell>
          <cell r="E1331" t="str">
            <v>DESPACHO</v>
          </cell>
          <cell r="F1331" t="str">
            <v>NORMAL</v>
          </cell>
          <cell r="G1331" t="str">
            <v>FT86399</v>
          </cell>
          <cell r="H1331">
            <v>44972</v>
          </cell>
          <cell r="I1331" t="str">
            <v>ENTREGADO</v>
          </cell>
          <cell r="J1331">
            <v>44973</v>
          </cell>
          <cell r="K1331" t="str">
            <v xml:space="preserve">David Vasquez guevara O JACKELINE ANASTASIO_ILGUECORP S A </v>
          </cell>
          <cell r="L1331" t="str">
            <v>Lotizacion Inmaconsa Dr Honorato Vasquez Av Quinquella Diagonal al colegio Leonidas Garcia Empresa Ilguecorp</v>
          </cell>
        </row>
        <row r="1332">
          <cell r="A1332" t="str">
            <v>2496069</v>
          </cell>
          <cell r="B1332">
            <v>516105</v>
          </cell>
          <cell r="C1332" t="str">
            <v>2496069</v>
          </cell>
          <cell r="D1332" t="str">
            <v>MDELIVERY</v>
          </cell>
          <cell r="E1332" t="str">
            <v>DESPACHO</v>
          </cell>
          <cell r="F1332" t="str">
            <v>NORMAL</v>
          </cell>
          <cell r="G1332" t="str">
            <v>FT86387</v>
          </cell>
          <cell r="H1332">
            <v>44972</v>
          </cell>
          <cell r="I1332" t="str">
            <v>INCIDENCIA</v>
          </cell>
          <cell r="J1332">
            <v>44973</v>
          </cell>
          <cell r="K1332" t="str">
            <v xml:space="preserve">Karla Scippa_EMPACRECI S A </v>
          </cell>
          <cell r="L1332" t="str">
            <v>GUAYAS GUAYAQUIL Av Fco de Orellana CENTRO COMERCIAL CAVS SAN MARINO PLANTA BAJA LOCAL MOVISTAR BODEGA DELIVERY EXPRESS</v>
          </cell>
        </row>
        <row r="1333">
          <cell r="A1333" t="str">
            <v>2496070</v>
          </cell>
          <cell r="B1333">
            <v>516106</v>
          </cell>
          <cell r="C1333" t="str">
            <v>2496070</v>
          </cell>
          <cell r="D1333" t="str">
            <v>MDELIVERY</v>
          </cell>
          <cell r="E1333" t="str">
            <v>DESPACHO</v>
          </cell>
          <cell r="F1333" t="str">
            <v>NORMAL</v>
          </cell>
          <cell r="G1333" t="str">
            <v>031080002496070</v>
          </cell>
          <cell r="H1333">
            <v>44972</v>
          </cell>
          <cell r="I1333" t="str">
            <v>ENTREGADO</v>
          </cell>
          <cell r="J1333">
            <v>44973</v>
          </cell>
          <cell r="K1333" t="str">
            <v>Talina Mendoza_EL DIARIO EDIASA SA</v>
          </cell>
          <cell r="L1333" t="str">
            <v>Km 1 1 2 Av Metropolitana Eloy Alfaro frente a Edinca en El Diario Ediasa</v>
          </cell>
        </row>
        <row r="1334">
          <cell r="A1334" t="str">
            <v>2496071</v>
          </cell>
          <cell r="B1334">
            <v>516107</v>
          </cell>
          <cell r="C1334" t="str">
            <v>2496071</v>
          </cell>
          <cell r="D1334" t="str">
            <v>MDELIVERY</v>
          </cell>
          <cell r="E1334" t="str">
            <v>DESPACHO</v>
          </cell>
          <cell r="F1334" t="str">
            <v>NORMAL</v>
          </cell>
          <cell r="G1334" t="str">
            <v>FT86339</v>
          </cell>
          <cell r="H1334">
            <v>44972</v>
          </cell>
          <cell r="I1334" t="str">
            <v>ENTREGADO</v>
          </cell>
          <cell r="J1334">
            <v>44973</v>
          </cell>
          <cell r="K1334" t="str">
            <v xml:space="preserve">GABRIELA QUEZADA_ASOCIACION DE EMPLEADOS DE PETROAMAZONAS EP PYME </v>
          </cell>
          <cell r="L1334" t="str">
            <v xml:space="preserve">PICHINCHA QUITO PICHINCHA QUITO LA NINA E9 64 Y AV 6 DE DICIEMBRE EDIFICIO SAN FRANCISCO PLAZA PISO 2 ALADO BANCO INTERNACIONAL </v>
          </cell>
        </row>
        <row r="1335">
          <cell r="A1335" t="str">
            <v>2496075</v>
          </cell>
          <cell r="B1335">
            <v>516108</v>
          </cell>
          <cell r="C1335" t="str">
            <v>2496075</v>
          </cell>
          <cell r="D1335" t="str">
            <v>MDELIVERY</v>
          </cell>
          <cell r="E1335" t="str">
            <v>DESPACHO</v>
          </cell>
          <cell r="F1335" t="str">
            <v>NORMAL</v>
          </cell>
          <cell r="G1335" t="str">
            <v>FT86388</v>
          </cell>
          <cell r="H1335">
            <v>44972</v>
          </cell>
          <cell r="I1335" t="str">
            <v>INCIDENCIA</v>
          </cell>
          <cell r="J1335">
            <v>44973</v>
          </cell>
          <cell r="K1335" t="str">
            <v>FREDDY ONECIMO SOLORZANO MERA_FREDDY ONECIMO SOLORZANO MERA</v>
          </cell>
          <cell r="L1335" t="str">
            <v>OCIO VIVIENDA 1 ENTRANDO POR LA AUTOPISTA AL GOE LA SEGUNDA CALLE PRINCIPAL SUBIR HAY UPC MZ 13 VILLA 14 2 136136846028495 79 9639464450058</v>
          </cell>
        </row>
        <row r="1336">
          <cell r="A1336" t="str">
            <v>2496076</v>
          </cell>
          <cell r="B1336">
            <v>516109</v>
          </cell>
          <cell r="C1336" t="str">
            <v>2496076</v>
          </cell>
          <cell r="D1336" t="str">
            <v>MDELIVERY</v>
          </cell>
          <cell r="E1336" t="str">
            <v>DESPACHO</v>
          </cell>
          <cell r="F1336" t="str">
            <v>NORMAL</v>
          </cell>
          <cell r="G1336" t="str">
            <v>031080002496076</v>
          </cell>
          <cell r="H1336">
            <v>44972</v>
          </cell>
          <cell r="I1336" t="str">
            <v>EN_TRANSITO</v>
          </cell>
          <cell r="J1336">
            <v>44972</v>
          </cell>
          <cell r="K1336" t="str">
            <v>JUAN DAVID GUAMAN BELTRAN_JUAN DAVID GUAMAN BELTRAN</v>
          </cell>
          <cell r="L1336" t="str">
            <v>CALLE ELOY ALFARO Y AV LIBERTADOR SIMON BOLIVAR EN PARQUE CENTRAL DE GUAYLLABAMBA FRENTE A LA FARMACIA CRUZ AZUL</v>
          </cell>
        </row>
        <row r="1337">
          <cell r="A1337" t="str">
            <v>2496077</v>
          </cell>
          <cell r="B1337">
            <v>516110</v>
          </cell>
          <cell r="C1337" t="str">
            <v>2496077</v>
          </cell>
          <cell r="D1337" t="str">
            <v>MDELIVERY</v>
          </cell>
          <cell r="E1337" t="str">
            <v>DESPACHO</v>
          </cell>
          <cell r="F1337" t="str">
            <v>NORMAL</v>
          </cell>
          <cell r="G1337" t="str">
            <v>FT86340</v>
          </cell>
          <cell r="H1337">
            <v>44972</v>
          </cell>
          <cell r="I1337" t="str">
            <v>ENTREGADO</v>
          </cell>
          <cell r="J1337">
            <v>44973</v>
          </cell>
          <cell r="K1337" t="str">
            <v>PAULINA LARA_VITA ALIMENTOS C A</v>
          </cell>
          <cell r="L1337" t="str">
            <v>CALLE PEDRO PINTO Y VIA NAPO SECTOR LULUNCOTO</v>
          </cell>
        </row>
        <row r="1338">
          <cell r="A1338" t="str">
            <v>2496078</v>
          </cell>
          <cell r="B1338">
            <v>516111</v>
          </cell>
          <cell r="C1338" t="str">
            <v>2496078</v>
          </cell>
          <cell r="D1338" t="str">
            <v>MDELIVERY</v>
          </cell>
          <cell r="E1338" t="str">
            <v>DESPACHO</v>
          </cell>
          <cell r="F1338" t="str">
            <v>NORMAL</v>
          </cell>
          <cell r="G1338" t="str">
            <v>FT86325</v>
          </cell>
          <cell r="H1338">
            <v>44972</v>
          </cell>
          <cell r="I1338" t="str">
            <v>ENTREGADO</v>
          </cell>
          <cell r="J1338">
            <v>44973</v>
          </cell>
          <cell r="K1338" t="str">
            <v xml:space="preserve">Somayka Correa_TETRA PAK CIA LTDA </v>
          </cell>
          <cell r="L1338" t="str">
            <v xml:space="preserve">Calle Maria Godoy E2 206 y Progreso Conjunto Finca 5 Calderon </v>
          </cell>
        </row>
        <row r="1339">
          <cell r="A1339" t="str">
            <v>2496079</v>
          </cell>
          <cell r="B1339">
            <v>516112</v>
          </cell>
          <cell r="C1339" t="str">
            <v>2496079</v>
          </cell>
          <cell r="D1339" t="str">
            <v>MDELIVERY</v>
          </cell>
          <cell r="E1339" t="str">
            <v>DESPACHO</v>
          </cell>
          <cell r="F1339" t="str">
            <v>NORMAL</v>
          </cell>
          <cell r="G1339" t="str">
            <v>FT86349</v>
          </cell>
          <cell r="H1339">
            <v>44972</v>
          </cell>
          <cell r="I1339" t="str">
            <v>ENTREGADO</v>
          </cell>
          <cell r="J1339">
            <v>44973</v>
          </cell>
          <cell r="K1339" t="str">
            <v>Mery Valladares o Jaime Yepez_IBERIA LINEAS AEREAS DE ESPANA SOCIEDAD ANONIMA OP</v>
          </cell>
          <cell r="L1339" t="str">
            <v xml:space="preserve"> Av Amazonas No 34 33 y calle Azuay diagonal al vivarium de la carolina edificio Seguros Confianza Piso pethouse oficinas Iberia </v>
          </cell>
        </row>
        <row r="1340">
          <cell r="A1340" t="str">
            <v>2495896</v>
          </cell>
          <cell r="B1340">
            <v>516032</v>
          </cell>
          <cell r="C1340" t="str">
            <v>2495896</v>
          </cell>
          <cell r="D1340" t="str">
            <v>MDELIVERY</v>
          </cell>
          <cell r="E1340" t="str">
            <v>DESPACHO</v>
          </cell>
          <cell r="F1340" t="str">
            <v>NORMAL</v>
          </cell>
          <cell r="G1340" t="str">
            <v>FT86360</v>
          </cell>
          <cell r="H1340">
            <v>44972</v>
          </cell>
          <cell r="I1340" t="str">
            <v>ENTREGADO</v>
          </cell>
          <cell r="J1340">
            <v>44973</v>
          </cell>
          <cell r="K1340" t="str">
            <v xml:space="preserve">ANA VANROZELEN_ZAIMELLA DEL ECUADOR S A </v>
          </cell>
          <cell r="L1340" t="str">
            <v>Calle Juan De Dios Morales lote 1 y panamericana sur SECTOR LA BALBINA AMAGUANA</v>
          </cell>
        </row>
        <row r="1341">
          <cell r="A1341" t="str">
            <v>2495897</v>
          </cell>
          <cell r="B1341">
            <v>516033</v>
          </cell>
          <cell r="C1341" t="str">
            <v>2495897</v>
          </cell>
          <cell r="D1341" t="str">
            <v>MDELIVERY</v>
          </cell>
          <cell r="E1341" t="str">
            <v>DESPACHO</v>
          </cell>
          <cell r="F1341" t="str">
            <v>NORMAL</v>
          </cell>
          <cell r="G1341" t="str">
            <v>FT86366</v>
          </cell>
          <cell r="H1341">
            <v>44972</v>
          </cell>
          <cell r="I1341" t="str">
            <v>ENTREGADO</v>
          </cell>
          <cell r="J1341">
            <v>44973</v>
          </cell>
          <cell r="K1341" t="str">
            <v xml:space="preserve">Victor Rodriguez_DELCAMPO CIA LTDA </v>
          </cell>
          <cell r="L1341" t="str">
            <v xml:space="preserve"> Pichincha Quito via interoceanica km 21 Puembo Fabrica La Holandesa </v>
          </cell>
        </row>
        <row r="1342">
          <cell r="A1342" t="str">
            <v>2495898</v>
          </cell>
          <cell r="B1342">
            <v>516034</v>
          </cell>
          <cell r="C1342" t="str">
            <v>2495898</v>
          </cell>
          <cell r="D1342" t="str">
            <v>MDELIVERY</v>
          </cell>
          <cell r="E1342" t="str">
            <v>DESPACHO</v>
          </cell>
          <cell r="F1342" t="str">
            <v>NORMAL</v>
          </cell>
          <cell r="G1342" t="str">
            <v>FT86389</v>
          </cell>
          <cell r="H1342">
            <v>44972</v>
          </cell>
          <cell r="I1342" t="str">
            <v>ENTREGADO</v>
          </cell>
          <cell r="J1342">
            <v>44973</v>
          </cell>
          <cell r="K1342" t="str">
            <v>ANGEL ANDRES PANCHANA CAYETANO_ANGEL ANDRES PANCHANA CAYETANO</v>
          </cell>
          <cell r="L1342" t="str">
            <v>CALLE 25 Y CALLE I DIAGONAL A LA ESCUELA OTON VELEZ</v>
          </cell>
        </row>
        <row r="1343">
          <cell r="A1343" t="str">
            <v>2495899</v>
          </cell>
          <cell r="B1343">
            <v>516035</v>
          </cell>
          <cell r="C1343" t="str">
            <v>2495899</v>
          </cell>
          <cell r="D1343" t="str">
            <v>MDELIVERY</v>
          </cell>
          <cell r="E1343" t="str">
            <v>DESPACHO</v>
          </cell>
          <cell r="F1343" t="str">
            <v>NORMAL</v>
          </cell>
          <cell r="G1343" t="str">
            <v>FT86410</v>
          </cell>
          <cell r="H1343">
            <v>44972</v>
          </cell>
          <cell r="I1343" t="str">
            <v>ENTREGADO</v>
          </cell>
          <cell r="J1343">
            <v>44973</v>
          </cell>
          <cell r="K1343" t="str">
            <v xml:space="preserve">Thalia Velez Gabriela Malo_PYCCA S A </v>
          </cell>
          <cell r="L1343" t="str">
            <v>Edificio Pycca 3er piso Of Administracion General Boyaca 1205 y 9 de octubre</v>
          </cell>
        </row>
        <row r="1344">
          <cell r="A1344" t="str">
            <v>2495900</v>
          </cell>
          <cell r="B1344">
            <v>516036</v>
          </cell>
          <cell r="C1344" t="str">
            <v>2495900</v>
          </cell>
          <cell r="D1344" t="str">
            <v>MDELIVERY</v>
          </cell>
          <cell r="E1344" t="str">
            <v>DESPACHO</v>
          </cell>
          <cell r="F1344" t="str">
            <v>NORMAL</v>
          </cell>
          <cell r="G1344" t="str">
            <v>IC7290</v>
          </cell>
          <cell r="H1344">
            <v>44972</v>
          </cell>
          <cell r="I1344" t="str">
            <v>ENTREGADO</v>
          </cell>
          <cell r="J1344">
            <v>44973</v>
          </cell>
          <cell r="K1344" t="str">
            <v xml:space="preserve">IVONNE PAREDES_ECUARESORTS S A </v>
          </cell>
          <cell r="L1344" t="str">
            <v>Juan Larrea Guerrero y Manuel Cajias Oficinas Equindeca Cuenca Azuay</v>
          </cell>
        </row>
        <row r="1345">
          <cell r="A1345" t="str">
            <v>2495902</v>
          </cell>
          <cell r="B1345">
            <v>516037</v>
          </cell>
          <cell r="C1345" t="str">
            <v>2495902</v>
          </cell>
          <cell r="D1345" t="str">
            <v>MDELIVERY</v>
          </cell>
          <cell r="E1345" t="str">
            <v>DESPACHO</v>
          </cell>
          <cell r="F1345" t="str">
            <v>NORMAL</v>
          </cell>
          <cell r="G1345" t="str">
            <v>FT86391</v>
          </cell>
          <cell r="H1345">
            <v>44972</v>
          </cell>
          <cell r="I1345" t="str">
            <v>ENTREGADO</v>
          </cell>
          <cell r="J1345">
            <v>44973</v>
          </cell>
          <cell r="K1345" t="str">
            <v xml:space="preserve">Maria Emilia Bermudez_DIMOLFIN S A </v>
          </cell>
          <cell r="L1345" t="str">
            <v>Av s n y Av de las Americas Edificio Sky Building Piso 5 oficina 505</v>
          </cell>
        </row>
        <row r="1346">
          <cell r="A1346" t="str">
            <v>2495903</v>
          </cell>
          <cell r="B1346">
            <v>516038</v>
          </cell>
          <cell r="C1346" t="str">
            <v>2495903</v>
          </cell>
          <cell r="D1346" t="str">
            <v>MDELIVERY</v>
          </cell>
          <cell r="E1346" t="str">
            <v>DESPACHO</v>
          </cell>
          <cell r="F1346" t="str">
            <v>NORMAL</v>
          </cell>
          <cell r="G1346" t="str">
            <v>031080002495903</v>
          </cell>
          <cell r="H1346">
            <v>44972</v>
          </cell>
          <cell r="I1346" t="str">
            <v>EN_TRANSITO</v>
          </cell>
          <cell r="J1346">
            <v>44972</v>
          </cell>
          <cell r="K1346" t="str">
            <v>LUIS FERNANDO CACHIMUEL CACHIGUANGO_LUIS FERNANDO CACHIMUEL CACHIGUANGO</v>
          </cell>
          <cell r="L1346" t="str">
            <v>EL CENTRO AV 10 DE AGOSTO ENTRE CALLES ANTONIO ANTE Y ELOY ALFARO AL LADO DE LA NOTARiA PRIMERA DEL CANToN GUARANDA</v>
          </cell>
        </row>
        <row r="1347">
          <cell r="A1347" t="str">
            <v>2495904</v>
          </cell>
          <cell r="B1347">
            <v>516039</v>
          </cell>
          <cell r="C1347" t="str">
            <v>2495904</v>
          </cell>
          <cell r="D1347" t="str">
            <v>MDELIVERY</v>
          </cell>
          <cell r="E1347" t="str">
            <v>DESPACHO</v>
          </cell>
          <cell r="F1347" t="str">
            <v>NORMAL</v>
          </cell>
          <cell r="G1347" t="str">
            <v>FT86383</v>
          </cell>
          <cell r="H1347">
            <v>44972</v>
          </cell>
          <cell r="I1347" t="str">
            <v>INCIDENCIA</v>
          </cell>
          <cell r="J1347">
            <v>44973</v>
          </cell>
          <cell r="K1347" t="str">
            <v>EULOGIO RAMIRO PINCAY SALAZAR_EULOGIO RAMIRO PINCAY SALAZAR</v>
          </cell>
          <cell r="L1347" t="str">
            <v xml:space="preserve"> mapasinge oeste cooperativa 9 de enero manzana g solar 1164 farmacia keila a una cuadra a mano derecha hay una lomita </v>
          </cell>
        </row>
        <row r="1348">
          <cell r="A1348" t="str">
            <v>2495905</v>
          </cell>
          <cell r="B1348">
            <v>516040</v>
          </cell>
          <cell r="C1348" t="str">
            <v>2495905</v>
          </cell>
          <cell r="D1348" t="str">
            <v>MDELIVERY</v>
          </cell>
          <cell r="E1348" t="str">
            <v>DESPACHO</v>
          </cell>
          <cell r="F1348" t="str">
            <v>NORMAL</v>
          </cell>
          <cell r="G1348" t="str">
            <v>031080002495905</v>
          </cell>
          <cell r="H1348">
            <v>44972</v>
          </cell>
          <cell r="I1348" t="str">
            <v>ENTREGADO</v>
          </cell>
          <cell r="J1348">
            <v>44973</v>
          </cell>
          <cell r="K1348" t="str">
            <v>Wendy Suarez_INDUSTRIAL ALFA INDUALFA S A</v>
          </cell>
          <cell r="L1348" t="str">
            <v>Cdla La Prosperina Calles sexta 908 y Avenida Novena Mapasingue Km 7 5 via a Daul</v>
          </cell>
        </row>
        <row r="1349">
          <cell r="A1349" t="str">
            <v>2495906</v>
          </cell>
          <cell r="B1349">
            <v>516041</v>
          </cell>
          <cell r="C1349" t="str">
            <v>2495906</v>
          </cell>
          <cell r="D1349" t="str">
            <v>MDELIVERY</v>
          </cell>
          <cell r="E1349" t="str">
            <v>DESPACHO</v>
          </cell>
          <cell r="F1349" t="str">
            <v>NORMAL</v>
          </cell>
          <cell r="G1349" t="str">
            <v>IC7281</v>
          </cell>
          <cell r="H1349">
            <v>44972</v>
          </cell>
          <cell r="I1349" t="str">
            <v>ENTREGADO</v>
          </cell>
          <cell r="J1349">
            <v>44973</v>
          </cell>
          <cell r="K1349" t="str">
            <v>JHONNY FERNANDO ALMACHE CARRION_JHONNY FERNANDO ALMACHE CARRION</v>
          </cell>
          <cell r="L1349" t="str">
            <v>AV PUMAPUNGO Y EMILIANO ZAPATA COMO REFERENCIA PARQUE MONAY</v>
          </cell>
        </row>
        <row r="1350">
          <cell r="A1350" t="str">
            <v>2495908</v>
          </cell>
          <cell r="B1350">
            <v>516042</v>
          </cell>
          <cell r="C1350" t="str">
            <v>2495908</v>
          </cell>
          <cell r="D1350" t="str">
            <v>MDELIVERY</v>
          </cell>
          <cell r="E1350" t="str">
            <v>DESPACHO</v>
          </cell>
          <cell r="F1350" t="str">
            <v>NORMAL</v>
          </cell>
          <cell r="G1350" t="str">
            <v>FT86398</v>
          </cell>
          <cell r="H1350">
            <v>44972</v>
          </cell>
          <cell r="I1350" t="str">
            <v>ENTREGADO</v>
          </cell>
          <cell r="J1350">
            <v>44973</v>
          </cell>
          <cell r="K1350" t="str">
            <v xml:space="preserve">Ana Maria Vargas_BANCO GUAYAQUIL S A </v>
          </cell>
          <cell r="L1350" t="str">
            <v>Pichincha y P Icaza Matriz Banco Guayaquil piso 1</v>
          </cell>
        </row>
        <row r="1351">
          <cell r="A1351" t="str">
            <v>2495909</v>
          </cell>
          <cell r="B1351">
            <v>516043</v>
          </cell>
          <cell r="C1351" t="str">
            <v>2495909</v>
          </cell>
          <cell r="D1351" t="str">
            <v>MDELIVERY</v>
          </cell>
          <cell r="E1351" t="str">
            <v>DESPACHO</v>
          </cell>
          <cell r="F1351" t="str">
            <v>NORMAL</v>
          </cell>
          <cell r="G1351" t="str">
            <v>FT86386</v>
          </cell>
          <cell r="H1351">
            <v>44972</v>
          </cell>
          <cell r="I1351" t="str">
            <v>ENTREGADO</v>
          </cell>
          <cell r="J1351">
            <v>44973</v>
          </cell>
          <cell r="K1351" t="str">
            <v xml:space="preserve">GUARDIA TURNO_TELCONET S A </v>
          </cell>
          <cell r="L1351" t="str">
            <v xml:space="preserve"> GUAYAS GUAYAQUIL Kennedy Norte Mz 109 solar 21 En la garita de los agentes de seguridad </v>
          </cell>
        </row>
        <row r="1352">
          <cell r="A1352" t="str">
            <v>2495920</v>
          </cell>
          <cell r="B1352">
            <v>516044</v>
          </cell>
          <cell r="C1352" t="str">
            <v>2495920</v>
          </cell>
          <cell r="D1352" t="str">
            <v>MDELIVERY</v>
          </cell>
          <cell r="E1352" t="str">
            <v>DESPACHO</v>
          </cell>
          <cell r="F1352" t="str">
            <v>NORMAL</v>
          </cell>
          <cell r="G1352" t="str">
            <v>FT86330</v>
          </cell>
          <cell r="H1352">
            <v>44972</v>
          </cell>
          <cell r="I1352" t="str">
            <v>HABILITADO_RUTEO</v>
          </cell>
          <cell r="J1352">
            <v>44973</v>
          </cell>
          <cell r="K1352" t="str">
            <v>RUBEN APARICIO BLACIO MARTINEZ_RUBEN APARICIO BLACIO MARTINEZ</v>
          </cell>
          <cell r="L1352" t="str">
            <v>SANGOLQUI Riofrio y calle A frente a la clinica Novaclinica</v>
          </cell>
        </row>
        <row r="1353">
          <cell r="A1353" t="str">
            <v>2495921</v>
          </cell>
          <cell r="B1353">
            <v>516045</v>
          </cell>
          <cell r="C1353" t="str">
            <v>2495921</v>
          </cell>
          <cell r="D1353" t="str">
            <v>MDELIVERY</v>
          </cell>
          <cell r="E1353" t="str">
            <v>DESPACHO</v>
          </cell>
          <cell r="F1353" t="str">
            <v>NORMAL</v>
          </cell>
          <cell r="G1353" t="str">
            <v>FT86328</v>
          </cell>
          <cell r="H1353">
            <v>44972</v>
          </cell>
          <cell r="I1353" t="str">
            <v>ENTREGADO</v>
          </cell>
          <cell r="J1353">
            <v>44973</v>
          </cell>
          <cell r="K1353" t="str">
            <v>FERNANDA TORRES_SOCIEDAD DE LUCHA CONTRA EL CANCER</v>
          </cell>
          <cell r="L1353" t="str">
            <v>PICHINCHA QUITO AV ELOY ALFARO s n Y LOS PINOS HOSPITAL SOLCA</v>
          </cell>
        </row>
        <row r="1354">
          <cell r="A1354" t="str">
            <v>2495923</v>
          </cell>
          <cell r="B1354">
            <v>516046</v>
          </cell>
          <cell r="C1354" t="str">
            <v>2495923</v>
          </cell>
          <cell r="D1354" t="str">
            <v>MDELIVERY</v>
          </cell>
          <cell r="E1354" t="str">
            <v>DESPACHO</v>
          </cell>
          <cell r="F1354" t="str">
            <v>NORMAL</v>
          </cell>
          <cell r="G1354" t="str">
            <v>031080002495923</v>
          </cell>
          <cell r="H1354">
            <v>44972</v>
          </cell>
          <cell r="I1354" t="str">
            <v>EN_TRANSITO</v>
          </cell>
          <cell r="J1354">
            <v>44972</v>
          </cell>
          <cell r="K1354" t="str">
            <v>JENNY FABIOLA RUIZ YEPEZ_JENNY FABIOLA RUIZ YEPEZ</v>
          </cell>
          <cell r="L1354" t="str">
            <v>TONSUPA Hotel Oceano Lodge calle Morfora 2do lote y av Club del Pacifico frente al conjunto Artenis</v>
          </cell>
        </row>
        <row r="1355">
          <cell r="A1355" t="str">
            <v>2495924</v>
          </cell>
          <cell r="B1355">
            <v>516047</v>
          </cell>
          <cell r="C1355" t="str">
            <v>2495924</v>
          </cell>
          <cell r="D1355" t="str">
            <v>MDELIVERY</v>
          </cell>
          <cell r="E1355" t="str">
            <v>DESPACHO</v>
          </cell>
          <cell r="F1355" t="str">
            <v>NORMAL</v>
          </cell>
          <cell r="G1355" t="str">
            <v>FT86384</v>
          </cell>
          <cell r="H1355">
            <v>44972</v>
          </cell>
          <cell r="I1355" t="str">
            <v>ENTREGADO</v>
          </cell>
          <cell r="J1355">
            <v>44973</v>
          </cell>
          <cell r="K1355" t="str">
            <v xml:space="preserve"> ANDRES ALEXANDER VERA IBARRA_ ANDRES ALEXANDER VERA IBARRA</v>
          </cell>
          <cell r="L1355" t="str">
            <v>CALLE 19 B Y AV PRESIDENTE ISIDRIDO SECTOR SAUCES 6 EMPRESA MARCA IDEAS JUNTO A LA ESCUELA DEL FOTOGRAFO</v>
          </cell>
        </row>
        <row r="1356">
          <cell r="A1356" t="str">
            <v>2495925</v>
          </cell>
          <cell r="B1356">
            <v>516048</v>
          </cell>
          <cell r="C1356" t="str">
            <v>2495925</v>
          </cell>
          <cell r="D1356" t="str">
            <v>MDELIVERY</v>
          </cell>
          <cell r="E1356" t="str">
            <v>DESPACHO</v>
          </cell>
          <cell r="F1356" t="str">
            <v>NORMAL</v>
          </cell>
          <cell r="G1356" t="str">
            <v>IC7285</v>
          </cell>
          <cell r="H1356">
            <v>44972</v>
          </cell>
          <cell r="I1356" t="str">
            <v>ENTREGADO</v>
          </cell>
          <cell r="J1356">
            <v>44973</v>
          </cell>
          <cell r="K1356" t="str">
            <v>SILVIA MARIN_C A ECUATORIANA DE CERAMICA</v>
          </cell>
          <cell r="L1356" t="str">
            <v>Av Heroes de Verdeloma 9 22 y Francisco Tamariz en Centro Ceramico Ecuatoriana de Ceramica Cuenca Azuay</v>
          </cell>
        </row>
        <row r="1357">
          <cell r="A1357" t="str">
            <v>2495926</v>
          </cell>
          <cell r="B1357">
            <v>516049</v>
          </cell>
          <cell r="C1357" t="str">
            <v>2495926</v>
          </cell>
          <cell r="D1357" t="str">
            <v>MDELIVERY</v>
          </cell>
          <cell r="E1357" t="str">
            <v>DESPACHO</v>
          </cell>
          <cell r="F1357" t="str">
            <v>NORMAL</v>
          </cell>
          <cell r="G1357" t="str">
            <v>031080002495926</v>
          </cell>
          <cell r="H1357">
            <v>44972</v>
          </cell>
          <cell r="I1357" t="str">
            <v>ENTREGADO</v>
          </cell>
          <cell r="J1357">
            <v>44973</v>
          </cell>
          <cell r="K1357" t="str">
            <v xml:space="preserve">JOSE MERCHAN_MUEBLES EL BOSQUE S A </v>
          </cell>
          <cell r="L1357" t="str">
            <v>KM 6 5 VIA DAULE PROSPERINA</v>
          </cell>
        </row>
        <row r="1358">
          <cell r="A1358" t="str">
            <v>2495929</v>
          </cell>
          <cell r="B1358">
            <v>516050</v>
          </cell>
          <cell r="C1358" t="str">
            <v>2495929</v>
          </cell>
          <cell r="D1358" t="str">
            <v>MDELIVERY</v>
          </cell>
          <cell r="E1358" t="str">
            <v>DESPACHO</v>
          </cell>
          <cell r="F1358" t="str">
            <v>NORMAL</v>
          </cell>
          <cell r="G1358" t="str">
            <v>FT86385</v>
          </cell>
          <cell r="H1358">
            <v>44972</v>
          </cell>
          <cell r="I1358" t="str">
            <v>ENTREGADO</v>
          </cell>
          <cell r="J1358">
            <v>44973</v>
          </cell>
          <cell r="K1358" t="str">
            <v xml:space="preserve">Ivonne Molina_MAINT S A </v>
          </cell>
          <cell r="L1358" t="str">
            <v xml:space="preserve"> Dr Alfredo Baquerizo Moreno 713 y Guayaquil 090306 Guayaquil Ecuador </v>
          </cell>
        </row>
        <row r="1359">
          <cell r="A1359" t="str">
            <v>2495934</v>
          </cell>
          <cell r="B1359">
            <v>516051</v>
          </cell>
          <cell r="C1359" t="str">
            <v>2495934</v>
          </cell>
          <cell r="D1359" t="str">
            <v>MDELIVERY</v>
          </cell>
          <cell r="E1359" t="str">
            <v>DESPACHO</v>
          </cell>
          <cell r="F1359" t="str">
            <v>NORMAL</v>
          </cell>
          <cell r="G1359" t="str">
            <v>FT86359</v>
          </cell>
          <cell r="H1359">
            <v>44972</v>
          </cell>
          <cell r="I1359" t="str">
            <v>ENTREGADO</v>
          </cell>
          <cell r="J1359">
            <v>44973</v>
          </cell>
          <cell r="K1359" t="str">
            <v xml:space="preserve">Edison Tutillo_PAYLESS SHOESOURCE ECUADOR CIA LTDA </v>
          </cell>
          <cell r="L1359" t="str">
            <v>JORGE DROM 39 44 Y ALFONSO PEREIRA CENTRO DE OFICINAS INAQUITO 1 OF 702</v>
          </cell>
        </row>
        <row r="1360">
          <cell r="A1360" t="str">
            <v>2495935</v>
          </cell>
          <cell r="B1360">
            <v>516052</v>
          </cell>
          <cell r="C1360" t="str">
            <v>2495935</v>
          </cell>
          <cell r="D1360" t="str">
            <v>MDELIVERY</v>
          </cell>
          <cell r="E1360" t="str">
            <v>DESPACHO</v>
          </cell>
          <cell r="F1360" t="str">
            <v>NORMAL</v>
          </cell>
          <cell r="G1360" t="str">
            <v>031080002495935</v>
          </cell>
          <cell r="H1360">
            <v>44972</v>
          </cell>
          <cell r="I1360" t="str">
            <v>INCIDENCIA</v>
          </cell>
          <cell r="J1360">
            <v>44973</v>
          </cell>
          <cell r="K1360" t="str">
            <v>JUAN DIEGO SARANGO JARAMILLO_JUAN DIEGO SARANGO JARAMILLO</v>
          </cell>
          <cell r="L1360" t="str">
            <v xml:space="preserve"> HOSPITAL TEOFILO DAVILA AREA DIALISIS 4TO PISO REFERENCIA Hospital Teofilo Davila Boyaca Machala entre BOYACA Y BUENAVISTA </v>
          </cell>
        </row>
        <row r="1361">
          <cell r="A1361" t="str">
            <v>2495936</v>
          </cell>
          <cell r="B1361">
            <v>516053</v>
          </cell>
          <cell r="C1361" t="str">
            <v>2495936</v>
          </cell>
          <cell r="D1361" t="str">
            <v>MDELIVERY</v>
          </cell>
          <cell r="E1361" t="str">
            <v>DESPACHO</v>
          </cell>
          <cell r="F1361" t="str">
            <v>NORMAL</v>
          </cell>
          <cell r="G1361" t="str">
            <v>FT86382</v>
          </cell>
          <cell r="H1361">
            <v>44972</v>
          </cell>
          <cell r="I1361" t="str">
            <v>ENTREGADO</v>
          </cell>
          <cell r="J1361">
            <v>44973</v>
          </cell>
          <cell r="K1361" t="str">
            <v>ROBERTO FERNANDO FALCONI BENITEZ_ROBERTO FERNANDO FALCONI BENITEZ</v>
          </cell>
          <cell r="L1361" t="str">
            <v>Ciudadela Kennedy Av Primera Mz 17 Sl 4</v>
          </cell>
        </row>
        <row r="1362">
          <cell r="A1362" t="str">
            <v>2495939</v>
          </cell>
          <cell r="B1362">
            <v>516054</v>
          </cell>
          <cell r="C1362" t="str">
            <v>2495939</v>
          </cell>
          <cell r="D1362" t="str">
            <v>MDELIVERY</v>
          </cell>
          <cell r="E1362" t="str">
            <v>DESPACHO</v>
          </cell>
          <cell r="F1362" t="str">
            <v>NORMAL</v>
          </cell>
          <cell r="G1362" t="str">
            <v>FT86332</v>
          </cell>
          <cell r="H1362">
            <v>44972</v>
          </cell>
          <cell r="I1362" t="str">
            <v>ENTREGADO</v>
          </cell>
          <cell r="J1362">
            <v>44973</v>
          </cell>
          <cell r="K1362" t="str">
            <v>DAVID ALEXANDER CANAR OCHOA_DAVID ALEXANDER CANAR OCHOA</v>
          </cell>
          <cell r="L1362" t="str">
            <v xml:space="preserve"> AVE CORDOVA GALERIA Y 13 DE JUNIO REFERENCIA EN LA EMSAMBLADORA MARESA </v>
          </cell>
        </row>
        <row r="1363">
          <cell r="A1363" t="str">
            <v>2495940</v>
          </cell>
          <cell r="B1363">
            <v>516055</v>
          </cell>
          <cell r="C1363" t="str">
            <v>2495940</v>
          </cell>
          <cell r="D1363" t="str">
            <v>MDELIVERY</v>
          </cell>
          <cell r="E1363" t="str">
            <v>DESPACHO</v>
          </cell>
          <cell r="F1363" t="str">
            <v>NORMAL</v>
          </cell>
          <cell r="G1363" t="str">
            <v>FT86377</v>
          </cell>
          <cell r="H1363">
            <v>44972</v>
          </cell>
          <cell r="I1363" t="str">
            <v>ENTREGADO</v>
          </cell>
          <cell r="J1363">
            <v>44973</v>
          </cell>
          <cell r="K1363" t="str">
            <v xml:space="preserve"> ANDRES ALEXANDER VERA IBARRA_ ANDRES ALEXANDER VERA IBARRA</v>
          </cell>
          <cell r="L1363" t="str">
            <v>CALLE 19 B Y AV PRESIDENTE ISIDRIDO SECTOR SAUCES 6 EMPRESA MARCA IDEAS JUNTO A LA ESCUELA DEL FOTOGRAFO</v>
          </cell>
        </row>
        <row r="1364">
          <cell r="A1364" t="str">
            <v>2495942</v>
          </cell>
          <cell r="B1364">
            <v>516056</v>
          </cell>
          <cell r="C1364" t="str">
            <v>2495942</v>
          </cell>
          <cell r="D1364" t="str">
            <v>MDELIVERY</v>
          </cell>
          <cell r="E1364" t="str">
            <v>DESPACHO</v>
          </cell>
          <cell r="F1364" t="str">
            <v>NORMAL</v>
          </cell>
          <cell r="G1364" t="str">
            <v>FT86331</v>
          </cell>
          <cell r="H1364">
            <v>44972</v>
          </cell>
          <cell r="I1364" t="str">
            <v>ENTREGADO</v>
          </cell>
          <cell r="J1364">
            <v>44973</v>
          </cell>
          <cell r="K1364" t="str">
            <v>JORGE EDUARDO LEMA PILATUNA_JORGE EDUARDO LEMA PILATUNA</v>
          </cell>
          <cell r="L1364" t="str">
            <v xml:space="preserve"> MANUEL CORONADO Y JOAQUIN RUALES REFERENCIA 509 CENTRO DE CHIGOGALLO POLLOS DEL SUR </v>
          </cell>
        </row>
        <row r="1365">
          <cell r="A1365" t="str">
            <v>2495943</v>
          </cell>
          <cell r="B1365">
            <v>516057</v>
          </cell>
          <cell r="C1365" t="str">
            <v>2495943</v>
          </cell>
          <cell r="D1365" t="str">
            <v>MDELIVERY</v>
          </cell>
          <cell r="E1365" t="str">
            <v>DESPACHO</v>
          </cell>
          <cell r="F1365" t="str">
            <v>NORMAL</v>
          </cell>
          <cell r="G1365" t="str">
            <v>FT86390</v>
          </cell>
          <cell r="H1365">
            <v>44972</v>
          </cell>
          <cell r="I1365" t="str">
            <v>ENTREGADO</v>
          </cell>
          <cell r="J1365">
            <v>44973</v>
          </cell>
          <cell r="K1365" t="str">
            <v>LIDIA PRICILA ORELLANA CASTILLO_LIDIA PRICILA ORELLANA CASTILLO</v>
          </cell>
          <cell r="L1365" t="str">
            <v>DR EMILIO ROMERO Y AV BENJAMIN CARRION EDIFICIO ESQ LABRA QUE LABRA EMPANADAS ALBORADA 6TA ETAPA MZ 601 VILLA 1 PISO 1 OFICINA</v>
          </cell>
        </row>
        <row r="1366">
          <cell r="A1366" t="str">
            <v>2495949</v>
          </cell>
          <cell r="B1366">
            <v>516058</v>
          </cell>
          <cell r="C1366" t="str">
            <v>2495949</v>
          </cell>
          <cell r="D1366" t="str">
            <v>MDELIVERY</v>
          </cell>
          <cell r="E1366" t="str">
            <v>DESPACHO</v>
          </cell>
          <cell r="F1366" t="str">
            <v>NORMAL</v>
          </cell>
          <cell r="G1366" t="str">
            <v>FT86327</v>
          </cell>
          <cell r="H1366">
            <v>44972</v>
          </cell>
          <cell r="I1366" t="str">
            <v>ENTREGADO</v>
          </cell>
          <cell r="J1366">
            <v>44973</v>
          </cell>
          <cell r="K1366" t="str">
            <v xml:space="preserve">VIVIANA AGUIERRE_ARIADNAECU CIA LTDA </v>
          </cell>
          <cell r="L1366" t="str">
            <v>LUXEMBURGO Y PORTUGAL EDIFICIOS COSMOPOLITAN PARK ESQUINA OFINICA 511 CERCA DE LA CAROLINA</v>
          </cell>
        </row>
        <row r="1367">
          <cell r="A1367" t="str">
            <v>2495950</v>
          </cell>
          <cell r="B1367">
            <v>516059</v>
          </cell>
          <cell r="C1367" t="str">
            <v>2495950</v>
          </cell>
          <cell r="D1367" t="str">
            <v>MDELIVERY</v>
          </cell>
          <cell r="E1367" t="str">
            <v>DESPACHO</v>
          </cell>
          <cell r="F1367" t="str">
            <v>NORMAL</v>
          </cell>
          <cell r="G1367" t="str">
            <v>FT86361</v>
          </cell>
          <cell r="H1367">
            <v>44972</v>
          </cell>
          <cell r="I1367" t="str">
            <v>ENTREGADO</v>
          </cell>
          <cell r="J1367">
            <v>44973</v>
          </cell>
          <cell r="K1367" t="str">
            <v>Marisol Aldaz N _UNIDAD EDUCATIVA PARTICULAR DE AMERICA MARIA A CARRILLO DE MATA</v>
          </cell>
          <cell r="L1367" t="str">
            <v>Av El Inca E6 69 y Francisco de Izazaga Colegio de America QUITO 1701 QUITO</v>
          </cell>
        </row>
        <row r="1368">
          <cell r="A1368" t="str">
            <v>2495952</v>
          </cell>
          <cell r="B1368">
            <v>516060</v>
          </cell>
          <cell r="C1368" t="str">
            <v>2495952</v>
          </cell>
          <cell r="D1368" t="str">
            <v>MDELIVERY</v>
          </cell>
          <cell r="E1368" t="str">
            <v>DESPACHO</v>
          </cell>
          <cell r="F1368" t="str">
            <v>NORMAL</v>
          </cell>
          <cell r="G1368" t="str">
            <v>FT86335</v>
          </cell>
          <cell r="H1368">
            <v>44972</v>
          </cell>
          <cell r="I1368" t="str">
            <v>ENTREGADO</v>
          </cell>
          <cell r="J1368">
            <v>44973</v>
          </cell>
          <cell r="K1368" t="str">
            <v>RICHARD MIGUEL SANCHEZ TORRES_RICHARD MIGUEL SANCHEZ TORRES</v>
          </cell>
          <cell r="L1368" t="str">
            <v>QUITO 6 DE DICIEMBRE Y BOSMEDIANO EN EL CONSEJO NACIONAL ELECTORAL</v>
          </cell>
        </row>
        <row r="1369">
          <cell r="A1369" t="str">
            <v>2495953</v>
          </cell>
          <cell r="B1369">
            <v>516061</v>
          </cell>
          <cell r="C1369" t="str">
            <v>2495953</v>
          </cell>
          <cell r="D1369" t="str">
            <v>MDELIVERY</v>
          </cell>
          <cell r="E1369" t="str">
            <v>DESPACHO</v>
          </cell>
          <cell r="F1369" t="str">
            <v>NORMAL</v>
          </cell>
          <cell r="G1369" t="str">
            <v>FT86370</v>
          </cell>
          <cell r="H1369">
            <v>44972</v>
          </cell>
          <cell r="I1369" t="str">
            <v>ENTREGADO</v>
          </cell>
          <cell r="J1369">
            <v>44973</v>
          </cell>
          <cell r="K1369" t="str">
            <v xml:space="preserve">JONATHAN PATRICIO RAMIREZ JACOME_IMPORTADORA MURGUEYTIO YEPEZ CIA LTDA </v>
          </cell>
          <cell r="L1369" t="str">
            <v>PICHINCHA QUITO AV 10 DE AGOSTO N31 237 Y MARIANA DE JESuS EDIFICIO AMARILLO DE WALTCENTER</v>
          </cell>
        </row>
        <row r="1370">
          <cell r="A1370" t="str">
            <v>2495959</v>
          </cell>
          <cell r="B1370">
            <v>516062</v>
          </cell>
          <cell r="C1370" t="str">
            <v>2495959</v>
          </cell>
          <cell r="D1370" t="str">
            <v>MDELIVERY</v>
          </cell>
          <cell r="E1370" t="str">
            <v>DESPACHO</v>
          </cell>
          <cell r="F1370" t="str">
            <v>NORMAL</v>
          </cell>
          <cell r="G1370" t="str">
            <v>FT86392</v>
          </cell>
          <cell r="H1370">
            <v>44972</v>
          </cell>
          <cell r="I1370" t="str">
            <v>ENTREGADO</v>
          </cell>
          <cell r="J1370">
            <v>44973</v>
          </cell>
          <cell r="K1370" t="str">
            <v xml:space="preserve"> Guardia de turno_CLUB SOCIAL CULTURAL CANAL 2 TV</v>
          </cell>
          <cell r="L1370" t="str">
            <v>DX MANUEL GALECIO 117 Y BOYACA 511 TEATRO BORGES DENT RO DE LAS INSTALACIONES DE ECUAVISA DJ GUAYAQUIL</v>
          </cell>
        </row>
        <row r="1371">
          <cell r="A1371" t="str">
            <v>2495962</v>
          </cell>
          <cell r="B1371">
            <v>516063</v>
          </cell>
          <cell r="C1371" t="str">
            <v>2495962</v>
          </cell>
          <cell r="D1371" t="str">
            <v>MDELIVERY</v>
          </cell>
          <cell r="E1371" t="str">
            <v>DESPACHO</v>
          </cell>
          <cell r="F1371" t="str">
            <v>NORMAL</v>
          </cell>
          <cell r="G1371" t="str">
            <v>FT86352</v>
          </cell>
          <cell r="H1371">
            <v>44972</v>
          </cell>
          <cell r="I1371" t="str">
            <v>ENTREGADO</v>
          </cell>
          <cell r="J1371">
            <v>44973</v>
          </cell>
          <cell r="K1371" t="str">
            <v xml:space="preserve">Juan Carlos Torres_PROVEEDORA AUTOMOTRIZ S A C I </v>
          </cell>
          <cell r="L1371" t="str">
            <v xml:space="preserve"> Arupos E1 26 y Av Galo Plaza Lasso Quito Provincia de Pichincha </v>
          </cell>
        </row>
        <row r="1372">
          <cell r="A1372" t="str">
            <v>2495969</v>
          </cell>
          <cell r="B1372">
            <v>516064</v>
          </cell>
          <cell r="C1372" t="str">
            <v>2495969</v>
          </cell>
          <cell r="D1372" t="str">
            <v>MDELIVERY</v>
          </cell>
          <cell r="E1372" t="str">
            <v>DESPACHO</v>
          </cell>
          <cell r="F1372" t="str">
            <v>NORMAL</v>
          </cell>
          <cell r="G1372" t="str">
            <v>FT86342</v>
          </cell>
          <cell r="H1372">
            <v>44972</v>
          </cell>
          <cell r="I1372" t="str">
            <v>ENTREGADO</v>
          </cell>
          <cell r="J1372">
            <v>44973</v>
          </cell>
          <cell r="K1372" t="str">
            <v>Alexandra Herrera o Gabriela Villalba_BANCO DEL PACIFICO</v>
          </cell>
          <cell r="L1372" t="str">
            <v>Av Naciones Unidas E7 95 y Shyris Matriz Banco del Pacifico piso 3 Area Banca Empresas</v>
          </cell>
        </row>
        <row r="1373">
          <cell r="A1373" t="str">
            <v>2495971</v>
          </cell>
          <cell r="B1373">
            <v>516065</v>
          </cell>
          <cell r="C1373" t="str">
            <v>2495971</v>
          </cell>
          <cell r="D1373" t="str">
            <v>MDELIVERY</v>
          </cell>
          <cell r="E1373" t="str">
            <v>DESPACHO</v>
          </cell>
          <cell r="F1373" t="str">
            <v>NORMAL</v>
          </cell>
          <cell r="G1373" t="str">
            <v>FT86379</v>
          </cell>
          <cell r="H1373">
            <v>44972</v>
          </cell>
          <cell r="I1373" t="str">
            <v>ENTREGADO</v>
          </cell>
          <cell r="J1373">
            <v>44973</v>
          </cell>
          <cell r="K1373" t="str">
            <v xml:space="preserve">Thalia Velez_PYCCA S A </v>
          </cell>
          <cell r="L1373" t="str">
            <v xml:space="preserve">Boyaca 1205 y 9 de octubre Edificio Pycca 3er piso of Administracion General </v>
          </cell>
        </row>
        <row r="1374">
          <cell r="A1374" t="str">
            <v>2495973</v>
          </cell>
          <cell r="B1374">
            <v>516066</v>
          </cell>
          <cell r="C1374" t="str">
            <v>2495973</v>
          </cell>
          <cell r="D1374" t="str">
            <v>MDELIVERY</v>
          </cell>
          <cell r="E1374" t="str">
            <v>DESPACHO</v>
          </cell>
          <cell r="F1374" t="str">
            <v>NORMAL</v>
          </cell>
          <cell r="G1374" t="str">
            <v>FT86356</v>
          </cell>
          <cell r="H1374">
            <v>44972</v>
          </cell>
          <cell r="I1374" t="str">
            <v>ENTREGADO</v>
          </cell>
          <cell r="J1374">
            <v>44973</v>
          </cell>
          <cell r="K1374" t="str">
            <v>Nefi Trujillo_IGLESIA DE JESUCRISTO DE LOS SANTOS DE LOS ULTIMOS</v>
          </cell>
          <cell r="L1374" t="str">
            <v>Colon E8 71 entre Diego de Almagro y Yanez Pinzon</v>
          </cell>
        </row>
        <row r="1375">
          <cell r="A1375" t="str">
            <v>2495974</v>
          </cell>
          <cell r="B1375">
            <v>516067</v>
          </cell>
          <cell r="C1375" t="str">
            <v>2495974</v>
          </cell>
          <cell r="D1375" t="str">
            <v>MDELIVERY</v>
          </cell>
          <cell r="E1375" t="str">
            <v>DESPACHO</v>
          </cell>
          <cell r="F1375" t="str">
            <v>NORMAL</v>
          </cell>
          <cell r="G1375" t="str">
            <v>FT86326</v>
          </cell>
          <cell r="H1375">
            <v>44972</v>
          </cell>
          <cell r="I1375" t="str">
            <v>ENTREGADO</v>
          </cell>
          <cell r="J1375">
            <v>44973</v>
          </cell>
          <cell r="K1375" t="str">
            <v>Marcela Sierra_GALO PATRICIO PAZMINO ACUNA</v>
          </cell>
          <cell r="L1375" t="str">
            <v xml:space="preserve">Av 6 de diciembre y La NiNa Centro comercial Multicentro Local 115 Casa Topografica </v>
          </cell>
        </row>
        <row r="1376">
          <cell r="A1376" t="str">
            <v>2495975</v>
          </cell>
          <cell r="B1376">
            <v>516068</v>
          </cell>
          <cell r="C1376" t="str">
            <v>2495975</v>
          </cell>
          <cell r="D1376" t="str">
            <v>MDELIVERY</v>
          </cell>
          <cell r="E1376" t="str">
            <v>DESPACHO</v>
          </cell>
          <cell r="F1376" t="str">
            <v>NORMAL</v>
          </cell>
          <cell r="G1376" t="str">
            <v>FT86367</v>
          </cell>
          <cell r="H1376">
            <v>44972</v>
          </cell>
          <cell r="I1376" t="str">
            <v>HABILITADO_RUTEO</v>
          </cell>
          <cell r="J1376">
            <v>44972</v>
          </cell>
          <cell r="K1376" t="str">
            <v xml:space="preserve">Maria isabel Santos jaramillo_BANCO GUAYAQUIL S A </v>
          </cell>
          <cell r="L1376" t="str">
            <v>PICHINCHA QUITO PICHINCHA 107 P ICAZA MATRIZ</v>
          </cell>
        </row>
        <row r="1377">
          <cell r="A1377" t="str">
            <v>2495976</v>
          </cell>
          <cell r="B1377">
            <v>516069</v>
          </cell>
          <cell r="C1377" t="str">
            <v>2495976</v>
          </cell>
          <cell r="D1377" t="str">
            <v>MDELIVERY</v>
          </cell>
          <cell r="E1377" t="str">
            <v>DESPACHO</v>
          </cell>
          <cell r="F1377" t="str">
            <v>NORMAL</v>
          </cell>
          <cell r="G1377" t="str">
            <v>FT86380</v>
          </cell>
          <cell r="H1377">
            <v>44972</v>
          </cell>
          <cell r="I1377" t="str">
            <v>ENTREGADO</v>
          </cell>
          <cell r="J1377">
            <v>44973</v>
          </cell>
          <cell r="K1377" t="str">
            <v>ALFREDO PAUL LUCERO TORRES_ALFREDO PAUL LUCERO TORRES</v>
          </cell>
          <cell r="L1377" t="str">
            <v xml:space="preserve"> CALLE LOS PINZONES Y AV 2SE URBANIZACION LOS ALMENDROS Nro MzL SOLAR 18 preguntar por la familia Lucero Torres REFERENCIA A POCOS METROS DEL PARQUE LOS ALMENDROS </v>
          </cell>
        </row>
        <row r="1378">
          <cell r="A1378" t="str">
            <v>2495977</v>
          </cell>
          <cell r="B1378">
            <v>516070</v>
          </cell>
          <cell r="C1378" t="str">
            <v>2495977</v>
          </cell>
          <cell r="D1378" t="str">
            <v>MDELIVERY</v>
          </cell>
          <cell r="E1378" t="str">
            <v>DESPACHO</v>
          </cell>
          <cell r="F1378" t="str">
            <v>NORMAL</v>
          </cell>
          <cell r="G1378" t="str">
            <v>FT86400</v>
          </cell>
          <cell r="H1378">
            <v>44972</v>
          </cell>
          <cell r="I1378" t="str">
            <v>ENTREGADO</v>
          </cell>
          <cell r="J1378">
            <v>44973</v>
          </cell>
          <cell r="K1378" t="str">
            <v>ANGIE VALENZUELA o CRISTIAN ESPINOZA_BANCO DEL PACIFICO</v>
          </cell>
          <cell r="L1378" t="str">
            <v>P ICAZA 200 Y PEDRO CARBO MATRIZ BANCO DEL PACIFICO PISO 7 AREA TESORERIA Y FINANZAS</v>
          </cell>
        </row>
        <row r="1379">
          <cell r="A1379" t="str">
            <v>2495979</v>
          </cell>
          <cell r="B1379">
            <v>516071</v>
          </cell>
          <cell r="C1379" t="str">
            <v>2495979</v>
          </cell>
          <cell r="D1379" t="str">
            <v>MDELIVERY</v>
          </cell>
          <cell r="E1379" t="str">
            <v>DESPACHO</v>
          </cell>
          <cell r="F1379" t="str">
            <v>NORMAL</v>
          </cell>
          <cell r="G1379" t="str">
            <v>FT86333</v>
          </cell>
          <cell r="H1379">
            <v>44972</v>
          </cell>
          <cell r="I1379" t="str">
            <v>HABILITADO_RUTEO</v>
          </cell>
          <cell r="J1379">
            <v>44973</v>
          </cell>
          <cell r="K1379" t="str">
            <v>VERONICA CAROLINA BUITRON VALLEJO_VERONICA CAROLINA BUITRON VALLEJO</v>
          </cell>
          <cell r="L1379" t="str">
            <v>QUITO PUENTE 3 CALLLE SEBASTIAN DE BENALCAZAR SIN NUMERO CONJUNTO ACUARELA 1 JUNTO AL COLEGIO GONZAGA</v>
          </cell>
        </row>
        <row r="1380">
          <cell r="A1380" t="str">
            <v>2495980</v>
          </cell>
          <cell r="B1380">
            <v>516072</v>
          </cell>
          <cell r="C1380" t="str">
            <v>2495980</v>
          </cell>
          <cell r="D1380" t="str">
            <v>MDELIVERY</v>
          </cell>
          <cell r="E1380" t="str">
            <v>DESPACHO</v>
          </cell>
          <cell r="F1380" t="str">
            <v>NORMAL</v>
          </cell>
          <cell r="G1380" t="str">
            <v>031080002495980</v>
          </cell>
          <cell r="H1380">
            <v>44972</v>
          </cell>
          <cell r="I1380" t="str">
            <v>ENTREGADO</v>
          </cell>
          <cell r="J1380">
            <v>44973</v>
          </cell>
          <cell r="K1380" t="str">
            <v>Carlos Carrera Servio Bermeo Carlos Cevallos_ARETINA S A</v>
          </cell>
          <cell r="L1380" t="str">
            <v>GUAYAS GUAYAQUIL Km 18 5 via Daule frente al campo chino bodegas Agunsa oficinas de Portrans norte</v>
          </cell>
        </row>
        <row r="1381">
          <cell r="A1381" t="str">
            <v>2495982</v>
          </cell>
          <cell r="B1381">
            <v>516073</v>
          </cell>
          <cell r="C1381" t="str">
            <v>2495982</v>
          </cell>
          <cell r="D1381" t="str">
            <v>MDELIVERY</v>
          </cell>
          <cell r="E1381" t="str">
            <v>DESPACHO</v>
          </cell>
          <cell r="F1381" t="str">
            <v>NORMAL</v>
          </cell>
          <cell r="G1381" t="str">
            <v>IC7286</v>
          </cell>
          <cell r="H1381">
            <v>44972</v>
          </cell>
          <cell r="I1381" t="str">
            <v>ENTREGADO</v>
          </cell>
          <cell r="J1381">
            <v>44973</v>
          </cell>
          <cell r="K1381" t="str">
            <v xml:space="preserve">MARCELA ZUNIGA Y O ALFONSO SUMBA_LACTEOS SAN ANTONIO C A </v>
          </cell>
          <cell r="L1381" t="str">
            <v>CARLOS TOSI Y CORNELIO VINTIMILLA SCTR PARQUE INDUSTRIAL CUENCA EN LACTEOS SAN ANTONIO CUENCA AZUAY</v>
          </cell>
        </row>
        <row r="1382">
          <cell r="A1382" t="str">
            <v>2495985</v>
          </cell>
          <cell r="B1382">
            <v>516074</v>
          </cell>
          <cell r="C1382" t="str">
            <v>2495985</v>
          </cell>
          <cell r="D1382" t="str">
            <v>MDELIVERY</v>
          </cell>
          <cell r="E1382" t="str">
            <v>DESPACHO</v>
          </cell>
          <cell r="F1382" t="str">
            <v>NORMAL</v>
          </cell>
          <cell r="G1382" t="str">
            <v>FT86376</v>
          </cell>
          <cell r="H1382">
            <v>44972</v>
          </cell>
          <cell r="I1382" t="str">
            <v>ENTREGADO</v>
          </cell>
          <cell r="J1382">
            <v>44973</v>
          </cell>
          <cell r="K1382" t="str">
            <v>VIVIANA BAQUE_FREDDY CAMILO BAQUE CEDENO</v>
          </cell>
          <cell r="L1382" t="str">
            <v>KENNEDY NORTE MANZANA 807 SOLAR 1 EDIFICIO DEL GRUPO MANCERO EDIFICIO DE TRES PISOS COLOR BLANCO</v>
          </cell>
        </row>
        <row r="1383">
          <cell r="A1383" t="str">
            <v>2495986</v>
          </cell>
          <cell r="B1383">
            <v>516075</v>
          </cell>
          <cell r="C1383" t="str">
            <v>2495986</v>
          </cell>
          <cell r="D1383" t="str">
            <v>MDELIVERY</v>
          </cell>
          <cell r="E1383" t="str">
            <v>DESPACHO</v>
          </cell>
          <cell r="F1383" t="str">
            <v>NORMAL</v>
          </cell>
          <cell r="G1383" t="str">
            <v>031080002495986</v>
          </cell>
          <cell r="H1383">
            <v>44972</v>
          </cell>
          <cell r="I1383" t="str">
            <v>EN_TRANSITO</v>
          </cell>
          <cell r="J1383">
            <v>44972</v>
          </cell>
          <cell r="K1383" t="str">
            <v>RIGOBERTO GREGORIO VITERI CAMPUZANO_RIGOBERTO GREGORIO VITERI CAMPUZANO</v>
          </cell>
          <cell r="L1383" t="str">
            <v>bellavista 2 ref clinica hemodealisis a 3 cuadras casa villa con cerramiento de ladrillo esquinero con porton negro referencia diagonal una cancha de futbol ciudadela bellavista</v>
          </cell>
        </row>
        <row r="1384">
          <cell r="A1384" t="str">
            <v>2495987</v>
          </cell>
          <cell r="B1384">
            <v>516076</v>
          </cell>
          <cell r="C1384" t="str">
            <v>2495987</v>
          </cell>
          <cell r="D1384" t="str">
            <v>MDELIVERY</v>
          </cell>
          <cell r="E1384" t="str">
            <v>DESPACHO</v>
          </cell>
          <cell r="F1384" t="str">
            <v>NORMAL</v>
          </cell>
          <cell r="G1384" t="str">
            <v>FT86409</v>
          </cell>
          <cell r="H1384">
            <v>44972</v>
          </cell>
          <cell r="I1384" t="str">
            <v>ENTREGADO</v>
          </cell>
          <cell r="J1384">
            <v>44973</v>
          </cell>
          <cell r="K1384" t="str">
            <v>Reinaldo Cevallos_ASOC DE EMP Y FUNCIONARIOS DEL MINISTERIO FISCAL DEL GUAYAS Y GALAPAGOS</v>
          </cell>
          <cell r="L1384" t="str">
            <v>GUAYAS GUAYAQUIL Antepara FISCALiA MONTECRISTI Av 9 de Octubre planta baja sustanciador 12</v>
          </cell>
        </row>
        <row r="1385">
          <cell r="A1385" t="str">
            <v>2495988</v>
          </cell>
          <cell r="B1385">
            <v>516077</v>
          </cell>
          <cell r="C1385" t="str">
            <v>2495988</v>
          </cell>
          <cell r="D1385" t="str">
            <v>MDELIVERY</v>
          </cell>
          <cell r="E1385" t="str">
            <v>DESPACHO</v>
          </cell>
          <cell r="F1385" t="str">
            <v>NORMAL</v>
          </cell>
          <cell r="G1385" t="str">
            <v>FT86381</v>
          </cell>
          <cell r="H1385">
            <v>44972</v>
          </cell>
          <cell r="I1385" t="str">
            <v>INCIDENCIA</v>
          </cell>
          <cell r="J1385">
            <v>44973</v>
          </cell>
          <cell r="K1385" t="str">
            <v>LOURDES NARCISA ZAMBRANO TOALA_LOURDES NARCISA ZAMBRANO TOALA</v>
          </cell>
          <cell r="L1385" t="str">
            <v>COOPERATIVA MONTE SINAI solar 3 manzana 61 AV MAHATMA GHANDI Y C23 N 0 ENTREGAR CASA 2 PISOS COLOR ROSADA CON BLANCA PORTON CAFe</v>
          </cell>
        </row>
        <row r="1386">
          <cell r="A1386" t="str">
            <v>2495990</v>
          </cell>
          <cell r="B1386">
            <v>516078</v>
          </cell>
          <cell r="C1386" t="str">
            <v>2495990</v>
          </cell>
          <cell r="D1386" t="str">
            <v>MDELIVERY</v>
          </cell>
          <cell r="E1386" t="str">
            <v>DESPACHO</v>
          </cell>
          <cell r="F1386" t="str">
            <v>NORMAL</v>
          </cell>
          <cell r="G1386" t="str">
            <v>FT86350</v>
          </cell>
          <cell r="H1386">
            <v>44972</v>
          </cell>
          <cell r="I1386" t="str">
            <v>ENTREGADO</v>
          </cell>
          <cell r="J1386">
            <v>44973</v>
          </cell>
          <cell r="K1386" t="str">
            <v xml:space="preserve">JESUS CRESPO_COMERCIALIZADORA TRAMA COLOR MULTITEXTIL CIA LTDA </v>
          </cell>
          <cell r="L1386" t="str">
            <v>POMASQUI AUTOPISTA MANUEL CORDOVA GALARZA N3 843 ENTRADA DE GALPONES MADEVAL</v>
          </cell>
        </row>
        <row r="1387">
          <cell r="A1387" t="str">
            <v>2495915</v>
          </cell>
          <cell r="B1387">
            <v>516004</v>
          </cell>
          <cell r="C1387" t="str">
            <v>2495915</v>
          </cell>
          <cell r="D1387" t="str">
            <v>MDELIVERY</v>
          </cell>
          <cell r="E1387" t="str">
            <v>DESPACHO</v>
          </cell>
          <cell r="F1387" t="str">
            <v>EXPRESS</v>
          </cell>
          <cell r="G1387" t="str">
            <v>FEX47020</v>
          </cell>
          <cell r="H1387">
            <v>44972</v>
          </cell>
          <cell r="I1387" t="str">
            <v>ENTREGADO</v>
          </cell>
          <cell r="J1387">
            <v>44972</v>
          </cell>
          <cell r="K1387" t="str">
            <v>MA EUGENIA AYALA_TRECX S A</v>
          </cell>
          <cell r="L1387" t="str">
            <v>RUMIHURCO OE4 365 Y PEDRO FREIRE EN PINTULAC</v>
          </cell>
        </row>
        <row r="1388">
          <cell r="A1388" t="str">
            <v>2495919</v>
          </cell>
          <cell r="B1388">
            <v>516005</v>
          </cell>
          <cell r="C1388" t="str">
            <v>2495919</v>
          </cell>
          <cell r="D1388" t="str">
            <v>MDELIVERY</v>
          </cell>
          <cell r="E1388" t="str">
            <v>DESPACHO</v>
          </cell>
          <cell r="F1388" t="str">
            <v>EXPRESS</v>
          </cell>
          <cell r="G1388" t="str">
            <v>FTR46982</v>
          </cell>
          <cell r="H1388">
            <v>44972</v>
          </cell>
          <cell r="I1388" t="str">
            <v>ENTREGADO</v>
          </cell>
          <cell r="J1388">
            <v>44972</v>
          </cell>
          <cell r="K1388" t="str">
            <v>LENIN GUAMAN_INNOVAPHONE</v>
          </cell>
          <cell r="L1388" t="str">
            <v>TORIBIO MONTES Y DANIEL HIDALGO CASA N27 07</v>
          </cell>
        </row>
        <row r="1389">
          <cell r="A1389" t="str">
            <v>2495922</v>
          </cell>
          <cell r="B1389">
            <v>516006</v>
          </cell>
          <cell r="C1389" t="str">
            <v>2495922</v>
          </cell>
          <cell r="D1389" t="str">
            <v>MDELIVERY</v>
          </cell>
          <cell r="E1389" t="str">
            <v>DESPACHO</v>
          </cell>
          <cell r="F1389" t="str">
            <v>EXPRESS</v>
          </cell>
          <cell r="G1389" t="str">
            <v>FTR46986</v>
          </cell>
          <cell r="H1389">
            <v>44972</v>
          </cell>
          <cell r="I1389" t="str">
            <v>ENTREGADO</v>
          </cell>
          <cell r="J1389">
            <v>44972</v>
          </cell>
          <cell r="K1389" t="str">
            <v>Paola Franco_UNIDAD EDUCATIVA PARTICULAR SAGRADOS CORAZONES DE RUMIPAMBA</v>
          </cell>
          <cell r="L1389" t="str">
            <v>Av Atahualpa oe1 20 y 10 de agosto frente al antiguo Banco Del Estado</v>
          </cell>
        </row>
        <row r="1390">
          <cell r="A1390" t="str">
            <v>2495927</v>
          </cell>
          <cell r="B1390">
            <v>516007</v>
          </cell>
          <cell r="C1390" t="str">
            <v>2495927</v>
          </cell>
          <cell r="D1390" t="str">
            <v>MDELIVERY</v>
          </cell>
          <cell r="E1390" t="str">
            <v>DESPACHO</v>
          </cell>
          <cell r="F1390" t="str">
            <v>EXPRESS</v>
          </cell>
          <cell r="G1390" t="str">
            <v>FEX47016</v>
          </cell>
          <cell r="H1390">
            <v>44972</v>
          </cell>
          <cell r="I1390" t="str">
            <v>ENTREGADO</v>
          </cell>
          <cell r="J1390">
            <v>44972</v>
          </cell>
          <cell r="K1390" t="str">
            <v>DAVID ERAZO_TECNISEGUROS S A AGENCIA ASESORA PRODUCTORA DE SE</v>
          </cell>
          <cell r="L1390" t="str">
            <v>De las Buganvillas N45 129 y De las Higueras Quito OFICINAS DE TECNISEGUROS</v>
          </cell>
        </row>
        <row r="1391">
          <cell r="A1391" t="str">
            <v>2495928</v>
          </cell>
          <cell r="B1391">
            <v>516008</v>
          </cell>
          <cell r="C1391" t="str">
            <v>2495928</v>
          </cell>
          <cell r="D1391" t="str">
            <v>MDELIVERY</v>
          </cell>
          <cell r="E1391" t="str">
            <v>DESPACHO</v>
          </cell>
          <cell r="F1391" t="str">
            <v>EXPRESS</v>
          </cell>
          <cell r="G1391" t="str">
            <v>FTR46985</v>
          </cell>
          <cell r="H1391">
            <v>44972</v>
          </cell>
          <cell r="I1391" t="str">
            <v>ENTREGADO</v>
          </cell>
          <cell r="J1391">
            <v>44972</v>
          </cell>
          <cell r="K1391" t="str">
            <v>ANITA CABRERA_BANCO INTERNACIONAL</v>
          </cell>
          <cell r="L1391" t="str">
            <v>PATRIA Y 9 DE OCTUBRE MATRIZ BANCO INTERNACIONAL AREA DE CORRESPONDENCIA</v>
          </cell>
        </row>
        <row r="1392">
          <cell r="A1392" t="str">
            <v>2495941</v>
          </cell>
          <cell r="B1392">
            <v>516009</v>
          </cell>
          <cell r="C1392" t="str">
            <v>2495941</v>
          </cell>
          <cell r="D1392" t="str">
            <v>MDELIVERY</v>
          </cell>
          <cell r="E1392" t="str">
            <v>DESPACHO</v>
          </cell>
          <cell r="F1392" t="str">
            <v>EXPRESS</v>
          </cell>
          <cell r="G1392" t="str">
            <v>FEX47011</v>
          </cell>
          <cell r="H1392">
            <v>44972</v>
          </cell>
          <cell r="I1392" t="str">
            <v>ENTREGADO</v>
          </cell>
          <cell r="J1392">
            <v>44972</v>
          </cell>
          <cell r="K1392" t="str">
            <v xml:space="preserve">Jacqueline PazmiNo_RECTIFICADORA PAZMINO S A </v>
          </cell>
          <cell r="L1392" t="str">
            <v xml:space="preserve"> Las Brevas E10 250 y Av Las Palmeras RECTIFICADORA </v>
          </cell>
        </row>
        <row r="1393">
          <cell r="A1393" t="str">
            <v>2495951</v>
          </cell>
          <cell r="B1393">
            <v>516010</v>
          </cell>
          <cell r="C1393" t="str">
            <v>2495951</v>
          </cell>
          <cell r="D1393" t="str">
            <v>MDELIVERY</v>
          </cell>
          <cell r="E1393" t="str">
            <v>DESPACHO</v>
          </cell>
          <cell r="F1393" t="str">
            <v>EXPRESS</v>
          </cell>
          <cell r="G1393" t="str">
            <v>FEX47019</v>
          </cell>
          <cell r="H1393">
            <v>44972</v>
          </cell>
          <cell r="I1393" t="str">
            <v>ENTREGADO</v>
          </cell>
          <cell r="J1393">
            <v>44972</v>
          </cell>
          <cell r="K1393" t="str">
            <v>Paola Castro_PROCESADORA NACIONAL DE ALIMENTOS C A PRONACA</v>
          </cell>
          <cell r="L1393" t="str">
            <v>edificio Inverna calle los Naranjos N44 15 y Av De los Granados PRONACA</v>
          </cell>
        </row>
        <row r="1394">
          <cell r="A1394" t="str">
            <v>2495958</v>
          </cell>
          <cell r="B1394">
            <v>516011</v>
          </cell>
          <cell r="C1394" t="str">
            <v>2495958</v>
          </cell>
          <cell r="D1394" t="str">
            <v>MDELIVERY</v>
          </cell>
          <cell r="E1394" t="str">
            <v>DESPACHO</v>
          </cell>
          <cell r="F1394" t="str">
            <v>EXPRESS</v>
          </cell>
          <cell r="G1394" t="str">
            <v>FTR46976</v>
          </cell>
          <cell r="H1394">
            <v>44972</v>
          </cell>
          <cell r="I1394" t="str">
            <v>ENTREGADO</v>
          </cell>
          <cell r="J1394">
            <v>44972</v>
          </cell>
          <cell r="K1394" t="str">
            <v>DIEGO MOROCHO_COMITE DE EMPRESA DE LOS TRABAJADORES DE LA EMPRESA PUBLICA METROPOLITANA DE AGUA POTABLE</v>
          </cell>
          <cell r="L1394" t="str">
            <v>oficina principal CETEPMAPS Provincia Pichincha Canton Quito calle obispo diaz de la Madrid 0e8 279 Gualberto arcos oficina 201 referencia diagonal al goe</v>
          </cell>
        </row>
        <row r="1395">
          <cell r="A1395" t="str">
            <v>2495963</v>
          </cell>
          <cell r="B1395">
            <v>516012</v>
          </cell>
          <cell r="C1395" t="str">
            <v>2495963</v>
          </cell>
          <cell r="D1395" t="str">
            <v>MDELIVERY</v>
          </cell>
          <cell r="E1395" t="str">
            <v>DESPACHO</v>
          </cell>
          <cell r="F1395" t="str">
            <v>EXPRESS</v>
          </cell>
          <cell r="G1395" t="str">
            <v>FEX47021</v>
          </cell>
          <cell r="H1395">
            <v>44972</v>
          </cell>
          <cell r="I1395" t="str">
            <v>ENTREGADO</v>
          </cell>
          <cell r="J1395">
            <v>44972</v>
          </cell>
          <cell r="K1395" t="str">
            <v>DENISSE AGAMA ANDREA HERRERA_UDLA1</v>
          </cell>
          <cell r="L1395" t="str">
            <v>UDLA PARK NAYON Y SIMON BOLIVAR</v>
          </cell>
        </row>
        <row r="1396">
          <cell r="A1396" t="str">
            <v>2495968</v>
          </cell>
          <cell r="B1396">
            <v>516013</v>
          </cell>
          <cell r="C1396" t="str">
            <v>2495968</v>
          </cell>
          <cell r="D1396" t="str">
            <v>MDELIVERY</v>
          </cell>
          <cell r="E1396" t="str">
            <v>DESPACHO</v>
          </cell>
          <cell r="F1396" t="str">
            <v>EXPRESS</v>
          </cell>
          <cell r="G1396" t="str">
            <v>FEX47018</v>
          </cell>
          <cell r="H1396">
            <v>44972</v>
          </cell>
          <cell r="I1396" t="str">
            <v>ENTREGADO</v>
          </cell>
          <cell r="J1396">
            <v>44972</v>
          </cell>
          <cell r="K1396" t="str">
            <v>PATRICIA LUNA_URBANO EXPRESS S A RAPIEXX</v>
          </cell>
          <cell r="L1396" t="str">
            <v>De Las Azucenas N44 131 y de Los Granados</v>
          </cell>
        </row>
        <row r="1397">
          <cell r="A1397" t="str">
            <v>2495972</v>
          </cell>
          <cell r="B1397">
            <v>516014</v>
          </cell>
          <cell r="C1397" t="str">
            <v>2495972</v>
          </cell>
          <cell r="D1397" t="str">
            <v>MDELIVERY</v>
          </cell>
          <cell r="E1397" t="str">
            <v>DESPACHO</v>
          </cell>
          <cell r="F1397" t="str">
            <v>EXPRESS</v>
          </cell>
          <cell r="G1397" t="str">
            <v>FTR46984</v>
          </cell>
          <cell r="H1397">
            <v>44972</v>
          </cell>
          <cell r="I1397" t="str">
            <v>ENTREGADO</v>
          </cell>
          <cell r="J1397">
            <v>44972</v>
          </cell>
          <cell r="K1397" t="str">
            <v xml:space="preserve"> Mayra Vanessa Guerrero Tapia Ruben Saucedo Mendoza _ASOCIACION DE TRABAJADORES PONTIFICIA UNIVERSIDAD</v>
          </cell>
          <cell r="L1397" t="str">
            <v>Quito 12 de Octubre y Veintimilla Asociacion de Trabajadores COPUCE o en el edificio DE ADMISTRACION PISO 2</v>
          </cell>
        </row>
        <row r="1398">
          <cell r="A1398" t="str">
            <v>2495978</v>
          </cell>
          <cell r="B1398">
            <v>516015</v>
          </cell>
          <cell r="C1398" t="str">
            <v>2495978</v>
          </cell>
          <cell r="D1398" t="str">
            <v>MDELIVERY</v>
          </cell>
          <cell r="E1398" t="str">
            <v>DESPACHO</v>
          </cell>
          <cell r="F1398" t="str">
            <v>EXPRESS</v>
          </cell>
          <cell r="G1398" t="str">
            <v>FTR46975</v>
          </cell>
          <cell r="H1398">
            <v>44972</v>
          </cell>
          <cell r="I1398" t="str">
            <v>ENTREGADO</v>
          </cell>
          <cell r="J1398">
            <v>44972</v>
          </cell>
          <cell r="K1398" t="str">
            <v>Luis Ortega Juan Carlos Delgado Daniel Delgado o Erik Ledezma_FUNDACION EN EDUCACION INTEGRAL PARA EL DESARROLLO LOCAL FEIDEL</v>
          </cell>
          <cell r="L1398" t="str">
            <v>Av Naciones Unidas E2 30 y NuNez de Vela Edf Metropolitan Piso 4 Oficina 403</v>
          </cell>
        </row>
        <row r="1399">
          <cell r="A1399" t="str">
            <v>2495989</v>
          </cell>
          <cell r="B1399">
            <v>516016</v>
          </cell>
          <cell r="C1399" t="str">
            <v>2495989</v>
          </cell>
          <cell r="D1399" t="str">
            <v>MDELIVERY</v>
          </cell>
          <cell r="E1399" t="str">
            <v>DESPACHO</v>
          </cell>
          <cell r="F1399" t="str">
            <v>EXPRESS</v>
          </cell>
          <cell r="G1399" t="str">
            <v>FTR46988</v>
          </cell>
          <cell r="H1399">
            <v>44972</v>
          </cell>
          <cell r="I1399" t="str">
            <v>ENTREGADO</v>
          </cell>
          <cell r="J1399">
            <v>44972</v>
          </cell>
          <cell r="K1399" t="str">
            <v xml:space="preserve">David Narvaez o German Garofalo_NET I0 SERVICIOS S A </v>
          </cell>
          <cell r="L1399" t="str">
            <v>pasaje Los Naranjos N35 67 y Av 6 de Diciembre Edif Beijin Plaza of 303</v>
          </cell>
        </row>
        <row r="1400">
          <cell r="A1400" t="str">
            <v>2495991</v>
          </cell>
          <cell r="B1400">
            <v>516017</v>
          </cell>
          <cell r="C1400" t="str">
            <v>2495991</v>
          </cell>
          <cell r="D1400" t="str">
            <v>MDELIVERY</v>
          </cell>
          <cell r="E1400" t="str">
            <v>DESPACHO</v>
          </cell>
          <cell r="F1400" t="str">
            <v>EXPRESS</v>
          </cell>
          <cell r="G1400" t="str">
            <v>FTR46983</v>
          </cell>
          <cell r="H1400">
            <v>44972</v>
          </cell>
          <cell r="I1400" t="str">
            <v>ENTREGADO</v>
          </cell>
          <cell r="J1400">
            <v>44972</v>
          </cell>
          <cell r="K1400" t="str">
            <v>LENIN GUAMAN_HERNANDO FABRICIO JIMENEZ QUESPAZ</v>
          </cell>
          <cell r="L1400" t="str">
            <v>TORIBIO MONTES Y DANIEL HIDALGO CASA N27 07</v>
          </cell>
        </row>
        <row r="1401">
          <cell r="A1401" t="str">
            <v>2496001</v>
          </cell>
          <cell r="B1401">
            <v>516018</v>
          </cell>
          <cell r="C1401" t="str">
            <v>2496001</v>
          </cell>
          <cell r="D1401" t="str">
            <v>MDELIVERY</v>
          </cell>
          <cell r="E1401" t="str">
            <v>DESPACHO</v>
          </cell>
          <cell r="F1401" t="str">
            <v>EXPRESS</v>
          </cell>
          <cell r="G1401" t="str">
            <v>FTR46977</v>
          </cell>
          <cell r="H1401">
            <v>44972</v>
          </cell>
          <cell r="I1401" t="str">
            <v>ENTREGADO</v>
          </cell>
          <cell r="J1401">
            <v>44972</v>
          </cell>
          <cell r="K1401" t="str">
            <v>LENIN GUAMAN_AUQUI AUQUI ANGEL GUILLERMO</v>
          </cell>
          <cell r="L1401" t="str">
            <v>TORIBIO MONTES Y DANIEL HIDALGO</v>
          </cell>
        </row>
        <row r="1402">
          <cell r="A1402" t="str">
            <v>2496015</v>
          </cell>
          <cell r="B1402">
            <v>516019</v>
          </cell>
          <cell r="C1402" t="str">
            <v>2496015</v>
          </cell>
          <cell r="D1402" t="str">
            <v>MDELIVERY</v>
          </cell>
          <cell r="E1402" t="str">
            <v>DESPACHO</v>
          </cell>
          <cell r="F1402" t="str">
            <v>EXPRESS</v>
          </cell>
          <cell r="G1402" t="str">
            <v>FTR46981</v>
          </cell>
          <cell r="H1402">
            <v>44972</v>
          </cell>
          <cell r="I1402" t="str">
            <v>ENTREGADO</v>
          </cell>
          <cell r="J1402">
            <v>44972</v>
          </cell>
          <cell r="K1402" t="str">
            <v>Emily Valecillos_TRANSAUTO CIA LTDA</v>
          </cell>
          <cell r="L1402" t="str">
            <v>Av 10 de Agosto y NNUU local Jardintek Transauto</v>
          </cell>
        </row>
        <row r="1403">
          <cell r="A1403" t="str">
            <v>2496016</v>
          </cell>
          <cell r="B1403">
            <v>516020</v>
          </cell>
          <cell r="C1403" t="str">
            <v>2496016</v>
          </cell>
          <cell r="D1403" t="str">
            <v>MDELIVERY</v>
          </cell>
          <cell r="E1403" t="str">
            <v>DESPACHO</v>
          </cell>
          <cell r="F1403" t="str">
            <v>EXPRESS</v>
          </cell>
          <cell r="G1403" t="str">
            <v>FTR46979</v>
          </cell>
          <cell r="H1403">
            <v>44972</v>
          </cell>
          <cell r="I1403" t="str">
            <v>ENTREGADO</v>
          </cell>
          <cell r="J1403">
            <v>44972</v>
          </cell>
          <cell r="K1403" t="str">
            <v xml:space="preserve">Danilo Santamaria_GESTIoN Y SOLUCIONES PARA EL TRaNSITO TRANSPORTE Y SEGURIDAD VIAL GESOLTRA CIA LTDA </v>
          </cell>
          <cell r="L1403" t="str">
            <v>sector de chillogallo Pedro Carbo y Carlos Freile una cuadra al norte del colegio Aampetra</v>
          </cell>
        </row>
        <row r="1404">
          <cell r="A1404" t="str">
            <v>2496023</v>
          </cell>
          <cell r="B1404">
            <v>516021</v>
          </cell>
          <cell r="C1404" t="str">
            <v>2496023</v>
          </cell>
          <cell r="D1404" t="str">
            <v>MDELIVERY</v>
          </cell>
          <cell r="E1404" t="str">
            <v>DESPACHO</v>
          </cell>
          <cell r="F1404" t="str">
            <v>EXPRESS</v>
          </cell>
          <cell r="G1404" t="str">
            <v>FTR46980</v>
          </cell>
          <cell r="H1404">
            <v>44972</v>
          </cell>
          <cell r="I1404" t="str">
            <v>ENTREGADO</v>
          </cell>
          <cell r="J1404">
            <v>44972</v>
          </cell>
          <cell r="K1404" t="str">
            <v>Jorge Tul_WANDERLUSTRUSIA</v>
          </cell>
          <cell r="L1404" t="str">
            <v xml:space="preserve">Alpallana E7 212 y Diego de Almagro Edif Alpallana 2do piso Of 201 </v>
          </cell>
        </row>
        <row r="1405">
          <cell r="A1405" t="str">
            <v>2496024</v>
          </cell>
          <cell r="B1405">
            <v>516022</v>
          </cell>
          <cell r="C1405" t="str">
            <v>2496024</v>
          </cell>
          <cell r="D1405" t="str">
            <v>MDELIVERY</v>
          </cell>
          <cell r="E1405" t="str">
            <v>DESPACHO</v>
          </cell>
          <cell r="F1405" t="str">
            <v>EXPRESS</v>
          </cell>
          <cell r="G1405" t="str">
            <v>FTR46974</v>
          </cell>
          <cell r="H1405">
            <v>44972</v>
          </cell>
          <cell r="I1405" t="str">
            <v>ENTREGADO</v>
          </cell>
          <cell r="J1405">
            <v>44972</v>
          </cell>
          <cell r="K1405" t="str">
            <v>CARMEN LEON_GENLIFE</v>
          </cell>
          <cell r="L1405" t="str">
            <v>AV AMAZONAS 601 Y ALFONSO PEREIRA</v>
          </cell>
        </row>
        <row r="1406">
          <cell r="A1406" t="str">
            <v>2496026</v>
          </cell>
          <cell r="B1406">
            <v>516023</v>
          </cell>
          <cell r="C1406" t="str">
            <v>2496026</v>
          </cell>
          <cell r="D1406" t="str">
            <v>MDELIVERY</v>
          </cell>
          <cell r="E1406" t="str">
            <v>DESPACHO</v>
          </cell>
          <cell r="F1406" t="str">
            <v>EXPRESS</v>
          </cell>
          <cell r="G1406" t="str">
            <v>FTR46978</v>
          </cell>
          <cell r="H1406">
            <v>44972</v>
          </cell>
          <cell r="I1406" t="str">
            <v>ENTREGADO</v>
          </cell>
          <cell r="J1406">
            <v>44972</v>
          </cell>
          <cell r="K1406" t="str">
            <v>BLANCA FLOR NARANJO OCANA_BLANCA FLOR NARANJO OCANA</v>
          </cell>
          <cell r="L1406" t="str">
            <v>QUITO AV 6 DE DICIEMBRE Y ORELLANA EDIFICIO ALISAL DE ORELLANA PISO 11</v>
          </cell>
        </row>
        <row r="1407">
          <cell r="A1407" t="str">
            <v>2496033</v>
          </cell>
          <cell r="B1407">
            <v>516024</v>
          </cell>
          <cell r="C1407" t="str">
            <v>2496033</v>
          </cell>
          <cell r="D1407" t="str">
            <v>MDELIVERY</v>
          </cell>
          <cell r="E1407" t="str">
            <v>DESPACHO</v>
          </cell>
          <cell r="F1407" t="str">
            <v>EXPRESS</v>
          </cell>
          <cell r="G1407" t="str">
            <v>FEX47017</v>
          </cell>
          <cell r="H1407">
            <v>44972</v>
          </cell>
          <cell r="I1407" t="str">
            <v>ENTREGADO</v>
          </cell>
          <cell r="J1407">
            <v>44972</v>
          </cell>
          <cell r="K1407" t="str">
            <v>CAPELO GARCIA GIOVANNI ERNESTO O LISSETTE PACHACAMA_URBANCAR CONCESIONARIO DE VEHICULOS CIA LTDA</v>
          </cell>
          <cell r="L1407" t="str">
            <v>PICHINCHA QUITO COMITe DEL PUEBLO AV SIMON BOLIVAR E14A LT 2</v>
          </cell>
        </row>
        <row r="1408">
          <cell r="A1408" t="str">
            <v>2496035</v>
          </cell>
          <cell r="B1408">
            <v>516025</v>
          </cell>
          <cell r="C1408" t="str">
            <v>2496035</v>
          </cell>
          <cell r="D1408" t="str">
            <v>MDELIVERY</v>
          </cell>
          <cell r="E1408" t="str">
            <v>DESPACHO</v>
          </cell>
          <cell r="F1408" t="str">
            <v>EXPRESS</v>
          </cell>
          <cell r="G1408" t="str">
            <v>FT86416</v>
          </cell>
          <cell r="H1408">
            <v>44972</v>
          </cell>
          <cell r="I1408" t="str">
            <v>HABILITADO_RUTEO</v>
          </cell>
          <cell r="J1408">
            <v>44973</v>
          </cell>
          <cell r="K1408" t="str">
            <v>JORGE ADAN QUISHPE INSUASTI O MERCEDES CANDO_JORGE ADAN QUISHPE INSUASTI</v>
          </cell>
          <cell r="L1408" t="str">
            <v>Quito Conocoto Barrio la paz Calle principal PLACIDO CAMANO S N Y FEDERICO GONZaLEZ SUaREZ frente a la mecanica de motos alado de la lavadora en el porton negro</v>
          </cell>
        </row>
        <row r="1409">
          <cell r="A1409" t="str">
            <v>2496036</v>
          </cell>
          <cell r="B1409">
            <v>516026</v>
          </cell>
          <cell r="C1409" t="str">
            <v>2496036</v>
          </cell>
          <cell r="D1409" t="str">
            <v>MDELIVERY</v>
          </cell>
          <cell r="E1409" t="str">
            <v>DESPACHO</v>
          </cell>
          <cell r="F1409" t="str">
            <v>EXPRESS</v>
          </cell>
          <cell r="G1409" t="str">
            <v>FT86415</v>
          </cell>
          <cell r="H1409">
            <v>44972</v>
          </cell>
          <cell r="I1409" t="str">
            <v>ENTREGADO</v>
          </cell>
          <cell r="J1409">
            <v>44973</v>
          </cell>
          <cell r="K1409" t="str">
            <v>Rene Giovany Gongora_BANCO DE LA PRODUCCION S A PRODUBANCO</v>
          </cell>
          <cell r="L1409" t="str">
            <v>Av Simon Bolivar y Via a Nayon Centro Corporativo Ekopark Torre 1 PRODUBANCO</v>
          </cell>
        </row>
        <row r="1410">
          <cell r="A1410" t="str">
            <v>2495889</v>
          </cell>
          <cell r="B1410">
            <v>516027</v>
          </cell>
          <cell r="C1410" t="str">
            <v>2495889</v>
          </cell>
          <cell r="D1410" t="str">
            <v>MDELIVERY</v>
          </cell>
          <cell r="E1410" t="str">
            <v>DESPACHO</v>
          </cell>
          <cell r="F1410" t="str">
            <v>NORMAL</v>
          </cell>
          <cell r="G1410" t="str">
            <v>FT86394</v>
          </cell>
          <cell r="H1410">
            <v>44972</v>
          </cell>
          <cell r="I1410" t="str">
            <v>ENTREGADO</v>
          </cell>
          <cell r="J1410">
            <v>44973</v>
          </cell>
          <cell r="K1410" t="str">
            <v>Roberto Garcia Vacacela_UNIVERSIDAD CATOLICA DE SANTIAGO DE GUAYAQUIL</v>
          </cell>
          <cell r="L1410" t="str">
            <v xml:space="preserve"> GUAYAS GUAYAQUIL Av Carlos Julio Arosemena Km 1 5 Universidad Catolica Edificio Principal primer piso rectorado </v>
          </cell>
        </row>
        <row r="1411">
          <cell r="A1411" t="str">
            <v>2495890</v>
          </cell>
          <cell r="B1411">
            <v>516028</v>
          </cell>
          <cell r="C1411" t="str">
            <v>2495890</v>
          </cell>
          <cell r="D1411" t="str">
            <v>MDELIVERY</v>
          </cell>
          <cell r="E1411" t="str">
            <v>DESPACHO</v>
          </cell>
          <cell r="F1411" t="str">
            <v>NORMAL</v>
          </cell>
          <cell r="G1411" t="str">
            <v>031080002495890</v>
          </cell>
          <cell r="H1411">
            <v>44972</v>
          </cell>
          <cell r="I1411" t="str">
            <v>ENTREGADO</v>
          </cell>
          <cell r="J1411">
            <v>44973</v>
          </cell>
          <cell r="K1411" t="str">
            <v>SOFIA DIANA FALCONES SABANDO_SOFIA DIANA FALCONES SABANDO</v>
          </cell>
          <cell r="L1411" t="str">
            <v xml:space="preserve">Via barbasquillo Centro comercial la Quadra concesionario Hyindai </v>
          </cell>
        </row>
        <row r="1412">
          <cell r="A1412" t="str">
            <v>2495891</v>
          </cell>
          <cell r="B1412">
            <v>516029</v>
          </cell>
          <cell r="C1412" t="str">
            <v>2495891</v>
          </cell>
          <cell r="D1412" t="str">
            <v>MDELIVERY</v>
          </cell>
          <cell r="E1412" t="str">
            <v>DESPACHO</v>
          </cell>
          <cell r="F1412" t="str">
            <v>NORMAL</v>
          </cell>
          <cell r="G1412" t="str">
            <v>FT86369</v>
          </cell>
          <cell r="H1412">
            <v>44972</v>
          </cell>
          <cell r="I1412" t="str">
            <v>HABILITADO_RUTEO</v>
          </cell>
          <cell r="J1412">
            <v>44973</v>
          </cell>
          <cell r="K1412" t="str">
            <v>Brayan Lenin Espinoza Acosta_COOPERATIVA DE AHORRO Y CREDITO CRECER</v>
          </cell>
          <cell r="L1412" t="str">
            <v>PICHINCHA QUITO Avda Francisco de Orellana Parroquia Cumbaya Planta Cumbaya Cerveceria Nacional CN S A</v>
          </cell>
        </row>
        <row r="1413">
          <cell r="A1413" t="str">
            <v>2495893</v>
          </cell>
          <cell r="B1413">
            <v>516030</v>
          </cell>
          <cell r="C1413" t="str">
            <v>2495893</v>
          </cell>
          <cell r="D1413" t="str">
            <v>MDELIVERY</v>
          </cell>
          <cell r="E1413" t="str">
            <v>DESPACHO</v>
          </cell>
          <cell r="F1413" t="str">
            <v>NORMAL</v>
          </cell>
          <cell r="G1413" t="str">
            <v>FT86412</v>
          </cell>
          <cell r="H1413">
            <v>44972</v>
          </cell>
          <cell r="I1413" t="str">
            <v>ENTREGADO</v>
          </cell>
          <cell r="J1413">
            <v>44973</v>
          </cell>
          <cell r="K1413" t="str">
            <v>YULEM MAUTONG JIMENEZ_COOPERATIVA DE AHORRO Y CREDITO DE TRABAJADORES EL PORVENIR</v>
          </cell>
          <cell r="L1413" t="str">
            <v>GUAYAS GUAYAQUIL Av Carlos Julio Arosemena puerta 3 Centro Comercial Alban Borja Global Consult</v>
          </cell>
        </row>
        <row r="1414">
          <cell r="A1414" t="str">
            <v>2495895</v>
          </cell>
          <cell r="B1414">
            <v>516031</v>
          </cell>
          <cell r="C1414" t="str">
            <v>2495895</v>
          </cell>
          <cell r="D1414" t="str">
            <v>MDELIVERY</v>
          </cell>
          <cell r="E1414" t="str">
            <v>DESPACHO</v>
          </cell>
          <cell r="F1414" t="str">
            <v>NORMAL</v>
          </cell>
          <cell r="G1414" t="str">
            <v>FT86378</v>
          </cell>
          <cell r="H1414">
            <v>44972</v>
          </cell>
          <cell r="I1414" t="str">
            <v>ENTREGADO</v>
          </cell>
          <cell r="J1414">
            <v>44973</v>
          </cell>
          <cell r="K1414" t="str">
            <v xml:space="preserve">Kathleen Yunga_INMOBILIARIA AVILES Y AVILES AVINMOB C A </v>
          </cell>
          <cell r="L1414" t="str">
            <v>avenida malecon 905 entre Victor Manuel Rendon y Junin edificio simon bolivar oficina 202A segundo piso</v>
          </cell>
        </row>
        <row r="1415">
          <cell r="A1415" t="str">
            <v>VERONICA CALDERON-COURIER</v>
          </cell>
          <cell r="B1415">
            <v>516003</v>
          </cell>
          <cell r="C1415" t="str">
            <v>VERONICA CALDERON-COURIER</v>
          </cell>
          <cell r="D1415" t="str">
            <v>SG</v>
          </cell>
          <cell r="E1415" t="str">
            <v>DESPACHO</v>
          </cell>
          <cell r="F1415" t="str">
            <v>NORMAL</v>
          </cell>
          <cell r="G1415" t="str">
            <v>86579</v>
          </cell>
          <cell r="H1415">
            <v>44972</v>
          </cell>
          <cell r="I1415" t="str">
            <v>ENTREGADO</v>
          </cell>
          <cell r="J1415">
            <v>44973</v>
          </cell>
          <cell r="K1415" t="str">
            <v>VERONICA CALDERON</v>
          </cell>
          <cell r="L1415" t="str">
            <v>PANAMERICANA NORTE KM 12 1/2</v>
          </cell>
        </row>
        <row r="1416">
          <cell r="A1416" t="str">
            <v>28410</v>
          </cell>
          <cell r="B1416">
            <v>515999</v>
          </cell>
          <cell r="C1416" t="str">
            <v>28410</v>
          </cell>
          <cell r="D1416" t="str">
            <v>CARESTINO</v>
          </cell>
          <cell r="E1416" t="str">
            <v>DESPACHO</v>
          </cell>
          <cell r="G1416" t="str">
            <v>031002004265014</v>
          </cell>
          <cell r="H1416">
            <v>44972</v>
          </cell>
          <cell r="I1416" t="str">
            <v>ENTREGADO</v>
          </cell>
          <cell r="J1416">
            <v>44973</v>
          </cell>
          <cell r="K1416" t="str">
            <v>ADRIANA PAREDES</v>
          </cell>
          <cell r="L1416" t="str">
            <v>MANUEL CORDOVA GALARZA N4 262, CONJUNTO SIRAH 2 A21. ENTRE PASANDO POMASQUI, JUNTO AL CONJUNTO VINA DE POMASQUI, ANTES DE LLEGAR A CEMEXPO LA PUERTA DE ACCESO ES UN PORTON COLOR CAFE</v>
          </cell>
        </row>
        <row r="1417">
          <cell r="A1417" t="str">
            <v>28422</v>
          </cell>
          <cell r="B1417">
            <v>516000</v>
          </cell>
          <cell r="C1417" t="str">
            <v>28422</v>
          </cell>
          <cell r="D1417" t="str">
            <v>CARESTINO</v>
          </cell>
          <cell r="E1417" t="str">
            <v>DESPACHO</v>
          </cell>
          <cell r="G1417" t="str">
            <v>031002004264953</v>
          </cell>
          <cell r="H1417">
            <v>44972</v>
          </cell>
          <cell r="I1417" t="str">
            <v>EN_TRANSITO</v>
          </cell>
          <cell r="J1417">
            <v>44972</v>
          </cell>
          <cell r="K1417" t="str">
            <v>MIRELY GARCIA</v>
          </cell>
          <cell r="L1417" t="str">
            <v>CRUCITA - AV MALECON Y CALLE PORTOVIEJO ESQUINA 11675. ENTRE CRUCITA LA BELLA - RESTAURANTE RAMBLAS</v>
          </cell>
        </row>
        <row r="1418">
          <cell r="A1418" t="str">
            <v>28438</v>
          </cell>
          <cell r="B1418">
            <v>516001</v>
          </cell>
          <cell r="C1418" t="str">
            <v>28438</v>
          </cell>
          <cell r="D1418" t="str">
            <v>CARESTINO</v>
          </cell>
          <cell r="E1418" t="str">
            <v>DESPACHO</v>
          </cell>
          <cell r="G1418" t="str">
            <v>031002004265001</v>
          </cell>
          <cell r="H1418">
            <v>44972</v>
          </cell>
          <cell r="I1418" t="str">
            <v>ENTREGADO</v>
          </cell>
          <cell r="J1418">
            <v>44973</v>
          </cell>
          <cell r="K1418" t="str">
            <v>ODALIS ALVIAREZ</v>
          </cell>
          <cell r="L1418" t="str">
            <v>SECTOR LA QUINTANA, CALLE DE LOS CHOLANAS E17-16 E17-16. ENTRE EN LA Y DIAGONAL AL PARQUE LA QUINTANA</v>
          </cell>
        </row>
        <row r="1419">
          <cell r="A1419" t="str">
            <v>28476</v>
          </cell>
          <cell r="B1419">
            <v>516002</v>
          </cell>
          <cell r="C1419" t="str">
            <v>28476</v>
          </cell>
          <cell r="D1419" t="str">
            <v>CARESTINO</v>
          </cell>
          <cell r="E1419" t="str">
            <v>DESPACHO</v>
          </cell>
          <cell r="G1419" t="str">
            <v>86312</v>
          </cell>
          <cell r="H1419">
            <v>44972</v>
          </cell>
          <cell r="I1419" t="str">
            <v>ENTREGADO</v>
          </cell>
          <cell r="J1419">
            <v>44973</v>
          </cell>
          <cell r="K1419" t="str">
            <v>ASTRID MACKLIFF</v>
          </cell>
          <cell r="L1419" t="str">
            <v>CDLA LA SAIBA MZ H VILLA 13. ENTRE DIAGONAL A LOS BLOQUES DE LA MARINA</v>
          </cell>
        </row>
        <row r="1420">
          <cell r="A1420" t="str">
            <v>5816272</v>
          </cell>
          <cell r="B1420">
            <v>515994</v>
          </cell>
          <cell r="C1420" t="str">
            <v>5816272</v>
          </cell>
          <cell r="D1420" t="str">
            <v>CONECEL_REG</v>
          </cell>
          <cell r="E1420" t="str">
            <v>DESPACHO</v>
          </cell>
          <cell r="F1420" t="str">
            <v>NORMAL</v>
          </cell>
          <cell r="G1420" t="str">
            <v>FEX46970</v>
          </cell>
          <cell r="H1420">
            <v>44972</v>
          </cell>
          <cell r="I1420" t="str">
            <v>COORDINADO</v>
          </cell>
          <cell r="J1420">
            <v>44973</v>
          </cell>
          <cell r="K1420" t="str">
            <v>HOLMES DANILO RECALDE HINOJOSA</v>
          </cell>
          <cell r="L1420" t="str">
            <v xml:space="preserve">INAQUITO, PASAJE EL JARDIN E 10-05 AVENIDA SEIS DE DICIEMBRE EDIFICIO CENTURY PLAZA 2 PISO 4 OFICINA 415 </v>
          </cell>
        </row>
        <row r="1421">
          <cell r="A1421" t="str">
            <v>20003104042365</v>
          </cell>
          <cell r="B1421">
            <v>515995</v>
          </cell>
          <cell r="C1421" t="str">
            <v>20003104042365</v>
          </cell>
          <cell r="D1421" t="str">
            <v>CONECEL_REG</v>
          </cell>
          <cell r="E1421" t="str">
            <v>DESPACHO</v>
          </cell>
          <cell r="F1421" t="str">
            <v>NORMAL</v>
          </cell>
          <cell r="G1421" t="str">
            <v>FEX46973</v>
          </cell>
          <cell r="H1421">
            <v>44972</v>
          </cell>
          <cell r="I1421" t="str">
            <v>EN_TRANSITO</v>
          </cell>
          <cell r="J1421">
            <v>44973</v>
          </cell>
          <cell r="K1421" t="str">
            <v>YOMIRA YAMILETH GIRALDO</v>
          </cell>
          <cell r="L1421" t="str">
            <v xml:space="preserve">RUMIPAMABA/ ABELARDO MONCAYO Y MANUELA SAENZ CENTRO MEDICO PROSANA OE 443 GIMNASIO CERCA </v>
          </cell>
        </row>
        <row r="1422">
          <cell r="A1422" t="str">
            <v>20003104793032</v>
          </cell>
          <cell r="B1422">
            <v>515996</v>
          </cell>
          <cell r="C1422" t="str">
            <v>20003104793032</v>
          </cell>
          <cell r="D1422" t="str">
            <v>CONECEL_REG</v>
          </cell>
          <cell r="E1422" t="str">
            <v>DESPACHO</v>
          </cell>
          <cell r="F1422" t="str">
            <v>NORMAL</v>
          </cell>
          <cell r="G1422" t="str">
            <v>FEX46972</v>
          </cell>
          <cell r="H1422">
            <v>44972</v>
          </cell>
          <cell r="I1422" t="str">
            <v>EN_TRANSITO</v>
          </cell>
          <cell r="J1422">
            <v>44973</v>
          </cell>
          <cell r="K1422" t="str">
            <v>JEAN CARLO ROMERO</v>
          </cell>
          <cell r="L1422" t="str">
            <v xml:space="preserve">SOLANDA CALLE JOAQUIN LALAMA No: S23-122 y PASAJE S23/CALLEJON CERRADO/PARQUEADERO DELTA  DE 10 A 12 </v>
          </cell>
        </row>
        <row r="1423">
          <cell r="A1423" t="str">
            <v>20003110323487</v>
          </cell>
          <cell r="B1423">
            <v>515997</v>
          </cell>
          <cell r="C1423" t="str">
            <v>20003110323487</v>
          </cell>
          <cell r="D1423" t="str">
            <v>CONECEL_REG</v>
          </cell>
          <cell r="E1423" t="str">
            <v>DESPACHO</v>
          </cell>
          <cell r="F1423" t="str">
            <v>NORMAL</v>
          </cell>
          <cell r="G1423" t="str">
            <v>FEX46969</v>
          </cell>
          <cell r="H1423">
            <v>44972</v>
          </cell>
          <cell r="I1423" t="str">
            <v>ENTREGADO</v>
          </cell>
          <cell r="J1423">
            <v>44973</v>
          </cell>
          <cell r="K1423" t="str">
            <v>CINTHIA ELVIRA SANTILLAN CHACAGUASAY</v>
          </cell>
          <cell r="L1423" t="str">
            <v>LA ARGELIA|CALLE 21 DE AGOSTO|PASAJE E1F||Num.</v>
          </cell>
        </row>
        <row r="1424">
          <cell r="A1424" t="str">
            <v>20003100464862_1</v>
          </cell>
          <cell r="B1424">
            <v>515998</v>
          </cell>
          <cell r="C1424" t="str">
            <v>20003100464862_1</v>
          </cell>
          <cell r="D1424" t="str">
            <v>CONECEL_REG</v>
          </cell>
          <cell r="E1424" t="str">
            <v>DESPACHO</v>
          </cell>
          <cell r="F1424" t="str">
            <v>NORMAL</v>
          </cell>
          <cell r="G1424" t="str">
            <v>FEX46971</v>
          </cell>
          <cell r="H1424">
            <v>44972</v>
          </cell>
          <cell r="I1424" t="str">
            <v>EN_TRANSITO</v>
          </cell>
          <cell r="J1424">
            <v>44973</v>
          </cell>
          <cell r="K1424" t="str">
            <v>BEXY NOEMI RIZZO</v>
          </cell>
          <cell r="L1424" t="str">
            <v>QUITO LA CONCEPCION AV DE LA PRENSA NO: SN Y CALLE RIO CURARAY CASA COLOR TACXO FRENTE AL PARQUE LA CONCEPCION</v>
          </cell>
        </row>
        <row r="1425">
          <cell r="A1425" t="str">
            <v>48222</v>
          </cell>
          <cell r="B1425">
            <v>515951</v>
          </cell>
          <cell r="C1425" t="str">
            <v>48222</v>
          </cell>
          <cell r="D1425" t="str">
            <v>MDELIVERY</v>
          </cell>
          <cell r="E1425" t="str">
            <v>DESPACHO</v>
          </cell>
          <cell r="F1425" t="str">
            <v>NORMAL</v>
          </cell>
          <cell r="G1425" t="str">
            <v>IC7288</v>
          </cell>
          <cell r="H1425">
            <v>44972</v>
          </cell>
          <cell r="I1425" t="str">
            <v>ENTREGADO</v>
          </cell>
          <cell r="J1425">
            <v>44973</v>
          </cell>
          <cell r="K1425" t="str">
            <v>CORONEL JUCA JORGE ENRIQUE</v>
          </cell>
          <cell r="L1425" t="str">
            <v>TERMINA CALLE SEBASTIAN DE BENALCAZAR SN CALLE AV ESPANA</v>
          </cell>
        </row>
        <row r="1426">
          <cell r="A1426" t="str">
            <v>BREDEV_000012</v>
          </cell>
          <cell r="B1426">
            <v>515930</v>
          </cell>
          <cell r="C1426" t="str">
            <v>BREDEV_000012</v>
          </cell>
          <cell r="D1426" t="str">
            <v>CONECEL_DOCUMENTOS</v>
          </cell>
          <cell r="E1426" t="str">
            <v>DESPACHO</v>
          </cell>
          <cell r="G1426" t="str">
            <v>FT86414</v>
          </cell>
          <cell r="H1426">
            <v>44972</v>
          </cell>
          <cell r="I1426" t="str">
            <v>EN_TRANSITO</v>
          </cell>
          <cell r="J1426">
            <v>44973</v>
          </cell>
          <cell r="K1426" t="str">
            <v>LOURDES QUINTERO (BREDLYNG)</v>
          </cell>
          <cell r="L1426" t="str">
            <v>OFC BRELDYNG CALLE 7MO PASAJE 37ª Y V. EMILIO ROMERO, BODEGAS DE FERRETERIA ESPINOZA, BODEGA #8 (EXACTAMENTE QUEDA EN LA JUAN TANCA MARENGO KM. 4.5 PASANDO LA COCA COLA</v>
          </cell>
        </row>
        <row r="1427">
          <cell r="A1427" t="str">
            <v>424938806</v>
          </cell>
          <cell r="B1427">
            <v>515927</v>
          </cell>
          <cell r="C1427" t="str">
            <v>424938806</v>
          </cell>
          <cell r="D1427" t="str">
            <v>FLEXTUENTI</v>
          </cell>
          <cell r="E1427" t="str">
            <v>DESPACHO</v>
          </cell>
          <cell r="F1427" t="str">
            <v>EXPRESS GYE</v>
          </cell>
          <cell r="G1427" t="str">
            <v>FT86310</v>
          </cell>
          <cell r="H1427">
            <v>44972</v>
          </cell>
          <cell r="I1427" t="str">
            <v>INCIDENCIA</v>
          </cell>
          <cell r="J1427">
            <v>44973</v>
          </cell>
          <cell r="K1427" t="str">
            <v>JONATHAN LONGA</v>
          </cell>
          <cell r="L1427" t="str">
            <v>TARQUI (GY)   AV GUSTAVO NOBOA  BEJARANO  MZ 54  V9  CALLE 28 NO</v>
          </cell>
        </row>
        <row r="1428">
          <cell r="A1428" t="str">
            <v>424939278</v>
          </cell>
          <cell r="B1428">
            <v>515928</v>
          </cell>
          <cell r="C1428" t="str">
            <v>424939278</v>
          </cell>
          <cell r="D1428" t="str">
            <v>FLEXTUENTI</v>
          </cell>
          <cell r="E1428" t="str">
            <v>DESPACHO</v>
          </cell>
          <cell r="F1428" t="str">
            <v>EXPRESS GYE</v>
          </cell>
          <cell r="G1428" t="str">
            <v>FT86311</v>
          </cell>
          <cell r="H1428">
            <v>44972</v>
          </cell>
          <cell r="I1428" t="str">
            <v>ENTREGADO</v>
          </cell>
          <cell r="J1428">
            <v>44972</v>
          </cell>
          <cell r="K1428" t="str">
            <v>MARIA AUXILIADORA YANCHA GARCIA</v>
          </cell>
          <cell r="L1428" t="str">
            <v>XIMENA CALLE 25D SE  MZ 1934 SL 19 AV 11F SE</v>
          </cell>
        </row>
        <row r="1429">
          <cell r="A1429" t="str">
            <v>424937314</v>
          </cell>
          <cell r="B1429">
            <v>515929</v>
          </cell>
          <cell r="C1429" t="str">
            <v>424937314</v>
          </cell>
          <cell r="D1429" t="str">
            <v>FLEXTUENTI</v>
          </cell>
          <cell r="E1429" t="str">
            <v>DESPACHO</v>
          </cell>
          <cell r="F1429" t="str">
            <v>NORMAL</v>
          </cell>
          <cell r="G1429" t="str">
            <v>FT86322</v>
          </cell>
          <cell r="H1429">
            <v>44972</v>
          </cell>
          <cell r="I1429" t="str">
            <v>ENTREGADO</v>
          </cell>
          <cell r="J1429">
            <v>44973</v>
          </cell>
          <cell r="K1429" t="str">
            <v>Carlos Chontasi</v>
          </cell>
          <cell r="L1429" t="str">
            <v>SAN JUAN  CALLE GALAPAGOS   0E 434 CALLE VENEZUELA</v>
          </cell>
        </row>
        <row r="1430">
          <cell r="A1430" t="str">
            <v>424910425</v>
          </cell>
          <cell r="B1430">
            <v>515901</v>
          </cell>
          <cell r="C1430" t="str">
            <v>424910425</v>
          </cell>
          <cell r="D1430" t="str">
            <v>FLEXTUENTI</v>
          </cell>
          <cell r="E1430" t="str">
            <v>DESPACHO</v>
          </cell>
          <cell r="F1430" t="str">
            <v>DERIVADO PICK UP</v>
          </cell>
          <cell r="G1430" t="str">
            <v>031080424910425</v>
          </cell>
          <cell r="H1430">
            <v>44972</v>
          </cell>
          <cell r="I1430" t="str">
            <v>INCIDENCIA</v>
          </cell>
          <cell r="J1430">
            <v>44973</v>
          </cell>
          <cell r="K1430" t="str">
            <v>Gener Martinez</v>
          </cell>
          <cell r="L1430" t="str">
            <v>OFICINA TRAMACO LA CONCORDIA</v>
          </cell>
        </row>
        <row r="1431">
          <cell r="A1431" t="str">
            <v>424914201</v>
          </cell>
          <cell r="B1431">
            <v>515902</v>
          </cell>
          <cell r="C1431" t="str">
            <v>424914201</v>
          </cell>
          <cell r="D1431" t="str">
            <v>FLEXTUENTI</v>
          </cell>
          <cell r="E1431" t="str">
            <v>DESPACHO</v>
          </cell>
          <cell r="F1431" t="str">
            <v>DERIVADO PICK UP</v>
          </cell>
          <cell r="G1431" t="str">
            <v>031080424914201</v>
          </cell>
          <cell r="H1431">
            <v>44972</v>
          </cell>
          <cell r="I1431" t="str">
            <v>INCIDENCIA</v>
          </cell>
          <cell r="J1431">
            <v>44973</v>
          </cell>
          <cell r="K1431" t="str">
            <v>Nathaly Pareja</v>
          </cell>
          <cell r="L1431" t="str">
            <v>OFICINA TRAMACO SAN MARINO</v>
          </cell>
        </row>
        <row r="1432">
          <cell r="A1432" t="str">
            <v>424925256</v>
          </cell>
          <cell r="B1432">
            <v>515903</v>
          </cell>
          <cell r="C1432" t="str">
            <v>424925256</v>
          </cell>
          <cell r="D1432" t="str">
            <v>FLEXTUENTI</v>
          </cell>
          <cell r="E1432" t="str">
            <v>DESPACHO</v>
          </cell>
          <cell r="F1432" t="str">
            <v>EXPRESS UIO</v>
          </cell>
          <cell r="G1432" t="str">
            <v>FEX47010</v>
          </cell>
          <cell r="H1432">
            <v>44972</v>
          </cell>
          <cell r="I1432" t="str">
            <v>ENTREGADO</v>
          </cell>
          <cell r="J1432">
            <v>44972</v>
          </cell>
          <cell r="K1432" t="str">
            <v>Katherine Vaca</v>
          </cell>
          <cell r="L1432" t="str">
            <v>CARCELEN CALLE FRANCISCO RUIZ   SN CALLE ALEJANDRO  PONCE</v>
          </cell>
        </row>
        <row r="1433">
          <cell r="A1433" t="str">
            <v>424925257</v>
          </cell>
          <cell r="B1433">
            <v>515904</v>
          </cell>
          <cell r="C1433" t="str">
            <v>424925257</v>
          </cell>
          <cell r="D1433" t="str">
            <v>FLEXTUENTI</v>
          </cell>
          <cell r="E1433" t="str">
            <v>DESPACHO</v>
          </cell>
          <cell r="F1433" t="str">
            <v>NORMAL</v>
          </cell>
          <cell r="G1433" t="str">
            <v>FT86423 / 031080424925257</v>
          </cell>
          <cell r="H1433">
            <v>44972</v>
          </cell>
          <cell r="I1433" t="str">
            <v>HABILITADO_RUTEO</v>
          </cell>
          <cell r="J1433">
            <v>44973</v>
          </cell>
          <cell r="K1433" t="str">
            <v>YANINA ELIZABETH CAMPOVERDE MEJILLONES</v>
          </cell>
          <cell r="L1433" t="str">
            <v>POSORJA CALLE I  SN  ENTRE  12 A Y POSORJA</v>
          </cell>
        </row>
        <row r="1434">
          <cell r="A1434" t="str">
            <v>424926433</v>
          </cell>
          <cell r="B1434">
            <v>515905</v>
          </cell>
          <cell r="C1434" t="str">
            <v>424926433</v>
          </cell>
          <cell r="D1434" t="str">
            <v>FLEXTUENTI</v>
          </cell>
          <cell r="E1434" t="str">
            <v>DESPACHO</v>
          </cell>
          <cell r="F1434" t="str">
            <v>NORMAL</v>
          </cell>
          <cell r="G1434" t="str">
            <v>031080424926433</v>
          </cell>
          <cell r="H1434">
            <v>44972</v>
          </cell>
          <cell r="I1434" t="str">
            <v>INCIDENCIA</v>
          </cell>
          <cell r="J1434">
            <v>44973</v>
          </cell>
          <cell r="K1434" t="str">
            <v>Alisson Lopez</v>
          </cell>
          <cell r="L1434" t="str">
            <v>LOS ESTEROS  CP11  SN  AV P 6</v>
          </cell>
        </row>
        <row r="1435">
          <cell r="A1435" t="str">
            <v>424936761</v>
          </cell>
          <cell r="B1435">
            <v>515906</v>
          </cell>
          <cell r="C1435" t="str">
            <v>424936761</v>
          </cell>
          <cell r="D1435" t="str">
            <v>FLEXTUENTI</v>
          </cell>
          <cell r="E1435" t="str">
            <v>DESPACHO</v>
          </cell>
          <cell r="F1435" t="str">
            <v>EXPRESS UIO</v>
          </cell>
          <cell r="G1435" t="str">
            <v>FTR46987</v>
          </cell>
          <cell r="H1435">
            <v>44972</v>
          </cell>
          <cell r="I1435" t="str">
            <v>ENTREGADO</v>
          </cell>
          <cell r="J1435">
            <v>44972</v>
          </cell>
          <cell r="K1435" t="str">
            <v>Jessica Tipan</v>
          </cell>
          <cell r="L1435" t="str">
            <v>INAQUITO  CALLES LOS  NARANJOS  E10 01 AV 6 DE DICIEMBRE</v>
          </cell>
        </row>
        <row r="1436">
          <cell r="A1436" t="str">
            <v>424937028</v>
          </cell>
          <cell r="B1436">
            <v>515907</v>
          </cell>
          <cell r="C1436" t="str">
            <v>424937028</v>
          </cell>
          <cell r="D1436" t="str">
            <v>FLEXTUENTI</v>
          </cell>
          <cell r="E1436" t="str">
            <v>DESPACHO</v>
          </cell>
          <cell r="F1436" t="str">
            <v>NORMAL</v>
          </cell>
          <cell r="G1436" t="str">
            <v>FT86324</v>
          </cell>
          <cell r="H1436">
            <v>44972</v>
          </cell>
          <cell r="I1436" t="str">
            <v>ENTREGADO</v>
          </cell>
          <cell r="J1436">
            <v>44973</v>
          </cell>
          <cell r="K1436" t="str">
            <v>Kenneth Tello</v>
          </cell>
          <cell r="L1436" t="str">
            <v>LA MAGDALENA  AV ROBERTO POZO  SN NECOCHEA</v>
          </cell>
        </row>
        <row r="1437">
          <cell r="A1437" t="str">
            <v>424937182</v>
          </cell>
          <cell r="B1437">
            <v>515908</v>
          </cell>
          <cell r="C1437" t="str">
            <v>424937182</v>
          </cell>
          <cell r="D1437" t="str">
            <v>FLEXTUENTI</v>
          </cell>
          <cell r="E1437" t="str">
            <v>DESPACHO</v>
          </cell>
          <cell r="F1437" t="str">
            <v>NORMAL</v>
          </cell>
          <cell r="G1437" t="str">
            <v>FT86323</v>
          </cell>
          <cell r="H1437">
            <v>44972</v>
          </cell>
          <cell r="I1437" t="str">
            <v>ENTREGADO</v>
          </cell>
          <cell r="J1437">
            <v>44973</v>
          </cell>
          <cell r="K1437" t="str">
            <v>ALEXIS CEVALLOS</v>
          </cell>
          <cell r="L1437" t="str">
            <v>CARCELEN  MANUEL NAJAS  OE1 346  JOAQUIN MANCHENO</v>
          </cell>
        </row>
        <row r="1438">
          <cell r="A1438" t="str">
            <v>424937256</v>
          </cell>
          <cell r="B1438">
            <v>515909</v>
          </cell>
          <cell r="C1438" t="str">
            <v>424937256</v>
          </cell>
          <cell r="D1438" t="str">
            <v>FLEXTUENTI</v>
          </cell>
          <cell r="E1438" t="str">
            <v>DESPACHO</v>
          </cell>
          <cell r="F1438" t="str">
            <v>DERIVADO PICK UP</v>
          </cell>
          <cell r="G1438" t="str">
            <v>031080424937256</v>
          </cell>
          <cell r="H1438">
            <v>44972</v>
          </cell>
          <cell r="I1438" t="str">
            <v>EN_TRANSITO</v>
          </cell>
          <cell r="J1438">
            <v>44972</v>
          </cell>
          <cell r="K1438" t="str">
            <v>Jose eneyder Rivera rodriguez</v>
          </cell>
          <cell r="L1438" t="str">
            <v>OFICINA TRAMACO CENTRO DE DISTRIBUCION VIA A DAULE</v>
          </cell>
        </row>
        <row r="1439">
          <cell r="A1439" t="str">
            <v>424937275</v>
          </cell>
          <cell r="B1439">
            <v>515910</v>
          </cell>
          <cell r="C1439" t="str">
            <v>424937275</v>
          </cell>
          <cell r="D1439" t="str">
            <v>FLEXTUENTI</v>
          </cell>
          <cell r="E1439" t="str">
            <v>DESPACHO</v>
          </cell>
          <cell r="F1439" t="str">
            <v>DERIVADO PICK UP</v>
          </cell>
          <cell r="G1439" t="str">
            <v>031080424937275</v>
          </cell>
          <cell r="H1439">
            <v>44972</v>
          </cell>
          <cell r="I1439" t="str">
            <v>INCIDENCIA</v>
          </cell>
          <cell r="J1439">
            <v>44973</v>
          </cell>
          <cell r="K1439" t="str">
            <v>Dolores Mercedes Bailon Mero</v>
          </cell>
          <cell r="L1439" t="str">
            <v>OFICINA TRAMACO SAN MARINO</v>
          </cell>
        </row>
        <row r="1440">
          <cell r="A1440" t="str">
            <v>424937331</v>
          </cell>
          <cell r="B1440">
            <v>515911</v>
          </cell>
          <cell r="C1440" t="str">
            <v>424937331</v>
          </cell>
          <cell r="D1440" t="str">
            <v>FLEXTUENTI</v>
          </cell>
          <cell r="E1440" t="str">
            <v>DESPACHO</v>
          </cell>
          <cell r="F1440" t="str">
            <v>NORMAL</v>
          </cell>
          <cell r="G1440" t="str">
            <v>FT86321</v>
          </cell>
          <cell r="H1440">
            <v>44972</v>
          </cell>
          <cell r="I1440" t="str">
            <v>ENTREGADO</v>
          </cell>
          <cell r="J1440">
            <v>44973</v>
          </cell>
          <cell r="K1440" t="str">
            <v>Fernando Ramiro Lema Amaguana</v>
          </cell>
          <cell r="L1440" t="str">
            <v>CHIMBACALLE   CALLE DAULE  S7 143  JUBONES</v>
          </cell>
        </row>
        <row r="1441">
          <cell r="A1441" t="str">
            <v>424938763</v>
          </cell>
          <cell r="B1441">
            <v>515912</v>
          </cell>
          <cell r="C1441" t="str">
            <v>424938763</v>
          </cell>
          <cell r="D1441" t="str">
            <v>FLEXTUENTI</v>
          </cell>
          <cell r="E1441" t="str">
            <v>DESPACHO</v>
          </cell>
          <cell r="F1441" t="str">
            <v>NORMAL</v>
          </cell>
          <cell r="G1441" t="str">
            <v>031080424938763</v>
          </cell>
          <cell r="H1441">
            <v>44972</v>
          </cell>
          <cell r="I1441" t="str">
            <v>ENTREGADO</v>
          </cell>
          <cell r="J1441">
            <v>44973</v>
          </cell>
          <cell r="K1441" t="str">
            <v>Maria Nunez</v>
          </cell>
          <cell r="L1441" t="str">
            <v>LA MERCED  TARQUINO TORO NAVAS 02 38 JULIO CASTILLO</v>
          </cell>
        </row>
        <row r="1442">
          <cell r="A1442" t="str">
            <v>424938802</v>
          </cell>
          <cell r="B1442">
            <v>515913</v>
          </cell>
          <cell r="C1442" t="str">
            <v>424938802</v>
          </cell>
          <cell r="D1442" t="str">
            <v>FLEXTUENTI</v>
          </cell>
          <cell r="E1442" t="str">
            <v>DESPACHO</v>
          </cell>
          <cell r="F1442" t="str">
            <v>NORMAL</v>
          </cell>
          <cell r="G1442" t="str">
            <v>031080424938802</v>
          </cell>
          <cell r="H1442">
            <v>44972</v>
          </cell>
          <cell r="I1442" t="str">
            <v>ENTREGADO</v>
          </cell>
          <cell r="J1442">
            <v>44973</v>
          </cell>
          <cell r="K1442" t="str">
            <v>Gabriela Miraba</v>
          </cell>
          <cell r="L1442" t="str">
            <v>LA AURORA  AV LEON FEBRES CORDERO  DPTO 202  SN</v>
          </cell>
        </row>
        <row r="1443">
          <cell r="A1443" t="str">
            <v>424938814</v>
          </cell>
          <cell r="B1443">
            <v>515914</v>
          </cell>
          <cell r="C1443" t="str">
            <v>424938814</v>
          </cell>
          <cell r="D1443" t="str">
            <v>FLEXTUENTI</v>
          </cell>
          <cell r="E1443" t="str">
            <v>DESPACHO</v>
          </cell>
          <cell r="F1443" t="str">
            <v>NORMAL</v>
          </cell>
          <cell r="G1443" t="str">
            <v>FT86320</v>
          </cell>
          <cell r="H1443">
            <v>44972</v>
          </cell>
          <cell r="I1443" t="str">
            <v>HABILITADO_RUTEO</v>
          </cell>
          <cell r="J1443">
            <v>44973</v>
          </cell>
          <cell r="K1443" t="str">
            <v>Joselin Chulde</v>
          </cell>
          <cell r="L1443" t="str">
            <v>GUAMANI  CALLE S61E O CALLE EL PORVENIR  S61 247   CALLE OE2B</v>
          </cell>
        </row>
        <row r="1444">
          <cell r="A1444" t="str">
            <v>424938930</v>
          </cell>
          <cell r="B1444">
            <v>515915</v>
          </cell>
          <cell r="C1444" t="str">
            <v>424938930</v>
          </cell>
          <cell r="D1444" t="str">
            <v>FLEXTUENTI</v>
          </cell>
          <cell r="E1444" t="str">
            <v>DESPACHO</v>
          </cell>
          <cell r="F1444" t="str">
            <v>NORMAL</v>
          </cell>
          <cell r="G1444" t="str">
            <v>IC7282</v>
          </cell>
          <cell r="H1444">
            <v>44972</v>
          </cell>
          <cell r="I1444" t="str">
            <v>ENTREGADO</v>
          </cell>
          <cell r="J1444">
            <v>44973</v>
          </cell>
          <cell r="K1444" t="str">
            <v>Javier Fernando Leon Cabrera</v>
          </cell>
          <cell r="L1444" t="str">
            <v>CAA,ARIBAMBA CALLE LUIS MONSALVE POZO N1 36  CALLE CAMILO EGAS</v>
          </cell>
        </row>
        <row r="1445">
          <cell r="A1445" t="str">
            <v>424938932</v>
          </cell>
          <cell r="B1445">
            <v>515916</v>
          </cell>
          <cell r="C1445" t="str">
            <v>424938932</v>
          </cell>
          <cell r="D1445" t="str">
            <v>FLEXTUENTI</v>
          </cell>
          <cell r="E1445" t="str">
            <v>DESPACHO</v>
          </cell>
          <cell r="F1445" t="str">
            <v>NORMAL</v>
          </cell>
          <cell r="G1445" t="str">
            <v>FT86319</v>
          </cell>
          <cell r="H1445">
            <v>44972</v>
          </cell>
          <cell r="I1445" t="str">
            <v>ENTREGADO</v>
          </cell>
          <cell r="J1445">
            <v>44973</v>
          </cell>
          <cell r="K1445" t="str">
            <v>Marlene Rene Yanez Navarrete</v>
          </cell>
          <cell r="L1445" t="str">
            <v>SAN ISIDRO DEL INCA CALLE DE LAS GARDENIAS  E12 137  DE LOS ROSALES</v>
          </cell>
        </row>
        <row r="1446">
          <cell r="A1446" t="str">
            <v>424938970</v>
          </cell>
          <cell r="B1446">
            <v>515917</v>
          </cell>
          <cell r="C1446" t="str">
            <v>424938970</v>
          </cell>
          <cell r="D1446" t="str">
            <v>FLEXTUENTI</v>
          </cell>
          <cell r="E1446" t="str">
            <v>DESPACHO</v>
          </cell>
          <cell r="F1446" t="str">
            <v>DERIVADO PICK UP</v>
          </cell>
          <cell r="G1446" t="str">
            <v>031080424938970</v>
          </cell>
          <cell r="H1446">
            <v>44972</v>
          </cell>
          <cell r="I1446" t="str">
            <v>EN_TRANSITO</v>
          </cell>
          <cell r="J1446">
            <v>44972</v>
          </cell>
          <cell r="K1446" t="str">
            <v>CRISTHIAN BRITO</v>
          </cell>
          <cell r="L1446" t="str">
            <v>OFICINA TRAMACO EL PUYO</v>
          </cell>
        </row>
        <row r="1447">
          <cell r="A1447" t="str">
            <v>424939217</v>
          </cell>
          <cell r="B1447">
            <v>515918</v>
          </cell>
          <cell r="C1447" t="str">
            <v>424939217</v>
          </cell>
          <cell r="D1447" t="str">
            <v>FLEXTUENTI</v>
          </cell>
          <cell r="E1447" t="str">
            <v>DESPACHO</v>
          </cell>
          <cell r="F1447" t="str">
            <v>NORMAL</v>
          </cell>
          <cell r="G1447" t="str">
            <v>031080424939217</v>
          </cell>
          <cell r="H1447">
            <v>44972</v>
          </cell>
          <cell r="I1447" t="str">
            <v>ENTREGADO</v>
          </cell>
          <cell r="J1447">
            <v>44973</v>
          </cell>
          <cell r="K1447" t="str">
            <v>Juana Elizabeth Bonilla Adrian</v>
          </cell>
          <cell r="L1447" t="str">
            <v>SANTO DOMINGO AV DE LOS TSACHILAS SN RIO YANUNCAY</v>
          </cell>
        </row>
        <row r="1448">
          <cell r="A1448" t="str">
            <v>424939318</v>
          </cell>
          <cell r="B1448">
            <v>515919</v>
          </cell>
          <cell r="C1448" t="str">
            <v>424939318</v>
          </cell>
          <cell r="D1448" t="str">
            <v>FLEXTUENTI</v>
          </cell>
          <cell r="E1448" t="str">
            <v>DESPACHO</v>
          </cell>
          <cell r="F1448" t="str">
            <v>EXPRESS UIO</v>
          </cell>
          <cell r="G1448" t="str">
            <v>FEX47009</v>
          </cell>
          <cell r="H1448">
            <v>44972</v>
          </cell>
          <cell r="I1448" t="str">
            <v>ENTREGADO</v>
          </cell>
          <cell r="J1448">
            <v>44972</v>
          </cell>
          <cell r="K1448" t="str">
            <v>Michael Antonio Padilla Benavides</v>
          </cell>
          <cell r="L1448" t="str">
            <v>CALDERON  SENDERO DEL QUINDE SN DE LOS QUINDES</v>
          </cell>
        </row>
        <row r="1449">
          <cell r="A1449" t="str">
            <v>424939319</v>
          </cell>
          <cell r="B1449">
            <v>515920</v>
          </cell>
          <cell r="C1449" t="str">
            <v>424939319</v>
          </cell>
          <cell r="D1449" t="str">
            <v>FLEXTUENTI</v>
          </cell>
          <cell r="E1449" t="str">
            <v>DESPACHO</v>
          </cell>
          <cell r="F1449" t="str">
            <v>NORMAL</v>
          </cell>
          <cell r="G1449" t="str">
            <v>FT86371</v>
          </cell>
          <cell r="H1449">
            <v>44972</v>
          </cell>
          <cell r="I1449" t="str">
            <v>ENTREGADO</v>
          </cell>
          <cell r="J1449">
            <v>44973</v>
          </cell>
          <cell r="K1449" t="str">
            <v>MARIA AUXILIADORA YANCHA GARCIA</v>
          </cell>
          <cell r="L1449" t="str">
            <v>XIMENA COOP BASE 1ER DE AGOSTO  MZ 1934 SOLAR 19  AV RAUL CLEMENTE HUERTA</v>
          </cell>
        </row>
        <row r="1450">
          <cell r="A1450" t="str">
            <v>424939327</v>
          </cell>
          <cell r="B1450">
            <v>515921</v>
          </cell>
          <cell r="C1450" t="str">
            <v>424939327</v>
          </cell>
          <cell r="D1450" t="str">
            <v>FLEXTUENTI</v>
          </cell>
          <cell r="E1450" t="str">
            <v>DESPACHO</v>
          </cell>
          <cell r="F1450" t="str">
            <v>NORMAL</v>
          </cell>
          <cell r="G1450" t="str">
            <v>031080424939327</v>
          </cell>
          <cell r="H1450">
            <v>44972</v>
          </cell>
          <cell r="I1450" t="str">
            <v>EN_TRANSITO</v>
          </cell>
          <cell r="J1450">
            <v>44972</v>
          </cell>
          <cell r="K1450" t="str">
            <v>Bryan Lopez</v>
          </cell>
          <cell r="L1450" t="str">
            <v>VALENCIA  PROFESOR JOSE IDROVO SN CALLE JORGE HERRERA CRUZ</v>
          </cell>
        </row>
        <row r="1451">
          <cell r="A1451" t="str">
            <v>424939369</v>
          </cell>
          <cell r="B1451">
            <v>515922</v>
          </cell>
          <cell r="C1451" t="str">
            <v>424939369</v>
          </cell>
          <cell r="D1451" t="str">
            <v>FLEXTUENTI</v>
          </cell>
          <cell r="E1451" t="str">
            <v>DESPACHO</v>
          </cell>
          <cell r="F1451" t="str">
            <v>NORMAL</v>
          </cell>
          <cell r="G1451" t="str">
            <v>FT86318</v>
          </cell>
          <cell r="H1451">
            <v>44972</v>
          </cell>
          <cell r="I1451" t="str">
            <v>ENTREGADO</v>
          </cell>
          <cell r="J1451">
            <v>44973</v>
          </cell>
          <cell r="K1451" t="str">
            <v>Malena Morillo</v>
          </cell>
          <cell r="L1451" t="str">
            <v>CONOCOTO CALLE MANUEL LIZARZABURO N306 CALLE JOSE BOSMEDIANO</v>
          </cell>
        </row>
        <row r="1452">
          <cell r="A1452" t="str">
            <v>424939434</v>
          </cell>
          <cell r="B1452">
            <v>515923</v>
          </cell>
          <cell r="C1452" t="str">
            <v>424939434</v>
          </cell>
          <cell r="D1452" t="str">
            <v>FLEXTUENTI</v>
          </cell>
          <cell r="E1452" t="str">
            <v>DESPACHO</v>
          </cell>
          <cell r="F1452" t="str">
            <v>NORMAL</v>
          </cell>
          <cell r="G1452" t="str">
            <v>031080424939434</v>
          </cell>
          <cell r="H1452">
            <v>44972</v>
          </cell>
          <cell r="I1452" t="str">
            <v>ENTREGADO</v>
          </cell>
          <cell r="J1452">
            <v>44973</v>
          </cell>
          <cell r="K1452" t="str">
            <v>Jose Heriberto Bastidas villa</v>
          </cell>
          <cell r="L1452" t="str">
            <v>YARUQUIES  CALLE SN  SN  AV ALFONSO BURBANO</v>
          </cell>
        </row>
        <row r="1453">
          <cell r="A1453" t="str">
            <v>WS424937131</v>
          </cell>
          <cell r="B1453">
            <v>515924</v>
          </cell>
          <cell r="C1453" t="str">
            <v>WS424937131</v>
          </cell>
          <cell r="D1453" t="str">
            <v>FLEXTUENTI</v>
          </cell>
          <cell r="E1453" t="str">
            <v>DESPACHO</v>
          </cell>
          <cell r="F1453" t="str">
            <v>NORMAL</v>
          </cell>
          <cell r="G1453" t="str">
            <v>FT86317</v>
          </cell>
          <cell r="H1453">
            <v>44972</v>
          </cell>
          <cell r="I1453" t="str">
            <v>ENTREGADO</v>
          </cell>
          <cell r="J1453">
            <v>44973</v>
          </cell>
          <cell r="K1453" t="str">
            <v>Ludys Noguera</v>
          </cell>
          <cell r="L1453" t="str">
            <v>RUMIPAMBA  MANOSCA  BLOQUE F DEPARTAMENTO 102  FRANCISCO CRUZ MIRANDA</v>
          </cell>
        </row>
        <row r="1454">
          <cell r="A1454" t="str">
            <v>WS424937236</v>
          </cell>
          <cell r="B1454">
            <v>515925</v>
          </cell>
          <cell r="C1454" t="str">
            <v>WS424937236</v>
          </cell>
          <cell r="D1454" t="str">
            <v>FLEXTUENTI</v>
          </cell>
          <cell r="E1454" t="str">
            <v>DESPACHO</v>
          </cell>
          <cell r="F1454" t="str">
            <v>NORMAL</v>
          </cell>
          <cell r="G1454" t="str">
            <v>FT86316</v>
          </cell>
          <cell r="H1454">
            <v>44972</v>
          </cell>
          <cell r="I1454" t="str">
            <v>ENTREGADO</v>
          </cell>
          <cell r="J1454">
            <v>44973</v>
          </cell>
          <cell r="K1454" t="str">
            <v>Edgar Paredes</v>
          </cell>
          <cell r="L1454" t="str">
            <v>CONOCOTO  CORNELIA  POLIT OE 1 99 SEBASTIAN DE BENALCAZAR</v>
          </cell>
        </row>
        <row r="1455">
          <cell r="A1455" t="str">
            <v>424923851</v>
          </cell>
          <cell r="B1455">
            <v>515926</v>
          </cell>
          <cell r="C1455" t="str">
            <v>424923851</v>
          </cell>
          <cell r="D1455" t="str">
            <v>FLEXTUENTI</v>
          </cell>
          <cell r="E1455" t="str">
            <v>DESPACHO</v>
          </cell>
          <cell r="F1455" t="str">
            <v>EXPRESS GYE</v>
          </cell>
          <cell r="G1455" t="str">
            <v>FT86309</v>
          </cell>
          <cell r="H1455">
            <v>44972</v>
          </cell>
          <cell r="I1455" t="str">
            <v>ENTREGADO</v>
          </cell>
          <cell r="J1455">
            <v>44972</v>
          </cell>
          <cell r="K1455" t="str">
            <v>JORGE RICARDO SUDARIO MONTE</v>
          </cell>
          <cell r="L1455" t="str">
            <v>TARQUI AV FRANCISCO RODRIGUEZ GARZON MZ 208 A EUGENIO ALMAZAN</v>
          </cell>
        </row>
        <row r="1456">
          <cell r="A1456" t="str">
            <v>47954</v>
          </cell>
          <cell r="B1456">
            <v>515854</v>
          </cell>
          <cell r="C1456" t="str">
            <v>47954</v>
          </cell>
          <cell r="D1456" t="str">
            <v>MDELIVERY</v>
          </cell>
          <cell r="E1456" t="str">
            <v>DESPACHO</v>
          </cell>
          <cell r="F1456" t="str">
            <v>DERIVADO PICK UP</v>
          </cell>
          <cell r="G1456" t="str">
            <v>031080000047954</v>
          </cell>
          <cell r="H1456">
            <v>44972</v>
          </cell>
          <cell r="I1456" t="str">
            <v>EN_TRANSITO</v>
          </cell>
          <cell r="J1456">
            <v>44972</v>
          </cell>
          <cell r="K1456" t="str">
            <v>PEDRO MOISES  MORENO CHAVEZ</v>
          </cell>
          <cell r="L1456" t="str">
            <v>OFICINA TRAMACO PORTETE</v>
          </cell>
        </row>
        <row r="1457">
          <cell r="A1457" t="str">
            <v>47972</v>
          </cell>
          <cell r="B1457">
            <v>515855</v>
          </cell>
          <cell r="C1457" t="str">
            <v>47972</v>
          </cell>
          <cell r="D1457" t="str">
            <v>MDELIVERY</v>
          </cell>
          <cell r="E1457" t="str">
            <v>DESPACHO</v>
          </cell>
          <cell r="F1457" t="str">
            <v>NORMAL</v>
          </cell>
          <cell r="G1457" t="str">
            <v>031080000047972</v>
          </cell>
          <cell r="H1457">
            <v>44972</v>
          </cell>
          <cell r="I1457" t="str">
            <v>ENTREGADO</v>
          </cell>
          <cell r="J1457">
            <v>44973</v>
          </cell>
          <cell r="K1457" t="str">
            <v>ROY BRYAN REYES CONTRERAS</v>
          </cell>
          <cell r="L1457" t="str">
            <v>5 DE AGOSTO CALLE MALECO JAIME ROLDOS AGUILERA SN CALLE JOSE JIJON SAAVEDRA</v>
          </cell>
        </row>
        <row r="1458">
          <cell r="A1458" t="str">
            <v>47978</v>
          </cell>
          <cell r="B1458">
            <v>515856</v>
          </cell>
          <cell r="C1458" t="str">
            <v>47978</v>
          </cell>
          <cell r="D1458" t="str">
            <v>MDELIVERY</v>
          </cell>
          <cell r="E1458" t="str">
            <v>DESPACHO</v>
          </cell>
          <cell r="F1458" t="str">
            <v>DERIVADO PICK UP</v>
          </cell>
          <cell r="G1458" t="str">
            <v>031080000047978</v>
          </cell>
          <cell r="H1458">
            <v>44972</v>
          </cell>
          <cell r="I1458" t="str">
            <v>ENTREGADO</v>
          </cell>
          <cell r="J1458">
            <v>44973</v>
          </cell>
          <cell r="K1458" t="str">
            <v>STALIN GUILLERMO MARTINEZ ARAUJO</v>
          </cell>
          <cell r="L1458" t="str">
            <v>OFICINA TRAMACO CENTRO DE DISTRIBUCION VIA A DAULE</v>
          </cell>
        </row>
        <row r="1459">
          <cell r="A1459" t="str">
            <v>48026</v>
          </cell>
          <cell r="B1459">
            <v>515857</v>
          </cell>
          <cell r="C1459" t="str">
            <v>48026</v>
          </cell>
          <cell r="D1459" t="str">
            <v>MDELIVERY</v>
          </cell>
          <cell r="E1459" t="str">
            <v>DESPACHO</v>
          </cell>
          <cell r="F1459" t="str">
            <v>DERIVADO PICK UP</v>
          </cell>
          <cell r="G1459" t="str">
            <v>031080000048026</v>
          </cell>
          <cell r="H1459">
            <v>44972</v>
          </cell>
          <cell r="I1459" t="str">
            <v>ENTREGADO</v>
          </cell>
          <cell r="J1459">
            <v>44973</v>
          </cell>
          <cell r="K1459" t="str">
            <v>AREL ALEJANDRO  RAMINEZ CUZME</v>
          </cell>
          <cell r="L1459" t="str">
            <v>OFICINA TRAMACO SANTO DOMINGO</v>
          </cell>
        </row>
        <row r="1460">
          <cell r="A1460" t="str">
            <v>48027</v>
          </cell>
          <cell r="B1460">
            <v>515858</v>
          </cell>
          <cell r="C1460" t="str">
            <v>48027</v>
          </cell>
          <cell r="D1460" t="str">
            <v>MDELIVERY</v>
          </cell>
          <cell r="E1460" t="str">
            <v>DESPACHO</v>
          </cell>
          <cell r="F1460" t="str">
            <v>NORMAL</v>
          </cell>
          <cell r="G1460" t="str">
            <v>FT86365</v>
          </cell>
          <cell r="H1460">
            <v>44972</v>
          </cell>
          <cell r="I1460" t="str">
            <v>ENTREGADO</v>
          </cell>
          <cell r="J1460">
            <v>44973</v>
          </cell>
          <cell r="K1460" t="str">
            <v>BYRON RAUL MERINO JARAMILLO</v>
          </cell>
          <cell r="L1460" t="str">
            <v>COMITE DE PUEBLO CALLE ROQUE BASTIDAS SN CALLE NICOLAS RODRIGUEZ</v>
          </cell>
        </row>
        <row r="1461">
          <cell r="A1461" t="str">
            <v>48274</v>
          </cell>
          <cell r="B1461">
            <v>515859</v>
          </cell>
          <cell r="C1461" t="str">
            <v>48274</v>
          </cell>
          <cell r="D1461" t="str">
            <v>MDELIVERY</v>
          </cell>
          <cell r="E1461" t="str">
            <v>DESPACHO</v>
          </cell>
          <cell r="F1461" t="str">
            <v>DERIVADO PICK UP</v>
          </cell>
          <cell r="G1461" t="str">
            <v>031080000048274</v>
          </cell>
          <cell r="H1461">
            <v>44972</v>
          </cell>
          <cell r="I1461" t="str">
            <v>EN_TRANSITO</v>
          </cell>
          <cell r="J1461">
            <v>44972</v>
          </cell>
          <cell r="K1461" t="str">
            <v>HUGO ISAC MUNOZ OLVERA</v>
          </cell>
          <cell r="L1461" t="str">
            <v>OFICINA TRAMACO CENTRO DE DISTRIBUCION VIA A DAULE</v>
          </cell>
        </row>
        <row r="1462">
          <cell r="A1462" t="str">
            <v>48402</v>
          </cell>
          <cell r="B1462">
            <v>515860</v>
          </cell>
          <cell r="C1462" t="str">
            <v>48402</v>
          </cell>
          <cell r="D1462" t="str">
            <v>MDELIVERY</v>
          </cell>
          <cell r="E1462" t="str">
            <v>DESPACHO</v>
          </cell>
          <cell r="F1462" t="str">
            <v>NORMAL</v>
          </cell>
          <cell r="G1462" t="str">
            <v>031080000048402</v>
          </cell>
          <cell r="H1462">
            <v>44972</v>
          </cell>
          <cell r="I1462" t="str">
            <v>INCIDENCIA</v>
          </cell>
          <cell r="J1462">
            <v>44973</v>
          </cell>
          <cell r="K1462" t="str">
            <v>ROMINA SELENE VERA SALGADO</v>
          </cell>
          <cell r="L1462" t="str">
            <v>ELOY ALFARO COOP HERMANO GREGORIO 2 MZ 18 SL 19</v>
          </cell>
        </row>
        <row r="1463">
          <cell r="A1463" t="str">
            <v>48439</v>
          </cell>
          <cell r="B1463">
            <v>515861</v>
          </cell>
          <cell r="C1463" t="str">
            <v>48439</v>
          </cell>
          <cell r="D1463" t="str">
            <v>MDELIVERY</v>
          </cell>
          <cell r="E1463" t="str">
            <v>DESPACHO</v>
          </cell>
          <cell r="F1463" t="str">
            <v>NORMAL</v>
          </cell>
          <cell r="G1463" t="str">
            <v>FT86397</v>
          </cell>
          <cell r="H1463">
            <v>44972</v>
          </cell>
          <cell r="I1463" t="str">
            <v>ENTREGADO</v>
          </cell>
          <cell r="J1463">
            <v>44973</v>
          </cell>
          <cell r="K1463" t="str">
            <v>DANIEL ANDRES VERA INTRIAGO</v>
          </cell>
          <cell r="L1463" t="str">
            <v>GARCIA MORENO AV PORTETE 246  CALLE PIO MONTUFAR</v>
          </cell>
        </row>
        <row r="1464">
          <cell r="A1464" t="str">
            <v>48702</v>
          </cell>
          <cell r="B1464">
            <v>515862</v>
          </cell>
          <cell r="C1464" t="str">
            <v>48702</v>
          </cell>
          <cell r="D1464" t="str">
            <v>MDELIVERY</v>
          </cell>
          <cell r="E1464" t="str">
            <v>DESPACHO</v>
          </cell>
          <cell r="F1464" t="str">
            <v>NORMAL</v>
          </cell>
          <cell r="G1464" t="str">
            <v>FT86351</v>
          </cell>
          <cell r="H1464">
            <v>44972</v>
          </cell>
          <cell r="I1464" t="str">
            <v>ENTREGADO</v>
          </cell>
          <cell r="J1464">
            <v>44973</v>
          </cell>
          <cell r="K1464" t="str">
            <v>JHON FREDDY OCORO FONSECA</v>
          </cell>
          <cell r="L1464" t="str">
            <v>KENNEDY JULIO TEODORO SALEM N56 106 CALLE BENJAMIN WANDEMBERG</v>
          </cell>
        </row>
        <row r="1465">
          <cell r="A1465" t="str">
            <v>48759</v>
          </cell>
          <cell r="B1465">
            <v>515863</v>
          </cell>
          <cell r="C1465" t="str">
            <v>48759</v>
          </cell>
          <cell r="D1465" t="str">
            <v>MDELIVERY</v>
          </cell>
          <cell r="E1465" t="str">
            <v>DESPACHO</v>
          </cell>
          <cell r="F1465" t="str">
            <v>NORMAL</v>
          </cell>
          <cell r="G1465" t="str">
            <v>031080000048759</v>
          </cell>
          <cell r="H1465">
            <v>44972</v>
          </cell>
          <cell r="I1465" t="str">
            <v>INCIDENCIA</v>
          </cell>
          <cell r="J1465">
            <v>44973</v>
          </cell>
          <cell r="K1465" t="str">
            <v>JOEL ANTONIO GELVEZ VERA</v>
          </cell>
          <cell r="L1465" t="str">
            <v>ELOY ALFARO    CDLA VILLA BONITA ETAPA 4  MZ 54   5044  VILLA 3 CALLE 30 N O</v>
          </cell>
        </row>
        <row r="1466">
          <cell r="A1466" t="str">
            <v>48772</v>
          </cell>
          <cell r="B1466">
            <v>515864</v>
          </cell>
          <cell r="C1466" t="str">
            <v>48772</v>
          </cell>
          <cell r="D1466" t="str">
            <v>MDELIVERY</v>
          </cell>
          <cell r="E1466" t="str">
            <v>DESPACHO</v>
          </cell>
          <cell r="F1466" t="str">
            <v>NORMAL</v>
          </cell>
          <cell r="G1466" t="str">
            <v>FT86354</v>
          </cell>
          <cell r="H1466">
            <v>44972</v>
          </cell>
          <cell r="I1466" t="str">
            <v>ENTREGADO</v>
          </cell>
          <cell r="J1466">
            <v>44973</v>
          </cell>
          <cell r="K1466" t="str">
            <v>JESSICA IVONNE BRIONES ORTEGA</v>
          </cell>
          <cell r="L1466" t="str">
            <v>COCHAPAMBA CALLE DECIMA TRANSVERSAL SN CALLE SAN FRANCSICO DE LA PITA</v>
          </cell>
        </row>
        <row r="1467">
          <cell r="A1467" t="str">
            <v>48809</v>
          </cell>
          <cell r="B1467">
            <v>515865</v>
          </cell>
          <cell r="C1467" t="str">
            <v>48809</v>
          </cell>
          <cell r="D1467" t="str">
            <v>MDELIVERY</v>
          </cell>
          <cell r="E1467" t="str">
            <v>DESPACHO</v>
          </cell>
          <cell r="F1467" t="str">
            <v>NORMAL</v>
          </cell>
          <cell r="G1467" t="str">
            <v>031080000048809</v>
          </cell>
          <cell r="H1467">
            <v>44972</v>
          </cell>
          <cell r="I1467" t="str">
            <v>INCIDENCIA</v>
          </cell>
          <cell r="J1467">
            <v>44973</v>
          </cell>
          <cell r="K1467" t="str">
            <v>DOLORES JESSENIA ZORRILLA MALDONADO</v>
          </cell>
          <cell r="L1467" t="str">
            <v>PAJAN  CALLE MANUEL LORENZO NIETO  SN CALLE A</v>
          </cell>
        </row>
        <row r="1468">
          <cell r="A1468" t="str">
            <v>4885430</v>
          </cell>
          <cell r="B1468">
            <v>515866</v>
          </cell>
          <cell r="C1468" t="str">
            <v>4885430</v>
          </cell>
          <cell r="D1468" t="str">
            <v>MDELIVERY</v>
          </cell>
          <cell r="E1468" t="str">
            <v>DESPACHO</v>
          </cell>
          <cell r="F1468" t="str">
            <v>NORMAL</v>
          </cell>
          <cell r="G1468" t="str">
            <v>031080004885430</v>
          </cell>
          <cell r="H1468">
            <v>44972</v>
          </cell>
          <cell r="I1468" t="str">
            <v>ENTREGADO</v>
          </cell>
          <cell r="J1468">
            <v>44973</v>
          </cell>
          <cell r="K1468" t="str">
            <v>Walter Ariel Guananga Vargas</v>
          </cell>
          <cell r="L1468" t="str">
            <v>BABAHOYO AV 6A  819  CALLE 5</v>
          </cell>
        </row>
        <row r="1469">
          <cell r="A1469" t="str">
            <v>48861</v>
          </cell>
          <cell r="B1469">
            <v>515867</v>
          </cell>
          <cell r="C1469" t="str">
            <v>48861</v>
          </cell>
          <cell r="D1469" t="str">
            <v>MDELIVERY</v>
          </cell>
          <cell r="E1469" t="str">
            <v>DESPACHO</v>
          </cell>
          <cell r="F1469" t="str">
            <v>NORMAL</v>
          </cell>
          <cell r="G1469" t="str">
            <v>031080000048861</v>
          </cell>
          <cell r="H1469">
            <v>44972</v>
          </cell>
          <cell r="I1469" t="str">
            <v>ENTREGADO</v>
          </cell>
          <cell r="J1469">
            <v>44973</v>
          </cell>
          <cell r="K1469" t="str">
            <v>DARWIN ALDAIR ORDONEZ CAICEDO</v>
          </cell>
          <cell r="L1469" t="str">
            <v>ESMERALDAS  CALLE PICHINCHA  SN  Y TERCERA</v>
          </cell>
        </row>
        <row r="1470">
          <cell r="A1470" t="str">
            <v>48864</v>
          </cell>
          <cell r="B1470">
            <v>515868</v>
          </cell>
          <cell r="C1470" t="str">
            <v>48864</v>
          </cell>
          <cell r="D1470" t="str">
            <v>MDELIVERY</v>
          </cell>
          <cell r="E1470" t="str">
            <v>DESPACHO</v>
          </cell>
          <cell r="F1470" t="str">
            <v>DERIVADO PICK UP</v>
          </cell>
          <cell r="G1470" t="str">
            <v>031080000048864</v>
          </cell>
          <cell r="H1470">
            <v>44972</v>
          </cell>
          <cell r="I1470" t="str">
            <v>EN_TRANSITO</v>
          </cell>
          <cell r="J1470">
            <v>44972</v>
          </cell>
          <cell r="K1470" t="str">
            <v>LUIS EDUARDO  AVILES CARRANZA</v>
          </cell>
          <cell r="L1470" t="str">
            <v>OFICINA TRAMACO CENTRO DE DISTRIBUCION VIA A DAULE</v>
          </cell>
        </row>
        <row r="1471">
          <cell r="A1471" t="str">
            <v>4886670</v>
          </cell>
          <cell r="B1471">
            <v>515869</v>
          </cell>
          <cell r="C1471" t="str">
            <v>4886670</v>
          </cell>
          <cell r="D1471" t="str">
            <v>MDELIVERY</v>
          </cell>
          <cell r="E1471" t="str">
            <v>DESPACHO</v>
          </cell>
          <cell r="F1471" t="str">
            <v>NORMAL</v>
          </cell>
          <cell r="G1471" t="str">
            <v>FT86337</v>
          </cell>
          <cell r="H1471">
            <v>44972</v>
          </cell>
          <cell r="I1471" t="str">
            <v>ENTREGADO</v>
          </cell>
          <cell r="J1471">
            <v>44973</v>
          </cell>
          <cell r="K1471" t="str">
            <v>ALEX DARIO ALMEIDA CHAVEZ</v>
          </cell>
          <cell r="L1471" t="str">
            <v>COTOCOLLAO CALLE MELCHOR DE VALDEZ Oe8 203 Y MARCOS DE VARELA</v>
          </cell>
        </row>
        <row r="1472">
          <cell r="A1472" t="str">
            <v>4890644</v>
          </cell>
          <cell r="B1472">
            <v>515870</v>
          </cell>
          <cell r="C1472" t="str">
            <v>4890644</v>
          </cell>
          <cell r="D1472" t="str">
            <v>MDELIVERY</v>
          </cell>
          <cell r="E1472" t="str">
            <v>DESPACHO</v>
          </cell>
          <cell r="F1472" t="str">
            <v>NORMAL</v>
          </cell>
          <cell r="G1472" t="str">
            <v>031080004890644</v>
          </cell>
          <cell r="H1472">
            <v>44972</v>
          </cell>
          <cell r="I1472" t="str">
            <v>ENTREGADO</v>
          </cell>
          <cell r="J1472">
            <v>44973</v>
          </cell>
          <cell r="K1472" t="str">
            <v>NIOLA ALICIA VALENCIAGA VALDES</v>
          </cell>
          <cell r="L1472" t="str">
            <v>LA PROVIDENCIA  CALLE KLEBER FRANCO CRUZ  630 Y BUENAVISTA</v>
          </cell>
        </row>
        <row r="1473">
          <cell r="A1473" t="str">
            <v>4892242</v>
          </cell>
          <cell r="B1473">
            <v>515871</v>
          </cell>
          <cell r="C1473" t="str">
            <v>4892242</v>
          </cell>
          <cell r="D1473" t="str">
            <v>MDELIVERY</v>
          </cell>
          <cell r="E1473" t="str">
            <v>DESPACHO</v>
          </cell>
          <cell r="F1473" t="str">
            <v>NORMAL</v>
          </cell>
          <cell r="G1473" t="str">
            <v>FT86345</v>
          </cell>
          <cell r="H1473">
            <v>44972</v>
          </cell>
          <cell r="I1473" t="str">
            <v>ENTREGADO</v>
          </cell>
          <cell r="J1473">
            <v>44973</v>
          </cell>
          <cell r="K1473" t="str">
            <v>JOSE FRANCISCO GUERRA SANCHEZ</v>
          </cell>
          <cell r="L1473" t="str">
            <v>COTOCOLLAO  CALLE JULIO LARREA 56  290 CALLE LUIS ROBALINO</v>
          </cell>
        </row>
        <row r="1474">
          <cell r="A1474" t="str">
            <v>4893114</v>
          </cell>
          <cell r="B1474">
            <v>515872</v>
          </cell>
          <cell r="C1474" t="str">
            <v>4893114</v>
          </cell>
          <cell r="D1474" t="str">
            <v>MDELIVERY</v>
          </cell>
          <cell r="E1474" t="str">
            <v>DESPACHO</v>
          </cell>
          <cell r="F1474" t="str">
            <v>NORMAL</v>
          </cell>
          <cell r="G1474" t="str">
            <v>FT86346</v>
          </cell>
          <cell r="H1474">
            <v>44972</v>
          </cell>
          <cell r="I1474" t="str">
            <v>ENTREGADO</v>
          </cell>
          <cell r="J1474">
            <v>44973</v>
          </cell>
          <cell r="K1474" t="str">
            <v>ROBINSON ANDRES YANEZ NUNEZ</v>
          </cell>
          <cell r="L1474" t="str">
            <v>LA CONCEPCION CALLE DE LAS RETAMAS E1 136 Y AV GALO PLAZA LASSO</v>
          </cell>
        </row>
        <row r="1475">
          <cell r="A1475" t="str">
            <v>4894525</v>
          </cell>
          <cell r="B1475">
            <v>515873</v>
          </cell>
          <cell r="C1475" t="str">
            <v>4894525</v>
          </cell>
          <cell r="D1475" t="str">
            <v>MDELIVERY</v>
          </cell>
          <cell r="E1475" t="str">
            <v>DESPACHO</v>
          </cell>
          <cell r="F1475" t="str">
            <v>NORMAL</v>
          </cell>
          <cell r="G1475" t="str">
            <v>FT86343</v>
          </cell>
          <cell r="H1475">
            <v>44972</v>
          </cell>
          <cell r="I1475" t="str">
            <v>ENTREGADO</v>
          </cell>
          <cell r="J1475">
            <v>44973</v>
          </cell>
          <cell r="K1475" t="str">
            <v>Gary Gabriel Teran Bravo</v>
          </cell>
          <cell r="L1475" t="str">
            <v>INAQUITO CALLE SUECIA SN  ENTRE FINLANDIA Y AV REPUBLICA DE EL SALVADOR</v>
          </cell>
        </row>
        <row r="1476">
          <cell r="A1476" t="str">
            <v>4895745</v>
          </cell>
          <cell r="B1476">
            <v>515874</v>
          </cell>
          <cell r="C1476" t="str">
            <v>4895745</v>
          </cell>
          <cell r="D1476" t="str">
            <v>MDELIVERY</v>
          </cell>
          <cell r="E1476" t="str">
            <v>DESPACHO</v>
          </cell>
          <cell r="F1476" t="str">
            <v>NORMAL</v>
          </cell>
          <cell r="G1476" t="str">
            <v>031080004895745</v>
          </cell>
          <cell r="H1476">
            <v>44972</v>
          </cell>
          <cell r="I1476" t="str">
            <v>EN_TRANSITO</v>
          </cell>
          <cell r="J1476">
            <v>44972</v>
          </cell>
          <cell r="K1476" t="str">
            <v>Luis Jose Chavez Chalen</v>
          </cell>
          <cell r="L1476" t="str">
            <v>GENERAL VILLAMIL VIA PLAYAS POSORJA KM 11 Y MEDIO</v>
          </cell>
        </row>
        <row r="1477">
          <cell r="A1477" t="str">
            <v>48965</v>
          </cell>
          <cell r="B1477">
            <v>515875</v>
          </cell>
          <cell r="C1477" t="str">
            <v>48965</v>
          </cell>
          <cell r="D1477" t="str">
            <v>MDELIVERY</v>
          </cell>
          <cell r="E1477" t="str">
            <v>DESPACHO</v>
          </cell>
          <cell r="F1477" t="str">
            <v>NORMAL</v>
          </cell>
          <cell r="G1477" t="str">
            <v>031080000048965</v>
          </cell>
          <cell r="H1477">
            <v>44972</v>
          </cell>
          <cell r="I1477" t="str">
            <v>ENTREGADO</v>
          </cell>
          <cell r="J1477">
            <v>44973</v>
          </cell>
          <cell r="K1477" t="str">
            <v>LAURA BEATRIZ TELLO VIVEROS</v>
          </cell>
          <cell r="L1477" t="str">
            <v>EL RECREO COOP 28 DE AGOSTO   MZ 5 SL 4</v>
          </cell>
        </row>
        <row r="1478">
          <cell r="A1478" t="str">
            <v>4896973</v>
          </cell>
          <cell r="B1478">
            <v>515876</v>
          </cell>
          <cell r="C1478" t="str">
            <v>4896973</v>
          </cell>
          <cell r="D1478" t="str">
            <v>MDELIVERY</v>
          </cell>
          <cell r="E1478" t="str">
            <v>DESPACHO</v>
          </cell>
          <cell r="F1478" t="str">
            <v>NORMAL</v>
          </cell>
          <cell r="G1478" t="str">
            <v>FT86401</v>
          </cell>
          <cell r="H1478">
            <v>44972</v>
          </cell>
          <cell r="I1478" t="str">
            <v>ENTREGADO</v>
          </cell>
          <cell r="J1478">
            <v>44973</v>
          </cell>
          <cell r="K1478" t="str">
            <v>Kleber Alexander Rodriguez Merchan</v>
          </cell>
          <cell r="L1478" t="str">
            <v>TARQUI CDLA LOS OLIVOS 2   MZ 9B SOLAR 1   AV LEOPOLDO CARRERA</v>
          </cell>
        </row>
        <row r="1479">
          <cell r="A1479" t="str">
            <v>4899126</v>
          </cell>
          <cell r="B1479">
            <v>515877</v>
          </cell>
          <cell r="C1479" t="str">
            <v>4899126</v>
          </cell>
          <cell r="D1479" t="str">
            <v>MDELIVERY</v>
          </cell>
          <cell r="E1479" t="str">
            <v>DESPACHO</v>
          </cell>
          <cell r="F1479" t="str">
            <v>NORMAL</v>
          </cell>
          <cell r="G1479" t="str">
            <v>FT86358</v>
          </cell>
          <cell r="H1479">
            <v>44972</v>
          </cell>
          <cell r="I1479" t="str">
            <v>INCIDENCIA</v>
          </cell>
          <cell r="J1479">
            <v>44973</v>
          </cell>
          <cell r="K1479" t="str">
            <v>VERONICA ELIZABETH CRIOLLO TRUJILLO</v>
          </cell>
          <cell r="L1479" t="str">
            <v>QUITUMBE CALLE S48 S48 101  Y LA INMACULADA</v>
          </cell>
        </row>
        <row r="1480">
          <cell r="A1480" t="str">
            <v>49000</v>
          </cell>
          <cell r="B1480">
            <v>515878</v>
          </cell>
          <cell r="C1480" t="str">
            <v>49000</v>
          </cell>
          <cell r="D1480" t="str">
            <v>MDELIVERY</v>
          </cell>
          <cell r="E1480" t="str">
            <v>DESPACHO</v>
          </cell>
          <cell r="F1480" t="str">
            <v>NORMAL</v>
          </cell>
          <cell r="G1480" t="str">
            <v>031080000049000</v>
          </cell>
          <cell r="H1480">
            <v>44972</v>
          </cell>
          <cell r="I1480" t="str">
            <v>INCIDENCIA</v>
          </cell>
          <cell r="J1480">
            <v>44973</v>
          </cell>
          <cell r="K1480" t="str">
            <v>YELLO ORLANDO FIALLOS MALO</v>
          </cell>
          <cell r="L1480" t="str">
            <v>PASCUALES   URBANIZACION CARACOL  MZ 617   SOLAR 1 KM 10 Y MEDIO VIA DAULE</v>
          </cell>
        </row>
        <row r="1481">
          <cell r="A1481" t="str">
            <v>4901164</v>
          </cell>
          <cell r="B1481">
            <v>515879</v>
          </cell>
          <cell r="C1481" t="str">
            <v>4901164</v>
          </cell>
          <cell r="D1481" t="str">
            <v>MDELIVERY</v>
          </cell>
          <cell r="E1481" t="str">
            <v>DESPACHO</v>
          </cell>
          <cell r="F1481" t="str">
            <v>NORMAL</v>
          </cell>
          <cell r="G1481" t="str">
            <v>FT86402</v>
          </cell>
          <cell r="H1481">
            <v>44972</v>
          </cell>
          <cell r="I1481" t="str">
            <v>INCIDENCIA</v>
          </cell>
          <cell r="J1481">
            <v>44973</v>
          </cell>
          <cell r="K1481" t="str">
            <v>HENRRY MANUEL QUINDE LARA</v>
          </cell>
          <cell r="L1481" t="str">
            <v>FEBRES CORDERO CALLE FRANCISCO DE MARCOS  4212 Y BALZAR</v>
          </cell>
        </row>
        <row r="1482">
          <cell r="A1482" t="str">
            <v>4901586</v>
          </cell>
          <cell r="B1482">
            <v>515880</v>
          </cell>
          <cell r="C1482" t="str">
            <v>4901586</v>
          </cell>
          <cell r="D1482" t="str">
            <v>MDELIVERY</v>
          </cell>
          <cell r="E1482" t="str">
            <v>DESPACHO</v>
          </cell>
          <cell r="F1482" t="str">
            <v>NORMAL</v>
          </cell>
          <cell r="G1482" t="str">
            <v>031080004901586</v>
          </cell>
          <cell r="H1482">
            <v>44972</v>
          </cell>
          <cell r="I1482" t="str">
            <v>ENTREGADO</v>
          </cell>
          <cell r="J1482">
            <v>44973</v>
          </cell>
          <cell r="K1482" t="str">
            <v>SANDRA KATIUZCA MARIDUENA CASTRO</v>
          </cell>
          <cell r="L1482" t="str">
            <v>YAGUACHI AV CENTENARIO  908 Y CAMILO PONCE</v>
          </cell>
        </row>
        <row r="1483">
          <cell r="A1483" t="str">
            <v>4901928</v>
          </cell>
          <cell r="B1483">
            <v>515881</v>
          </cell>
          <cell r="C1483" t="str">
            <v>4901928</v>
          </cell>
          <cell r="D1483" t="str">
            <v>MDELIVERY</v>
          </cell>
          <cell r="E1483" t="str">
            <v>DESPACHO</v>
          </cell>
          <cell r="F1483" t="str">
            <v>NORMAL</v>
          </cell>
          <cell r="G1483" t="str">
            <v>FT86364</v>
          </cell>
          <cell r="H1483">
            <v>44972</v>
          </cell>
          <cell r="I1483" t="str">
            <v>HABILITADO_RUTEO</v>
          </cell>
          <cell r="J1483">
            <v>44973</v>
          </cell>
          <cell r="K1483" t="str">
            <v>MARIO ANIBAL LLUMIQUINGA GERVACIO</v>
          </cell>
          <cell r="L1483" t="str">
            <v>CALDERON CALLE EMILIO OBANDO  N9 63  Y N9</v>
          </cell>
        </row>
        <row r="1484">
          <cell r="A1484" t="str">
            <v>4901954</v>
          </cell>
          <cell r="B1484">
            <v>515882</v>
          </cell>
          <cell r="C1484" t="str">
            <v>4901954</v>
          </cell>
          <cell r="D1484" t="str">
            <v>MDELIVERY</v>
          </cell>
          <cell r="E1484" t="str">
            <v>DESPACHO</v>
          </cell>
          <cell r="F1484" t="str">
            <v>NORMAL</v>
          </cell>
          <cell r="G1484" t="str">
            <v>031080004901954</v>
          </cell>
          <cell r="H1484">
            <v>44972</v>
          </cell>
          <cell r="I1484" t="str">
            <v>ENTREGADO</v>
          </cell>
          <cell r="J1484">
            <v>44973</v>
          </cell>
          <cell r="K1484" t="str">
            <v>Franklin Oswaldo Salto Salazar</v>
          </cell>
          <cell r="L1484" t="str">
            <v>PASCUALES VIA DAULE  SN  Y 2DO CALLEJON 39 NO</v>
          </cell>
        </row>
        <row r="1485">
          <cell r="A1485" t="str">
            <v>4903518</v>
          </cell>
          <cell r="B1485">
            <v>515883</v>
          </cell>
          <cell r="C1485" t="str">
            <v>4903518</v>
          </cell>
          <cell r="D1485" t="str">
            <v>MDELIVERY</v>
          </cell>
          <cell r="E1485" t="str">
            <v>DESPACHO</v>
          </cell>
          <cell r="F1485" t="str">
            <v>NORMAL</v>
          </cell>
          <cell r="G1485" t="str">
            <v>FT86403</v>
          </cell>
          <cell r="H1485">
            <v>44972</v>
          </cell>
          <cell r="I1485" t="str">
            <v>ENTREGADO</v>
          </cell>
          <cell r="J1485">
            <v>44973</v>
          </cell>
          <cell r="K1485" t="str">
            <v>JANE HAYLIS RAMOS RAMIREZ</v>
          </cell>
          <cell r="L1485" t="str">
            <v>TARQUI AV LUIS ORRANTIA  106 AV MIGUEL H ALCIVAR</v>
          </cell>
        </row>
        <row r="1486">
          <cell r="A1486" t="str">
            <v>4903576</v>
          </cell>
          <cell r="B1486">
            <v>515884</v>
          </cell>
          <cell r="C1486" t="str">
            <v>4903576</v>
          </cell>
          <cell r="D1486" t="str">
            <v>MDELIVERY</v>
          </cell>
          <cell r="E1486" t="str">
            <v>DESPACHO</v>
          </cell>
          <cell r="F1486" t="str">
            <v>NORMAL</v>
          </cell>
          <cell r="G1486" t="str">
            <v>FT86373</v>
          </cell>
          <cell r="H1486">
            <v>44972</v>
          </cell>
          <cell r="I1486" t="str">
            <v>INCIDENCIA</v>
          </cell>
          <cell r="J1486">
            <v>44973</v>
          </cell>
          <cell r="K1486" t="str">
            <v>SOLIS BAJANA  LUIS SEGUNDO</v>
          </cell>
          <cell r="L1486" t="str">
            <v>TARQUI BASTION POPULAR  BLOQUE 1  MZ 589 SOLAR 22</v>
          </cell>
        </row>
        <row r="1487">
          <cell r="A1487" t="str">
            <v>4903762</v>
          </cell>
          <cell r="B1487">
            <v>515885</v>
          </cell>
          <cell r="C1487" t="str">
            <v>4903762</v>
          </cell>
          <cell r="D1487" t="str">
            <v>MDELIVERY</v>
          </cell>
          <cell r="E1487" t="str">
            <v>DESPACHO</v>
          </cell>
          <cell r="F1487" t="str">
            <v>NORMAL</v>
          </cell>
          <cell r="G1487" t="str">
            <v>IC7289</v>
          </cell>
          <cell r="H1487">
            <v>44972</v>
          </cell>
          <cell r="I1487" t="str">
            <v>ENTREGADO</v>
          </cell>
          <cell r="J1487">
            <v>44973</v>
          </cell>
          <cell r="K1487" t="str">
            <v>JOSE DAVID POZO ESPINOZA</v>
          </cell>
          <cell r="L1487" t="str">
            <v>SAN SEBASTIAN  CALLE GRAN COLOMBIA  SN  Y LOS MANZANEROS</v>
          </cell>
        </row>
        <row r="1488">
          <cell r="A1488" t="str">
            <v>4903971</v>
          </cell>
          <cell r="B1488">
            <v>515886</v>
          </cell>
          <cell r="C1488" t="str">
            <v>4903971</v>
          </cell>
          <cell r="D1488" t="str">
            <v>MDELIVERY</v>
          </cell>
          <cell r="E1488" t="str">
            <v>DESPACHO</v>
          </cell>
          <cell r="F1488" t="str">
            <v>NORMAL</v>
          </cell>
          <cell r="G1488" t="str">
            <v>031080004903971</v>
          </cell>
          <cell r="H1488">
            <v>44972</v>
          </cell>
          <cell r="I1488" t="str">
            <v>EN_TRANSITO</v>
          </cell>
          <cell r="J1488">
            <v>44972</v>
          </cell>
          <cell r="K1488" t="str">
            <v>Mishel Estefania Feijoo Zambrano</v>
          </cell>
          <cell r="L1488" t="str">
            <v>PINIAS  CALLE BOLIVAR MADERO 16 115 Y GONZALEZ SUAREZ</v>
          </cell>
        </row>
        <row r="1489">
          <cell r="A1489" t="str">
            <v>4904573</v>
          </cell>
          <cell r="B1489">
            <v>515887</v>
          </cell>
          <cell r="C1489" t="str">
            <v>4904573</v>
          </cell>
          <cell r="D1489" t="str">
            <v>MDELIVERY</v>
          </cell>
          <cell r="E1489" t="str">
            <v>DESPACHO</v>
          </cell>
          <cell r="F1489" t="str">
            <v>NORMAL</v>
          </cell>
          <cell r="G1489" t="str">
            <v>031080004904573</v>
          </cell>
          <cell r="H1489">
            <v>44972</v>
          </cell>
          <cell r="I1489" t="str">
            <v>INCIDENCIA</v>
          </cell>
          <cell r="J1489">
            <v>44973</v>
          </cell>
          <cell r="K1489" t="str">
            <v>JESSICA MARIBEL ESCOBAR ESPINOZA</v>
          </cell>
          <cell r="L1489" t="str">
            <v>ARENILLAS AV JOSE ROMERO SANCHEZ  17  Y CALE UNICA</v>
          </cell>
        </row>
        <row r="1490">
          <cell r="A1490" t="str">
            <v>4904632</v>
          </cell>
          <cell r="B1490">
            <v>515888</v>
          </cell>
          <cell r="C1490" t="str">
            <v>4904632</v>
          </cell>
          <cell r="D1490" t="str">
            <v>MDELIVERY</v>
          </cell>
          <cell r="E1490" t="str">
            <v>DESPACHO</v>
          </cell>
          <cell r="F1490" t="str">
            <v>NORMAL</v>
          </cell>
          <cell r="G1490" t="str">
            <v>FT86347</v>
          </cell>
          <cell r="H1490">
            <v>44972</v>
          </cell>
          <cell r="I1490" t="str">
            <v>ENTREGADO</v>
          </cell>
          <cell r="J1490">
            <v>44973</v>
          </cell>
          <cell r="K1490" t="str">
            <v>PATRICIO EDISON QUIROZ YARPAZ</v>
          </cell>
          <cell r="L1490" t="str">
            <v>CUMBAYA AV INTEROCEANICA  SN  Y AV MARIA ANGELICA IDROVO</v>
          </cell>
        </row>
        <row r="1491">
          <cell r="A1491" t="str">
            <v>4904669</v>
          </cell>
          <cell r="B1491">
            <v>515889</v>
          </cell>
          <cell r="C1491" t="str">
            <v>4904669</v>
          </cell>
          <cell r="D1491" t="str">
            <v>MDELIVERY</v>
          </cell>
          <cell r="E1491" t="str">
            <v>DESPACHO</v>
          </cell>
          <cell r="F1491" t="str">
            <v>NORMAL</v>
          </cell>
          <cell r="G1491" t="str">
            <v>031080004904669</v>
          </cell>
          <cell r="H1491">
            <v>44972</v>
          </cell>
          <cell r="I1491" t="str">
            <v>ENTREGADO</v>
          </cell>
          <cell r="J1491">
            <v>44973</v>
          </cell>
          <cell r="K1491" t="str">
            <v>JOSEFINA MONSERRATE ZAMBRANO GARCES</v>
          </cell>
          <cell r="L1491" t="str">
            <v>ELOY ALFARO CDLA LOS HELECHOS  MZ N SECTOR 3 VILLA 5</v>
          </cell>
        </row>
        <row r="1492">
          <cell r="A1492" t="str">
            <v>49056</v>
          </cell>
          <cell r="B1492">
            <v>515890</v>
          </cell>
          <cell r="C1492" t="str">
            <v>49056</v>
          </cell>
          <cell r="D1492" t="str">
            <v>MDELIVERY</v>
          </cell>
          <cell r="E1492" t="str">
            <v>DESPACHO</v>
          </cell>
          <cell r="F1492" t="str">
            <v>NORMAL</v>
          </cell>
          <cell r="G1492" t="str">
            <v>FT86408</v>
          </cell>
          <cell r="H1492">
            <v>44972</v>
          </cell>
          <cell r="I1492" t="str">
            <v>ENTREGADO</v>
          </cell>
          <cell r="J1492">
            <v>44973</v>
          </cell>
          <cell r="K1492" t="str">
            <v>JORGE RICHARDRA REYES RIVERA</v>
          </cell>
          <cell r="L1492" t="str">
            <v>GARCIA MORENO CALLE MANABI   17 23  Y GARCIA MORENO</v>
          </cell>
        </row>
        <row r="1493">
          <cell r="A1493" t="str">
            <v>49093</v>
          </cell>
          <cell r="B1493">
            <v>515891</v>
          </cell>
          <cell r="C1493" t="str">
            <v>49093</v>
          </cell>
          <cell r="D1493" t="str">
            <v>MDELIVERY</v>
          </cell>
          <cell r="E1493" t="str">
            <v>DESPACHO</v>
          </cell>
          <cell r="F1493" t="str">
            <v>NORMAL</v>
          </cell>
          <cell r="G1493" t="str">
            <v>FT86406 / 031080000049093</v>
          </cell>
          <cell r="H1493">
            <v>44972</v>
          </cell>
          <cell r="I1493" t="str">
            <v>HABILITADO_RUTEO</v>
          </cell>
          <cell r="J1493">
            <v>44973</v>
          </cell>
          <cell r="K1493" t="str">
            <v>OLGA JULIANA  DOYLET ZAMBRANO</v>
          </cell>
          <cell r="L1493" t="str">
            <v>TARQUI URB CIUDAD SANTIAGO 2DA ETAPA ASTILLERO MZ 2076 VILLA 42   VIA A DAULE KM 19 Y MEDIO</v>
          </cell>
        </row>
        <row r="1494">
          <cell r="A1494" t="str">
            <v>49094</v>
          </cell>
          <cell r="B1494">
            <v>515892</v>
          </cell>
          <cell r="C1494" t="str">
            <v>49094</v>
          </cell>
          <cell r="D1494" t="str">
            <v>MDELIVERY</v>
          </cell>
          <cell r="E1494" t="str">
            <v>DESPACHO</v>
          </cell>
          <cell r="F1494" t="str">
            <v>NORMAL</v>
          </cell>
          <cell r="G1494" t="str">
            <v>FT86372</v>
          </cell>
          <cell r="H1494">
            <v>44972</v>
          </cell>
          <cell r="I1494" t="str">
            <v>ENTREGADO</v>
          </cell>
          <cell r="J1494">
            <v>44973</v>
          </cell>
          <cell r="K1494" t="str">
            <v>GUIDO LUIS RODRIGUEZ WELLINGTON</v>
          </cell>
          <cell r="L1494" t="str">
            <v>XIMENA COOP SANTA MONICA  MZ 3 SL 3</v>
          </cell>
        </row>
        <row r="1495">
          <cell r="A1495" t="str">
            <v>49102</v>
          </cell>
          <cell r="B1495">
            <v>515893</v>
          </cell>
          <cell r="C1495" t="str">
            <v>49102</v>
          </cell>
          <cell r="D1495" t="str">
            <v>MDELIVERY</v>
          </cell>
          <cell r="E1495" t="str">
            <v>DESPACHO</v>
          </cell>
          <cell r="F1495" t="str">
            <v>DERIVADO PICK UP</v>
          </cell>
          <cell r="G1495" t="str">
            <v>031080000049102</v>
          </cell>
          <cell r="H1495">
            <v>44972</v>
          </cell>
          <cell r="I1495" t="str">
            <v>ENTREGADO</v>
          </cell>
          <cell r="J1495">
            <v>44973</v>
          </cell>
          <cell r="K1495" t="str">
            <v>TOMMY JOSUA VIANA NAVARRO</v>
          </cell>
          <cell r="L1495" t="str">
            <v>OFICINA TRAMACO CENTRO DE DISTRIBUCION VIA A DAULE</v>
          </cell>
        </row>
        <row r="1496">
          <cell r="A1496" t="str">
            <v>49111</v>
          </cell>
          <cell r="B1496">
            <v>515894</v>
          </cell>
          <cell r="C1496" t="str">
            <v>49111</v>
          </cell>
          <cell r="D1496" t="str">
            <v>MDELIVERY</v>
          </cell>
          <cell r="E1496" t="str">
            <v>DESPACHO</v>
          </cell>
          <cell r="F1496" t="str">
            <v>NORMAL</v>
          </cell>
          <cell r="G1496" t="str">
            <v>FT86407</v>
          </cell>
          <cell r="H1496">
            <v>44972</v>
          </cell>
          <cell r="I1496" t="str">
            <v>INCIDENCIA</v>
          </cell>
          <cell r="J1496">
            <v>44973</v>
          </cell>
          <cell r="K1496" t="str">
            <v>LUCILA MARIA CUERO ANGULO</v>
          </cell>
          <cell r="L1496" t="str">
            <v>TARQUI CDLA GUAYACANES  MZ 39 VILLA 7</v>
          </cell>
        </row>
        <row r="1497">
          <cell r="A1497" t="str">
            <v>49135</v>
          </cell>
          <cell r="B1497">
            <v>515895</v>
          </cell>
          <cell r="C1497" t="str">
            <v>49135</v>
          </cell>
          <cell r="D1497" t="str">
            <v>MDELIVERY</v>
          </cell>
          <cell r="E1497" t="str">
            <v>DESPACHO</v>
          </cell>
          <cell r="F1497" t="str">
            <v>NORMAL</v>
          </cell>
          <cell r="G1497" t="str">
            <v>031080000049135</v>
          </cell>
          <cell r="H1497">
            <v>44972</v>
          </cell>
          <cell r="I1497" t="str">
            <v>ENTREGADO</v>
          </cell>
          <cell r="J1497">
            <v>44973</v>
          </cell>
          <cell r="K1497" t="str">
            <v>CARLOS ARTURO CASTRO BRIONES</v>
          </cell>
          <cell r="L1497" t="str">
            <v>QUEVEDO CALLE A  SN  ENTRE QUINTA Y 6TA</v>
          </cell>
        </row>
        <row r="1498">
          <cell r="A1498" t="str">
            <v>49151</v>
          </cell>
          <cell r="B1498">
            <v>515896</v>
          </cell>
          <cell r="C1498" t="str">
            <v>49151</v>
          </cell>
          <cell r="D1498" t="str">
            <v>MDELIVERY</v>
          </cell>
          <cell r="E1498" t="str">
            <v>DESPACHO</v>
          </cell>
          <cell r="F1498" t="str">
            <v>NORMAL</v>
          </cell>
          <cell r="G1498" t="str">
            <v>031080000049151</v>
          </cell>
          <cell r="H1498">
            <v>44972</v>
          </cell>
          <cell r="I1498" t="str">
            <v>EN_TRANSITO</v>
          </cell>
          <cell r="J1498">
            <v>44972</v>
          </cell>
          <cell r="K1498" t="str">
            <v>VERONICA ELIZABETH BELTRAN RODAS</v>
          </cell>
          <cell r="L1498" t="str">
            <v>HUAQUILLAS CALLE 3ERA NORTE    Y JUAN LEON MERA</v>
          </cell>
        </row>
        <row r="1499">
          <cell r="A1499" t="str">
            <v>49327</v>
          </cell>
          <cell r="B1499">
            <v>515897</v>
          </cell>
          <cell r="C1499" t="str">
            <v>49327</v>
          </cell>
          <cell r="D1499" t="str">
            <v>MDELIVERY</v>
          </cell>
          <cell r="E1499" t="str">
            <v>DESPACHO</v>
          </cell>
          <cell r="F1499" t="str">
            <v>NORMAL</v>
          </cell>
          <cell r="G1499" t="str">
            <v>FT86374</v>
          </cell>
          <cell r="H1499">
            <v>44972</v>
          </cell>
          <cell r="I1499" t="str">
            <v>ENTREGADO</v>
          </cell>
          <cell r="J1499">
            <v>44973</v>
          </cell>
          <cell r="K1499" t="str">
            <v>CRUZ LORENA  MORALES  AVEIGA</v>
          </cell>
          <cell r="L1499" t="str">
            <v>TARQUI COOP NUEVA LUZ  MZ 402 SL 3</v>
          </cell>
        </row>
        <row r="1500">
          <cell r="A1500" t="str">
            <v>4905253</v>
          </cell>
          <cell r="B1500">
            <v>515898</v>
          </cell>
          <cell r="C1500" t="str">
            <v>4905253</v>
          </cell>
          <cell r="D1500" t="str">
            <v>MDELIVERY</v>
          </cell>
          <cell r="E1500" t="str">
            <v>DESPACHO</v>
          </cell>
          <cell r="F1500" t="str">
            <v>NORMAL</v>
          </cell>
          <cell r="G1500" t="str">
            <v>FT86344</v>
          </cell>
          <cell r="H1500">
            <v>44972</v>
          </cell>
          <cell r="I1500" t="str">
            <v>ENTREGADO</v>
          </cell>
          <cell r="J1500">
            <v>44973</v>
          </cell>
          <cell r="K1500" t="str">
            <v>Fernando Patricio Bedon Perez</v>
          </cell>
          <cell r="L1500" t="str">
            <v>INIAQUITO AV ELOY ALFARO  SN AV AMAZONAS</v>
          </cell>
        </row>
        <row r="1501">
          <cell r="A1501" t="str">
            <v>49146</v>
          </cell>
          <cell r="B1501">
            <v>515899</v>
          </cell>
          <cell r="C1501" t="str">
            <v>49146</v>
          </cell>
          <cell r="D1501" t="str">
            <v>MDELIVERY</v>
          </cell>
          <cell r="E1501" t="str">
            <v>DESPACHO</v>
          </cell>
          <cell r="F1501" t="str">
            <v>NORMAL</v>
          </cell>
          <cell r="G1501" t="str">
            <v>031080000049146</v>
          </cell>
          <cell r="H1501">
            <v>44972</v>
          </cell>
          <cell r="I1501" t="str">
            <v>ENTREGADO</v>
          </cell>
          <cell r="J1501">
            <v>44973</v>
          </cell>
          <cell r="K1501" t="str">
            <v>ISRAEL ALBERTO TAMAY UCHUARI</v>
          </cell>
          <cell r="L1501" t="str">
            <v>AZOGUES  CALLE SIMON BOLIVAR  SN</v>
          </cell>
        </row>
        <row r="1502">
          <cell r="A1502" t="str">
            <v>49150</v>
          </cell>
          <cell r="B1502">
            <v>515900</v>
          </cell>
          <cell r="C1502" t="str">
            <v>49150</v>
          </cell>
          <cell r="D1502" t="str">
            <v>MDELIVERY</v>
          </cell>
          <cell r="E1502" t="str">
            <v>DESPACHO</v>
          </cell>
          <cell r="F1502" t="str">
            <v>NORMAL</v>
          </cell>
          <cell r="G1502" t="str">
            <v>031080000049150</v>
          </cell>
          <cell r="H1502">
            <v>44972</v>
          </cell>
          <cell r="I1502" t="str">
            <v>EN_TRANSITO</v>
          </cell>
          <cell r="J1502">
            <v>44972</v>
          </cell>
          <cell r="K1502" t="str">
            <v>GLADIS AMERICA  SERPA CORREA</v>
          </cell>
          <cell r="L1502" t="str">
            <v>CANIAR AV 24 DE MAYO  SN  Y PANAMERICANA</v>
          </cell>
        </row>
        <row r="1503">
          <cell r="A1503" t="str">
            <v>38012</v>
          </cell>
          <cell r="B1503">
            <v>515839</v>
          </cell>
          <cell r="C1503" t="str">
            <v>38012</v>
          </cell>
          <cell r="D1503" t="str">
            <v>MDELIVERY</v>
          </cell>
          <cell r="E1503" t="str">
            <v>DESPACHO</v>
          </cell>
          <cell r="F1503" t="str">
            <v>NORMAL</v>
          </cell>
          <cell r="G1503" t="str">
            <v>FT86338</v>
          </cell>
          <cell r="H1503">
            <v>44972</v>
          </cell>
          <cell r="I1503" t="str">
            <v>ENTREGADO</v>
          </cell>
          <cell r="J1503">
            <v>44973</v>
          </cell>
          <cell r="K1503" t="str">
            <v>SANTIAGO PATRICIO GUAYASAMIN FLORES</v>
          </cell>
          <cell r="L1503" t="str">
            <v>COMITE DEL PUEBLO  CALLE MARIANO URREA  N63 106  Y RAFAEL SERRANO</v>
          </cell>
        </row>
        <row r="1504">
          <cell r="A1504" t="str">
            <v>39012</v>
          </cell>
          <cell r="B1504">
            <v>515840</v>
          </cell>
          <cell r="C1504" t="str">
            <v>39012</v>
          </cell>
          <cell r="D1504" t="str">
            <v>MDELIVERY</v>
          </cell>
          <cell r="E1504" t="str">
            <v>DESPACHO</v>
          </cell>
          <cell r="F1504" t="str">
            <v>NORMAL</v>
          </cell>
          <cell r="G1504" t="str">
            <v>031080000039012</v>
          </cell>
          <cell r="H1504">
            <v>44972</v>
          </cell>
          <cell r="I1504" t="str">
            <v>ENTREGADO</v>
          </cell>
          <cell r="J1504">
            <v>44973</v>
          </cell>
          <cell r="K1504" t="str">
            <v>LEONID JIFFREY PLASCENCIA MOSQUERA</v>
          </cell>
          <cell r="L1504" t="str">
            <v>MACHALA CALLE TARQUI  SN  ENTRE BOLIVAR Y PICHINCHA</v>
          </cell>
        </row>
        <row r="1505">
          <cell r="A1505" t="str">
            <v>39748</v>
          </cell>
          <cell r="B1505">
            <v>515841</v>
          </cell>
          <cell r="C1505" t="str">
            <v>39748</v>
          </cell>
          <cell r="D1505" t="str">
            <v>MDELIVERY</v>
          </cell>
          <cell r="E1505" t="str">
            <v>DESPACHO</v>
          </cell>
          <cell r="F1505" t="str">
            <v>DERIVADO PICK UP</v>
          </cell>
          <cell r="G1505" t="str">
            <v>031080000039748</v>
          </cell>
          <cell r="H1505">
            <v>44972</v>
          </cell>
          <cell r="I1505" t="str">
            <v>INCIDENCIA</v>
          </cell>
          <cell r="J1505">
            <v>44973</v>
          </cell>
          <cell r="K1505" t="str">
            <v>JOSE PAUL ULLAURI ALEMAN</v>
          </cell>
          <cell r="L1505" t="str">
            <v>OFICINA TRAMACO CUENCA CENTRO DE TRANSFERENCIA PUMAPUNGO</v>
          </cell>
        </row>
        <row r="1506">
          <cell r="A1506" t="str">
            <v>41286</v>
          </cell>
          <cell r="B1506">
            <v>515842</v>
          </cell>
          <cell r="C1506" t="str">
            <v>41286</v>
          </cell>
          <cell r="D1506" t="str">
            <v>MDELIVERY</v>
          </cell>
          <cell r="E1506" t="str">
            <v>DESPACHO</v>
          </cell>
          <cell r="F1506" t="str">
            <v>DERIVADO PICK UP</v>
          </cell>
          <cell r="G1506" t="str">
            <v>031080000041286</v>
          </cell>
          <cell r="H1506">
            <v>44972</v>
          </cell>
          <cell r="I1506" t="str">
            <v>ENTREGADO</v>
          </cell>
          <cell r="J1506">
            <v>44973</v>
          </cell>
          <cell r="K1506" t="str">
            <v>MARCELO JAVIER ROSALES RODRIGUEZ</v>
          </cell>
          <cell r="L1506" t="str">
            <v>OFICINA TRAMACO PORTETE</v>
          </cell>
        </row>
        <row r="1507">
          <cell r="A1507" t="str">
            <v>44134</v>
          </cell>
          <cell r="B1507">
            <v>515843</v>
          </cell>
          <cell r="C1507" t="str">
            <v>44134</v>
          </cell>
          <cell r="D1507" t="str">
            <v>MDELIVERY</v>
          </cell>
          <cell r="E1507" t="str">
            <v>DESPACHO</v>
          </cell>
          <cell r="F1507" t="str">
            <v>NORMAL</v>
          </cell>
          <cell r="G1507" t="str">
            <v>FT86357</v>
          </cell>
          <cell r="H1507">
            <v>44972</v>
          </cell>
          <cell r="I1507" t="str">
            <v>ENTREGADO</v>
          </cell>
          <cell r="J1507">
            <v>44973</v>
          </cell>
          <cell r="K1507" t="str">
            <v>HENNIGER ARACELIS   CHACON GONZALEZ</v>
          </cell>
          <cell r="L1507" t="str">
            <v>GUAYLLABAMBA  AV SIMON BOLIVAR  SN  Y AV PICHINCHA</v>
          </cell>
        </row>
        <row r="1508">
          <cell r="A1508" t="str">
            <v>44341</v>
          </cell>
          <cell r="B1508">
            <v>515844</v>
          </cell>
          <cell r="C1508" t="str">
            <v>44341</v>
          </cell>
          <cell r="D1508" t="str">
            <v>MDELIVERY</v>
          </cell>
          <cell r="E1508" t="str">
            <v>DESPACHO</v>
          </cell>
          <cell r="F1508" t="str">
            <v>NORMAL</v>
          </cell>
          <cell r="G1508" t="str">
            <v>FT86395</v>
          </cell>
          <cell r="H1508">
            <v>44972</v>
          </cell>
          <cell r="I1508" t="str">
            <v>ENTREGADO</v>
          </cell>
          <cell r="J1508">
            <v>44973</v>
          </cell>
          <cell r="K1508" t="str">
            <v>ANGELICA FERNANDA CAYAMBE TAPIA</v>
          </cell>
          <cell r="L1508" t="str">
            <v>SUCRE CALLE AYACUCHO SN CALLE ANTEPARA</v>
          </cell>
        </row>
        <row r="1509">
          <cell r="A1509" t="str">
            <v>45969</v>
          </cell>
          <cell r="B1509">
            <v>515845</v>
          </cell>
          <cell r="C1509" t="str">
            <v>45969</v>
          </cell>
          <cell r="D1509" t="str">
            <v>MDELIVERY</v>
          </cell>
          <cell r="E1509" t="str">
            <v>DESPACHO</v>
          </cell>
          <cell r="F1509" t="str">
            <v>NORMAL</v>
          </cell>
          <cell r="G1509" t="str">
            <v>FT86396</v>
          </cell>
          <cell r="H1509">
            <v>44972</v>
          </cell>
          <cell r="I1509" t="str">
            <v>ENTREGADO</v>
          </cell>
          <cell r="J1509">
            <v>44973</v>
          </cell>
          <cell r="K1509" t="str">
            <v>BASILIO  APONTE RAMOS</v>
          </cell>
          <cell r="L1509" t="str">
            <v>TARQUI  CDLA ROSALES 2 PASEO 20 MZ 0655 SOLAR 5</v>
          </cell>
        </row>
        <row r="1510">
          <cell r="A1510" t="str">
            <v>46873</v>
          </cell>
          <cell r="B1510">
            <v>515846</v>
          </cell>
          <cell r="C1510" t="str">
            <v>46873</v>
          </cell>
          <cell r="D1510" t="str">
            <v>MDELIVERY</v>
          </cell>
          <cell r="E1510" t="str">
            <v>DESPACHO</v>
          </cell>
          <cell r="F1510" t="str">
            <v>NORMAL</v>
          </cell>
          <cell r="G1510" t="str">
            <v>IC7287</v>
          </cell>
          <cell r="H1510">
            <v>44972</v>
          </cell>
          <cell r="I1510" t="str">
            <v>ENTREGADO</v>
          </cell>
          <cell r="J1510">
            <v>44973</v>
          </cell>
          <cell r="K1510" t="str">
            <v>MANUEL AGUSTIN PINARGOTE LOOR</v>
          </cell>
          <cell r="L1510" t="str">
            <v>MACHANGARA CALLE LAS CHORRERAS SN CALLE TOTORILLAS</v>
          </cell>
        </row>
        <row r="1511">
          <cell r="A1511" t="str">
            <v>47690</v>
          </cell>
          <cell r="B1511">
            <v>515847</v>
          </cell>
          <cell r="C1511" t="str">
            <v>47690</v>
          </cell>
          <cell r="D1511" t="str">
            <v>MDELIVERY</v>
          </cell>
          <cell r="E1511" t="str">
            <v>DESPACHO</v>
          </cell>
          <cell r="F1511" t="str">
            <v>NORMAL</v>
          </cell>
          <cell r="G1511" t="str">
            <v>031080000047690</v>
          </cell>
          <cell r="H1511">
            <v>44972</v>
          </cell>
          <cell r="I1511" t="str">
            <v>ENTREGADO</v>
          </cell>
          <cell r="J1511">
            <v>44973</v>
          </cell>
          <cell r="K1511" t="str">
            <v>JENNY JANETH  DEL PEZO ROCA</v>
          </cell>
          <cell r="L1511" t="str">
            <v>JOSE LUIS TAMAYO  AV 24  SN  Y CALLE 17</v>
          </cell>
        </row>
        <row r="1512">
          <cell r="A1512" t="str">
            <v>47728</v>
          </cell>
          <cell r="B1512">
            <v>515848</v>
          </cell>
          <cell r="C1512" t="str">
            <v>47728</v>
          </cell>
          <cell r="D1512" t="str">
            <v>MDELIVERY</v>
          </cell>
          <cell r="E1512" t="str">
            <v>DESPACHO</v>
          </cell>
          <cell r="F1512" t="str">
            <v>NORMAL</v>
          </cell>
          <cell r="G1512" t="str">
            <v>FT86422</v>
          </cell>
          <cell r="H1512">
            <v>44972</v>
          </cell>
          <cell r="I1512" t="str">
            <v>INCIDENCIA</v>
          </cell>
          <cell r="J1512">
            <v>44973</v>
          </cell>
          <cell r="K1512" t="str">
            <v>GABRIELA JAZMINE POROZO TENORIO</v>
          </cell>
          <cell r="L1512" t="str">
            <v>SAMBORONDON  URB SANTA FE  MZ 1 SOLAR 22</v>
          </cell>
        </row>
        <row r="1513">
          <cell r="A1513" t="str">
            <v>47821</v>
          </cell>
          <cell r="B1513">
            <v>515849</v>
          </cell>
          <cell r="C1513" t="str">
            <v>47821</v>
          </cell>
          <cell r="D1513" t="str">
            <v>MDELIVERY</v>
          </cell>
          <cell r="E1513" t="str">
            <v>DESPACHO</v>
          </cell>
          <cell r="F1513" t="str">
            <v>DERIVADO PICK UP</v>
          </cell>
          <cell r="G1513" t="str">
            <v>031080000047821</v>
          </cell>
          <cell r="H1513">
            <v>44972</v>
          </cell>
          <cell r="I1513" t="str">
            <v>INCIDENCIA</v>
          </cell>
          <cell r="J1513">
            <v>44973</v>
          </cell>
          <cell r="K1513" t="str">
            <v>JHONATAN STALIN JIMENEZ CAMACHO</v>
          </cell>
          <cell r="L1513" t="str">
            <v>OFICINA TRAMACO CENTRO DE TRANSFERENCIA CARCELEN</v>
          </cell>
        </row>
        <row r="1514">
          <cell r="A1514" t="str">
            <v>47932</v>
          </cell>
          <cell r="B1514">
            <v>515850</v>
          </cell>
          <cell r="C1514" t="str">
            <v>47932</v>
          </cell>
          <cell r="D1514" t="str">
            <v>MDELIVERY</v>
          </cell>
          <cell r="E1514" t="str">
            <v>DESPACHO</v>
          </cell>
          <cell r="F1514" t="str">
            <v>NORMAL</v>
          </cell>
          <cell r="G1514" t="str">
            <v>031080000047932</v>
          </cell>
          <cell r="H1514">
            <v>44972</v>
          </cell>
          <cell r="I1514" t="str">
            <v>EN_TRANSITO</v>
          </cell>
          <cell r="J1514">
            <v>44972</v>
          </cell>
          <cell r="K1514" t="str">
            <v>CARLOS JAVIER PUENTE CARRION</v>
          </cell>
          <cell r="L1514" t="str">
            <v>PEDRO VICENTE MALDONADO CALLE C SN ENTRE CALLE 6 Y CALLE 3</v>
          </cell>
        </row>
        <row r="1515">
          <cell r="A1515" t="str">
            <v>47938</v>
          </cell>
          <cell r="B1515">
            <v>515851</v>
          </cell>
          <cell r="C1515" t="str">
            <v>47938</v>
          </cell>
          <cell r="D1515" t="str">
            <v>MDELIVERY</v>
          </cell>
          <cell r="E1515" t="str">
            <v>DESPACHO</v>
          </cell>
          <cell r="F1515" t="str">
            <v>NORMAL</v>
          </cell>
          <cell r="G1515" t="str">
            <v>FT86348</v>
          </cell>
          <cell r="H1515">
            <v>44972</v>
          </cell>
          <cell r="I1515" t="str">
            <v>ENTREGADO</v>
          </cell>
          <cell r="J1515">
            <v>44973</v>
          </cell>
          <cell r="K1515" t="str">
            <v>KARINA ELIZABETH TORRES SILVA</v>
          </cell>
          <cell r="L1515" t="str">
            <v>CARCELEN CALLE DE LOS ARUPOS   E1 129 AV GALO PLAZA LASSO</v>
          </cell>
        </row>
        <row r="1516">
          <cell r="A1516" t="str">
            <v>47940</v>
          </cell>
          <cell r="B1516">
            <v>515852</v>
          </cell>
          <cell r="C1516" t="str">
            <v>47940</v>
          </cell>
          <cell r="D1516" t="str">
            <v>MDELIVERY</v>
          </cell>
          <cell r="E1516" t="str">
            <v>DESPACHO</v>
          </cell>
          <cell r="F1516" t="str">
            <v>DERIVADO PICK UP</v>
          </cell>
          <cell r="G1516" t="str">
            <v>031080000047940</v>
          </cell>
          <cell r="H1516">
            <v>44972</v>
          </cell>
          <cell r="I1516" t="str">
            <v>EN_TRANSITO</v>
          </cell>
          <cell r="J1516">
            <v>44972</v>
          </cell>
          <cell r="K1516" t="str">
            <v>MIGUEL ANGEL HIDALGO NACIMBA</v>
          </cell>
          <cell r="L1516" t="str">
            <v>OFICINA TRAMACO AMERICA</v>
          </cell>
        </row>
        <row r="1517">
          <cell r="A1517" t="str">
            <v>47943</v>
          </cell>
          <cell r="B1517">
            <v>515853</v>
          </cell>
          <cell r="C1517" t="str">
            <v>47943</v>
          </cell>
          <cell r="D1517" t="str">
            <v>MDELIVERY</v>
          </cell>
          <cell r="E1517" t="str">
            <v>DESPACHO</v>
          </cell>
          <cell r="F1517" t="str">
            <v>NORMAL</v>
          </cell>
          <cell r="G1517" t="str">
            <v>031080000047943</v>
          </cell>
          <cell r="H1517">
            <v>44972</v>
          </cell>
          <cell r="I1517" t="str">
            <v>EN_TRANSITO</v>
          </cell>
          <cell r="J1517">
            <v>44973</v>
          </cell>
          <cell r="K1517" t="str">
            <v>VALERIA ALEJANDRA PINCAY BONE</v>
          </cell>
          <cell r="L1517" t="str">
            <v>ABRAHAM CALAZACON CALLE EL CARMEN LOTE 211 CALLE RIO VERDE</v>
          </cell>
        </row>
        <row r="1518">
          <cell r="A1518" t="str">
            <v>SG_23_199</v>
          </cell>
          <cell r="B1518">
            <v>515838</v>
          </cell>
          <cell r="C1518" t="str">
            <v>SG_23_199</v>
          </cell>
          <cell r="D1518" t="str">
            <v>SG</v>
          </cell>
          <cell r="E1518" t="str">
            <v>DESPACHO</v>
          </cell>
          <cell r="F1518" t="str">
            <v>NORMAL</v>
          </cell>
          <cell r="G1518" t="str">
            <v>FT86554</v>
          </cell>
          <cell r="H1518">
            <v>44972</v>
          </cell>
          <cell r="I1518" t="str">
            <v>HABILITADO_RUTEO</v>
          </cell>
          <cell r="J1518">
            <v>44973</v>
          </cell>
          <cell r="K1518" t="str">
            <v>FLEXNET - GYE</v>
          </cell>
          <cell r="L1518" t="str">
            <v xml:space="preserve"> FERNANDO GUTIERREZ HILL KM 8 1/2 VIA DAULE</v>
          </cell>
        </row>
        <row r="1519">
          <cell r="A1519" t="str">
            <v>SG_23_198</v>
          </cell>
          <cell r="B1519">
            <v>515837</v>
          </cell>
          <cell r="C1519" t="str">
            <v>SG_23_198</v>
          </cell>
          <cell r="D1519" t="str">
            <v>SG</v>
          </cell>
          <cell r="E1519" t="str">
            <v>DESPACHO</v>
          </cell>
          <cell r="F1519" t="str">
            <v>NORMAL</v>
          </cell>
          <cell r="G1519" t="str">
            <v>FT86555</v>
          </cell>
          <cell r="H1519">
            <v>44972</v>
          </cell>
          <cell r="I1519" t="str">
            <v>ENTREGADO</v>
          </cell>
          <cell r="J1519">
            <v>44973</v>
          </cell>
          <cell r="K1519" t="str">
            <v>PROFERMACO CIA. LTDA</v>
          </cell>
          <cell r="L1519" t="str">
            <v>CALDERON Y AV CARAPUNGO OE7-348, QUITO</v>
          </cell>
        </row>
        <row r="1520">
          <cell r="A1520" t="str">
            <v>SG_23_197</v>
          </cell>
          <cell r="B1520">
            <v>515836</v>
          </cell>
          <cell r="C1520" t="str">
            <v>SG_23_197</v>
          </cell>
          <cell r="D1520" t="str">
            <v>SG</v>
          </cell>
          <cell r="E1520" t="str">
            <v>DESPACHO</v>
          </cell>
          <cell r="F1520" t="str">
            <v>NORMAL</v>
          </cell>
          <cell r="G1520" t="str">
            <v>FT86557</v>
          </cell>
          <cell r="H1520">
            <v>44972</v>
          </cell>
          <cell r="I1520" t="str">
            <v>ENTREGADO</v>
          </cell>
          <cell r="J1520">
            <v>44973</v>
          </cell>
          <cell r="K1520" t="str">
            <v>FERREMUNDO S A</v>
          </cell>
          <cell r="L1520" t="str">
            <v>KM. 16 ½  VÍA A DAULE, AV. RÍO DAULE, MZ. C3 SL. 28 Y P.I. PASCUALES.</v>
          </cell>
        </row>
        <row r="1521">
          <cell r="A1521" t="str">
            <v>ZP_2023_022</v>
          </cell>
          <cell r="B1521">
            <v>515835</v>
          </cell>
          <cell r="C1521" t="str">
            <v>ZP_2023_022</v>
          </cell>
          <cell r="D1521" t="str">
            <v>ZIPPAK</v>
          </cell>
          <cell r="E1521" t="str">
            <v>DESPACHO</v>
          </cell>
          <cell r="F1521" t="str">
            <v>NORMAL</v>
          </cell>
          <cell r="G1521" t="str">
            <v>86303</v>
          </cell>
          <cell r="H1521">
            <v>44972</v>
          </cell>
          <cell r="I1521" t="str">
            <v>ENTREGADO</v>
          </cell>
          <cell r="J1521">
            <v>44972</v>
          </cell>
          <cell r="K1521" t="str">
            <v>PLASTIEMPAQUES S.A</v>
          </cell>
          <cell r="L1521" t="str">
            <v>KM 1.5 VIA  DURAN TAMBO</v>
          </cell>
        </row>
        <row r="1522">
          <cell r="A1522" t="str">
            <v>98935852</v>
          </cell>
          <cell r="B1522">
            <v>515799</v>
          </cell>
          <cell r="C1522" t="str">
            <v>98935852</v>
          </cell>
          <cell r="D1522" t="str">
            <v>HYCITE</v>
          </cell>
          <cell r="E1522" t="str">
            <v>DESPACHO</v>
          </cell>
          <cell r="F1522" t="str">
            <v>NORMAL</v>
          </cell>
          <cell r="G1522" t="str">
            <v>ITG7261</v>
          </cell>
          <cell r="H1522">
            <v>44972</v>
          </cell>
          <cell r="I1522" t="str">
            <v>INCIDENCIA</v>
          </cell>
          <cell r="J1522">
            <v>44973</v>
          </cell>
          <cell r="K1522" t="str">
            <v>JOSE DOMINGUEZ</v>
          </cell>
          <cell r="L1522" t="str">
            <v>BASTION POPULAR BLOQUE # 2 MZA 831 SOLAR #24 ESQ TIENDA DILAN CASA CERAMICA GUAYAQUIL // BASTION POPULAR PASCUALES 090701 GUAYAS</v>
          </cell>
        </row>
        <row r="1523">
          <cell r="A1523" t="str">
            <v>98936295</v>
          </cell>
          <cell r="B1523">
            <v>515800</v>
          </cell>
          <cell r="C1523" t="str">
            <v>98936295</v>
          </cell>
          <cell r="D1523" t="str">
            <v>HYCITE</v>
          </cell>
          <cell r="E1523" t="str">
            <v>DESPACHO</v>
          </cell>
          <cell r="F1523" t="str">
            <v>NORMAL</v>
          </cell>
          <cell r="G1523" t="str">
            <v>ITQ7238</v>
          </cell>
          <cell r="H1523">
            <v>44972</v>
          </cell>
          <cell r="I1523" t="str">
            <v>ENTREGADO</v>
          </cell>
          <cell r="J1523">
            <v>44972</v>
          </cell>
          <cell r="K1523" t="str">
            <v>LUIS JACOME</v>
          </cell>
          <cell r="L1523" t="str">
            <v>CONJUNTO RIVERAS DE VIGOSTSKY LOS GUAYABOS Y CAYAMBE RUMIA,AHUI // SAN NICOLAS SANGOLQUI 171101 PICHINCHA</v>
          </cell>
        </row>
        <row r="1524">
          <cell r="A1524" t="str">
            <v>98936360</v>
          </cell>
          <cell r="B1524">
            <v>515801</v>
          </cell>
          <cell r="C1524" t="str">
            <v>98936360</v>
          </cell>
          <cell r="D1524" t="str">
            <v>HYCITE</v>
          </cell>
          <cell r="E1524" t="str">
            <v>DESPACHO</v>
          </cell>
          <cell r="F1524" t="str">
            <v>NORMAL</v>
          </cell>
          <cell r="G1524" t="str">
            <v>ITQ7239</v>
          </cell>
          <cell r="H1524">
            <v>44972</v>
          </cell>
          <cell r="I1524" t="str">
            <v>ENTREGADO</v>
          </cell>
          <cell r="J1524">
            <v>44972</v>
          </cell>
          <cell r="K1524" t="str">
            <v>SOFIA MOLINA</v>
          </cell>
          <cell r="L1524" t="str">
            <v>MOSCU N 34-61 Y REPUBLICA DEL SALVADOR EDIT ARBAT DEP 302 PISO 3 QUITO//EL BATAN EL BATAN 170505 PICHINCHA</v>
          </cell>
        </row>
        <row r="1525">
          <cell r="A1525" t="str">
            <v>98936385</v>
          </cell>
          <cell r="B1525">
            <v>515802</v>
          </cell>
          <cell r="C1525" t="str">
            <v>98936385</v>
          </cell>
          <cell r="D1525" t="str">
            <v>HYCITE</v>
          </cell>
          <cell r="E1525" t="str">
            <v>DESPACHO</v>
          </cell>
          <cell r="F1525" t="str">
            <v>NORMAL</v>
          </cell>
          <cell r="G1525" t="str">
            <v>031002004265085</v>
          </cell>
          <cell r="H1525">
            <v>44972</v>
          </cell>
          <cell r="I1525" t="str">
            <v>ENTREGADO</v>
          </cell>
          <cell r="J1525">
            <v>44973</v>
          </cell>
          <cell r="K1525" t="str">
            <v>FLORENCIO PEREZ</v>
          </cell>
          <cell r="L1525" t="str">
            <v>RECINTO 3 CENITOS KM 15 VIA NARANJAL PUERTO INCA NARANJAL//3 CENITOS TAURA 091205 GUAYAS</v>
          </cell>
        </row>
        <row r="1526">
          <cell r="A1526" t="str">
            <v>98937177</v>
          </cell>
          <cell r="B1526">
            <v>515804</v>
          </cell>
          <cell r="C1526" t="str">
            <v>98937177</v>
          </cell>
          <cell r="D1526" t="str">
            <v>HYCITE</v>
          </cell>
          <cell r="E1526" t="str">
            <v>DESPACHO</v>
          </cell>
          <cell r="F1526" t="str">
            <v>NORMAL</v>
          </cell>
          <cell r="G1526" t="str">
            <v>ITG7262</v>
          </cell>
          <cell r="H1526">
            <v>44972</v>
          </cell>
          <cell r="I1526" t="str">
            <v>ENTREGADO</v>
          </cell>
          <cell r="J1526">
            <v>44973</v>
          </cell>
          <cell r="K1526" t="str">
            <v>GERTRUDIS NARANJO</v>
          </cell>
          <cell r="L1526" t="str">
            <v>CIUDADELA LA FAE MZ 16 V7 GUAYAQUIL  TARQUI 090513 GUAYAS</v>
          </cell>
        </row>
        <row r="1527">
          <cell r="A1527" t="str">
            <v>98937432</v>
          </cell>
          <cell r="B1527">
            <v>515805</v>
          </cell>
          <cell r="C1527" t="str">
            <v>98937432</v>
          </cell>
          <cell r="D1527" t="str">
            <v>HYCITE</v>
          </cell>
          <cell r="E1527" t="str">
            <v>DESPACHO</v>
          </cell>
          <cell r="F1527" t="str">
            <v>NORMAL</v>
          </cell>
          <cell r="G1527" t="str">
            <v>031002004264985</v>
          </cell>
          <cell r="H1527">
            <v>44972</v>
          </cell>
          <cell r="I1527" t="str">
            <v>EN_TRANSITO</v>
          </cell>
          <cell r="J1527">
            <v>44972</v>
          </cell>
          <cell r="K1527" t="str">
            <v>AZALEA SOLORZANO</v>
          </cell>
          <cell r="L1527" t="str">
            <v>VIA PORTOVIEJO SAN PLACIDO CERCA DE CASA BLANCA PORTOVIEJO ALAYUELA 130121 MANABI</v>
          </cell>
        </row>
        <row r="1528">
          <cell r="A1528" t="str">
            <v>98937519</v>
          </cell>
          <cell r="B1528">
            <v>515806</v>
          </cell>
          <cell r="C1528" t="str">
            <v>98937519</v>
          </cell>
          <cell r="D1528" t="str">
            <v>HYCITE</v>
          </cell>
          <cell r="E1528" t="str">
            <v>DESPACHO</v>
          </cell>
          <cell r="F1528" t="str">
            <v>NORMAL</v>
          </cell>
          <cell r="G1528" t="str">
            <v>ITQ7250 / ITQ7448</v>
          </cell>
          <cell r="H1528">
            <v>44972</v>
          </cell>
          <cell r="I1528" t="str">
            <v>HABILITADO_RUTEO</v>
          </cell>
          <cell r="J1528">
            <v>44973</v>
          </cell>
          <cell r="K1528" t="str">
            <v>TATIANA ARIAS</v>
          </cell>
          <cell r="L1528" t="str">
            <v>AV DE LA REPUBLICA OE2 4 Y TERESA DE CEPEDA, OFICINAS DE ROYAL, QUITO, QUITO DISTRITO METROPOLIT, PICHINCHA, ECUADOR</v>
          </cell>
        </row>
        <row r="1529">
          <cell r="A1529" t="str">
            <v>98937712</v>
          </cell>
          <cell r="B1529">
            <v>515807</v>
          </cell>
          <cell r="C1529" t="str">
            <v>98937712</v>
          </cell>
          <cell r="D1529" t="str">
            <v>HYCITE</v>
          </cell>
          <cell r="E1529" t="str">
            <v>DESPACHO</v>
          </cell>
          <cell r="F1529" t="str">
            <v>NORMAL</v>
          </cell>
          <cell r="G1529" t="str">
            <v>031002004264986</v>
          </cell>
          <cell r="H1529">
            <v>44972</v>
          </cell>
          <cell r="I1529" t="str">
            <v>EN_TRANSITO</v>
          </cell>
          <cell r="J1529">
            <v>44972</v>
          </cell>
          <cell r="K1529" t="str">
            <v>MARTHA PIEDRA</v>
          </cell>
          <cell r="L1529" t="str">
            <v>ROMULO GALLEGOS # 291 - 26 ORTEGA IGASELI LOJA/ COLIONAS DE PUCARA /SUR SAN SEBASTIAN 110102 LOJA</v>
          </cell>
        </row>
        <row r="1530">
          <cell r="A1530" t="str">
            <v>98938645</v>
          </cell>
          <cell r="B1530">
            <v>515808</v>
          </cell>
          <cell r="C1530" t="str">
            <v>98938645</v>
          </cell>
          <cell r="D1530" t="str">
            <v>HYCITE</v>
          </cell>
          <cell r="E1530" t="str">
            <v>DESPACHO</v>
          </cell>
          <cell r="F1530" t="str">
            <v>NORMAL</v>
          </cell>
          <cell r="G1530" t="str">
            <v>031002004264987</v>
          </cell>
          <cell r="H1530">
            <v>44972</v>
          </cell>
          <cell r="I1530" t="str">
            <v>ENTREGADO</v>
          </cell>
          <cell r="J1530">
            <v>44973</v>
          </cell>
          <cell r="K1530" t="str">
            <v>JAVIER MAZAQUIZA</v>
          </cell>
          <cell r="L1530" t="str">
            <v>AV. CON FRATERNIDAD FRENTE MONUMENTO PLAZA DEL ARTE SALASACA VIA BAA,OS PELILEO / CENTRO SALASACA 180406 TUNGURAHUA</v>
          </cell>
        </row>
        <row r="1531">
          <cell r="A1531" t="str">
            <v>98938659</v>
          </cell>
          <cell r="B1531">
            <v>515809</v>
          </cell>
          <cell r="C1531" t="str">
            <v>98938659</v>
          </cell>
          <cell r="D1531" t="str">
            <v>HYCITE</v>
          </cell>
          <cell r="E1531" t="str">
            <v>DESPACHO</v>
          </cell>
          <cell r="F1531" t="str">
            <v>NORMAL</v>
          </cell>
          <cell r="G1531" t="str">
            <v>ITG7263</v>
          </cell>
          <cell r="H1531">
            <v>44972</v>
          </cell>
          <cell r="I1531" t="str">
            <v>ENTREGADO</v>
          </cell>
          <cell r="J1531">
            <v>44973</v>
          </cell>
          <cell r="K1531" t="str">
            <v>LEONTES ZAMBRANO</v>
          </cell>
          <cell r="L1531" t="str">
            <v>CIUDADELA EL RECREO 5TA ETAPA MZA 556 VILLA 34 CALLE S/N ATRAS DEL GYM CLUB DURAN ** EL RECREO EL RECREO 092406 GUAYAS</v>
          </cell>
        </row>
        <row r="1532">
          <cell r="A1532" t="str">
            <v>98938710</v>
          </cell>
          <cell r="B1532">
            <v>515810</v>
          </cell>
          <cell r="C1532" t="str">
            <v>98938710</v>
          </cell>
          <cell r="D1532" t="str">
            <v>HYCITE</v>
          </cell>
          <cell r="E1532" t="str">
            <v>DESPACHO</v>
          </cell>
          <cell r="F1532" t="str">
            <v>NORMAL</v>
          </cell>
          <cell r="G1532" t="str">
            <v>031002004264988</v>
          </cell>
          <cell r="H1532">
            <v>44972</v>
          </cell>
          <cell r="I1532" t="str">
            <v>EN_TRANSITO</v>
          </cell>
          <cell r="J1532">
            <v>44972</v>
          </cell>
          <cell r="K1532" t="str">
            <v>MARIA CORONEL</v>
          </cell>
          <cell r="L1532" t="str">
            <v>GRECO 438-37 (SAUCES NORTE) RAFAEL SANCIO LOJA/ NORTE VALLE (PARQUE INDUSTRIAL) 110104 LOJA</v>
          </cell>
        </row>
        <row r="1533">
          <cell r="A1533" t="str">
            <v>98938773</v>
          </cell>
          <cell r="B1533">
            <v>515811</v>
          </cell>
          <cell r="C1533" t="str">
            <v>98938773</v>
          </cell>
          <cell r="D1533" t="str">
            <v>HYCITE</v>
          </cell>
          <cell r="E1533" t="str">
            <v>DESPACHO</v>
          </cell>
          <cell r="F1533" t="str">
            <v>NORMAL</v>
          </cell>
          <cell r="G1533" t="str">
            <v>ITG7264</v>
          </cell>
          <cell r="H1533">
            <v>44972</v>
          </cell>
          <cell r="I1533" t="str">
            <v>ENTREGADO</v>
          </cell>
          <cell r="J1533">
            <v>44973</v>
          </cell>
          <cell r="K1533" t="str">
            <v>OMELIA RUIZ</v>
          </cell>
          <cell r="L1533" t="str">
            <v>BALSAMOS 515 Y CALLE 6TA A LADO CASA FUENTE GUAYAQUIL // GUAYAQUIL TARQUI 090512 GUAYAS</v>
          </cell>
        </row>
        <row r="1534">
          <cell r="A1534" t="str">
            <v>98938812</v>
          </cell>
          <cell r="B1534">
            <v>515812</v>
          </cell>
          <cell r="C1534" t="str">
            <v>98938812</v>
          </cell>
          <cell r="D1534" t="str">
            <v>HYCITE</v>
          </cell>
          <cell r="E1534" t="str">
            <v>DESPACHO</v>
          </cell>
          <cell r="F1534" t="str">
            <v>NORMAL</v>
          </cell>
          <cell r="G1534" t="str">
            <v>031002004264989</v>
          </cell>
          <cell r="H1534">
            <v>44972</v>
          </cell>
          <cell r="I1534" t="str">
            <v>EN_TRANSITO</v>
          </cell>
          <cell r="J1534">
            <v>44972</v>
          </cell>
          <cell r="K1534" t="str">
            <v>FRANCISCO LOOR</v>
          </cell>
          <cell r="L1534" t="str">
            <v>CALLE 317 AV 202 ESQUINA CASA 308 MANTA//SANTA CLARA ELOY ALFARO (MA) 130201 MANABI</v>
          </cell>
        </row>
        <row r="1535">
          <cell r="A1535" t="str">
            <v>98938820</v>
          </cell>
          <cell r="B1535">
            <v>515813</v>
          </cell>
          <cell r="C1535" t="str">
            <v>98938820</v>
          </cell>
          <cell r="D1535" t="str">
            <v>HYCITE</v>
          </cell>
          <cell r="E1535" t="str">
            <v>DESPACHO</v>
          </cell>
          <cell r="F1535" t="str">
            <v>NORMAL</v>
          </cell>
          <cell r="G1535" t="str">
            <v>031002004264990</v>
          </cell>
          <cell r="H1535">
            <v>44972</v>
          </cell>
          <cell r="I1535" t="str">
            <v>ENTREGADO</v>
          </cell>
          <cell r="J1535">
            <v>44973</v>
          </cell>
          <cell r="K1535" t="str">
            <v>WILSON MORENO</v>
          </cell>
          <cell r="L1535" t="str">
            <v>CALLE ROCA 436 ENTRE MEJIA Y OLMEDO OTAVIEDO//EL EMPEDRADO SAN LUIS (AGATO) 100201 IMBABURA</v>
          </cell>
        </row>
        <row r="1536">
          <cell r="A1536" t="str">
            <v>98938879</v>
          </cell>
          <cell r="B1536">
            <v>515814</v>
          </cell>
          <cell r="C1536" t="str">
            <v>98938879</v>
          </cell>
          <cell r="D1536" t="str">
            <v>HYCITE</v>
          </cell>
          <cell r="E1536" t="str">
            <v>DESPACHO</v>
          </cell>
          <cell r="F1536" t="str">
            <v>NORMAL</v>
          </cell>
          <cell r="G1536" t="str">
            <v>031002004264991</v>
          </cell>
          <cell r="H1536">
            <v>44972</v>
          </cell>
          <cell r="I1536" t="str">
            <v>EN_TRANSITO</v>
          </cell>
          <cell r="J1536">
            <v>44972</v>
          </cell>
          <cell r="K1536" t="str">
            <v>SANDRA ZAMORA</v>
          </cell>
          <cell r="L1536" t="str">
            <v>SEC 10 DE AGOSTO MZ 13 SOLAR 12 DIAGONAL AL CBB TRAVESURAS BALZAR// SUR OESTE BALZAR 091302 GUAYAS</v>
          </cell>
        </row>
        <row r="1537">
          <cell r="A1537" t="str">
            <v>98938937</v>
          </cell>
          <cell r="B1537">
            <v>515815</v>
          </cell>
          <cell r="C1537" t="str">
            <v>98938937</v>
          </cell>
          <cell r="D1537" t="str">
            <v>HYCITE</v>
          </cell>
          <cell r="E1537" t="str">
            <v>DESPACHO</v>
          </cell>
          <cell r="F1537" t="str">
            <v>NORMAL</v>
          </cell>
          <cell r="G1537" t="str">
            <v>031002004264992</v>
          </cell>
          <cell r="H1537">
            <v>44972</v>
          </cell>
          <cell r="I1537" t="str">
            <v>ENTREGADO</v>
          </cell>
          <cell r="J1537">
            <v>44973</v>
          </cell>
          <cell r="K1537" t="str">
            <v>FELICIA ROLLEN</v>
          </cell>
          <cell r="L1537" t="str">
            <v>URB LAS MERCEDES CASA 5 AV 5 DE JUNIO PORTOVIEJO//PORTOVIEJO 18 DE OCTUBRE 130103 MANABI</v>
          </cell>
        </row>
        <row r="1538">
          <cell r="A1538" t="str">
            <v>98938960</v>
          </cell>
          <cell r="B1538">
            <v>515816</v>
          </cell>
          <cell r="C1538" t="str">
            <v>98938960</v>
          </cell>
          <cell r="D1538" t="str">
            <v>HYCITE</v>
          </cell>
          <cell r="E1538" t="str">
            <v>DESPACHO</v>
          </cell>
          <cell r="F1538" t="str">
            <v>NORMAL</v>
          </cell>
          <cell r="G1538" t="str">
            <v>ITG7265</v>
          </cell>
          <cell r="H1538">
            <v>44972</v>
          </cell>
          <cell r="I1538" t="str">
            <v>ENTREGADO</v>
          </cell>
          <cell r="J1538">
            <v>44973</v>
          </cell>
          <cell r="K1538" t="str">
            <v>ANGELA MORENO</v>
          </cell>
          <cell r="L1538" t="str">
            <v>CALLE SAMBORONDON (12AVA) Y BOLIVIA ENTRANDO POR EL COLEGIO GARCIA GAYONA GUAYAQUIL // SUR XIMENA 090306 GUAYAS</v>
          </cell>
        </row>
        <row r="1539">
          <cell r="A1539" t="str">
            <v>98938989</v>
          </cell>
          <cell r="B1539">
            <v>515817</v>
          </cell>
          <cell r="C1539" t="str">
            <v>98938989</v>
          </cell>
          <cell r="D1539" t="str">
            <v>HYCITE</v>
          </cell>
          <cell r="E1539" t="str">
            <v>DESPACHO</v>
          </cell>
          <cell r="F1539" t="str">
            <v>NORMAL</v>
          </cell>
          <cell r="G1539" t="str">
            <v>ITG7266</v>
          </cell>
          <cell r="H1539">
            <v>44972</v>
          </cell>
          <cell r="I1539" t="str">
            <v>HABILITADO_RUTEO</v>
          </cell>
          <cell r="J1539">
            <v>44973</v>
          </cell>
          <cell r="K1539" t="str">
            <v>ANDREA MOSQUERA</v>
          </cell>
          <cell r="L1539" t="str">
            <v>URB VILLA BONITA MZ-5071 VILLA-24 PASANDO EL TIA GUAYAQUIL // VIA A DAULE PASCUALES 090116 GUAYAS</v>
          </cell>
        </row>
        <row r="1540">
          <cell r="A1540" t="str">
            <v>98938994</v>
          </cell>
          <cell r="B1540">
            <v>515818</v>
          </cell>
          <cell r="C1540" t="str">
            <v>98938994</v>
          </cell>
          <cell r="D1540" t="str">
            <v>HYCITE</v>
          </cell>
          <cell r="E1540" t="str">
            <v>DESPACHO</v>
          </cell>
          <cell r="F1540" t="str">
            <v>NORMAL</v>
          </cell>
          <cell r="G1540" t="str">
            <v>ITQ7241</v>
          </cell>
          <cell r="H1540">
            <v>44972</v>
          </cell>
          <cell r="I1540" t="str">
            <v>ENTREGADO</v>
          </cell>
          <cell r="J1540">
            <v>44972</v>
          </cell>
          <cell r="K1540" t="str">
            <v>FAUSTO GONZALEZ</v>
          </cell>
          <cell r="L1540" t="str">
            <v>LA ARMENIA AV 105 ESTADIOS S/N Y MANUEL ABAD, COMPLEJO UNIVERSIDAD CATOLICA QUITO // LA ARMENIA CONOCOTO 170801 PICHINCHA</v>
          </cell>
        </row>
        <row r="1541">
          <cell r="A1541" t="str">
            <v>98939123</v>
          </cell>
          <cell r="B1541">
            <v>515819</v>
          </cell>
          <cell r="C1541" t="str">
            <v>98939123</v>
          </cell>
          <cell r="D1541" t="str">
            <v>HYCITE</v>
          </cell>
          <cell r="E1541" t="str">
            <v>DESPACHO</v>
          </cell>
          <cell r="F1541" t="str">
            <v>NORMAL</v>
          </cell>
          <cell r="G1541" t="str">
            <v>031002004264993</v>
          </cell>
          <cell r="H1541">
            <v>44972</v>
          </cell>
          <cell r="I1541" t="str">
            <v>INCIDENCIA</v>
          </cell>
          <cell r="J1541">
            <v>44973</v>
          </cell>
          <cell r="K1541" t="str">
            <v>CECILIA LAZ</v>
          </cell>
          <cell r="L1541" t="str">
            <v>CDLA SAN ALEJO-AVELEJARANO Y CALLE 5 DE SEPTIEMBRE ENTRANDO POR FERRETERIA PORTOVIEJO // SAN ALEJO ANDRES DE VERA 130101 MANABI</v>
          </cell>
        </row>
        <row r="1542">
          <cell r="A1542" t="str">
            <v>98939775</v>
          </cell>
          <cell r="B1542">
            <v>515820</v>
          </cell>
          <cell r="C1542" t="str">
            <v>98939775</v>
          </cell>
          <cell r="D1542" t="str">
            <v>HYCITE</v>
          </cell>
          <cell r="E1542" t="str">
            <v>DESPACHO</v>
          </cell>
          <cell r="F1542" t="str">
            <v>NORMAL</v>
          </cell>
          <cell r="G1542" t="str">
            <v>031002004264994</v>
          </cell>
          <cell r="H1542">
            <v>44972</v>
          </cell>
          <cell r="I1542" t="str">
            <v>ENTREGADO</v>
          </cell>
          <cell r="J1542">
            <v>44973</v>
          </cell>
          <cell r="K1542" t="str">
            <v>OSCAR D CARRASCO</v>
          </cell>
          <cell r="L1542" t="str">
            <v>PEDRO MONCAYO 653 ENTRE OLMEDO Y BOLIVAR IBARRA  SAN FRANCISCO 100107 IMBABURA</v>
          </cell>
        </row>
        <row r="1543">
          <cell r="A1543" t="str">
            <v>98939932</v>
          </cell>
          <cell r="B1543">
            <v>515821</v>
          </cell>
          <cell r="C1543" t="str">
            <v>98939932</v>
          </cell>
          <cell r="D1543" t="str">
            <v>HYCITE</v>
          </cell>
          <cell r="E1543" t="str">
            <v>DESPACHO</v>
          </cell>
          <cell r="F1543" t="str">
            <v>NORMAL</v>
          </cell>
          <cell r="G1543" t="str">
            <v>ITQ7242</v>
          </cell>
          <cell r="H1543">
            <v>44972</v>
          </cell>
          <cell r="I1543" t="str">
            <v>ENTREGADO</v>
          </cell>
          <cell r="J1543">
            <v>44972</v>
          </cell>
          <cell r="K1543" t="str">
            <v>MELITON ALCIVAR SIMANCAS JARAMILLO</v>
          </cell>
          <cell r="L1543" t="str">
            <v>E9 E8-70 529 LUCHA DE LOS POBRES ALTA QUITO ARGELIA 170702 PICHINCHA</v>
          </cell>
        </row>
        <row r="1544">
          <cell r="A1544" t="str">
            <v>98939998</v>
          </cell>
          <cell r="B1544">
            <v>515822</v>
          </cell>
          <cell r="C1544" t="str">
            <v>98939998</v>
          </cell>
          <cell r="D1544" t="str">
            <v>HYCITE</v>
          </cell>
          <cell r="E1544" t="str">
            <v>DESPACHO</v>
          </cell>
          <cell r="F1544" t="str">
            <v>NORMAL</v>
          </cell>
          <cell r="G1544" t="str">
            <v>031002004264995</v>
          </cell>
          <cell r="H1544">
            <v>44972</v>
          </cell>
          <cell r="I1544" t="str">
            <v>ENTREGADO</v>
          </cell>
          <cell r="J1544">
            <v>44973</v>
          </cell>
          <cell r="K1544" t="str">
            <v>AMELIA MOYA</v>
          </cell>
          <cell r="L1544" t="str">
            <v>CARLOS BARAHONA 4- 48 MARCO TULIO NIETO IBARRA // LA VICTORIA SAN FRANCISCO 100112 IMBABURA</v>
          </cell>
        </row>
        <row r="1545">
          <cell r="A1545" t="str">
            <v>98940042</v>
          </cell>
          <cell r="B1545">
            <v>515823</v>
          </cell>
          <cell r="C1545" t="str">
            <v>98940042</v>
          </cell>
          <cell r="D1545" t="str">
            <v>HYCITE</v>
          </cell>
          <cell r="E1545" t="str">
            <v>DESPACHO</v>
          </cell>
          <cell r="F1545" t="str">
            <v>NORMAL</v>
          </cell>
          <cell r="G1545" t="str">
            <v>031002004264996</v>
          </cell>
          <cell r="H1545">
            <v>44972</v>
          </cell>
          <cell r="I1545" t="str">
            <v>INCIDENCIA</v>
          </cell>
          <cell r="J1545">
            <v>44973</v>
          </cell>
          <cell r="K1545" t="str">
            <v>ABEL ANTONIO VERA FRANCO</v>
          </cell>
          <cell r="L1545" t="str">
            <v>SITIO ARRASTRADERO # 3 SEGUNDA CURVA A LA DERECHA BOLIVAR CALCETA 130601 MANABI</v>
          </cell>
        </row>
        <row r="1546">
          <cell r="A1546" t="str">
            <v>98940245</v>
          </cell>
          <cell r="B1546">
            <v>515824</v>
          </cell>
          <cell r="C1546" t="str">
            <v>98940245</v>
          </cell>
          <cell r="D1546" t="str">
            <v>HYCITE</v>
          </cell>
          <cell r="E1546" t="str">
            <v>DESPACHO</v>
          </cell>
          <cell r="F1546" t="str">
            <v>NORMAL</v>
          </cell>
          <cell r="G1546" t="str">
            <v>ITQ7243</v>
          </cell>
          <cell r="H1546">
            <v>44972</v>
          </cell>
          <cell r="I1546" t="str">
            <v>ENTREGADO</v>
          </cell>
          <cell r="J1546">
            <v>44972</v>
          </cell>
          <cell r="K1546" t="str">
            <v>GINA FABIOLA ESPINOSA GALARZA</v>
          </cell>
          <cell r="L1546" t="str">
            <v>AVENIDA DE LA PRENSA N45-195 Y YACUAMBI REF DIAGONAL AL INSTITUTO COORDILLERA QUITO / CHAUPICRUZ RUMIPAMBA 170104 PICHINCHA</v>
          </cell>
        </row>
        <row r="1547">
          <cell r="A1547" t="str">
            <v>98940479</v>
          </cell>
          <cell r="B1547">
            <v>515826</v>
          </cell>
          <cell r="C1547" t="str">
            <v>98940479</v>
          </cell>
          <cell r="D1547" t="str">
            <v>HYCITE</v>
          </cell>
          <cell r="E1547" t="str">
            <v>DESPACHO</v>
          </cell>
          <cell r="F1547" t="str">
            <v>NORMAL</v>
          </cell>
          <cell r="G1547" t="str">
            <v>ITG7267</v>
          </cell>
          <cell r="H1547">
            <v>44972</v>
          </cell>
          <cell r="I1547" t="str">
            <v>ENTREGADO</v>
          </cell>
          <cell r="J1547">
            <v>44973</v>
          </cell>
          <cell r="K1547" t="str">
            <v>SONIA LOPEZ</v>
          </cell>
          <cell r="L1547" t="str">
            <v>CLL CARCHI 4944 ENTRE ORIENTE Y CLL A PB 2 CUADRAS DE LA IGLESIA CONSUELO GUAYAQUIL // SUR GARCIA MORENO 090304 GUAYAS</v>
          </cell>
        </row>
        <row r="1548">
          <cell r="A1548" t="str">
            <v>98940537</v>
          </cell>
          <cell r="B1548">
            <v>515827</v>
          </cell>
          <cell r="C1548" t="str">
            <v>98940537</v>
          </cell>
          <cell r="D1548" t="str">
            <v>HYCITE</v>
          </cell>
          <cell r="E1548" t="str">
            <v>DESPACHO</v>
          </cell>
          <cell r="F1548" t="str">
            <v>NORMAL</v>
          </cell>
          <cell r="G1548" t="str">
            <v>ITQ7245</v>
          </cell>
          <cell r="H1548">
            <v>44972</v>
          </cell>
          <cell r="I1548" t="str">
            <v>ENTREGADO</v>
          </cell>
          <cell r="J1548">
            <v>44972</v>
          </cell>
          <cell r="K1548" t="str">
            <v>FERNANDO NARANJO</v>
          </cell>
          <cell r="L1548" t="str">
            <v>URB ARMENIA II CALLE CESAR ENDARA E8-111 ANGEL POLIVIO CHAVEZ PORTA,N VERDE QUITO CONOCOTO 170803 PICHINCHA</v>
          </cell>
        </row>
        <row r="1549">
          <cell r="A1549" t="str">
            <v>98940775</v>
          </cell>
          <cell r="B1549">
            <v>515828</v>
          </cell>
          <cell r="C1549" t="str">
            <v>98940775</v>
          </cell>
          <cell r="D1549" t="str">
            <v>HYCITE</v>
          </cell>
          <cell r="E1549" t="str">
            <v>DESPACHO</v>
          </cell>
          <cell r="F1549" t="str">
            <v>NORMAL</v>
          </cell>
          <cell r="G1549" t="str">
            <v>ITQ7246</v>
          </cell>
          <cell r="H1549">
            <v>44972</v>
          </cell>
          <cell r="I1549" t="str">
            <v>ENTREGADO</v>
          </cell>
          <cell r="J1549">
            <v>44972</v>
          </cell>
          <cell r="K1549" t="str">
            <v>MARICELA MOREIRA</v>
          </cell>
          <cell r="L1549" t="str">
            <v>SANTA CLARA Y LEOPOLDO MERCADO CASA 175A CONJUNTO SANTA CLARA RUMINAHUI // SANGOLQUI SANGOLQUI 171103 PICHINCHA</v>
          </cell>
        </row>
        <row r="1550">
          <cell r="A1550" t="str">
            <v>98940863</v>
          </cell>
          <cell r="B1550">
            <v>515829</v>
          </cell>
          <cell r="C1550" t="str">
            <v>98940863</v>
          </cell>
          <cell r="D1550" t="str">
            <v>HYCITE</v>
          </cell>
          <cell r="E1550" t="str">
            <v>DESPACHO</v>
          </cell>
          <cell r="F1550" t="str">
            <v>NORMAL</v>
          </cell>
          <cell r="G1550" t="str">
            <v>ITQ7247</v>
          </cell>
          <cell r="H1550">
            <v>44972</v>
          </cell>
          <cell r="I1550" t="str">
            <v>ENTREGADO</v>
          </cell>
          <cell r="J1550">
            <v>44972</v>
          </cell>
          <cell r="K1550" t="str">
            <v>FRANKLIN CASTRO</v>
          </cell>
          <cell r="L1550" t="str">
            <v>HUIRACHUROS N71181 Y CALLE C DETRAS UNIDADA MUNICIPAL CALDERON QUITO// CALDERON CALDERON 170201 PICHINCHA</v>
          </cell>
        </row>
        <row r="1551">
          <cell r="A1551" t="str">
            <v>98941209</v>
          </cell>
          <cell r="B1551">
            <v>515830</v>
          </cell>
          <cell r="C1551" t="str">
            <v>98941209</v>
          </cell>
          <cell r="D1551" t="str">
            <v>HYCITE</v>
          </cell>
          <cell r="E1551" t="str">
            <v>DESPACHO</v>
          </cell>
          <cell r="F1551" t="str">
            <v>NORMAL</v>
          </cell>
          <cell r="G1551" t="str">
            <v>031002004264997</v>
          </cell>
          <cell r="H1551">
            <v>44972</v>
          </cell>
          <cell r="I1551" t="str">
            <v>EN_TRANSITO</v>
          </cell>
          <cell r="J1551">
            <v>44972</v>
          </cell>
          <cell r="K1551" t="str">
            <v>MARLON ANTONIO DUENAS ALMEIDA</v>
          </cell>
          <cell r="L1551" t="str">
            <v>PLTANALES A LOS LADOS RESTAURANTE MECHA BOLIVAR BOLIVAR / PLATANALES CALCETA 130601 MANABI</v>
          </cell>
        </row>
        <row r="1552">
          <cell r="A1552" t="str">
            <v>98941272</v>
          </cell>
          <cell r="B1552">
            <v>515831</v>
          </cell>
          <cell r="C1552" t="str">
            <v>98941272</v>
          </cell>
          <cell r="D1552" t="str">
            <v>HYCITE</v>
          </cell>
          <cell r="E1552" t="str">
            <v>DESPACHO</v>
          </cell>
          <cell r="F1552" t="str">
            <v>NORMAL</v>
          </cell>
          <cell r="G1552" t="str">
            <v>ITG7268</v>
          </cell>
          <cell r="H1552">
            <v>44972</v>
          </cell>
          <cell r="I1552" t="str">
            <v>ENTREGADO</v>
          </cell>
          <cell r="J1552">
            <v>44973</v>
          </cell>
          <cell r="K1552" t="str">
            <v>GUSTAVO E CHIQUITO</v>
          </cell>
          <cell r="L1552" t="str">
            <v>BALSAMOS 515 Y AV 6TA EDIFICIO MONACO 3ER PISO GUAYAQUIL TARQUI 090511 GUAYAS</v>
          </cell>
        </row>
        <row r="1553">
          <cell r="A1553" t="str">
            <v>98941347</v>
          </cell>
          <cell r="B1553">
            <v>515832</v>
          </cell>
          <cell r="C1553" t="str">
            <v>98941347</v>
          </cell>
          <cell r="D1553" t="str">
            <v>HYCITE</v>
          </cell>
          <cell r="E1553" t="str">
            <v>DESPACHO</v>
          </cell>
          <cell r="F1553" t="str">
            <v>NORMAL</v>
          </cell>
          <cell r="G1553" t="str">
            <v>031002004264998</v>
          </cell>
          <cell r="H1553">
            <v>44972</v>
          </cell>
          <cell r="I1553" t="str">
            <v>ENTREGADO</v>
          </cell>
          <cell r="J1553">
            <v>44973</v>
          </cell>
          <cell r="K1553" t="str">
            <v>WILTER ALFREDO SALDARRIAGA MACIAS</v>
          </cell>
          <cell r="L1553" t="str">
            <v>RECINTO VANILLA VIA BORBON CIUDADELA NUEVA ESPERANZA RIO VERDE ESMERALDAS LAGARTO 080602 ESMERALDAS</v>
          </cell>
        </row>
        <row r="1554">
          <cell r="A1554" t="str">
            <v>98941498</v>
          </cell>
          <cell r="B1554">
            <v>515833</v>
          </cell>
          <cell r="C1554" t="str">
            <v>98941498</v>
          </cell>
          <cell r="D1554" t="str">
            <v>HYCITE</v>
          </cell>
          <cell r="E1554" t="str">
            <v>DESPACHO</v>
          </cell>
          <cell r="F1554" t="str">
            <v>NORMAL</v>
          </cell>
          <cell r="G1554" t="str">
            <v>031002004264999</v>
          </cell>
          <cell r="H1554">
            <v>44972</v>
          </cell>
          <cell r="I1554" t="str">
            <v>EN_TRANSITO</v>
          </cell>
          <cell r="J1554">
            <v>44972</v>
          </cell>
          <cell r="K1554" t="str">
            <v>CARMEN CECILIA CANTOS SALTOS</v>
          </cell>
          <cell r="L1554" t="str">
            <v>CARRETERA MANTA - QUEVEDO ENTRADA JUAN DAMO PORTOVIEJO ABDON CALDERON ABDON CALDERON 130117 MANABI</v>
          </cell>
        </row>
        <row r="1555">
          <cell r="A1555" t="str">
            <v>98941654</v>
          </cell>
          <cell r="B1555">
            <v>515834</v>
          </cell>
          <cell r="C1555" t="str">
            <v>98941654</v>
          </cell>
          <cell r="D1555" t="str">
            <v>HYCITE</v>
          </cell>
          <cell r="E1555" t="str">
            <v>DESPACHO</v>
          </cell>
          <cell r="F1555" t="str">
            <v>NORMAL</v>
          </cell>
          <cell r="G1555" t="str">
            <v>ITQ7248</v>
          </cell>
          <cell r="H1555">
            <v>44972</v>
          </cell>
          <cell r="I1555" t="str">
            <v>ENTREGADO</v>
          </cell>
          <cell r="J1555">
            <v>44972</v>
          </cell>
          <cell r="K1555" t="str">
            <v>ELIANA JACQUELINE ORTEGA SALAZAR</v>
          </cell>
          <cell r="L1555" t="str">
            <v>CLL AJAVI S16-46 PASAJE OE 44 CALLE AJARI Y PASAJE OE 4H FRENTE QUITO SOLANDA 170606 PICHINCHA</v>
          </cell>
        </row>
        <row r="1556">
          <cell r="A1556" t="str">
            <v>98911774</v>
          </cell>
          <cell r="B1556">
            <v>515754</v>
          </cell>
          <cell r="C1556" t="str">
            <v>98911774</v>
          </cell>
          <cell r="D1556" t="str">
            <v>HYCITE</v>
          </cell>
          <cell r="E1556" t="str">
            <v>DESPACHO</v>
          </cell>
          <cell r="F1556" t="str">
            <v>NORMAL</v>
          </cell>
          <cell r="G1556" t="str">
            <v>ITG7254</v>
          </cell>
          <cell r="H1556">
            <v>44972</v>
          </cell>
          <cell r="I1556" t="str">
            <v>ENTREGADO</v>
          </cell>
          <cell r="J1556">
            <v>44973</v>
          </cell>
          <cell r="K1556" t="str">
            <v>KENNETH FLORES</v>
          </cell>
          <cell r="L1556" t="str">
            <v>COOP AMAZONAS 1 MZ B SOLAR 21 GUAYAQUIL//GUASMO SUR  XIMENA 090103 GUAYAS</v>
          </cell>
        </row>
        <row r="1557">
          <cell r="A1557" t="str">
            <v>98913792</v>
          </cell>
          <cell r="B1557">
            <v>515755</v>
          </cell>
          <cell r="C1557" t="str">
            <v>98913792</v>
          </cell>
          <cell r="D1557" t="str">
            <v>HYCITE</v>
          </cell>
          <cell r="E1557" t="str">
            <v>DESPACHO</v>
          </cell>
          <cell r="F1557" t="str">
            <v>NORMAL</v>
          </cell>
          <cell r="G1557" t="str">
            <v>031002004264962</v>
          </cell>
          <cell r="H1557">
            <v>44972</v>
          </cell>
          <cell r="I1557" t="str">
            <v>EN_TRANSITO</v>
          </cell>
          <cell r="J1557">
            <v>44972</v>
          </cell>
          <cell r="K1557" t="str">
            <v>ERICK LINZAN</v>
          </cell>
          <cell r="L1557" t="str">
            <v>VIA CRUCITA S/N PASANDO EL PUENTE MEJIA PORTOVIEJO // MEJIA PICOAZA 130105 MANABI</v>
          </cell>
        </row>
        <row r="1558">
          <cell r="A1558" t="str">
            <v>98913818</v>
          </cell>
          <cell r="B1558">
            <v>515756</v>
          </cell>
          <cell r="C1558" t="str">
            <v>98913818</v>
          </cell>
          <cell r="D1558" t="str">
            <v>HYCITE</v>
          </cell>
          <cell r="E1558" t="str">
            <v>DESPACHO</v>
          </cell>
          <cell r="F1558" t="str">
            <v>NORMAL</v>
          </cell>
          <cell r="G1558" t="str">
            <v>031002004264963</v>
          </cell>
          <cell r="H1558">
            <v>44972</v>
          </cell>
          <cell r="I1558" t="str">
            <v>EN_TRANSITO</v>
          </cell>
          <cell r="J1558">
            <v>44972</v>
          </cell>
          <cell r="K1558" t="str">
            <v>WELLINGTON CHACON</v>
          </cell>
          <cell r="L1558" t="str">
            <v>SANTA MARIA CALLE A ENTRE 7MA Y 8VA CASA CELESTE CON VERJAS BLANCAS QUEVEDO -SANTA MARIA SAN CAMILO 120304 LOS RIOS</v>
          </cell>
        </row>
        <row r="1559">
          <cell r="A1559" t="str">
            <v>98914060</v>
          </cell>
          <cell r="B1559">
            <v>515757</v>
          </cell>
          <cell r="C1559" t="str">
            <v>98914060</v>
          </cell>
          <cell r="D1559" t="str">
            <v>HYCITE</v>
          </cell>
          <cell r="E1559" t="str">
            <v>DESPACHO</v>
          </cell>
          <cell r="F1559" t="str">
            <v>NORMAL</v>
          </cell>
          <cell r="G1559" t="str">
            <v>031002004264964</v>
          </cell>
          <cell r="H1559">
            <v>44972</v>
          </cell>
          <cell r="I1559" t="str">
            <v>EN_TRANSITO</v>
          </cell>
          <cell r="J1559">
            <v>44972</v>
          </cell>
          <cell r="K1559" t="str">
            <v>OSWALDO MERA</v>
          </cell>
          <cell r="L1559" t="str">
            <v>CALLE NUEVA CALLEJON ROBLES 2DDA CASA PORTO VIEJO 18 OCTUBRE 130102 MANABI</v>
          </cell>
        </row>
        <row r="1560">
          <cell r="A1560" t="str">
            <v>98914880</v>
          </cell>
          <cell r="B1560">
            <v>515758</v>
          </cell>
          <cell r="C1560" t="str">
            <v>98914880</v>
          </cell>
          <cell r="D1560" t="str">
            <v>HYCITE</v>
          </cell>
          <cell r="E1560" t="str">
            <v>DESPACHO</v>
          </cell>
          <cell r="F1560" t="str">
            <v>NORMAL</v>
          </cell>
          <cell r="G1560" t="str">
            <v>031002004265083</v>
          </cell>
          <cell r="H1560">
            <v>44972</v>
          </cell>
          <cell r="I1560" t="str">
            <v>ENTREGADO</v>
          </cell>
          <cell r="J1560">
            <v>44973</v>
          </cell>
          <cell r="K1560" t="str">
            <v>BERTHA CHOCHO</v>
          </cell>
          <cell r="L1560" t="str">
            <v>BAHIACARAQUEZ Y MANUEL CONDE A UNA CUADRA DE FARMACIAS SANTA MARTHA MEJIA / BARRIO OCCIDENTAL ALOAG 171113 PICHINCHA</v>
          </cell>
        </row>
        <row r="1561">
          <cell r="A1561" t="str">
            <v>98919264</v>
          </cell>
          <cell r="B1561">
            <v>515759</v>
          </cell>
          <cell r="C1561" t="str">
            <v>98919264</v>
          </cell>
          <cell r="D1561" t="str">
            <v>HYCITE</v>
          </cell>
          <cell r="E1561" t="str">
            <v>DESPACHO</v>
          </cell>
          <cell r="F1561" t="str">
            <v>NORMAL</v>
          </cell>
          <cell r="G1561" t="str">
            <v>ITQ7224</v>
          </cell>
          <cell r="H1561">
            <v>44972</v>
          </cell>
          <cell r="I1561" t="str">
            <v>ENTREGADO</v>
          </cell>
          <cell r="J1561">
            <v>44972</v>
          </cell>
          <cell r="K1561" t="str">
            <v>GLADYS CRIOLLO</v>
          </cell>
          <cell r="L1561" t="str">
            <v>SUSANA LETOR Y SN COJUNTO CONDE 4 CASA-110, RETEN EL POLICIAL EL BLANQUEAD QUITO // QUITO COLONIAL QUITUMBE 170703 PASTAZA</v>
          </cell>
        </row>
        <row r="1562">
          <cell r="A1562" t="str">
            <v>98922430</v>
          </cell>
          <cell r="B1562">
            <v>515760</v>
          </cell>
          <cell r="C1562" t="str">
            <v>98922430</v>
          </cell>
          <cell r="D1562" t="str">
            <v>HYCITE</v>
          </cell>
          <cell r="E1562" t="str">
            <v>DESPACHO</v>
          </cell>
          <cell r="F1562" t="str">
            <v>NORMAL</v>
          </cell>
          <cell r="G1562" t="str">
            <v>ITQ7225</v>
          </cell>
          <cell r="H1562">
            <v>44972</v>
          </cell>
          <cell r="I1562" t="str">
            <v>ENTREGADO</v>
          </cell>
          <cell r="J1562">
            <v>44972</v>
          </cell>
          <cell r="K1562" t="str">
            <v>CAMILA POMA</v>
          </cell>
          <cell r="L1562" t="str">
            <v>JUAN POLIT N58-57 Y RAFAEL PORTILLA A LA ALTURA DEL NOR HOSPITAL QUITO / SAN PEDRO CLAVEL LA CONCEPCION 170511 PICHINCHA</v>
          </cell>
        </row>
        <row r="1563">
          <cell r="A1563" t="str">
            <v>98922762</v>
          </cell>
          <cell r="B1563">
            <v>515761</v>
          </cell>
          <cell r="C1563" t="str">
            <v>98922762</v>
          </cell>
          <cell r="D1563" t="str">
            <v>HYCITE</v>
          </cell>
          <cell r="E1563" t="str">
            <v>DESPACHO</v>
          </cell>
          <cell r="F1563" t="str">
            <v>NORMAL</v>
          </cell>
          <cell r="G1563" t="str">
            <v>031002004264966</v>
          </cell>
          <cell r="H1563">
            <v>44972</v>
          </cell>
          <cell r="I1563" t="str">
            <v>EN_TRANSITO</v>
          </cell>
          <cell r="J1563">
            <v>44972</v>
          </cell>
          <cell r="K1563" t="str">
            <v>LUIS GORDILLO</v>
          </cell>
          <cell r="L1563" t="str">
            <v>AV DE LOS PALTOS INES JIMENEZ JUNTO DE ESCUELA PADRE LOJA//MIRAFLORES SUCRE 110101 LOJA</v>
          </cell>
        </row>
        <row r="1564">
          <cell r="A1564" t="str">
            <v>98923353</v>
          </cell>
          <cell r="B1564">
            <v>515762</v>
          </cell>
          <cell r="C1564" t="str">
            <v>98923353</v>
          </cell>
          <cell r="D1564" t="str">
            <v>HYCITE</v>
          </cell>
          <cell r="E1564" t="str">
            <v>DESPACHO</v>
          </cell>
          <cell r="F1564" t="str">
            <v>NORMAL</v>
          </cell>
          <cell r="G1564" t="str">
            <v>031002004264967</v>
          </cell>
          <cell r="H1564">
            <v>44972</v>
          </cell>
          <cell r="I1564" t="str">
            <v>ENTREGADO</v>
          </cell>
          <cell r="J1564">
            <v>44973</v>
          </cell>
          <cell r="K1564" t="str">
            <v>MARIA AVEIGA</v>
          </cell>
          <cell r="L1564" t="str">
            <v>CAFETALES Y GRANADOS CONJUNTO CAFETALES CASA # 1 CARCHI / CENTRO TULCAN 040103 IMBABURA</v>
          </cell>
        </row>
        <row r="1565">
          <cell r="A1565" t="str">
            <v>98923952</v>
          </cell>
          <cell r="B1565">
            <v>515763</v>
          </cell>
          <cell r="C1565" t="str">
            <v>98923952</v>
          </cell>
          <cell r="D1565" t="str">
            <v>HYCITE</v>
          </cell>
          <cell r="E1565" t="str">
            <v>DESPACHO</v>
          </cell>
          <cell r="F1565" t="str">
            <v>NORMAL</v>
          </cell>
          <cell r="G1565" t="str">
            <v>ITG7255</v>
          </cell>
          <cell r="H1565">
            <v>44972</v>
          </cell>
          <cell r="I1565" t="str">
            <v>ENTREGADO</v>
          </cell>
          <cell r="J1565">
            <v>44973</v>
          </cell>
          <cell r="K1565" t="str">
            <v>MARJORIE ALBAN</v>
          </cell>
          <cell r="L1565" t="str">
            <v>URDESA NORTE-BALSAMOS 515 Y CL 6TA EDF MONACO PS 3 GUAYAQUIL-GUAYAQUIL TARQUI 090510 GUAYAS</v>
          </cell>
        </row>
        <row r="1566">
          <cell r="A1566" t="str">
            <v>98925110</v>
          </cell>
          <cell r="B1566">
            <v>515764</v>
          </cell>
          <cell r="C1566" t="str">
            <v>98925110</v>
          </cell>
          <cell r="D1566" t="str">
            <v>HYCITE</v>
          </cell>
          <cell r="E1566" t="str">
            <v>DESPACHO</v>
          </cell>
          <cell r="F1566" t="str">
            <v>NORMAL</v>
          </cell>
          <cell r="G1566" t="str">
            <v>031002004264968</v>
          </cell>
          <cell r="H1566">
            <v>44972</v>
          </cell>
          <cell r="I1566" t="str">
            <v>ENTREGADO</v>
          </cell>
          <cell r="J1566">
            <v>44973</v>
          </cell>
          <cell r="K1566" t="str">
            <v>ELSA REINA</v>
          </cell>
          <cell r="L1566" t="str">
            <v>VENEZUELA DEVASILO COMERCIAL SUPER EVY CALLE CORAL Y SUCRE TULCAN // TULCAN GONZALEZ SUAREZ 040103 CARCHI</v>
          </cell>
        </row>
        <row r="1567">
          <cell r="A1567" t="str">
            <v>98926867</v>
          </cell>
          <cell r="B1567">
            <v>515765</v>
          </cell>
          <cell r="C1567" t="str">
            <v>98926867</v>
          </cell>
          <cell r="D1567" t="str">
            <v>HYCITE</v>
          </cell>
          <cell r="E1567" t="str">
            <v>DESPACHO</v>
          </cell>
          <cell r="F1567" t="str">
            <v>NORMAL</v>
          </cell>
          <cell r="G1567" t="str">
            <v>031002004264959</v>
          </cell>
          <cell r="H1567">
            <v>44972</v>
          </cell>
          <cell r="I1567" t="str">
            <v>INCIDENCIA</v>
          </cell>
          <cell r="J1567">
            <v>44973</v>
          </cell>
          <cell r="K1567" t="str">
            <v>ANDERSON AGUIRRE</v>
          </cell>
          <cell r="L1567" t="str">
            <v>ROLDOS Y GARCIA MORENO AL LADO DEL CONSULTORIO ODONTOLOGICO BABAHOYO / BABAHOYO DOCTOR CAMILO PONCE 120102 LOS RIOS</v>
          </cell>
        </row>
        <row r="1568">
          <cell r="A1568" t="str">
            <v>98927550</v>
          </cell>
          <cell r="B1568">
            <v>515766</v>
          </cell>
          <cell r="C1568" t="str">
            <v>98927550</v>
          </cell>
          <cell r="D1568" t="str">
            <v>HYCITE</v>
          </cell>
          <cell r="E1568" t="str">
            <v>DESPACHO</v>
          </cell>
          <cell r="F1568" t="str">
            <v>NORMAL</v>
          </cell>
          <cell r="G1568" t="str">
            <v>ITQ7226</v>
          </cell>
          <cell r="H1568">
            <v>44972</v>
          </cell>
          <cell r="I1568" t="str">
            <v>ENTREGADO</v>
          </cell>
          <cell r="J1568">
            <v>44972</v>
          </cell>
          <cell r="K1568" t="str">
            <v>IRINA A MOSCOSO SRA</v>
          </cell>
          <cell r="L1568" t="str">
            <v>CALLE VERACRUZ N34 90 ENTRE PEDRO BEDON Y AMERICA  RUMIPAMBA 170508 PICHINCHA</v>
          </cell>
        </row>
        <row r="1569">
          <cell r="A1569" t="str">
            <v>98927582</v>
          </cell>
          <cell r="B1569">
            <v>515767</v>
          </cell>
          <cell r="C1569" t="str">
            <v>98927582</v>
          </cell>
          <cell r="D1569" t="str">
            <v>HYCITE</v>
          </cell>
          <cell r="E1569" t="str">
            <v>DESPACHO</v>
          </cell>
          <cell r="F1569" t="str">
            <v>NORMAL</v>
          </cell>
          <cell r="G1569" t="str">
            <v>ITQ7249</v>
          </cell>
          <cell r="H1569">
            <v>44972</v>
          </cell>
          <cell r="I1569" t="str">
            <v>INCIDENCIA</v>
          </cell>
          <cell r="J1569">
            <v>44973</v>
          </cell>
          <cell r="K1569" t="str">
            <v>SONIA BEATRIZ ALVAREZ C (S)</v>
          </cell>
          <cell r="L1569" t="str">
            <v>CALLE JOSA, MARAA RAYGADA N45-500 AV MARISCAL SUCRE COJTO BOSQUE REAL APTO 7D QUITO CHOCAPAMBA 170132 PICHINCHA</v>
          </cell>
        </row>
        <row r="1570">
          <cell r="A1570" t="str">
            <v>98927598</v>
          </cell>
          <cell r="B1570">
            <v>515768</v>
          </cell>
          <cell r="C1570" t="str">
            <v>98927598</v>
          </cell>
          <cell r="D1570" t="str">
            <v>HYCITE</v>
          </cell>
          <cell r="E1570" t="str">
            <v>DESPACHO</v>
          </cell>
          <cell r="F1570" t="str">
            <v>NORMAL</v>
          </cell>
          <cell r="G1570" t="str">
            <v>ITQ7227</v>
          </cell>
          <cell r="H1570">
            <v>44972</v>
          </cell>
          <cell r="I1570" t="str">
            <v>ENTREGADO</v>
          </cell>
          <cell r="J1570">
            <v>44972</v>
          </cell>
          <cell r="K1570" t="str">
            <v>JESSICA KATERINE MAYA BARRERA</v>
          </cell>
          <cell r="L1570" t="str">
            <v>PANAMERICANA NORTE KM 12 Y LUIS VACARI QUITO  CALDERON 170203 PICHINCHA</v>
          </cell>
        </row>
        <row r="1571">
          <cell r="A1571" t="str">
            <v>98927982</v>
          </cell>
          <cell r="B1571">
            <v>515769</v>
          </cell>
          <cell r="C1571" t="str">
            <v>98927982</v>
          </cell>
          <cell r="D1571" t="str">
            <v>HYCITE</v>
          </cell>
          <cell r="E1571" t="str">
            <v>DESPACHO</v>
          </cell>
          <cell r="F1571" t="str">
            <v>NORMAL</v>
          </cell>
          <cell r="G1571" t="str">
            <v>ITQ7228</v>
          </cell>
          <cell r="H1571">
            <v>44972</v>
          </cell>
          <cell r="I1571" t="str">
            <v>ENTREGADO</v>
          </cell>
          <cell r="J1571">
            <v>44972</v>
          </cell>
          <cell r="K1571" t="str">
            <v>PATRICIA ALEXANDRA HIDALGO COELHO D</v>
          </cell>
          <cell r="L1571" t="str">
            <v>URB. EL RANCHO SAN FRANCISCO LOTE 150 REF: CALLE EUGENIO DE SANTACRUZ Y ESPEJO TANDA, QUITO // BAUDE MIRAVALLE 170303 PICHINCHA</v>
          </cell>
        </row>
        <row r="1572">
          <cell r="A1572" t="str">
            <v>98928018</v>
          </cell>
          <cell r="B1572">
            <v>515770</v>
          </cell>
          <cell r="C1572" t="str">
            <v>98928018</v>
          </cell>
          <cell r="D1572" t="str">
            <v>HYCITE</v>
          </cell>
          <cell r="E1572" t="str">
            <v>DESPACHO</v>
          </cell>
          <cell r="F1572" t="str">
            <v>NORMAL</v>
          </cell>
          <cell r="G1572" t="str">
            <v>ITQ7229</v>
          </cell>
          <cell r="H1572">
            <v>44972</v>
          </cell>
          <cell r="I1572" t="str">
            <v>ENTREGADO</v>
          </cell>
          <cell r="J1572">
            <v>44972</v>
          </cell>
          <cell r="K1572" t="str">
            <v>MARIA DEL CARMEN SALOME MOSCO (S)</v>
          </cell>
          <cell r="L1572" t="str">
            <v>CALLE YANAYACU EDIFICIO ALCAZAR DE CUMBAYA Y RAO SANTIAGO HACIENDA MALAGA QUITO SAN PATRICIO 170904 PICHINCHA</v>
          </cell>
        </row>
        <row r="1573">
          <cell r="A1573" t="str">
            <v>98928340</v>
          </cell>
          <cell r="B1573">
            <v>515771</v>
          </cell>
          <cell r="C1573" t="str">
            <v>98928340</v>
          </cell>
          <cell r="D1573" t="str">
            <v>HYCITE</v>
          </cell>
          <cell r="E1573" t="str">
            <v>DESPACHO</v>
          </cell>
          <cell r="F1573" t="str">
            <v>NORMAL</v>
          </cell>
          <cell r="G1573" t="str">
            <v>ITQ7230</v>
          </cell>
          <cell r="H1573">
            <v>44972</v>
          </cell>
          <cell r="I1573" t="str">
            <v>ENTREGADO</v>
          </cell>
          <cell r="J1573">
            <v>44972</v>
          </cell>
          <cell r="K1573" t="str">
            <v>FRANCISCO GARZON</v>
          </cell>
          <cell r="L1573" t="str">
            <v>AV MARIA ANGELICA LATORO Y MANANI E2 112 COLEGIO COMENIOS QUITO//CUMBAYA CENTRO CUMBAYA 170902 PICHINCHA</v>
          </cell>
        </row>
        <row r="1574">
          <cell r="A1574" t="str">
            <v>98928395</v>
          </cell>
          <cell r="B1574">
            <v>515772</v>
          </cell>
          <cell r="C1574" t="str">
            <v>98928395</v>
          </cell>
          <cell r="D1574" t="str">
            <v>HYCITE</v>
          </cell>
          <cell r="E1574" t="str">
            <v>DESPACHO</v>
          </cell>
          <cell r="F1574" t="str">
            <v>NORMAL</v>
          </cell>
          <cell r="G1574" t="str">
            <v>ITG7256</v>
          </cell>
          <cell r="H1574">
            <v>44972</v>
          </cell>
          <cell r="I1574" t="str">
            <v>ENTREGADO</v>
          </cell>
          <cell r="J1574">
            <v>44973</v>
          </cell>
          <cell r="K1574" t="str">
            <v>WILLIAM JIMENEZ</v>
          </cell>
          <cell r="L1574" t="str">
            <v>MUCHO LOTE I 7MA ETP MZ 2467 SOLAR 1 DIAGONAL PLAZA CORONEL GUAYAQUIL/MUCHO LOTE I TARQUI 090701 GUAYAS</v>
          </cell>
        </row>
        <row r="1575">
          <cell r="A1575" t="str">
            <v>98929346</v>
          </cell>
          <cell r="B1575">
            <v>515773</v>
          </cell>
          <cell r="C1575" t="str">
            <v>98929346</v>
          </cell>
          <cell r="D1575" t="str">
            <v>HYCITE</v>
          </cell>
          <cell r="E1575" t="str">
            <v>DESPACHO</v>
          </cell>
          <cell r="F1575" t="str">
            <v>NORMAL</v>
          </cell>
          <cell r="G1575" t="str">
            <v>ITG7257</v>
          </cell>
          <cell r="H1575">
            <v>44972</v>
          </cell>
          <cell r="I1575" t="str">
            <v>ENTREGADO</v>
          </cell>
          <cell r="J1575">
            <v>44973</v>
          </cell>
          <cell r="K1575" t="str">
            <v>LEONIDAS PLAZA</v>
          </cell>
          <cell r="L1575" t="str">
            <v>CDLA IETEL MZ 21 V 1 JUNTO AL PARQUE NO 5 GUAYAQUIL//NORTE IETEL TARQUI 090505 GUAYAS</v>
          </cell>
        </row>
        <row r="1576">
          <cell r="A1576" t="str">
            <v>98929498</v>
          </cell>
          <cell r="B1576">
            <v>515774</v>
          </cell>
          <cell r="C1576" t="str">
            <v>98929498</v>
          </cell>
          <cell r="D1576" t="str">
            <v>HYCITE</v>
          </cell>
          <cell r="E1576" t="str">
            <v>DESPACHO</v>
          </cell>
          <cell r="F1576" t="str">
            <v>NORMAL</v>
          </cell>
          <cell r="G1576" t="str">
            <v>031002004264969</v>
          </cell>
          <cell r="H1576">
            <v>44972</v>
          </cell>
          <cell r="I1576" t="str">
            <v>INCIDENCIA</v>
          </cell>
          <cell r="J1576">
            <v>44973</v>
          </cell>
          <cell r="K1576" t="str">
            <v>EDWIN RICARDO GAIBOR (S)</v>
          </cell>
          <cell r="L1576" t="str">
            <v>CALLE CESLAO MARIN Y MANAB SECTOR EL OBRERO PUYO PUYO 160101 PASTAZA</v>
          </cell>
        </row>
        <row r="1577">
          <cell r="A1577" t="str">
            <v>98929549</v>
          </cell>
          <cell r="B1577">
            <v>515775</v>
          </cell>
          <cell r="C1577" t="str">
            <v>98929549</v>
          </cell>
          <cell r="D1577" t="str">
            <v>HYCITE</v>
          </cell>
          <cell r="E1577" t="str">
            <v>DESPACHO</v>
          </cell>
          <cell r="F1577" t="str">
            <v>NORMAL</v>
          </cell>
          <cell r="G1577" t="str">
            <v>ITQ7231</v>
          </cell>
          <cell r="H1577">
            <v>44972</v>
          </cell>
          <cell r="I1577" t="str">
            <v>ENTREGADO</v>
          </cell>
          <cell r="J1577">
            <v>44972</v>
          </cell>
          <cell r="K1577" t="str">
            <v>MONICA VELASTEGUI (S)</v>
          </cell>
          <cell r="L1577" t="str">
            <v>DIEGO MARTAN DE UTRERAS N30-106 Y SAN GABRIEL DEPARTAMENTO: LA GRANJA QUITO BELISARIO QUEVEDO 170301 PICHINCHA</v>
          </cell>
        </row>
        <row r="1578">
          <cell r="A1578" t="str">
            <v>98929559</v>
          </cell>
          <cell r="B1578">
            <v>515776</v>
          </cell>
          <cell r="C1578" t="str">
            <v>98929559</v>
          </cell>
          <cell r="D1578" t="str">
            <v>HYCITE</v>
          </cell>
          <cell r="E1578" t="str">
            <v>DESPACHO</v>
          </cell>
          <cell r="F1578" t="str">
            <v>NORMAL</v>
          </cell>
          <cell r="G1578" t="str">
            <v>031002004264970</v>
          </cell>
          <cell r="H1578">
            <v>44972</v>
          </cell>
          <cell r="I1578" t="str">
            <v>EN_TRANSITO</v>
          </cell>
          <cell r="J1578">
            <v>44972</v>
          </cell>
          <cell r="K1578" t="str">
            <v>GLORIA LILIANA CARRION BRAVO</v>
          </cell>
          <cell r="L1578" t="str">
            <v>CALLES ALEMANIA Y HUNGRIA ESQUINA A UNA CUADRA DE LA IGLESIA DIVINO NIA,O LOJA CANTON SUCRE 000000 LOJA</v>
          </cell>
        </row>
        <row r="1579">
          <cell r="A1579" t="str">
            <v>98929664</v>
          </cell>
          <cell r="B1579">
            <v>515777</v>
          </cell>
          <cell r="C1579" t="str">
            <v>98929664</v>
          </cell>
          <cell r="D1579" t="str">
            <v>HYCITE</v>
          </cell>
          <cell r="E1579" t="str">
            <v>DESPACHO</v>
          </cell>
          <cell r="F1579" t="str">
            <v>NORMAL</v>
          </cell>
          <cell r="G1579" t="str">
            <v>031002004264971</v>
          </cell>
          <cell r="H1579">
            <v>44972</v>
          </cell>
          <cell r="I1579" t="str">
            <v>ENTREGADO</v>
          </cell>
          <cell r="J1579">
            <v>44973</v>
          </cell>
          <cell r="K1579" t="str">
            <v>BERTHA ROSERO</v>
          </cell>
          <cell r="L1579" t="str">
            <v>URB PORTAL AL SOL MZA 1389 VILLA 16 GUAYAQUIL PORTAL SOL CHONGON 090603 GUAYAS</v>
          </cell>
        </row>
        <row r="1580">
          <cell r="A1580" t="str">
            <v>98929806</v>
          </cell>
          <cell r="B1580">
            <v>515778</v>
          </cell>
          <cell r="C1580" t="str">
            <v>98929806</v>
          </cell>
          <cell r="D1580" t="str">
            <v>HYCITE</v>
          </cell>
          <cell r="E1580" t="str">
            <v>DESPACHO</v>
          </cell>
          <cell r="F1580" t="str">
            <v>NORMAL</v>
          </cell>
          <cell r="G1580" t="str">
            <v>031002004264972</v>
          </cell>
          <cell r="H1580">
            <v>44972</v>
          </cell>
          <cell r="I1580" t="str">
            <v>INCIDENCIA</v>
          </cell>
          <cell r="J1580">
            <v>44973</v>
          </cell>
          <cell r="K1580" t="str">
            <v>DIEGO GARCIA</v>
          </cell>
          <cell r="L1580" t="str">
            <v>SALINAS 13-20 Y TEODORO GOMEZ SALINAS 13-20 Y TEODORO GOMEZ IBARRA//CRUZ VERDE SAN FRANCISCO 100106 IMBABURA</v>
          </cell>
        </row>
        <row r="1581">
          <cell r="A1581" t="str">
            <v>98930014</v>
          </cell>
          <cell r="B1581">
            <v>515779</v>
          </cell>
          <cell r="C1581" t="str">
            <v>98930014</v>
          </cell>
          <cell r="D1581" t="str">
            <v>HYCITE</v>
          </cell>
          <cell r="E1581" t="str">
            <v>DESPACHO</v>
          </cell>
          <cell r="F1581" t="str">
            <v>NORMAL</v>
          </cell>
          <cell r="G1581" t="str">
            <v>031002004264973</v>
          </cell>
          <cell r="H1581">
            <v>44972</v>
          </cell>
          <cell r="I1581" t="str">
            <v>EN_TRANSITO</v>
          </cell>
          <cell r="J1581">
            <v>44972</v>
          </cell>
          <cell r="K1581" t="str">
            <v>ALBA SALAZAR</v>
          </cell>
          <cell r="L1581" t="str">
            <v>VIA QUITO KM 6 A 1 CUADRA DEL TANQUE ELEVADO LAGO AGRIO//PORTAL DEL VALLE NUEVA LOJA(LAGO AGRIO) 210201 SUCUMBIOS</v>
          </cell>
        </row>
        <row r="1582">
          <cell r="A1582" t="str">
            <v>98931308</v>
          </cell>
          <cell r="B1582">
            <v>515780</v>
          </cell>
          <cell r="C1582" t="str">
            <v>98931308</v>
          </cell>
          <cell r="D1582" t="str">
            <v>HYCITE</v>
          </cell>
          <cell r="E1582" t="str">
            <v>DESPACHO</v>
          </cell>
          <cell r="F1582" t="str">
            <v>NORMAL</v>
          </cell>
          <cell r="G1582" t="str">
            <v>031002004264974</v>
          </cell>
          <cell r="H1582">
            <v>44972</v>
          </cell>
          <cell r="I1582" t="str">
            <v>ENTREGADO</v>
          </cell>
          <cell r="J1582">
            <v>44973</v>
          </cell>
          <cell r="K1582" t="str">
            <v>GENESIS AVILEZ</v>
          </cell>
          <cell r="L1582" t="str">
            <v>BARREIRO NUEVO CALLE 4 Y TRANSVERSAL VIA QUEVEDO FRENTE UNA CANCHA BABAHOYO // BABAHOYO BARREIRO 120103 LOS RIOS</v>
          </cell>
        </row>
        <row r="1583">
          <cell r="A1583" t="str">
            <v>98931320</v>
          </cell>
          <cell r="B1583">
            <v>515781</v>
          </cell>
          <cell r="C1583" t="str">
            <v>98931320</v>
          </cell>
          <cell r="D1583" t="str">
            <v>HYCITE</v>
          </cell>
          <cell r="E1583" t="str">
            <v>DESPACHO</v>
          </cell>
          <cell r="F1583" t="str">
            <v>NORMAL</v>
          </cell>
          <cell r="G1583" t="str">
            <v>031002004265084</v>
          </cell>
          <cell r="H1583">
            <v>44972</v>
          </cell>
          <cell r="I1583" t="str">
            <v>INCIDENCIA</v>
          </cell>
          <cell r="J1583">
            <v>44973</v>
          </cell>
          <cell r="K1583" t="str">
            <v>WILLIAM RODRIGUEZ</v>
          </cell>
          <cell r="L1583" t="str">
            <v>PIEDRAHITA Y BOYACA 5=6TA NUEMERO 117- GASOLINERA PS GUAYAQUIL// GUAYAQUIL CARBO 090312 GUAYAS</v>
          </cell>
        </row>
        <row r="1584">
          <cell r="A1584" t="str">
            <v>98932513</v>
          </cell>
          <cell r="B1584">
            <v>515782</v>
          </cell>
          <cell r="C1584" t="str">
            <v>98932513</v>
          </cell>
          <cell r="D1584" t="str">
            <v>HYCITE</v>
          </cell>
          <cell r="E1584" t="str">
            <v>DESPACHO</v>
          </cell>
          <cell r="F1584" t="str">
            <v>NORMAL</v>
          </cell>
          <cell r="G1584" t="str">
            <v>ITQ7232</v>
          </cell>
          <cell r="H1584">
            <v>44972</v>
          </cell>
          <cell r="I1584" t="str">
            <v>ENTREGADO</v>
          </cell>
          <cell r="J1584">
            <v>44973</v>
          </cell>
          <cell r="K1584" t="str">
            <v>LENIN GARCIA</v>
          </cell>
          <cell r="L1584" t="str">
            <v>CALLE TOMASA MIDEROS Y MANUELA HERRERA CONDOMINIOS JARDINES DEL NORTE 2 DP 311 QUITO // PONCEANO BAJO EL CONDADO 170301 PICHINCHA</v>
          </cell>
        </row>
        <row r="1585">
          <cell r="A1585" t="str">
            <v>98933014</v>
          </cell>
          <cell r="B1585">
            <v>515783</v>
          </cell>
          <cell r="C1585" t="str">
            <v>98933014</v>
          </cell>
          <cell r="D1585" t="str">
            <v>HYCITE</v>
          </cell>
          <cell r="E1585" t="str">
            <v>DESPACHO</v>
          </cell>
          <cell r="F1585" t="str">
            <v>NORMAL</v>
          </cell>
          <cell r="G1585" t="str">
            <v>ITQ7233</v>
          </cell>
          <cell r="H1585">
            <v>44972</v>
          </cell>
          <cell r="I1585" t="str">
            <v>ENTREGADO</v>
          </cell>
          <cell r="J1585">
            <v>44972</v>
          </cell>
          <cell r="K1585" t="str">
            <v>MARCO ROMERO</v>
          </cell>
          <cell r="L1585" t="str">
            <v>CA S34B S34-75 MZ 16I34 CONJ PARAISO DEL SUR QUITO// QUITUMBE 170702 PICHINCHA</v>
          </cell>
        </row>
        <row r="1586">
          <cell r="A1586" t="str">
            <v>98933467</v>
          </cell>
          <cell r="B1586">
            <v>515784</v>
          </cell>
          <cell r="C1586" t="str">
            <v>98933467</v>
          </cell>
          <cell r="D1586" t="str">
            <v>HYCITE</v>
          </cell>
          <cell r="E1586" t="str">
            <v>DESPACHO</v>
          </cell>
          <cell r="F1586" t="str">
            <v>NORMAL</v>
          </cell>
          <cell r="G1586" t="str">
            <v>031002004264976</v>
          </cell>
          <cell r="H1586">
            <v>44972</v>
          </cell>
          <cell r="I1586" t="str">
            <v>ENTREGADO</v>
          </cell>
          <cell r="J1586">
            <v>44973</v>
          </cell>
          <cell r="K1586" t="str">
            <v>MARIA PARRAGA</v>
          </cell>
          <cell r="L1586" t="str">
            <v>BARRIO SANTA MARTHA VIA AL SPAM FRENTE AGENCIA DE VIAJES CALCETA//CALCETA CALCETA 130601 MANABI</v>
          </cell>
        </row>
        <row r="1587">
          <cell r="A1587" t="str">
            <v>98933533</v>
          </cell>
          <cell r="B1587">
            <v>515785</v>
          </cell>
          <cell r="C1587" t="str">
            <v>98933533</v>
          </cell>
          <cell r="D1587" t="str">
            <v>HYCITE</v>
          </cell>
          <cell r="E1587" t="str">
            <v>DESPACHO</v>
          </cell>
          <cell r="F1587" t="str">
            <v>NORMAL</v>
          </cell>
          <cell r="G1587" t="str">
            <v>ITG7258</v>
          </cell>
          <cell r="H1587">
            <v>44972</v>
          </cell>
          <cell r="I1587" t="str">
            <v>ENTREGADO</v>
          </cell>
          <cell r="J1587">
            <v>44973</v>
          </cell>
          <cell r="K1587" t="str">
            <v>KARLA NIETO</v>
          </cell>
          <cell r="L1587" t="str">
            <v>LIZARDO GARCIA 3404 Y CHAVEZ FRANCO A LADO DE VETERINARIA GUAYAQUIL//SUR OESTE LETAMENDI 090305 GUAYAS</v>
          </cell>
        </row>
        <row r="1588">
          <cell r="A1588" t="str">
            <v>98933577</v>
          </cell>
          <cell r="B1588">
            <v>515786</v>
          </cell>
          <cell r="C1588" t="str">
            <v>98933577</v>
          </cell>
          <cell r="D1588" t="str">
            <v>HYCITE</v>
          </cell>
          <cell r="E1588" t="str">
            <v>DESPACHO</v>
          </cell>
          <cell r="F1588" t="str">
            <v>NORMAL</v>
          </cell>
          <cell r="G1588" t="str">
            <v>ITG7259</v>
          </cell>
          <cell r="H1588">
            <v>44972</v>
          </cell>
          <cell r="I1588" t="str">
            <v>INCIDENCIA</v>
          </cell>
          <cell r="J1588">
            <v>44973</v>
          </cell>
          <cell r="K1588" t="str">
            <v>INES OCHOA</v>
          </cell>
          <cell r="L1588" t="str">
            <v>CIUDADELA CIUDAD DE LA PAZ MZ 935 V 7 PLAZA TIA DEL MAESTRO GUAYAQUIL//GUAYAQUIL PASCUALES 090703 GUAYAS</v>
          </cell>
        </row>
        <row r="1589">
          <cell r="A1589" t="str">
            <v>98933632</v>
          </cell>
          <cell r="B1589">
            <v>515787</v>
          </cell>
          <cell r="C1589" t="str">
            <v>98933632</v>
          </cell>
          <cell r="D1589" t="str">
            <v>HYCITE</v>
          </cell>
          <cell r="E1589" t="str">
            <v>DESPACHO</v>
          </cell>
          <cell r="F1589" t="str">
            <v>NORMAL</v>
          </cell>
          <cell r="G1589" t="str">
            <v>031002004264977</v>
          </cell>
          <cell r="H1589">
            <v>44972</v>
          </cell>
          <cell r="I1589" t="str">
            <v>EN_TRANSITO</v>
          </cell>
          <cell r="J1589">
            <v>44972</v>
          </cell>
          <cell r="K1589" t="str">
            <v>JOSE CHUQUIMARCA</v>
          </cell>
          <cell r="L1589" t="str">
            <v>EDUARDO MORA E IBARRA TORRE II LOJA / LOJANA DE TURISMO EL VALLE 110103 LOJA</v>
          </cell>
        </row>
        <row r="1590">
          <cell r="A1590" t="str">
            <v>98934027</v>
          </cell>
          <cell r="B1590">
            <v>515788</v>
          </cell>
          <cell r="C1590" t="str">
            <v>98934027</v>
          </cell>
          <cell r="D1590" t="str">
            <v>HYCITE</v>
          </cell>
          <cell r="E1590" t="str">
            <v>DESPACHO</v>
          </cell>
          <cell r="F1590" t="str">
            <v>NORMAL</v>
          </cell>
          <cell r="G1590" t="str">
            <v>ITQ7234</v>
          </cell>
          <cell r="H1590">
            <v>44972</v>
          </cell>
          <cell r="I1590" t="str">
            <v>ENTREGADO</v>
          </cell>
          <cell r="J1590">
            <v>44972</v>
          </cell>
          <cell r="K1590" t="str">
            <v>RAUL SANCHEZ</v>
          </cell>
          <cell r="L1590" t="str">
            <v>31 DE MARZO 1068/ Y PUCARA CONJUNTO SOTARICIO, CASA 8 QUITO SAN ANTONIO 170311 PASTAZA</v>
          </cell>
        </row>
        <row r="1591">
          <cell r="A1591" t="str">
            <v>98934107</v>
          </cell>
          <cell r="B1591">
            <v>515789</v>
          </cell>
          <cell r="C1591" t="str">
            <v>98934107</v>
          </cell>
          <cell r="D1591" t="str">
            <v>HYCITE</v>
          </cell>
          <cell r="E1591" t="str">
            <v>DESPACHO</v>
          </cell>
          <cell r="F1591" t="str">
            <v>NORMAL</v>
          </cell>
          <cell r="G1591" t="str">
            <v>ITQ7235</v>
          </cell>
          <cell r="H1591">
            <v>44972</v>
          </cell>
          <cell r="I1591" t="str">
            <v>ENTREGADO</v>
          </cell>
          <cell r="J1591">
            <v>44973</v>
          </cell>
          <cell r="K1591" t="str">
            <v>CARLOS CUEVA</v>
          </cell>
          <cell r="L1591" t="str">
            <v>AV 6 DE DICIEMBRE Y LOUVRE CONDOMINIO MUTIFAMILIARES EL BATAN DPTO 4041 QUITO JIPIJAPA 170503 PICHINCHA</v>
          </cell>
        </row>
        <row r="1592">
          <cell r="A1592" t="str">
            <v>98934108</v>
          </cell>
          <cell r="B1592">
            <v>515790</v>
          </cell>
          <cell r="C1592" t="str">
            <v>98934108</v>
          </cell>
          <cell r="D1592" t="str">
            <v>HYCITE</v>
          </cell>
          <cell r="E1592" t="str">
            <v>DESPACHO</v>
          </cell>
          <cell r="F1592" t="str">
            <v>NORMAL</v>
          </cell>
          <cell r="G1592" t="str">
            <v>031002004264978</v>
          </cell>
          <cell r="H1592">
            <v>44972</v>
          </cell>
          <cell r="I1592" t="str">
            <v>ENTREGADO</v>
          </cell>
          <cell r="J1592">
            <v>44973</v>
          </cell>
          <cell r="K1592" t="str">
            <v>NANCY PATINO</v>
          </cell>
          <cell r="L1592" t="str">
            <v>AURELIO ESPINOZA CS 1125 AURELIO ESPINOZA Y CESAR DAVILA SANTO DOMINGO-COOP STA MARTHA SECT 3 RIO VERDE 230105 SANTO DOMINGO</v>
          </cell>
        </row>
        <row r="1593">
          <cell r="A1593" t="str">
            <v>98934114</v>
          </cell>
          <cell r="B1593">
            <v>515791</v>
          </cell>
          <cell r="C1593" t="str">
            <v>98934114</v>
          </cell>
          <cell r="D1593" t="str">
            <v>HYCITE</v>
          </cell>
          <cell r="E1593" t="str">
            <v>DESPACHO</v>
          </cell>
          <cell r="F1593" t="str">
            <v>NORMAL</v>
          </cell>
          <cell r="G1593" t="str">
            <v>031002004264979</v>
          </cell>
          <cell r="H1593">
            <v>44972</v>
          </cell>
          <cell r="I1593" t="str">
            <v>ENTREGADO</v>
          </cell>
          <cell r="J1593">
            <v>44973</v>
          </cell>
          <cell r="K1593" t="str">
            <v>YADHIRA RAMIREZ</v>
          </cell>
          <cell r="L1593" t="str">
            <v>PEDRO BOUGER Y FRANCISCO BECERRA CONJ PORTON DE ISAMBA AMBATO * IZAMBA IZAMBA 180156 TUNGURAHUA</v>
          </cell>
        </row>
        <row r="1594">
          <cell r="A1594" t="str">
            <v>98934874</v>
          </cell>
          <cell r="B1594">
            <v>515792</v>
          </cell>
          <cell r="C1594" t="str">
            <v>98934874</v>
          </cell>
          <cell r="D1594" t="str">
            <v>HYCITE</v>
          </cell>
          <cell r="E1594" t="str">
            <v>DESPACHO</v>
          </cell>
          <cell r="F1594" t="str">
            <v>NORMAL</v>
          </cell>
          <cell r="G1594" t="str">
            <v>031002004264980</v>
          </cell>
          <cell r="H1594">
            <v>44972</v>
          </cell>
          <cell r="I1594" t="str">
            <v>ENTREGADO</v>
          </cell>
          <cell r="J1594">
            <v>44973</v>
          </cell>
          <cell r="K1594" t="str">
            <v>PABLO CAICEDO</v>
          </cell>
          <cell r="L1594" t="str">
            <v>KM 48 VIA DURAN- EL TRIUNFO RECINTO SAN MAURICIO 2 TRIUNFO- SAN MAURICIO 2 TRIUNFO 091601 GUAYAS</v>
          </cell>
        </row>
        <row r="1595">
          <cell r="A1595" t="str">
            <v>98935271</v>
          </cell>
          <cell r="B1595">
            <v>515794</v>
          </cell>
          <cell r="C1595" t="str">
            <v>98935271</v>
          </cell>
          <cell r="D1595" t="str">
            <v>HYCITE</v>
          </cell>
          <cell r="E1595" t="str">
            <v>DESPACHO</v>
          </cell>
          <cell r="F1595" t="str">
            <v>NORMAL</v>
          </cell>
          <cell r="G1595" t="str">
            <v>ITG7260</v>
          </cell>
          <cell r="H1595">
            <v>44972</v>
          </cell>
          <cell r="I1595" t="str">
            <v>ENTREGADO</v>
          </cell>
          <cell r="J1595">
            <v>44973</v>
          </cell>
          <cell r="K1595" t="str">
            <v>JAMILETH C GOROZABEL</v>
          </cell>
          <cell r="L1595" t="str">
            <v>DALIAS Y JOSE RODRIGUEZ   GUAYAQUIL 090501 GUAYAS</v>
          </cell>
        </row>
        <row r="1596">
          <cell r="A1596" t="str">
            <v>98935708</v>
          </cell>
          <cell r="B1596">
            <v>515795</v>
          </cell>
          <cell r="C1596" t="str">
            <v>98935708</v>
          </cell>
          <cell r="D1596" t="str">
            <v>HYCITE</v>
          </cell>
          <cell r="E1596" t="str">
            <v>DESPACHO</v>
          </cell>
          <cell r="F1596" t="str">
            <v>NORMAL</v>
          </cell>
          <cell r="G1596" t="str">
            <v>031002004264981</v>
          </cell>
          <cell r="H1596">
            <v>44972</v>
          </cell>
          <cell r="I1596" t="str">
            <v>INCIDENCIA</v>
          </cell>
          <cell r="J1596">
            <v>44973</v>
          </cell>
          <cell r="K1596" t="str">
            <v>GERMANIA DAVILA</v>
          </cell>
          <cell r="L1596" t="str">
            <v>TEODORO GOMEZ 6-43 VIA ATAHUALPA- PELUQUERIA RUBI IBARRA- CENTRO SAN FRANCISCO 100107 IMBABURA</v>
          </cell>
        </row>
        <row r="1597">
          <cell r="A1597" t="str">
            <v>98935756</v>
          </cell>
          <cell r="B1597">
            <v>515796</v>
          </cell>
          <cell r="C1597" t="str">
            <v>98935756</v>
          </cell>
          <cell r="D1597" t="str">
            <v>HYCITE</v>
          </cell>
          <cell r="E1597" t="str">
            <v>DESPACHO</v>
          </cell>
          <cell r="F1597" t="str">
            <v>NORMAL</v>
          </cell>
          <cell r="G1597" t="str">
            <v>031002004264982</v>
          </cell>
          <cell r="H1597">
            <v>44972</v>
          </cell>
          <cell r="I1597" t="str">
            <v>ENTREGADO</v>
          </cell>
          <cell r="J1597">
            <v>44973</v>
          </cell>
          <cell r="K1597" t="str">
            <v>ERIKA MERO</v>
          </cell>
          <cell r="L1597" t="str">
            <v>CALLEJON ARGANDONA S/N AL FINAL ENTRE 12 DE OCTUBRE Y 26 DE SEPTIEMBRE PORTOVIEJO//FUND OSWALDO LOOR ANDRES DE VERA 130106 MANABI</v>
          </cell>
        </row>
        <row r="1598">
          <cell r="A1598" t="str">
            <v>98935787</v>
          </cell>
          <cell r="B1598">
            <v>515797</v>
          </cell>
          <cell r="C1598" t="str">
            <v>98935787</v>
          </cell>
          <cell r="D1598" t="str">
            <v>HYCITE</v>
          </cell>
          <cell r="E1598" t="str">
            <v>DESPACHO</v>
          </cell>
          <cell r="F1598" t="str">
            <v>NORMAL</v>
          </cell>
          <cell r="G1598" t="str">
            <v>031002004264983</v>
          </cell>
          <cell r="H1598">
            <v>44972</v>
          </cell>
          <cell r="I1598" t="str">
            <v>ENTREGADO</v>
          </cell>
          <cell r="J1598">
            <v>44973</v>
          </cell>
          <cell r="K1598" t="str">
            <v>MARIA OCHOA</v>
          </cell>
          <cell r="L1598" t="str">
            <v>CALLE ARRECIFE Y AV LOS URIEROS URBANIZACION PEDRO VALDA UMINA MANTA / UMINA MANTA 130214 MANABI</v>
          </cell>
        </row>
        <row r="1599">
          <cell r="A1599" t="str">
            <v>98935790</v>
          </cell>
          <cell r="B1599">
            <v>515798</v>
          </cell>
          <cell r="C1599" t="str">
            <v>98935790</v>
          </cell>
          <cell r="D1599" t="str">
            <v>HYCITE</v>
          </cell>
          <cell r="E1599" t="str">
            <v>DESPACHO</v>
          </cell>
          <cell r="F1599" t="str">
            <v>NORMAL</v>
          </cell>
          <cell r="G1599" t="str">
            <v>ITQ7237</v>
          </cell>
          <cell r="H1599">
            <v>44972</v>
          </cell>
          <cell r="I1599" t="str">
            <v>ENTREGADO</v>
          </cell>
          <cell r="J1599">
            <v>44972</v>
          </cell>
          <cell r="K1599" t="str">
            <v>ISABEL PEREZ</v>
          </cell>
          <cell r="L1599" t="str">
            <v>JUAN MONTALVO N-233 ENTRE PASAJE ORTIZ Y CHAQUINAN QUITO // CUMBAYA CUMBAYA 170901 PICHINCHA</v>
          </cell>
        </row>
        <row r="1600">
          <cell r="A1600" t="str">
            <v>98892773</v>
          </cell>
          <cell r="B1600">
            <v>515749</v>
          </cell>
          <cell r="C1600" t="str">
            <v>98892773</v>
          </cell>
          <cell r="D1600" t="str">
            <v>HYCITE</v>
          </cell>
          <cell r="E1600" t="str">
            <v>DESPACHO</v>
          </cell>
          <cell r="F1600" t="str">
            <v>NORMAL</v>
          </cell>
          <cell r="G1600" t="str">
            <v>ITG7251</v>
          </cell>
          <cell r="H1600">
            <v>44972</v>
          </cell>
          <cell r="I1600" t="str">
            <v>ENTREGADO</v>
          </cell>
          <cell r="J1600">
            <v>44973</v>
          </cell>
          <cell r="K1600" t="str">
            <v>BETSY MOLINA</v>
          </cell>
          <cell r="L1600" t="str">
            <v>LOS HELECHOS MZ Z6 SOLAR 16 SECTOR 12 DURAN ELOY ALFARO 092408 GUAYAS</v>
          </cell>
        </row>
        <row r="1601">
          <cell r="A1601" t="str">
            <v>98905237</v>
          </cell>
          <cell r="B1601">
            <v>515750</v>
          </cell>
          <cell r="C1601" t="str">
            <v>98905237</v>
          </cell>
          <cell r="D1601" t="str">
            <v>HYCITE</v>
          </cell>
          <cell r="E1601" t="str">
            <v>DESPACHO</v>
          </cell>
          <cell r="F1601" t="str">
            <v>NORMAL</v>
          </cell>
          <cell r="G1601" t="str">
            <v>031002004264960</v>
          </cell>
          <cell r="H1601">
            <v>44972</v>
          </cell>
          <cell r="I1601" t="str">
            <v>EN_TRANSITO</v>
          </cell>
          <cell r="J1601">
            <v>44972</v>
          </cell>
          <cell r="K1601" t="str">
            <v>LUIS OLIVO</v>
          </cell>
          <cell r="L1601" t="str">
            <v>CANTON SANTA LUCIA COMUNIDAD SAN PEDRO STA LUCIA / SUR STA LUCIA 091907 GUAYAS</v>
          </cell>
        </row>
        <row r="1602">
          <cell r="A1602" t="str">
            <v>98905241</v>
          </cell>
          <cell r="B1602">
            <v>515751</v>
          </cell>
          <cell r="C1602" t="str">
            <v>98905241</v>
          </cell>
          <cell r="D1602" t="str">
            <v>HYCITE</v>
          </cell>
          <cell r="E1602" t="str">
            <v>DESPACHO</v>
          </cell>
          <cell r="F1602" t="str">
            <v>NORMAL</v>
          </cell>
          <cell r="G1602" t="str">
            <v>031002004264961</v>
          </cell>
          <cell r="H1602">
            <v>44972</v>
          </cell>
          <cell r="I1602" t="str">
            <v>EN_TRANSITO</v>
          </cell>
          <cell r="J1602">
            <v>44972</v>
          </cell>
          <cell r="K1602" t="str">
            <v>TANIA CASTRO</v>
          </cell>
          <cell r="L1602" t="str">
            <v>JUAN ALMEA Y PEDRO CLEMENTE MZ 39 SL 10 SANTA LUCIA SANTA LUCIA 091907 GUAYAS</v>
          </cell>
        </row>
        <row r="1603">
          <cell r="A1603" t="str">
            <v>98905733</v>
          </cell>
          <cell r="B1603">
            <v>515752</v>
          </cell>
          <cell r="C1603" t="str">
            <v>98905733</v>
          </cell>
          <cell r="D1603" t="str">
            <v>HYCITE</v>
          </cell>
          <cell r="E1603" t="str">
            <v>DESPACHO</v>
          </cell>
          <cell r="F1603" t="str">
            <v>NORMAL</v>
          </cell>
          <cell r="G1603" t="str">
            <v>ITG7252</v>
          </cell>
          <cell r="H1603">
            <v>44972</v>
          </cell>
          <cell r="I1603" t="str">
            <v>ENTREGADO</v>
          </cell>
          <cell r="J1603">
            <v>44973</v>
          </cell>
          <cell r="K1603" t="str">
            <v>JOSUE SANDOVAL</v>
          </cell>
          <cell r="L1603" t="str">
            <v>URB MALAGA 2 MZ 43 V7 DAULE // VIA SALITRE  DAULE 091905 GUAYAS</v>
          </cell>
        </row>
        <row r="1604">
          <cell r="A1604" t="str">
            <v>98911095</v>
          </cell>
          <cell r="B1604">
            <v>515753</v>
          </cell>
          <cell r="C1604" t="str">
            <v>98911095</v>
          </cell>
          <cell r="D1604" t="str">
            <v>HYCITE</v>
          </cell>
          <cell r="E1604" t="str">
            <v>DESPACHO</v>
          </cell>
          <cell r="F1604" t="str">
            <v>NORMAL</v>
          </cell>
          <cell r="G1604" t="str">
            <v>ITG7253</v>
          </cell>
          <cell r="H1604">
            <v>44972</v>
          </cell>
          <cell r="I1604" t="str">
            <v>ENTREGADO</v>
          </cell>
          <cell r="J1604">
            <v>44973</v>
          </cell>
          <cell r="K1604" t="str">
            <v>CARMEN PARRALES</v>
          </cell>
          <cell r="L1604" t="str">
            <v>COOPERATIVA MANUELA CANIZAREZ MZ F SL 8, CALLEJON 6 # MZ 2299 - 8 GUAYAQUIL ** PROSPERINA TARQUI 090609 GUAYAS</v>
          </cell>
        </row>
        <row r="1605">
          <cell r="A1605" t="str">
            <v>PARK20230214</v>
          </cell>
          <cell r="B1605">
            <v>515748</v>
          </cell>
          <cell r="C1605" t="str">
            <v>PARK20230214</v>
          </cell>
          <cell r="D1605" t="str">
            <v>TELEFONICAPOP</v>
          </cell>
          <cell r="E1605" t="str">
            <v>DESPACHO</v>
          </cell>
          <cell r="F1605" t="str">
            <v>NORMAL</v>
          </cell>
          <cell r="G1605" t="str">
            <v>FT86300</v>
          </cell>
          <cell r="H1605">
            <v>44971</v>
          </cell>
          <cell r="I1605" t="str">
            <v>ENTREGADO</v>
          </cell>
          <cell r="J1605">
            <v>44972</v>
          </cell>
          <cell r="K1605" t="str">
            <v>DAICY CEVALLOS</v>
          </cell>
          <cell r="L1605" t="str">
            <v>AV. SIMON BOLIVAR Y VIA A NAYON CENTRO CORPORATIVO EKOPARK, TORRE 4, PLANTA BAJA</v>
          </cell>
        </row>
        <row r="1606">
          <cell r="A1606" t="str">
            <v>RET23-006</v>
          </cell>
          <cell r="B1606">
            <v>515747</v>
          </cell>
          <cell r="C1606" t="str">
            <v>RET23-006</v>
          </cell>
          <cell r="D1606" t="str">
            <v>MOVISTAR</v>
          </cell>
          <cell r="E1606" t="str">
            <v>RETIRO</v>
          </cell>
          <cell r="F1606" t="str">
            <v>NORMAL</v>
          </cell>
          <cell r="G1606" t="str">
            <v>FT86299</v>
          </cell>
          <cell r="H1606">
            <v>44971</v>
          </cell>
          <cell r="I1606" t="str">
            <v>ENTREGADO</v>
          </cell>
          <cell r="J1606">
            <v>44972</v>
          </cell>
          <cell r="K1606" t="str">
            <v>FLEXNET - LI</v>
          </cell>
          <cell r="L1606" t="str">
            <v>CALLE 28 DE JUNIO S/N Y GARCIA MORENO ENTRADA LLANO GRANDE</v>
          </cell>
        </row>
        <row r="1607">
          <cell r="A1607" t="str">
            <v>2023-01757</v>
          </cell>
          <cell r="B1607">
            <v>515746</v>
          </cell>
          <cell r="C1607" t="str">
            <v>2023-01757</v>
          </cell>
          <cell r="D1607" t="str">
            <v>MOVISTAR</v>
          </cell>
          <cell r="E1607" t="str">
            <v>DESPACHO</v>
          </cell>
          <cell r="F1607" t="str">
            <v>NORMAL</v>
          </cell>
          <cell r="G1607" t="str">
            <v>031080202301757</v>
          </cell>
          <cell r="H1607">
            <v>44971</v>
          </cell>
          <cell r="I1607" t="str">
            <v>ENTREGADO</v>
          </cell>
          <cell r="J1607">
            <v>44972</v>
          </cell>
          <cell r="K1607" t="str">
            <v>GRUPO ROMERO (C.C. MALL EL FORTIN)_ROMERO RODRIGUEZ MAURENY GEANELLA</v>
          </cell>
          <cell r="L1607" t="str">
            <v>AV PERIMETRAL CALLE CASUARINA CENTRO COMERCIAL  MALL DEL FORTIN</v>
          </cell>
        </row>
        <row r="1608">
          <cell r="A1608" t="str">
            <v>20003114711290</v>
          </cell>
          <cell r="B1608">
            <v>515724</v>
          </cell>
          <cell r="C1608" t="str">
            <v>20003114711290</v>
          </cell>
          <cell r="D1608" t="str">
            <v>CONECEL</v>
          </cell>
          <cell r="E1608" t="str">
            <v>DESPACHO</v>
          </cell>
          <cell r="F1608" t="str">
            <v>NORMAL</v>
          </cell>
          <cell r="G1608" t="str">
            <v>FT86292</v>
          </cell>
          <cell r="H1608">
            <v>44971</v>
          </cell>
          <cell r="I1608" t="str">
            <v>ENTREGADO</v>
          </cell>
          <cell r="J1608">
            <v>44973</v>
          </cell>
          <cell r="K1608" t="str">
            <v xml:space="preserve">JORGE ANDRES ALCOZER PROANO / </v>
          </cell>
          <cell r="L1608" t="str">
            <v>QUITO / SANGOLQUI / CONJUNTO ARUPOS DE LA HACIENDA AV MARIANA DE JESUS Y CLL PANZALEOS CSA 1P CLR CRM TECHO ROJO NRO 44 TERCERA ETAPA MZ 14 VLL 17A</v>
          </cell>
        </row>
        <row r="1609">
          <cell r="A1609" t="str">
            <v>20003114711989</v>
          </cell>
          <cell r="B1609">
            <v>515725</v>
          </cell>
          <cell r="C1609" t="str">
            <v>20003114711989</v>
          </cell>
          <cell r="D1609" t="str">
            <v>CONECEL</v>
          </cell>
          <cell r="E1609" t="str">
            <v>DESPACHO</v>
          </cell>
          <cell r="F1609" t="str">
            <v>NORMAL</v>
          </cell>
          <cell r="G1609" t="str">
            <v>GR20003114711989</v>
          </cell>
          <cell r="H1609">
            <v>44971</v>
          </cell>
          <cell r="I1609" t="str">
            <v>COORDINADO</v>
          </cell>
          <cell r="J1609">
            <v>44973</v>
          </cell>
          <cell r="K1609" t="str">
            <v xml:space="preserve">GRACIELA MARGARITA CATAGUA ORMAZA / </v>
          </cell>
          <cell r="L1609" t="str">
            <v>MANTA / ELOY ALFARO / AV INTERBARRIAL Y CALLEJON F4 CASA DE UN PISO COLOR BLANCO CON TURQUESA FRENTE AL HOSPITAL DEL SEGURO DEL IESS</v>
          </cell>
        </row>
        <row r="1610">
          <cell r="A1610" t="str">
            <v>20003115497501</v>
          </cell>
          <cell r="B1610">
            <v>515726</v>
          </cell>
          <cell r="C1610" t="str">
            <v>20003115497501</v>
          </cell>
          <cell r="D1610" t="str">
            <v>CONECEL</v>
          </cell>
          <cell r="E1610" t="str">
            <v>DESPACHO</v>
          </cell>
          <cell r="F1610" t="str">
            <v>NORMAL</v>
          </cell>
          <cell r="G1610" t="str">
            <v>GR20003115497501</v>
          </cell>
          <cell r="H1610">
            <v>44971</v>
          </cell>
          <cell r="I1610" t="str">
            <v>ENTREGADO</v>
          </cell>
          <cell r="J1610">
            <v>44972</v>
          </cell>
          <cell r="K1610" t="str">
            <v xml:space="preserve">YENIFER NATALY QUIJIJE QUIJIJE / </v>
          </cell>
          <cell r="L1610" t="str">
            <v>MANTA / ELOY ALFARO / CALLE 318 Y AV 212 BARRIO SANTA CLARA CASA MIXTA DE CANA A 4 CASAS DE LA CANCHA BARRIAL DE SANTA CLARA</v>
          </cell>
        </row>
        <row r="1611">
          <cell r="A1611" t="str">
            <v>20003115509440</v>
          </cell>
          <cell r="B1611">
            <v>515727</v>
          </cell>
          <cell r="C1611" t="str">
            <v>20003115509440</v>
          </cell>
          <cell r="D1611" t="str">
            <v>CONECEL</v>
          </cell>
          <cell r="E1611" t="str">
            <v>DESPACHO</v>
          </cell>
          <cell r="F1611" t="str">
            <v>NORMAL</v>
          </cell>
          <cell r="G1611" t="str">
            <v>031002004264193</v>
          </cell>
          <cell r="H1611">
            <v>44971</v>
          </cell>
          <cell r="I1611" t="str">
            <v>INCIDENCIA</v>
          </cell>
          <cell r="J1611">
            <v>44973</v>
          </cell>
          <cell r="K1611" t="str">
            <v xml:space="preserve">JAVIER ISMAEL CHANGOLUISA QUITO / </v>
          </cell>
          <cell r="L1611" t="str">
            <v>IBARRA / CARANQUI / AV FRAY BEDON Y QUISQUIS CASA DE UN PISO COLOR CELESTE A UNA CUADRA DEL MINIMARKET DUKY</v>
          </cell>
        </row>
        <row r="1612">
          <cell r="A1612" t="str">
            <v>20003115479507</v>
          </cell>
          <cell r="B1612">
            <v>515728</v>
          </cell>
          <cell r="C1612" t="str">
            <v>20003115479507</v>
          </cell>
          <cell r="D1612" t="str">
            <v>CONECEL</v>
          </cell>
          <cell r="E1612" t="str">
            <v>DESPACHO</v>
          </cell>
          <cell r="F1612" t="str">
            <v>NORMAL</v>
          </cell>
          <cell r="G1612" t="str">
            <v>FT86285</v>
          </cell>
          <cell r="H1612">
            <v>44971</v>
          </cell>
          <cell r="I1612" t="str">
            <v>INCIDENCIA</v>
          </cell>
          <cell r="J1612">
            <v>44972</v>
          </cell>
          <cell r="K1612" t="str">
            <v xml:space="preserve">SANDRA MARISOL MORA LARA / </v>
          </cell>
          <cell r="L1612" t="str">
            <v>QUITO / ATAHUALPA / AV. ROSA YEIRA Y PIO DURE RECIBEN EN UNIDAD EDUCATIVA POLICIA NACIONAL SUR</v>
          </cell>
        </row>
        <row r="1613">
          <cell r="A1613" t="str">
            <v>20003115518486</v>
          </cell>
          <cell r="B1613">
            <v>515729</v>
          </cell>
          <cell r="C1613" t="str">
            <v>20003115518486</v>
          </cell>
          <cell r="D1613" t="str">
            <v>CONECEL</v>
          </cell>
          <cell r="E1613" t="str">
            <v>DESPACHO</v>
          </cell>
          <cell r="F1613" t="str">
            <v>NORMAL</v>
          </cell>
          <cell r="G1613" t="str">
            <v>FT86284</v>
          </cell>
          <cell r="H1613">
            <v>44971</v>
          </cell>
          <cell r="I1613" t="str">
            <v>GESTION TELEFONICA</v>
          </cell>
          <cell r="J1613">
            <v>44973</v>
          </cell>
          <cell r="K1613" t="str">
            <v xml:space="preserve">GLEISON DAVID ESPINOZA OGONAGA / </v>
          </cell>
          <cell r="L1613" t="str">
            <v>QUITO / AMAGUANA / CLL SANTA CECILIA Y AV HUANCAVILCA TRBJO SECTOR LA VALBINA MZ V - EMPRESA CUARTEL MULITAR AURELIO SUBIA-CONCRIPTO FRENT A THE GREEN BURGUER</v>
          </cell>
        </row>
        <row r="1614">
          <cell r="A1614" t="str">
            <v>20003115518698</v>
          </cell>
          <cell r="B1614">
            <v>515731</v>
          </cell>
          <cell r="C1614" t="str">
            <v>20003115518698</v>
          </cell>
          <cell r="D1614" t="str">
            <v>CONECEL</v>
          </cell>
          <cell r="E1614" t="str">
            <v>DESPACHO</v>
          </cell>
          <cell r="F1614" t="str">
            <v>NORMAL</v>
          </cell>
          <cell r="G1614" t="str">
            <v>FT86286</v>
          </cell>
          <cell r="H1614">
            <v>44971</v>
          </cell>
          <cell r="I1614" t="str">
            <v>INCIDENCIA</v>
          </cell>
          <cell r="J1614">
            <v>44973</v>
          </cell>
          <cell r="K1614" t="str">
            <v xml:space="preserve">WILSON JOBANNY SIMISTERRA ARROYO / </v>
          </cell>
          <cell r="L1614" t="str">
            <v>QUITO / GUAMANI / BRR EL ROCIO/CALLE MISAEL ACOSTA Y OE6 CASA 2 PS CL CAFE DIAGONAL A TIENDA PARA MASCOTA JUAN AYALA / A UNA CUADRA ESCUELA OSWALDO LOMBEYDA</v>
          </cell>
        </row>
        <row r="1615">
          <cell r="A1615" t="str">
            <v>20003109823477</v>
          </cell>
          <cell r="B1615">
            <v>515732</v>
          </cell>
          <cell r="C1615" t="str">
            <v>20003109823477</v>
          </cell>
          <cell r="D1615" t="str">
            <v>CONECEL</v>
          </cell>
          <cell r="E1615" t="str">
            <v>DESPACHO</v>
          </cell>
          <cell r="F1615" t="str">
            <v>NORMAL</v>
          </cell>
          <cell r="G1615" t="str">
            <v>GR20003109823477</v>
          </cell>
          <cell r="H1615">
            <v>44971</v>
          </cell>
          <cell r="I1615" t="str">
            <v>ENTREGADO</v>
          </cell>
          <cell r="J1615">
            <v>44972</v>
          </cell>
          <cell r="K1615" t="str">
            <v xml:space="preserve">JEFFERSON ENRIQUE RODRIGUEZ PARRALES / </v>
          </cell>
          <cell r="L1615" t="str">
            <v>MANTA / TARQUI / BARRIO AMAZONAS CALLES 10 Y AV 13 VILLA COLOR CAFE DE UN PISO FRENTE DE LA GRUTA DIVINO NINO</v>
          </cell>
        </row>
        <row r="1616">
          <cell r="A1616" t="str">
            <v>20003114707967</v>
          </cell>
          <cell r="B1616">
            <v>515733</v>
          </cell>
          <cell r="C1616" t="str">
            <v>20003114707967</v>
          </cell>
          <cell r="D1616" t="str">
            <v>CONECEL</v>
          </cell>
          <cell r="E1616" t="str">
            <v>DESPACHO</v>
          </cell>
          <cell r="F1616" t="str">
            <v>NORMAL</v>
          </cell>
          <cell r="G1616" t="str">
            <v>GR20003114707967</v>
          </cell>
          <cell r="H1616">
            <v>44971</v>
          </cell>
          <cell r="I1616" t="str">
            <v>EN_TRANSITO</v>
          </cell>
          <cell r="J1616">
            <v>44972</v>
          </cell>
          <cell r="K1616" t="str">
            <v xml:space="preserve">JULIA VERONICA GUEVARA MENDEZ / </v>
          </cell>
          <cell r="L1616" t="str">
            <v>SHUSHUFINDI / SHUSHUFINDI / CENTRO DE ESPECIALIDADES MEDICAS COCAMED AV NAPO Y CLL SIONA SN REF 1 CDRA PARQUE CENTRAL SHUSHUFINDI</v>
          </cell>
        </row>
        <row r="1617">
          <cell r="A1617" t="str">
            <v>20003111621999</v>
          </cell>
          <cell r="B1617">
            <v>515734</v>
          </cell>
          <cell r="C1617" t="str">
            <v>20003111621999</v>
          </cell>
          <cell r="D1617" t="str">
            <v>CONECEL</v>
          </cell>
          <cell r="E1617" t="str">
            <v>DESPACHO</v>
          </cell>
          <cell r="F1617" t="str">
            <v>NORMAL</v>
          </cell>
          <cell r="G1617" t="str">
            <v>GR20003111621999</v>
          </cell>
          <cell r="H1617">
            <v>44971</v>
          </cell>
          <cell r="I1617" t="str">
            <v>DEVOLUCION_EN_PROCESO</v>
          </cell>
          <cell r="J1617">
            <v>44973</v>
          </cell>
          <cell r="K1617" t="str">
            <v xml:space="preserve">JORDAN ISMAEL ZAMBRANO SOLORZANO / </v>
          </cell>
          <cell r="L1617" t="str">
            <v>LA LIBERTAD / LA LIBERTAD / CDLA. 5 DE JUNIO CALLE 2O Y AVEI 32 RECIBEN EN EL COLEGIO JOSE ANTONIO GARCIA CANDO</v>
          </cell>
        </row>
        <row r="1618">
          <cell r="A1618" t="str">
            <v>20003115490429</v>
          </cell>
          <cell r="B1618">
            <v>515735</v>
          </cell>
          <cell r="C1618" t="str">
            <v>20003115490429</v>
          </cell>
          <cell r="D1618" t="str">
            <v>CONECEL</v>
          </cell>
          <cell r="E1618" t="str">
            <v>DESPACHO</v>
          </cell>
          <cell r="F1618" t="str">
            <v>NORMAL</v>
          </cell>
          <cell r="G1618" t="str">
            <v>GR20003115490429</v>
          </cell>
          <cell r="H1618">
            <v>44971</v>
          </cell>
          <cell r="I1618" t="str">
            <v>ENTREGADO</v>
          </cell>
          <cell r="J1618">
            <v>44972</v>
          </cell>
          <cell r="K1618" t="str">
            <v xml:space="preserve">MONICA ALEXANDRA ALVAREZ MERO / </v>
          </cell>
          <cell r="L1618" t="str">
            <v>MANTA / LOS ESTEROS / AV 103 ENTRE CALLE 114 Y CALLE 115 EN LA EMPACADORA FRITE ENTRE AL MERCADO LOS ESTEROS Y DISPENSARIO DEL IESS</v>
          </cell>
        </row>
        <row r="1619">
          <cell r="A1619" t="str">
            <v>20003115485428</v>
          </cell>
          <cell r="B1619">
            <v>515736</v>
          </cell>
          <cell r="C1619" t="str">
            <v>20003115485428</v>
          </cell>
          <cell r="D1619" t="str">
            <v>CONECEL</v>
          </cell>
          <cell r="E1619" t="str">
            <v>DESPACHO</v>
          </cell>
          <cell r="F1619" t="str">
            <v>NORMAL</v>
          </cell>
          <cell r="G1619" t="str">
            <v>GR20003115485428</v>
          </cell>
          <cell r="H1619">
            <v>44971</v>
          </cell>
          <cell r="I1619" t="str">
            <v>ENTREGADO</v>
          </cell>
          <cell r="J1619">
            <v>44972</v>
          </cell>
          <cell r="K1619" t="str">
            <v xml:space="preserve">JOSE LUIS RODRIGUEZ PONCE / </v>
          </cell>
          <cell r="L1619" t="str">
            <v>MANTA / LOS ESTEROS / CALLE 113 Y AV 105 CASA DE MIDUVI JUNTO AL TALLER TECNI FRIO YORK</v>
          </cell>
        </row>
        <row r="1620">
          <cell r="A1620" t="str">
            <v>20003115500140</v>
          </cell>
          <cell r="B1620">
            <v>515737</v>
          </cell>
          <cell r="C1620" t="str">
            <v>20003115500140</v>
          </cell>
          <cell r="D1620" t="str">
            <v>CONECEL</v>
          </cell>
          <cell r="E1620" t="str">
            <v>DESPACHO</v>
          </cell>
          <cell r="F1620" t="str">
            <v>NORMAL</v>
          </cell>
          <cell r="G1620" t="str">
            <v/>
          </cell>
          <cell r="H1620">
            <v>44971</v>
          </cell>
          <cell r="I1620" t="str">
            <v>ENTREGADO</v>
          </cell>
          <cell r="J1620">
            <v>44973</v>
          </cell>
          <cell r="K1620" t="str">
            <v xml:space="preserve">JHONNATHAN ALEXANDE LASTRA BUSTAMANTE / </v>
          </cell>
          <cell r="L1620" t="str">
            <v>CUENCA / YANUNCAY / AV FRAY VICENTE SOLANO 14-08 Y DON BOSCO FRENTE A BOCATI DE LOS TRES PUENTES</v>
          </cell>
        </row>
        <row r="1621">
          <cell r="A1621" t="str">
            <v>20003115470399</v>
          </cell>
          <cell r="B1621">
            <v>515738</v>
          </cell>
          <cell r="C1621" t="str">
            <v>20003115470399</v>
          </cell>
          <cell r="D1621" t="str">
            <v>CONECEL</v>
          </cell>
          <cell r="E1621" t="str">
            <v>DESPACHO</v>
          </cell>
          <cell r="F1621" t="str">
            <v>NORMAL</v>
          </cell>
          <cell r="G1621" t="str">
            <v>GR20003115470399</v>
          </cell>
          <cell r="H1621">
            <v>44971</v>
          </cell>
          <cell r="I1621" t="str">
            <v>ENTREGADO</v>
          </cell>
          <cell r="J1621">
            <v>44972</v>
          </cell>
          <cell r="K1621" t="str">
            <v xml:space="preserve">MARIS ALEXI CHARCOPA MEDINA / </v>
          </cell>
          <cell r="L1621" t="str">
            <v>SANTO DOMINGO / BOMBOLI / AV UCRANIA ENLA URB TIERRA AMIGA MZ 8 CASA 12 ANTICIPARSE EN GARITA</v>
          </cell>
        </row>
        <row r="1622">
          <cell r="A1622" t="str">
            <v>20003115470176</v>
          </cell>
          <cell r="B1622">
            <v>515739</v>
          </cell>
          <cell r="C1622" t="str">
            <v>20003115470176</v>
          </cell>
          <cell r="D1622" t="str">
            <v>CONECEL</v>
          </cell>
          <cell r="E1622" t="str">
            <v>DESPACHO</v>
          </cell>
          <cell r="F1622" t="str">
            <v>NORMAL</v>
          </cell>
          <cell r="G1622" t="str">
            <v>031002004264194</v>
          </cell>
          <cell r="H1622">
            <v>44971</v>
          </cell>
          <cell r="I1622" t="str">
            <v>INCIDENCIA</v>
          </cell>
          <cell r="J1622">
            <v>44973</v>
          </cell>
          <cell r="K1622" t="str">
            <v xml:space="preserve">ELIZABETH CRITINA HUANCA HUANCA / </v>
          </cell>
          <cell r="L1622" t="str">
            <v>LOJA / SUCRE / CDLA CLODOVEO JARAMILLO ALVARADO CALLE MONTEVIDEO ENTRE ASUNCION Y CORDOVA EN LA CASA 31-20 DE DOS PISOS DIAGONAL AL JARDIN DE INFANTES</v>
          </cell>
        </row>
        <row r="1623">
          <cell r="A1623" t="str">
            <v>20003115504258</v>
          </cell>
          <cell r="B1623">
            <v>515740</v>
          </cell>
          <cell r="C1623" t="str">
            <v>20003115504258</v>
          </cell>
          <cell r="D1623" t="str">
            <v>CONECEL</v>
          </cell>
          <cell r="E1623" t="str">
            <v>DESPACHO</v>
          </cell>
          <cell r="F1623" t="str">
            <v>NORMAL</v>
          </cell>
          <cell r="G1623" t="str">
            <v>031002004264195</v>
          </cell>
          <cell r="H1623">
            <v>44971</v>
          </cell>
          <cell r="I1623" t="str">
            <v>INCIDENCIA</v>
          </cell>
          <cell r="J1623">
            <v>44973</v>
          </cell>
          <cell r="K1623" t="str">
            <v xml:space="preserve">ELIZABETH CRITINA HUANCA HUANCA / </v>
          </cell>
          <cell r="L1623" t="str">
            <v>LOJA / SUCRE / CDLA CLODOVEO JARAMILLO ALVARADO CALLE MONTEVIDEO ENTRE ASUNCION Y CORDOVA EN LA CASA 31-20 DE DOS PISOS DIAGONAL AL JARDIN DE INFANTES</v>
          </cell>
        </row>
        <row r="1624">
          <cell r="A1624" t="str">
            <v>20003115479307</v>
          </cell>
          <cell r="B1624">
            <v>515742</v>
          </cell>
          <cell r="C1624" t="str">
            <v>20003115479307</v>
          </cell>
          <cell r="D1624" t="str">
            <v>CONECEL</v>
          </cell>
          <cell r="E1624" t="str">
            <v>DESPACHO</v>
          </cell>
          <cell r="F1624" t="str">
            <v>NORMAL</v>
          </cell>
          <cell r="G1624" t="str">
            <v>FT86314</v>
          </cell>
          <cell r="H1624">
            <v>44971</v>
          </cell>
          <cell r="I1624" t="str">
            <v>ENTREGADO</v>
          </cell>
          <cell r="J1624">
            <v>44973</v>
          </cell>
          <cell r="K1624" t="str">
            <v xml:space="preserve">DAYANA ALEXANDRA VARGAS RUBIO / </v>
          </cell>
          <cell r="L1624" t="str">
            <v>QUITO / TUMBACO / PASAJE QUITO 105 Y AV OSWALDO GUAYASAMIN EN LA COOP DE AHORRO Y CREDITO 23 DE JULIO</v>
          </cell>
        </row>
        <row r="1625">
          <cell r="A1625" t="str">
            <v>20003115486049</v>
          </cell>
          <cell r="B1625">
            <v>515743</v>
          </cell>
          <cell r="C1625" t="str">
            <v>20003115486049</v>
          </cell>
          <cell r="D1625" t="str">
            <v>CONECEL</v>
          </cell>
          <cell r="E1625" t="str">
            <v>DESPACHO</v>
          </cell>
          <cell r="F1625" t="str">
            <v>NORMAL</v>
          </cell>
          <cell r="G1625" t="str">
            <v>FT86315</v>
          </cell>
          <cell r="H1625">
            <v>44971</v>
          </cell>
          <cell r="I1625" t="str">
            <v>ENTREGADO</v>
          </cell>
          <cell r="J1625">
            <v>44973</v>
          </cell>
          <cell r="K1625" t="str">
            <v xml:space="preserve">DAYANA ALEXANDRA VARGAS RUBIO / </v>
          </cell>
          <cell r="L1625" t="str">
            <v>QUITO / TUMBACO / PASAJE QUITO 105 Y AV OSWALDO GUAYASAMIN EN LA COOP DE AHORRO Y CREDITO 23 DE JULIO</v>
          </cell>
        </row>
        <row r="1626">
          <cell r="A1626" t="str">
            <v>20003114725984</v>
          </cell>
          <cell r="B1626">
            <v>515741</v>
          </cell>
          <cell r="C1626" t="str">
            <v>20003114725984</v>
          </cell>
          <cell r="D1626" t="str">
            <v>CONECEL</v>
          </cell>
          <cell r="E1626" t="str">
            <v>DESPACHO</v>
          </cell>
          <cell r="F1626" t="str">
            <v>NORMAL</v>
          </cell>
          <cell r="G1626" t="str">
            <v>FT86313</v>
          </cell>
          <cell r="H1626">
            <v>44971</v>
          </cell>
          <cell r="I1626" t="str">
            <v>COORDINADO</v>
          </cell>
          <cell r="J1626">
            <v>44973</v>
          </cell>
          <cell r="K1626" t="str">
            <v xml:space="preserve">MIGUEL ANGEL QUISHPE / </v>
          </cell>
          <cell r="L1626" t="str">
            <v>QUITO / AMAGUANA / SECTOR EL BLANQUEDO CALLE ANTONIO IGLESIAS Y SHINCHOLAGUA CASA AMARILLA CON CAFE DE UN PISO A DOS CUADRAS DEL UPC EL EJIDO</v>
          </cell>
        </row>
        <row r="1627">
          <cell r="A1627" t="str">
            <v>20003115939063</v>
          </cell>
          <cell r="B1627">
            <v>515744</v>
          </cell>
          <cell r="C1627" t="str">
            <v>20003115939063</v>
          </cell>
          <cell r="D1627" t="str">
            <v>CONECEL</v>
          </cell>
          <cell r="E1627" t="str">
            <v>DESPACHO</v>
          </cell>
          <cell r="F1627" t="str">
            <v>NORMAL</v>
          </cell>
          <cell r="G1627" t="str">
            <v>FT86308</v>
          </cell>
          <cell r="H1627">
            <v>44971</v>
          </cell>
          <cell r="I1627" t="str">
            <v>INCIDENCIA</v>
          </cell>
          <cell r="J1627">
            <v>44973</v>
          </cell>
          <cell r="K1627" t="str">
            <v xml:space="preserve">TITO ANICIO VELIZ PINTO / </v>
          </cell>
          <cell r="L1627" t="str">
            <v>SAMBORONDON / LA PUNTILLA / AV SAMBORONDON Y AV PACIFICO EN EL ECU911 EN EL DPTO DE PREVENCION DE LA OFICINA DE GESTION DE RIESGOS</v>
          </cell>
        </row>
        <row r="1628">
          <cell r="A1628" t="str">
            <v>20003115208965</v>
          </cell>
          <cell r="B1628">
            <v>515745</v>
          </cell>
          <cell r="C1628" t="str">
            <v>20003115208965</v>
          </cell>
          <cell r="D1628" t="str">
            <v>CONECEL</v>
          </cell>
          <cell r="E1628" t="str">
            <v>DESPACHO</v>
          </cell>
          <cell r="F1628" t="str">
            <v>NORMAL</v>
          </cell>
          <cell r="G1628" t="str">
            <v>GR20003115208965</v>
          </cell>
          <cell r="H1628">
            <v>44971</v>
          </cell>
          <cell r="I1628" t="str">
            <v>ENTREGADO</v>
          </cell>
          <cell r="J1628">
            <v>44972</v>
          </cell>
          <cell r="K1628" t="str">
            <v xml:space="preserve">JEFFERSON ENRIQUE RODRIGUEZ PARRALES / </v>
          </cell>
          <cell r="L1628" t="str">
            <v>MANTA / TARQUI / AV 3 ENTRE CALLE 10 Y 11 CASA NUMERO 15 DE COLOR BLANCO DE DOS PISOS DIAGONAL A LA FARMACIA CRUZ AZUL</v>
          </cell>
        </row>
        <row r="1629">
          <cell r="A1629" t="str">
            <v>20003113938606</v>
          </cell>
          <cell r="B1629">
            <v>515699</v>
          </cell>
          <cell r="C1629" t="str">
            <v>20003113938606</v>
          </cell>
          <cell r="D1629" t="str">
            <v>CONECEL</v>
          </cell>
          <cell r="E1629" t="str">
            <v>DESPACHO</v>
          </cell>
          <cell r="F1629" t="str">
            <v>NORMAL</v>
          </cell>
          <cell r="G1629" t="str">
            <v>GR20003113938606</v>
          </cell>
          <cell r="H1629">
            <v>44971</v>
          </cell>
          <cell r="I1629" t="str">
            <v>ENTREGADO</v>
          </cell>
          <cell r="J1629">
            <v>44972</v>
          </cell>
          <cell r="K1629" t="str">
            <v xml:space="preserve">REINA ISABEL ROSALES TOALA / </v>
          </cell>
          <cell r="L1629" t="str">
            <v>LA LIBERTAD / LA LIBERTAD / AVEI 33 Y CALLE 20 CASA CS 1 PIS CELESTE FUNCIONA TIENDA FRENTE DE PAPELRIA, A 1 CUADRA ESCUELA JOSE ANTONIO GACIA</v>
          </cell>
        </row>
        <row r="1630">
          <cell r="A1630" t="str">
            <v>20003114724866</v>
          </cell>
          <cell r="B1630">
            <v>515703</v>
          </cell>
          <cell r="C1630" t="str">
            <v>20003114724866</v>
          </cell>
          <cell r="D1630" t="str">
            <v>CONECEL</v>
          </cell>
          <cell r="E1630" t="str">
            <v>DESPACHO</v>
          </cell>
          <cell r="F1630" t="str">
            <v>NORMAL</v>
          </cell>
          <cell r="G1630" t="str">
            <v>FTR47068/FT86296</v>
          </cell>
          <cell r="H1630">
            <v>44971</v>
          </cell>
          <cell r="I1630" t="str">
            <v>ENTREGADO</v>
          </cell>
          <cell r="J1630">
            <v>44973</v>
          </cell>
          <cell r="K1630" t="str">
            <v xml:space="preserve">ANTONELLA FERNANDA NARANJO MONTOYA / </v>
          </cell>
          <cell r="L1630" t="str">
            <v xml:space="preserve">NUEVA DIRECCION PICHINCHA/QUITO/SAN BARTOLO/AV MARISCAL SUCRE Y EL CANELO ENTREGA EN EL SUPERMAXI  </v>
          </cell>
        </row>
        <row r="1631">
          <cell r="A1631" t="str">
            <v>20003110703140</v>
          </cell>
          <cell r="B1631">
            <v>515704</v>
          </cell>
          <cell r="C1631" t="str">
            <v>20003110703140</v>
          </cell>
          <cell r="D1631" t="str">
            <v>CONECEL</v>
          </cell>
          <cell r="E1631" t="str">
            <v>DESPACHO</v>
          </cell>
          <cell r="F1631" t="str">
            <v>NORMAL</v>
          </cell>
          <cell r="G1631" t="str">
            <v>GR20003110703140</v>
          </cell>
          <cell r="H1631">
            <v>44971</v>
          </cell>
          <cell r="I1631" t="str">
            <v>ENTREGADO</v>
          </cell>
          <cell r="J1631">
            <v>44973</v>
          </cell>
          <cell r="K1631" t="str">
            <v xml:space="preserve">JONNATHAN ANDRES LLIGUIN RIVERA / </v>
          </cell>
          <cell r="L1631" t="str">
            <v>PAUTE / PAUTE / URB COLINAS SAN RAFAEL CASA DE 2 PISOS A 100M DE LA ESCUELA SAN JOSE DE PAUTE</v>
          </cell>
        </row>
        <row r="1632">
          <cell r="A1632" t="str">
            <v>20003114281545</v>
          </cell>
          <cell r="B1632">
            <v>515706</v>
          </cell>
          <cell r="C1632" t="str">
            <v>20003114281545</v>
          </cell>
          <cell r="D1632" t="str">
            <v>CONECEL</v>
          </cell>
          <cell r="E1632" t="str">
            <v>DESPACHO</v>
          </cell>
          <cell r="F1632" t="str">
            <v>NORMAL</v>
          </cell>
          <cell r="G1632" t="str">
            <v>FT86307</v>
          </cell>
          <cell r="H1632">
            <v>44971</v>
          </cell>
          <cell r="I1632" t="str">
            <v>ENTREGADO</v>
          </cell>
          <cell r="J1632">
            <v>44972</v>
          </cell>
          <cell r="K1632" t="str">
            <v xml:space="preserve">HENRY WILLIAM CRUZ ARIAS / </v>
          </cell>
          <cell r="L1632" t="str">
            <v>GUAYAQUIL / TARQUI / CDLA CIMAS DE BIM BAM BUM/ AV DEL BOMBERO Y PRIMER PASAJE 39S REF RESIDENCIA CARLA VITTORIA</v>
          </cell>
        </row>
        <row r="1633">
          <cell r="A1633" t="str">
            <v>20003074076237_1</v>
          </cell>
          <cell r="B1633">
            <v>515707</v>
          </cell>
          <cell r="C1633" t="str">
            <v>20003074076237_1</v>
          </cell>
          <cell r="D1633" t="str">
            <v>CONECEL</v>
          </cell>
          <cell r="E1633" t="str">
            <v>DESPACHO</v>
          </cell>
          <cell r="F1633" t="str">
            <v>NORMAL</v>
          </cell>
          <cell r="G1633" t="str">
            <v>GR20003074076237_1</v>
          </cell>
          <cell r="H1633">
            <v>44971</v>
          </cell>
          <cell r="I1633" t="str">
            <v>ENTREGADO</v>
          </cell>
          <cell r="J1633">
            <v>44972</v>
          </cell>
          <cell r="K1633" t="str">
            <v xml:space="preserve">RAUL ANTONIO HUALPA LOOR / </v>
          </cell>
          <cell r="L1633" t="str">
            <v>SANTO DOMINGO / BOMBOLI / BARRIO JORGE MAHUAD CLL LEONARDO DA VINCI Y ALBERTO DURERO CS 512 JTO A CASA CON GARGE VERDE REF A 3 CDRAS FERRETERIA RICKY</v>
          </cell>
        </row>
        <row r="1634">
          <cell r="A1634" t="str">
            <v>20003111619498</v>
          </cell>
          <cell r="B1634">
            <v>515708</v>
          </cell>
          <cell r="C1634" t="str">
            <v>20003111619498</v>
          </cell>
          <cell r="D1634" t="str">
            <v>CONECEL</v>
          </cell>
          <cell r="E1634" t="str">
            <v>DESPACHO</v>
          </cell>
          <cell r="F1634" t="str">
            <v>NORMAL</v>
          </cell>
          <cell r="G1634" t="str">
            <v>GR20003111619498</v>
          </cell>
          <cell r="H1634">
            <v>44971</v>
          </cell>
          <cell r="I1634" t="str">
            <v>ENTREGADO</v>
          </cell>
          <cell r="J1634">
            <v>44973</v>
          </cell>
          <cell r="K1634" t="str">
            <v xml:space="preserve">DIANA CATALINA ORTUNO MEDINA / </v>
          </cell>
          <cell r="L1634" t="str">
            <v>PAUTE / PAUTE / AV SIMON BOLIVAR ENTRE ABDON CALDERON Y MARISCAL SUCRE EN LA COOP DE AHORRO Y CREDITO JARDIN AZUAYO FRENTE AL PARQUE CENTRAL DE PAUTE</v>
          </cell>
        </row>
        <row r="1635">
          <cell r="A1635" t="str">
            <v>20003109846155</v>
          </cell>
          <cell r="B1635">
            <v>515710</v>
          </cell>
          <cell r="C1635" t="str">
            <v>20003109846155</v>
          </cell>
          <cell r="D1635" t="str">
            <v>CONECEL</v>
          </cell>
          <cell r="E1635" t="str">
            <v>DESPACHO</v>
          </cell>
          <cell r="F1635" t="str">
            <v>NORMAL</v>
          </cell>
          <cell r="G1635" t="str">
            <v>031002004264188</v>
          </cell>
          <cell r="H1635">
            <v>44971</v>
          </cell>
          <cell r="I1635" t="str">
            <v>COORDINADO</v>
          </cell>
          <cell r="J1635">
            <v>44973</v>
          </cell>
          <cell r="K1635" t="str">
            <v xml:space="preserve">JAIME EDUARDO QUIROZ DIAZ / </v>
          </cell>
          <cell r="L1635" t="str">
            <v>RIOBAMBA / VELOZ / AV MARIANA DE JESUS Y LA OPINION A MEDIA CUADRA DEL UPC DEL PARQUE CAMILO PONCE EN UNA CASA DE DOS PISOS</v>
          </cell>
        </row>
        <row r="1636">
          <cell r="A1636" t="str">
            <v>20003114702971</v>
          </cell>
          <cell r="B1636">
            <v>515711</v>
          </cell>
          <cell r="C1636" t="str">
            <v>20003114702971</v>
          </cell>
          <cell r="D1636" t="str">
            <v>CONECEL</v>
          </cell>
          <cell r="E1636" t="str">
            <v>DESPACHO</v>
          </cell>
          <cell r="F1636" t="str">
            <v>NORMAL</v>
          </cell>
          <cell r="G1636" t="str">
            <v>GR20003114702971</v>
          </cell>
          <cell r="H1636">
            <v>44971</v>
          </cell>
          <cell r="I1636" t="str">
            <v>EN_TRANSITO</v>
          </cell>
          <cell r="J1636">
            <v>44973</v>
          </cell>
          <cell r="K1636" t="str">
            <v xml:space="preserve">ALEJANDRO HERNAN MARCILLO ZAMBRANO / </v>
          </cell>
          <cell r="L1636" t="str">
            <v>SANTO DOMINGO / SANTO DOMINGO / AV GALO LUZURIAGA Y AV KASAMA FRENTE AL COLEGIO KASAMA EN UNA CASA DE DOS PISOS JUNTO A LA TIENDA MAFER</v>
          </cell>
        </row>
        <row r="1637">
          <cell r="A1637" t="str">
            <v>20003114723915</v>
          </cell>
          <cell r="B1637">
            <v>515712</v>
          </cell>
          <cell r="C1637" t="str">
            <v>20003114723915</v>
          </cell>
          <cell r="D1637" t="str">
            <v>CONECEL</v>
          </cell>
          <cell r="E1637" t="str">
            <v>DESPACHO</v>
          </cell>
          <cell r="F1637" t="str">
            <v>NORMAL</v>
          </cell>
          <cell r="G1637" t="str">
            <v>031002004264189</v>
          </cell>
          <cell r="H1637">
            <v>44971</v>
          </cell>
          <cell r="I1637" t="str">
            <v>INCIDENCIA</v>
          </cell>
          <cell r="J1637">
            <v>44973</v>
          </cell>
          <cell r="K1637" t="str">
            <v xml:space="preserve">ALBERTO JESUS FREIRE CARDENAS / </v>
          </cell>
          <cell r="L1637" t="str">
            <v>AMBATO / HUACHI LORETO / CALLE THOMAS SEVILLA 527 Y AV DEL REY CASA DE 3 PISOS COLOR AMARILLO CON CAFE A UNA CUADRA DEL ESTADIO DE BELLAVISTA</v>
          </cell>
        </row>
        <row r="1638">
          <cell r="A1638" t="str">
            <v>20003115502327</v>
          </cell>
          <cell r="B1638">
            <v>515713</v>
          </cell>
          <cell r="C1638" t="str">
            <v>20003115502327</v>
          </cell>
          <cell r="D1638" t="str">
            <v>CONECEL</v>
          </cell>
          <cell r="E1638" t="str">
            <v>DESPACHO</v>
          </cell>
          <cell r="F1638" t="str">
            <v>NORMAL</v>
          </cell>
          <cell r="G1638" t="str">
            <v>031002004266146</v>
          </cell>
          <cell r="H1638">
            <v>44971</v>
          </cell>
          <cell r="I1638" t="str">
            <v>ENTREGADO</v>
          </cell>
          <cell r="J1638">
            <v>44973</v>
          </cell>
          <cell r="K1638" t="str">
            <v xml:space="preserve">CAROL NICOL TORRES GARCIA / </v>
          </cell>
          <cell r="L1638" t="str">
            <v>MILAGRO / MILAGRO / BARRIO ERNESTO SEMINARIO AV ALFREDO ADUM Y LUIS FELIPE BALBOTO CASA 11 MZ 3 DE UN PISO COLOR LADRILLO A UNA CUADRA DEL HOTEL LA GRAN MANZANA</v>
          </cell>
        </row>
        <row r="1639">
          <cell r="A1639" t="str">
            <v>20003107454447</v>
          </cell>
          <cell r="B1639">
            <v>515715</v>
          </cell>
          <cell r="C1639" t="str">
            <v>20003107454447</v>
          </cell>
          <cell r="D1639" t="str">
            <v>CONECEL</v>
          </cell>
          <cell r="E1639" t="str">
            <v>DESPACHO</v>
          </cell>
          <cell r="F1639" t="str">
            <v>NORMAL</v>
          </cell>
          <cell r="G1639" t="str">
            <v>FT86298</v>
          </cell>
          <cell r="H1639">
            <v>44971</v>
          </cell>
          <cell r="I1639" t="str">
            <v>COORDINADO</v>
          </cell>
          <cell r="J1639">
            <v>44973</v>
          </cell>
          <cell r="K1639" t="str">
            <v xml:space="preserve">MARIBEL ALEXANDRA MORALES QUISHPE / </v>
          </cell>
          <cell r="L1639" t="str">
            <v>QUITO / ALANGASI / CALLE ARGENTINA Y CALLE PUERTO RICO CASA NOE8-126 COLOR BLANCA TRES PISOS/ DIAGONAL AL CONJUNTO YANINA</v>
          </cell>
        </row>
        <row r="1640">
          <cell r="A1640" t="str">
            <v>20003115208495</v>
          </cell>
          <cell r="B1640">
            <v>515716</v>
          </cell>
          <cell r="C1640" t="str">
            <v>20003115208495</v>
          </cell>
          <cell r="D1640" t="str">
            <v>CONECEL</v>
          </cell>
          <cell r="E1640" t="str">
            <v>DESPACHO</v>
          </cell>
          <cell r="F1640" t="str">
            <v>NORMAL</v>
          </cell>
          <cell r="G1640" t="str">
            <v>FT86290</v>
          </cell>
          <cell r="H1640">
            <v>44971</v>
          </cell>
          <cell r="I1640" t="str">
            <v>INCIDENCIA</v>
          </cell>
          <cell r="J1640">
            <v>44972</v>
          </cell>
          <cell r="K1640" t="str">
            <v xml:space="preserve">SAMANTHA ABIGAIL BERNITTA QUINTANA / </v>
          </cell>
          <cell r="L1640" t="str">
            <v>QUITO / LA ECUATORIANA / CDLA IBARRA CLL S42D Y ANDRES PEREZ A UNA CUADRA DE ESCUELA ANTONIO NARINO CASA DE 3 PISOS COLOR ROJA</v>
          </cell>
        </row>
        <row r="1641">
          <cell r="A1641" t="str">
            <v>20003115518011</v>
          </cell>
          <cell r="B1641">
            <v>515718</v>
          </cell>
          <cell r="C1641" t="str">
            <v>20003115518011</v>
          </cell>
          <cell r="D1641" t="str">
            <v>CONECEL</v>
          </cell>
          <cell r="E1641" t="str">
            <v>DESPACHO</v>
          </cell>
          <cell r="F1641" t="str">
            <v>NORMAL</v>
          </cell>
          <cell r="G1641" t="str">
            <v>FT86288</v>
          </cell>
          <cell r="H1641">
            <v>44971</v>
          </cell>
          <cell r="I1641" t="str">
            <v>COORDINADO</v>
          </cell>
          <cell r="J1641">
            <v>44973</v>
          </cell>
          <cell r="K1641" t="str">
            <v xml:space="preserve">JURADO JARA FRANKLIN MARCELO / </v>
          </cell>
          <cell r="L1641" t="str">
            <v>QUITO / TUMBACO / TOLA CHICA, AV. UNIVERSITARIA Y PASAJE SAN JOSE/ CASA AMARILLA 2 PISO JUNTO A UNA LICORERIA</v>
          </cell>
        </row>
        <row r="1642">
          <cell r="A1642" t="str">
            <v>20003115510416</v>
          </cell>
          <cell r="B1642">
            <v>515719</v>
          </cell>
          <cell r="C1642" t="str">
            <v>20003115510416</v>
          </cell>
          <cell r="D1642" t="str">
            <v>CONECEL</v>
          </cell>
          <cell r="E1642" t="str">
            <v>DESPACHO</v>
          </cell>
          <cell r="F1642" t="str">
            <v>NORMAL</v>
          </cell>
          <cell r="G1642" t="str">
            <v>FT86287/FT86768</v>
          </cell>
          <cell r="H1642">
            <v>44971</v>
          </cell>
          <cell r="I1642" t="str">
            <v>COORDINADO</v>
          </cell>
          <cell r="J1642">
            <v>44973</v>
          </cell>
          <cell r="K1642" t="str">
            <v xml:space="preserve">MARIA EUGENIA AVILA JUMBO / </v>
          </cell>
          <cell r="L1642" t="str">
            <v>SECTOR SAN RAFAEL  AV AUTOPISTA GENERAL RUMIÑAHUI NUMERACION 369 E  ISLA GENOVESA JUNTO A NISSAN EN LA UTPL POR FAVOR COMUNICARSE PREVIO A ENTREGA EL DIA DE MAÑANA</v>
          </cell>
        </row>
        <row r="1643">
          <cell r="A1643" t="str">
            <v>SG_23_183</v>
          </cell>
          <cell r="B1643">
            <v>515697</v>
          </cell>
          <cell r="C1643" t="str">
            <v>SG_23_183</v>
          </cell>
          <cell r="D1643" t="str">
            <v>SG</v>
          </cell>
          <cell r="E1643" t="str">
            <v>DESPACHO</v>
          </cell>
          <cell r="F1643" t="str">
            <v>NORMAL</v>
          </cell>
          <cell r="G1643" t="str">
            <v>FT86265</v>
          </cell>
          <cell r="H1643">
            <v>44971</v>
          </cell>
          <cell r="I1643" t="str">
            <v>ENTREGADO</v>
          </cell>
          <cell r="J1643">
            <v>44972</v>
          </cell>
          <cell r="K1643" t="str">
            <v>FLEXNET - GYE</v>
          </cell>
          <cell r="L1643" t="str">
            <v xml:space="preserve"> FERNANDO GUTIERREZ HILL KM 8 1/2 VIA DAULE</v>
          </cell>
        </row>
        <row r="1644">
          <cell r="A1644" t="str">
            <v>98903544</v>
          </cell>
          <cell r="B1644">
            <v>515693</v>
          </cell>
          <cell r="C1644" t="str">
            <v>98903544</v>
          </cell>
          <cell r="D1644" t="str">
            <v>HYCITE</v>
          </cell>
          <cell r="E1644" t="str">
            <v>DESPACHO</v>
          </cell>
          <cell r="F1644" t="str">
            <v>NORMAL</v>
          </cell>
          <cell r="G1644" t="str">
            <v>031002004263833</v>
          </cell>
          <cell r="H1644">
            <v>44971</v>
          </cell>
          <cell r="I1644" t="str">
            <v>EN_TRANSITO</v>
          </cell>
          <cell r="J1644">
            <v>44971</v>
          </cell>
          <cell r="K1644" t="str">
            <v>ARIANA KARELYS MACIAS ALARCON</v>
          </cell>
          <cell r="L1644" t="str">
            <v>NVA ESPERANZA MZ-9 CALLE POSTERIOR CLL PRINCIPAL, REF AV SAN RAFAEL / PROVINCIA: LOS RIOS / CANTON: QUEVEDO / PARROQUIA: 24 DE MAYO / LOCALIDAD: LA PATRICIA</v>
          </cell>
        </row>
        <row r="1645">
          <cell r="A1645" t="str">
            <v>98927625</v>
          </cell>
          <cell r="B1645">
            <v>515694</v>
          </cell>
          <cell r="C1645" t="str">
            <v>98927625</v>
          </cell>
          <cell r="D1645" t="str">
            <v>HYCITE</v>
          </cell>
          <cell r="E1645" t="str">
            <v>DESPACHO</v>
          </cell>
          <cell r="F1645" t="str">
            <v>NORMAL</v>
          </cell>
          <cell r="G1645" t="str">
            <v>ITQ7208</v>
          </cell>
          <cell r="H1645">
            <v>44971</v>
          </cell>
          <cell r="I1645" t="str">
            <v>ENTREGADO</v>
          </cell>
          <cell r="J1645">
            <v>44972</v>
          </cell>
          <cell r="K1645" t="str">
            <v>JOSE YAROSLAV YANOUCH GARZON</v>
          </cell>
          <cell r="L1645" t="str">
            <v>AV DE LA PRENSA N45 -195 Y 45D EDF 4 PISOS COLOR BLANCO / PROVINCIA: PICHINCHA / CANTON: QUITO / PARROQUIA: RUMIPAMBA</v>
          </cell>
        </row>
        <row r="1646">
          <cell r="A1646" t="str">
            <v>98934354</v>
          </cell>
          <cell r="B1646">
            <v>515695</v>
          </cell>
          <cell r="C1646" t="str">
            <v>98934354</v>
          </cell>
          <cell r="D1646" t="str">
            <v>HYCITE</v>
          </cell>
          <cell r="E1646" t="str">
            <v>DESPACHO</v>
          </cell>
          <cell r="F1646" t="str">
            <v>NORMAL</v>
          </cell>
          <cell r="G1646" t="str">
            <v>ITQ7209</v>
          </cell>
          <cell r="H1646">
            <v>44971</v>
          </cell>
          <cell r="I1646" t="str">
            <v>ENTREGADO</v>
          </cell>
          <cell r="J1646">
            <v>44973</v>
          </cell>
          <cell r="K1646" t="str">
            <v>CESAR ALBERTO PROANO QUILLUPANGUI / ADRIANA GAVILANEZ</v>
          </cell>
          <cell r="L1646" t="str">
            <v>JULIO TEODORO SALEM N57-181 Y MANUEL GODOY / PROVINCIA: PICHINCHA / CANTON: QUITO / PARROQUIA: LA KENNEDY</v>
          </cell>
        </row>
        <row r="1647">
          <cell r="A1647" t="str">
            <v>98934452</v>
          </cell>
          <cell r="B1647">
            <v>515696</v>
          </cell>
          <cell r="C1647" t="str">
            <v>98934452</v>
          </cell>
          <cell r="D1647" t="str">
            <v>HYCITE</v>
          </cell>
          <cell r="E1647" t="str">
            <v>DESPACHO</v>
          </cell>
          <cell r="F1647" t="str">
            <v>NORMAL</v>
          </cell>
          <cell r="G1647" t="str">
            <v>ITG7210</v>
          </cell>
          <cell r="H1647">
            <v>44971</v>
          </cell>
          <cell r="I1647" t="str">
            <v>ENTREGADO</v>
          </cell>
          <cell r="J1647">
            <v>44972</v>
          </cell>
          <cell r="K1647" t="str">
            <v>SILVIA ALEXANDRA SANABRIA BANOS /BYRON MACIAS</v>
          </cell>
          <cell r="L1647" t="str">
            <v>ALAMOS DE LA ATARAZANA MZ K VILLA 14 C / PROVINCIA: GUAYAS/ CANTON: GUAYAQUIL / PARROQUIA: TARQUI</v>
          </cell>
        </row>
        <row r="1648">
          <cell r="A1648" t="str">
            <v>TK-8211</v>
          </cell>
          <cell r="B1648">
            <v>515674</v>
          </cell>
          <cell r="C1648" t="str">
            <v>TK-8211</v>
          </cell>
          <cell r="D1648" t="str">
            <v>MDELIVERY</v>
          </cell>
          <cell r="E1648" t="str">
            <v>DESPACHO</v>
          </cell>
          <cell r="F1648" t="str">
            <v>EXPRESS</v>
          </cell>
          <cell r="G1648" t="str">
            <v/>
          </cell>
          <cell r="H1648">
            <v>44971</v>
          </cell>
          <cell r="I1648" t="str">
            <v>ENTREGADO</v>
          </cell>
          <cell r="J1648">
            <v>44972</v>
          </cell>
          <cell r="K1648" t="str">
            <v>OTECEL</v>
          </cell>
          <cell r="L1648" t="str">
            <v>AVDA SIMON BOLIVAR Y VIA NAYON CONJUNTO CORPORATIVO EKOPARK TORRE 3 TELEFONICA</v>
          </cell>
        </row>
        <row r="1649">
          <cell r="A1649" t="str">
            <v>TK-8212</v>
          </cell>
          <cell r="B1649">
            <v>515675</v>
          </cell>
          <cell r="C1649" t="str">
            <v>TK-8212</v>
          </cell>
          <cell r="D1649" t="str">
            <v>MDELIVERY</v>
          </cell>
          <cell r="E1649" t="str">
            <v>DESPACHO</v>
          </cell>
          <cell r="F1649" t="str">
            <v>EXPRESS</v>
          </cell>
          <cell r="G1649" t="str">
            <v/>
          </cell>
          <cell r="H1649">
            <v>44971</v>
          </cell>
          <cell r="I1649" t="str">
            <v>ENTREGADO</v>
          </cell>
          <cell r="J1649">
            <v>44972</v>
          </cell>
          <cell r="K1649" t="str">
            <v>OTECEL</v>
          </cell>
          <cell r="L1649" t="str">
            <v>AVDA SIMON BOLIVAR Y VIA NAYON CONJUNTO CORPORATIVO EKOPARK TORRE 3 TELEFONICA</v>
          </cell>
        </row>
        <row r="1650">
          <cell r="A1650" t="str">
            <v>TK-8213</v>
          </cell>
          <cell r="B1650">
            <v>515676</v>
          </cell>
          <cell r="C1650" t="str">
            <v>TK-8213</v>
          </cell>
          <cell r="D1650" t="str">
            <v>MDELIVERY</v>
          </cell>
          <cell r="E1650" t="str">
            <v>DESPACHO</v>
          </cell>
          <cell r="F1650" t="str">
            <v>EXPRESS</v>
          </cell>
          <cell r="G1650" t="str">
            <v/>
          </cell>
          <cell r="H1650">
            <v>44971</v>
          </cell>
          <cell r="I1650" t="str">
            <v>ENTREGADO</v>
          </cell>
          <cell r="J1650">
            <v>44972</v>
          </cell>
          <cell r="K1650" t="str">
            <v>OTECEL</v>
          </cell>
          <cell r="L1650" t="str">
            <v>AVDA SIMON BOLIVAR Y VIA NAYON CONJUNTO CORPORATIVO EKOPARK TORRE 3 TELEFONICA</v>
          </cell>
        </row>
        <row r="1651">
          <cell r="A1651" t="str">
            <v>TK-8214</v>
          </cell>
          <cell r="B1651">
            <v>515677</v>
          </cell>
          <cell r="C1651" t="str">
            <v>TK-8214</v>
          </cell>
          <cell r="D1651" t="str">
            <v>MDELIVERY</v>
          </cell>
          <cell r="E1651" t="str">
            <v>DESPACHO</v>
          </cell>
          <cell r="F1651" t="str">
            <v>EXPRESS</v>
          </cell>
          <cell r="G1651" t="str">
            <v/>
          </cell>
          <cell r="H1651">
            <v>44971</v>
          </cell>
          <cell r="I1651" t="str">
            <v>ENTREGADO</v>
          </cell>
          <cell r="J1651">
            <v>44972</v>
          </cell>
          <cell r="K1651" t="str">
            <v>OTECEL</v>
          </cell>
          <cell r="L1651" t="str">
            <v>AVDA SIMON BOLIVAR Y VIA NAYON CONJUNTO CORPORATIVO EKOPARK TORRE 3 TELEFONICA</v>
          </cell>
        </row>
        <row r="1652">
          <cell r="A1652" t="str">
            <v>TK-8215</v>
          </cell>
          <cell r="B1652">
            <v>515678</v>
          </cell>
          <cell r="C1652" t="str">
            <v>TK-8215</v>
          </cell>
          <cell r="D1652" t="str">
            <v>MDELIVERY</v>
          </cell>
          <cell r="E1652" t="str">
            <v>DESPACHO</v>
          </cell>
          <cell r="F1652" t="str">
            <v>EXPRESS</v>
          </cell>
          <cell r="G1652" t="str">
            <v/>
          </cell>
          <cell r="H1652">
            <v>44971</v>
          </cell>
          <cell r="I1652" t="str">
            <v>ENTREGADO</v>
          </cell>
          <cell r="J1652">
            <v>44972</v>
          </cell>
          <cell r="K1652" t="str">
            <v>OTECEL</v>
          </cell>
          <cell r="L1652" t="str">
            <v>AVDA SIMON BOLIVAR Y VIA NAYON CONJUNTO CORPORATIVO EKOPARK TORRE 3 TELEFONICA</v>
          </cell>
        </row>
        <row r="1653">
          <cell r="A1653" t="str">
            <v>TK-8216</v>
          </cell>
          <cell r="B1653">
            <v>515679</v>
          </cell>
          <cell r="C1653" t="str">
            <v>TK-8216</v>
          </cell>
          <cell r="D1653" t="str">
            <v>MDELIVERY</v>
          </cell>
          <cell r="E1653" t="str">
            <v>DESPACHO</v>
          </cell>
          <cell r="F1653" t="str">
            <v>EXPRESS</v>
          </cell>
          <cell r="G1653" t="str">
            <v/>
          </cell>
          <cell r="H1653">
            <v>44971</v>
          </cell>
          <cell r="I1653" t="str">
            <v>ENTREGADO</v>
          </cell>
          <cell r="J1653">
            <v>44972</v>
          </cell>
          <cell r="K1653" t="str">
            <v>OTECEL</v>
          </cell>
          <cell r="L1653" t="str">
            <v>AVDA SIMON BOLIVAR Y VIA NAYON CONJUNTO CORPORATIVO EKOPARK TORRE 3 TELEFONICA</v>
          </cell>
        </row>
        <row r="1654">
          <cell r="A1654" t="str">
            <v>TK-8217</v>
          </cell>
          <cell r="B1654">
            <v>515680</v>
          </cell>
          <cell r="C1654" t="str">
            <v>TK-8217</v>
          </cell>
          <cell r="D1654" t="str">
            <v>MDELIVERY</v>
          </cell>
          <cell r="E1654" t="str">
            <v>DESPACHO</v>
          </cell>
          <cell r="F1654" t="str">
            <v>EXPRESS</v>
          </cell>
          <cell r="G1654" t="str">
            <v/>
          </cell>
          <cell r="H1654">
            <v>44971</v>
          </cell>
          <cell r="I1654" t="str">
            <v>ENTREGADO</v>
          </cell>
          <cell r="J1654">
            <v>44972</v>
          </cell>
          <cell r="K1654" t="str">
            <v>OTECEL</v>
          </cell>
          <cell r="L1654" t="str">
            <v>AVDA SIMON BOLIVAR Y VIA NAYON CONJUNTO CORPORATIVO EKOPARK TORRE 3 TELEFONICA</v>
          </cell>
        </row>
        <row r="1655">
          <cell r="A1655" t="str">
            <v>TK-8218</v>
          </cell>
          <cell r="B1655">
            <v>515681</v>
          </cell>
          <cell r="C1655" t="str">
            <v>TK-8218</v>
          </cell>
          <cell r="D1655" t="str">
            <v>MDELIVERY</v>
          </cell>
          <cell r="E1655" t="str">
            <v>DESPACHO</v>
          </cell>
          <cell r="F1655" t="str">
            <v>EXPRESS</v>
          </cell>
          <cell r="G1655" t="str">
            <v/>
          </cell>
          <cell r="H1655">
            <v>44971</v>
          </cell>
          <cell r="I1655" t="str">
            <v>ENTREGADO</v>
          </cell>
          <cell r="J1655">
            <v>44972</v>
          </cell>
          <cell r="K1655" t="str">
            <v>OTECEL</v>
          </cell>
          <cell r="L1655" t="str">
            <v>AVDA SIMON BOLIVAR Y VIA NAYON CONJUNTO CORPORATIVO EKOPARK TORRE 3 TELEFONICA</v>
          </cell>
        </row>
        <row r="1656">
          <cell r="A1656" t="str">
            <v>TK-8219</v>
          </cell>
          <cell r="B1656">
            <v>515682</v>
          </cell>
          <cell r="C1656" t="str">
            <v>TK-8219</v>
          </cell>
          <cell r="D1656" t="str">
            <v>MDELIVERY</v>
          </cell>
          <cell r="E1656" t="str">
            <v>DESPACHO</v>
          </cell>
          <cell r="F1656" t="str">
            <v>EXPRESS</v>
          </cell>
          <cell r="G1656" t="str">
            <v/>
          </cell>
          <cell r="H1656">
            <v>44971</v>
          </cell>
          <cell r="I1656" t="str">
            <v>ENTREGADO</v>
          </cell>
          <cell r="J1656">
            <v>44972</v>
          </cell>
          <cell r="K1656" t="str">
            <v>OTECEL</v>
          </cell>
          <cell r="L1656" t="str">
            <v>AVDA SIMON BOLIVAR Y VIA NAYON CONJUNTO CORPORATIVO EKOPARK TORRE 3 TELEFONICA</v>
          </cell>
        </row>
        <row r="1657">
          <cell r="A1657" t="str">
            <v>TK-8220</v>
          </cell>
          <cell r="B1657">
            <v>515683</v>
          </cell>
          <cell r="C1657" t="str">
            <v>TK-8220</v>
          </cell>
          <cell r="D1657" t="str">
            <v>MDELIVERY</v>
          </cell>
          <cell r="E1657" t="str">
            <v>DESPACHO</v>
          </cell>
          <cell r="F1657" t="str">
            <v>EXPRESS</v>
          </cell>
          <cell r="G1657" t="str">
            <v/>
          </cell>
          <cell r="H1657">
            <v>44971</v>
          </cell>
          <cell r="I1657" t="str">
            <v>ENTREGADO</v>
          </cell>
          <cell r="J1657">
            <v>44972</v>
          </cell>
          <cell r="K1657" t="str">
            <v>OTECEL</v>
          </cell>
          <cell r="L1657" t="str">
            <v>AVDA SIMON BOLIVAR Y VIA NAYON CONJUNTO CORPORATIVO EKOPARK TORRE 3 TELEFONICA</v>
          </cell>
        </row>
        <row r="1658">
          <cell r="A1658" t="str">
            <v>TK-8221</v>
          </cell>
          <cell r="B1658">
            <v>515684</v>
          </cell>
          <cell r="C1658" t="str">
            <v>TK-8221</v>
          </cell>
          <cell r="D1658" t="str">
            <v>MDELIVERY</v>
          </cell>
          <cell r="E1658" t="str">
            <v>DESPACHO</v>
          </cell>
          <cell r="F1658" t="str">
            <v>EXPRESS</v>
          </cell>
          <cell r="G1658" t="str">
            <v/>
          </cell>
          <cell r="H1658">
            <v>44971</v>
          </cell>
          <cell r="I1658" t="str">
            <v>ENTREGADO</v>
          </cell>
          <cell r="J1658">
            <v>44972</v>
          </cell>
          <cell r="K1658" t="str">
            <v>OTECEL</v>
          </cell>
          <cell r="L1658" t="str">
            <v>AVDA SIMON BOLIVAR Y VIA NAYON CONJUNTO CORPORATIVO EKOPARK TORRE 3 TELEFONICA</v>
          </cell>
        </row>
        <row r="1659">
          <cell r="A1659" t="str">
            <v>TK-8222</v>
          </cell>
          <cell r="B1659">
            <v>515685</v>
          </cell>
          <cell r="C1659" t="str">
            <v>TK-8222</v>
          </cell>
          <cell r="D1659" t="str">
            <v>MDELIVERY</v>
          </cell>
          <cell r="E1659" t="str">
            <v>DESPACHO</v>
          </cell>
          <cell r="F1659" t="str">
            <v>EXPRESS</v>
          </cell>
          <cell r="G1659" t="str">
            <v/>
          </cell>
          <cell r="H1659">
            <v>44971</v>
          </cell>
          <cell r="I1659" t="str">
            <v>ENTREGADO</v>
          </cell>
          <cell r="J1659">
            <v>44972</v>
          </cell>
          <cell r="K1659" t="str">
            <v>OTECEL</v>
          </cell>
          <cell r="L1659" t="str">
            <v>AVDA SIMON BOLIVAR Y VIA NAYON CONJUNTO CORPORATIVO EKOPARK TORRE 3 TELEFONICA</v>
          </cell>
        </row>
        <row r="1660">
          <cell r="A1660" t="str">
            <v>TK-8223</v>
          </cell>
          <cell r="B1660">
            <v>515686</v>
          </cell>
          <cell r="C1660" t="str">
            <v>TK-8223</v>
          </cell>
          <cell r="D1660" t="str">
            <v>MDELIVERY</v>
          </cell>
          <cell r="E1660" t="str">
            <v>DESPACHO</v>
          </cell>
          <cell r="F1660" t="str">
            <v>EXPRESS</v>
          </cell>
          <cell r="G1660" t="str">
            <v/>
          </cell>
          <cell r="H1660">
            <v>44971</v>
          </cell>
          <cell r="I1660" t="str">
            <v>ENTREGADO</v>
          </cell>
          <cell r="J1660">
            <v>44972</v>
          </cell>
          <cell r="K1660" t="str">
            <v>OTECEL</v>
          </cell>
          <cell r="L1660" t="str">
            <v>AVDA SIMON BOLIVAR Y VIA NAYON CONJUNTO CORPORATIVO EKOPARK TORRE 3 TELEFONICA</v>
          </cell>
        </row>
        <row r="1661">
          <cell r="A1661" t="str">
            <v>TK-8224</v>
          </cell>
          <cell r="B1661">
            <v>515687</v>
          </cell>
          <cell r="C1661" t="str">
            <v>TK-8224</v>
          </cell>
          <cell r="D1661" t="str">
            <v>MDELIVERY</v>
          </cell>
          <cell r="E1661" t="str">
            <v>DESPACHO</v>
          </cell>
          <cell r="F1661" t="str">
            <v>EXPRESS</v>
          </cell>
          <cell r="G1661" t="str">
            <v/>
          </cell>
          <cell r="H1661">
            <v>44971</v>
          </cell>
          <cell r="I1661" t="str">
            <v>ENTREGADO</v>
          </cell>
          <cell r="J1661">
            <v>44972</v>
          </cell>
          <cell r="K1661" t="str">
            <v>OTECEL</v>
          </cell>
          <cell r="L1661" t="str">
            <v>AVDA SIMON BOLIVAR Y VIA NAYON CONJUNTO CORPORATIVO EKOPARK TORRE 3 TELEFONICA</v>
          </cell>
        </row>
        <row r="1662">
          <cell r="A1662" t="str">
            <v>TK-8225</v>
          </cell>
          <cell r="B1662">
            <v>515688</v>
          </cell>
          <cell r="C1662" t="str">
            <v>TK-8225</v>
          </cell>
          <cell r="D1662" t="str">
            <v>MDELIVERY</v>
          </cell>
          <cell r="E1662" t="str">
            <v>DESPACHO</v>
          </cell>
          <cell r="F1662" t="str">
            <v>EXPRESS</v>
          </cell>
          <cell r="G1662" t="str">
            <v/>
          </cell>
          <cell r="H1662">
            <v>44971</v>
          </cell>
          <cell r="I1662" t="str">
            <v>ENTREGADO</v>
          </cell>
          <cell r="J1662">
            <v>44972</v>
          </cell>
          <cell r="K1662" t="str">
            <v>OTECEL</v>
          </cell>
          <cell r="L1662" t="str">
            <v>AVDA SIMON BOLIVAR Y VIA NAYON CONJUNTO CORPORATIVO EKOPARK TORRE 3 TELEFONICA</v>
          </cell>
        </row>
        <row r="1663">
          <cell r="A1663" t="str">
            <v>TK-8226</v>
          </cell>
          <cell r="B1663">
            <v>515689</v>
          </cell>
          <cell r="C1663" t="str">
            <v>TK-8226</v>
          </cell>
          <cell r="D1663" t="str">
            <v>MDELIVERY</v>
          </cell>
          <cell r="E1663" t="str">
            <v>DESPACHO</v>
          </cell>
          <cell r="F1663" t="str">
            <v>EXPRESS</v>
          </cell>
          <cell r="G1663" t="str">
            <v/>
          </cell>
          <cell r="H1663">
            <v>44971</v>
          </cell>
          <cell r="I1663" t="str">
            <v>ENTREGADO</v>
          </cell>
          <cell r="J1663">
            <v>44972</v>
          </cell>
          <cell r="K1663" t="str">
            <v>OTECEL</v>
          </cell>
          <cell r="L1663" t="str">
            <v>AVDA SIMON BOLIVAR Y VIA NAYON CONJUNTO CORPORATIVO EKOPARK TORRE 3 TELEFONICA</v>
          </cell>
        </row>
        <row r="1664">
          <cell r="A1664" t="str">
            <v>TK-8227</v>
          </cell>
          <cell r="B1664">
            <v>515690</v>
          </cell>
          <cell r="C1664" t="str">
            <v>TK-8227</v>
          </cell>
          <cell r="D1664" t="str">
            <v>MDELIVERY</v>
          </cell>
          <cell r="E1664" t="str">
            <v>DESPACHO</v>
          </cell>
          <cell r="F1664" t="str">
            <v>EXPRESS</v>
          </cell>
          <cell r="G1664" t="str">
            <v/>
          </cell>
          <cell r="H1664">
            <v>44971</v>
          </cell>
          <cell r="I1664" t="str">
            <v>ENTREGADO</v>
          </cell>
          <cell r="J1664">
            <v>44972</v>
          </cell>
          <cell r="K1664" t="str">
            <v>OTECEL</v>
          </cell>
          <cell r="L1664" t="str">
            <v>AVDA SIMON BOLIVAR Y VIA NAYON CONJUNTO CORPORATIVO EKOPARK TORRE 3 TELEFONICA</v>
          </cell>
        </row>
        <row r="1665">
          <cell r="A1665" t="str">
            <v>TK-8228</v>
          </cell>
          <cell r="B1665">
            <v>515691</v>
          </cell>
          <cell r="C1665" t="str">
            <v>TK-8228</v>
          </cell>
          <cell r="D1665" t="str">
            <v>MDELIVERY</v>
          </cell>
          <cell r="E1665" t="str">
            <v>DESPACHO</v>
          </cell>
          <cell r="F1665" t="str">
            <v>EXPRESS</v>
          </cell>
          <cell r="G1665" t="str">
            <v/>
          </cell>
          <cell r="H1665">
            <v>44971</v>
          </cell>
          <cell r="I1665" t="str">
            <v>ENTREGADO</v>
          </cell>
          <cell r="J1665">
            <v>44972</v>
          </cell>
          <cell r="K1665" t="str">
            <v>OTECEL</v>
          </cell>
          <cell r="L1665" t="str">
            <v>AVDA SIMON BOLIVAR Y VIA NAYON CONJUNTO CORPORATIVO EKOPARK TORRE 3 TELEFONICA</v>
          </cell>
        </row>
        <row r="1666">
          <cell r="A1666" t="str">
            <v>TK-8229</v>
          </cell>
          <cell r="B1666">
            <v>515692</v>
          </cell>
          <cell r="C1666" t="str">
            <v>TK-8229</v>
          </cell>
          <cell r="D1666" t="str">
            <v>MDELIVERY</v>
          </cell>
          <cell r="E1666" t="str">
            <v>DESPACHO</v>
          </cell>
          <cell r="F1666" t="str">
            <v>EXPRESS</v>
          </cell>
          <cell r="G1666" t="str">
            <v/>
          </cell>
          <cell r="H1666">
            <v>44971</v>
          </cell>
          <cell r="I1666" t="str">
            <v>ENTREGADO</v>
          </cell>
          <cell r="J1666">
            <v>44972</v>
          </cell>
          <cell r="K1666" t="str">
            <v>OTECEL</v>
          </cell>
          <cell r="L1666" t="str">
            <v>AVDA SIMON BOLIVAR Y VIA NAYON CONJUNTO CORPORATIVO EKOPARK TORRE 3 TELEFONICA</v>
          </cell>
        </row>
        <row r="1667">
          <cell r="A1667" t="str">
            <v>SP_23_091_18655407</v>
          </cell>
          <cell r="B1667">
            <v>515673</v>
          </cell>
          <cell r="C1667" t="str">
            <v>SP_23_091_18655407</v>
          </cell>
          <cell r="D1667" t="str">
            <v>SPARE</v>
          </cell>
          <cell r="E1667" t="str">
            <v>DESPACHO</v>
          </cell>
          <cell r="F1667" t="str">
            <v>NORMAL</v>
          </cell>
          <cell r="G1667" t="str">
            <v>FT86193</v>
          </cell>
          <cell r="H1667">
            <v>44971</v>
          </cell>
          <cell r="I1667" t="str">
            <v>ENTREGADO</v>
          </cell>
          <cell r="J1667">
            <v>44972</v>
          </cell>
          <cell r="K1667" t="str">
            <v>HUAWEI_UIO_PABLO MONTALVO</v>
          </cell>
          <cell r="L1667" t="str">
            <v>NACIONES UNIDAS E2-30 Y NUÑEZ DE VELA EDIFICIO METROPOLITAN PISO 18</v>
          </cell>
        </row>
        <row r="1668">
          <cell r="A1668" t="str">
            <v>20003114373883</v>
          </cell>
          <cell r="B1668">
            <v>515665</v>
          </cell>
          <cell r="C1668" t="str">
            <v>20003114373883</v>
          </cell>
          <cell r="D1668" t="str">
            <v>CONECEL</v>
          </cell>
          <cell r="E1668" t="str">
            <v>DESPACHO</v>
          </cell>
          <cell r="F1668" t="str">
            <v>NORMAL</v>
          </cell>
          <cell r="G1668" t="str">
            <v/>
          </cell>
          <cell r="H1668">
            <v>44971</v>
          </cell>
          <cell r="I1668" t="str">
            <v>ENTREGADO</v>
          </cell>
          <cell r="J1668">
            <v>44972</v>
          </cell>
          <cell r="K1668" t="str">
            <v>LUCERO CUJI JHON EUGENIO</v>
          </cell>
          <cell r="L1668" t="str">
            <v>"FLEXNET/ EMPRESA "" CONSUPLAST""/AV PA. SHIRINCAY Y CLL CAM. A SAN PEDRO DEL CEBOLLAR REF. FRENTE A LA PLAZA RACAR EZQ"</v>
          </cell>
        </row>
        <row r="1669">
          <cell r="A1669" t="str">
            <v>20003111626489</v>
          </cell>
          <cell r="B1669">
            <v>515666</v>
          </cell>
          <cell r="C1669" t="str">
            <v>20003111626489</v>
          </cell>
          <cell r="D1669" t="str">
            <v>CONECEL</v>
          </cell>
          <cell r="E1669" t="str">
            <v>DESPACHO</v>
          </cell>
          <cell r="F1669" t="str">
            <v>NORMAL</v>
          </cell>
          <cell r="G1669" t="str">
            <v>FT86271</v>
          </cell>
          <cell r="H1669">
            <v>44971</v>
          </cell>
          <cell r="I1669" t="str">
            <v>COORDINADO</v>
          </cell>
          <cell r="J1669">
            <v>44971</v>
          </cell>
          <cell r="K1669" t="str">
            <v>ZAVALA ENRIQUEZ ALEJANDRA ESTEFANIA</v>
          </cell>
          <cell r="L1669" t="str">
            <v>PICHINCHA/QUITO/COTOCOLLAO/AV EMPERADOR CARLOS QUINTO Y AV DE LA PRENSA COMPANIA PROSEGURO ANTES TEVCOL/JUNTO A LA BASE AEREA MARISCAL SUCRE</v>
          </cell>
        </row>
        <row r="1670">
          <cell r="A1670" t="str">
            <v>20003112411904</v>
          </cell>
          <cell r="B1670">
            <v>515669</v>
          </cell>
          <cell r="C1670" t="str">
            <v>20003112411904</v>
          </cell>
          <cell r="D1670" t="str">
            <v>CONECEL</v>
          </cell>
          <cell r="E1670" t="str">
            <v>DESPACHO</v>
          </cell>
          <cell r="F1670" t="str">
            <v>NORMAL</v>
          </cell>
          <cell r="G1670" t="str">
            <v>FT86274</v>
          </cell>
          <cell r="H1670">
            <v>44971</v>
          </cell>
          <cell r="I1670" t="str">
            <v>ENTREGADO</v>
          </cell>
          <cell r="J1670">
            <v>44973</v>
          </cell>
          <cell r="K1670" t="str">
            <v>CONGO GUDINO JOHN ALEXIS</v>
          </cell>
          <cell r="L1670" t="str">
            <v>PICHINCHA/QUITO/INAQUITO/AV RIO COCA E1059 Y PARIS EN LA COMPANIA NACIONAL DE DANZA REF CERCA A EMPRESA CHEVROLET</v>
          </cell>
        </row>
        <row r="1671">
          <cell r="A1671" t="str">
            <v>20003114710604</v>
          </cell>
          <cell r="B1671">
            <v>515671</v>
          </cell>
          <cell r="C1671" t="str">
            <v>20003114710604</v>
          </cell>
          <cell r="D1671" t="str">
            <v>CONECEL</v>
          </cell>
          <cell r="E1671" t="str">
            <v>DESPACHO</v>
          </cell>
          <cell r="F1671" t="str">
            <v>NORMAL</v>
          </cell>
          <cell r="G1671" t="str">
            <v>FT86276</v>
          </cell>
          <cell r="H1671">
            <v>44971</v>
          </cell>
          <cell r="I1671" t="str">
            <v>ENTREGADO</v>
          </cell>
          <cell r="J1671">
            <v>44973</v>
          </cell>
          <cell r="K1671" t="str">
            <v>MENDOZA VEGA EDWIN FERNANDO</v>
          </cell>
          <cell r="L1671" t="str">
            <v>PQ SAN BARTOLO/QUITO DIR1 AV MALDONADO S11-122 EN CENTRO COMERCIAL EL RECREO ETAPA 4 TIENDA THINK APPEL</v>
          </cell>
        </row>
        <row r="1672">
          <cell r="A1672" t="str">
            <v>00179240-DD3-08D</v>
          </cell>
          <cell r="B1672">
            <v>515664</v>
          </cell>
          <cell r="C1672" t="str">
            <v>00179240-DD3-08D</v>
          </cell>
          <cell r="D1672" t="str">
            <v>IBM</v>
          </cell>
          <cell r="E1672" t="str">
            <v>DESPACHO</v>
          </cell>
          <cell r="F1672" t="str">
            <v>DIRECT DELIVERY</v>
          </cell>
          <cell r="G1672" t="str">
            <v>000003531</v>
          </cell>
          <cell r="H1672">
            <v>44971</v>
          </cell>
          <cell r="I1672" t="str">
            <v>ENTREGADO</v>
          </cell>
          <cell r="J1672">
            <v>44973</v>
          </cell>
          <cell r="K1672" t="str">
            <v>SEGUROS EQUINOCCIAL S.A</v>
          </cell>
          <cell r="L1672" t="str">
            <v>AV REPUBLICA. EDIFICIO TITANIUM PLA QUITO ECENG7288970 PO4500244926</v>
          </cell>
        </row>
        <row r="1673">
          <cell r="A1673" t="str">
            <v>BREDEVDOC0015</v>
          </cell>
          <cell r="B1673">
            <v>515663</v>
          </cell>
          <cell r="C1673" t="str">
            <v>BREDEVDOC0015</v>
          </cell>
          <cell r="D1673" t="str">
            <v>CONECEL_DOCUMENTOS</v>
          </cell>
          <cell r="E1673" t="str">
            <v>DESPACHO</v>
          </cell>
          <cell r="F1673" t="str">
            <v>NORMAL</v>
          </cell>
          <cell r="G1673" t="str">
            <v>FT86146</v>
          </cell>
          <cell r="H1673">
            <v>44971</v>
          </cell>
          <cell r="I1673" t="str">
            <v>ENTREGADO</v>
          </cell>
          <cell r="J1673">
            <v>44972</v>
          </cell>
          <cell r="K1673" t="str">
            <v>OFICINAS BRELDYNG</v>
          </cell>
          <cell r="L1673" t="str">
            <v>OFC BRELDYNG CALLE 7MO PASAJE 37ª Y V. EMILIO ROMERO, BODEGAS DE FERRETERIA ESPINOZA, BODEGA #8 (EXACTAMENTE QUEDA EN LA JUAN TANCA MARENGO KM. 4.5 PASANDO LA COCA COLA</v>
          </cell>
        </row>
        <row r="1674">
          <cell r="A1674" t="str">
            <v>20003112360941</v>
          </cell>
          <cell r="B1674">
            <v>515648</v>
          </cell>
          <cell r="C1674" t="str">
            <v>20003112360941</v>
          </cell>
          <cell r="D1674" t="str">
            <v>BRELDYNG</v>
          </cell>
          <cell r="E1674" t="str">
            <v>DESPACHO</v>
          </cell>
          <cell r="F1674" t="str">
            <v>NORMAL</v>
          </cell>
          <cell r="G1674" t="str">
            <v>031002004262844</v>
          </cell>
          <cell r="H1674">
            <v>44971</v>
          </cell>
          <cell r="I1674" t="str">
            <v>EN_TRANSITO</v>
          </cell>
          <cell r="J1674">
            <v>44973</v>
          </cell>
          <cell r="K1674" t="str">
            <v>JAVIER DARIO SELLAN DE LA ESE</v>
          </cell>
          <cell r="L1674" t="str">
            <v xml:space="preserve">TERMINAL TERRESTRE OFICINA 94 COOP. SANTANA </v>
          </cell>
        </row>
        <row r="1675">
          <cell r="A1675" t="str">
            <v>20003113969176</v>
          </cell>
          <cell r="B1675">
            <v>515649</v>
          </cell>
          <cell r="C1675" t="str">
            <v>20003113969176</v>
          </cell>
          <cell r="D1675" t="str">
            <v>BRELDYNG</v>
          </cell>
          <cell r="E1675" t="str">
            <v>DESPACHO</v>
          </cell>
          <cell r="F1675" t="str">
            <v>NORMAL</v>
          </cell>
          <cell r="G1675" t="str">
            <v>031002004262845</v>
          </cell>
          <cell r="H1675">
            <v>44971</v>
          </cell>
          <cell r="I1675" t="str">
            <v>ENTREGADO</v>
          </cell>
          <cell r="J1675">
            <v>44972</v>
          </cell>
          <cell r="K1675" t="str">
            <v>VIVIANA JANETH ZAMBRANO VINCES</v>
          </cell>
          <cell r="L1675" t="str">
            <v>OFICINA COURIER / MANABI / EL CARMEN / EL CARMEN / AV CHONE / SN / ABDON CALDERON / OFICINA TRAMACO CHONE BAJADA A LA LAGUNA</v>
          </cell>
        </row>
        <row r="1676">
          <cell r="A1676" t="str">
            <v>20003113899178</v>
          </cell>
          <cell r="B1676">
            <v>515650</v>
          </cell>
          <cell r="C1676" t="str">
            <v>20003113899178</v>
          </cell>
          <cell r="D1676" t="str">
            <v>BRELDYNG</v>
          </cell>
          <cell r="E1676" t="str">
            <v>DESPACHO</v>
          </cell>
          <cell r="F1676" t="str">
            <v>NORMAL</v>
          </cell>
          <cell r="G1676" t="str">
            <v>031002004262846</v>
          </cell>
          <cell r="H1676">
            <v>44971</v>
          </cell>
          <cell r="I1676" t="str">
            <v>EN_TRANSITO</v>
          </cell>
          <cell r="J1676">
            <v>44971</v>
          </cell>
          <cell r="K1676" t="str">
            <v>KAROL ESTEFANIA TANDAZO DAVILA</v>
          </cell>
          <cell r="L1676" t="str">
            <v>OFICINA COURIER / SANTO DOMINGO / SANTO DOMINGO / SANTO DOMINGO / AV QUEVEDO / KM 10 /  / OFICINA TRAMACO SANTO DOMINGO CENTRO DE DISTRIBUCION A 500M DE LA GASOLINERA MAS GAS</v>
          </cell>
        </row>
        <row r="1677">
          <cell r="A1677" t="str">
            <v>20003112055249</v>
          </cell>
          <cell r="B1677">
            <v>515651</v>
          </cell>
          <cell r="C1677" t="str">
            <v>20003112055249</v>
          </cell>
          <cell r="D1677" t="str">
            <v>BRELDYNG</v>
          </cell>
          <cell r="E1677" t="str">
            <v>DESPACHO</v>
          </cell>
          <cell r="F1677" t="str">
            <v>NORMAL</v>
          </cell>
          <cell r="G1677" t="str">
            <v>FT86277</v>
          </cell>
          <cell r="H1677">
            <v>44971</v>
          </cell>
          <cell r="I1677" t="str">
            <v>COORDINADO</v>
          </cell>
          <cell r="J1677">
            <v>44971</v>
          </cell>
          <cell r="K1677" t="str">
            <v>EDISON MAURICIO TOAPANTA AMBAS</v>
          </cell>
          <cell r="L1677" t="str">
            <v>OFICINA COURIER / PICHINCHA / QUITO / LLANO GRANDE / AV PANAMERICANA NORTE / KM 12 / 28 DE JUNIO Y GARCIA MORENO / RETIRO EN AGENCIA FLEXNET</v>
          </cell>
        </row>
        <row r="1678">
          <cell r="A1678" t="str">
            <v>20003113966832</v>
          </cell>
          <cell r="B1678">
            <v>515652</v>
          </cell>
          <cell r="C1678" t="str">
            <v>20003113966832</v>
          </cell>
          <cell r="D1678" t="str">
            <v>BRELDYNG</v>
          </cell>
          <cell r="E1678" t="str">
            <v>DESPACHO</v>
          </cell>
          <cell r="F1678" t="str">
            <v>NORMAL</v>
          </cell>
          <cell r="G1678" t="str">
            <v>031002004262847</v>
          </cell>
          <cell r="H1678">
            <v>44971</v>
          </cell>
          <cell r="I1678" t="str">
            <v>ENTREGADO</v>
          </cell>
          <cell r="J1678">
            <v>44972</v>
          </cell>
          <cell r="K1678" t="str">
            <v>HARO VERGARA VILMA ESTHER</v>
          </cell>
          <cell r="L1678" t="str">
            <v xml:space="preserve"> / LOS RIOS / QUEVEDO / SIETE DE OCTUBRE / CALLE AMBATO / SN / TIMOTEO / CIUDADELA TUNGURAHUENSES VIA AL EMPALME ENTRANDO POR TALLER EL TRUENO MEDIA CUADRA A LA DERECHA</v>
          </cell>
        </row>
        <row r="1679">
          <cell r="A1679" t="str">
            <v>20003110702154</v>
          </cell>
          <cell r="B1679">
            <v>515653</v>
          </cell>
          <cell r="C1679" t="str">
            <v>20003110702154</v>
          </cell>
          <cell r="D1679" t="str">
            <v>BRELDYNG</v>
          </cell>
          <cell r="E1679" t="str">
            <v>DESPACHO</v>
          </cell>
          <cell r="F1679" t="str">
            <v>NORMAL</v>
          </cell>
          <cell r="G1679" t="str">
            <v>FT86278</v>
          </cell>
          <cell r="H1679">
            <v>44971</v>
          </cell>
          <cell r="I1679" t="str">
            <v>ENTREGADO</v>
          </cell>
          <cell r="J1679">
            <v>44973</v>
          </cell>
          <cell r="K1679" t="str">
            <v>PATRICIA ALEXANDRA JACOME PACHECO / MARCO ANTONIO PAVON JACOME</v>
          </cell>
          <cell r="L1679" t="str">
            <v xml:space="preserve"> / PICHINCHA / QUITO / CUMBAYA / CALLE BRUNELESCHI / S559 / FLORENCIA / CUMBAYA BARRIO LA PRIMAVERA 1 COMO REFERENCIA ES DE LA FIYBECA DE LA FLORENCIA LA ENTRADA DEL FRENTE AL FONDO EN LA CICHARA 0939</v>
          </cell>
        </row>
        <row r="1680">
          <cell r="A1680" t="str">
            <v>20003111636969</v>
          </cell>
          <cell r="B1680">
            <v>515654</v>
          </cell>
          <cell r="C1680" t="str">
            <v>20003111636969</v>
          </cell>
          <cell r="D1680" t="str">
            <v>BRELDYNG</v>
          </cell>
          <cell r="E1680" t="str">
            <v>DESPACHO</v>
          </cell>
          <cell r="F1680" t="str">
            <v>NORMAL</v>
          </cell>
          <cell r="G1680" t="str">
            <v/>
          </cell>
          <cell r="H1680">
            <v>44971</v>
          </cell>
          <cell r="I1680" t="str">
            <v>COORDINADO</v>
          </cell>
          <cell r="J1680">
            <v>44971</v>
          </cell>
          <cell r="K1680" t="str">
            <v>JOSE XAVIER SALAZAR MINA</v>
          </cell>
          <cell r="L1680" t="str">
            <v>OFICINA COURIER / GUAYAS / GUAYAQUIL / TARQUII / VIA DAULE / KM 8 Y MEDIO /  / Cooperativa Juan Montalvo - Calle princial s/n Via a Daule Km 8,5 - Guayaquil - Bodegas Hilantex</v>
          </cell>
        </row>
        <row r="1681">
          <cell r="A1681" t="str">
            <v>20003114382031</v>
          </cell>
          <cell r="B1681">
            <v>515655</v>
          </cell>
          <cell r="C1681" t="str">
            <v>20003114382031</v>
          </cell>
          <cell r="D1681" t="str">
            <v>BRELDYNG</v>
          </cell>
          <cell r="E1681" t="str">
            <v>DESPACHO</v>
          </cell>
          <cell r="F1681" t="str">
            <v>NORMAL</v>
          </cell>
          <cell r="G1681" t="str">
            <v>031002004262848</v>
          </cell>
          <cell r="H1681">
            <v>44971</v>
          </cell>
          <cell r="I1681" t="str">
            <v>ENTREGADO</v>
          </cell>
          <cell r="J1681">
            <v>44972</v>
          </cell>
          <cell r="K1681" t="str">
            <v>EUGENIO ALEJANDRO ORTEGA GARCIA</v>
          </cell>
          <cell r="L1681" t="str">
            <v>DOMICILIO / GUAYAS / MILAGRO / MILAGRO / AV PEDRO VICENTE MALDONADO / SN / VINCES / A 8 CASAS DEL MERCADO LA 22 DE NOVIEMBRE CASA 2P COLOR NARANJA CON AMARILLO.</v>
          </cell>
        </row>
        <row r="1682">
          <cell r="A1682" t="str">
            <v>20003114372210</v>
          </cell>
          <cell r="B1682">
            <v>515656</v>
          </cell>
          <cell r="C1682" t="str">
            <v>20003114372210</v>
          </cell>
          <cell r="D1682" t="str">
            <v>BRELDYNG</v>
          </cell>
          <cell r="E1682" t="str">
            <v>DESPACHO</v>
          </cell>
          <cell r="F1682" t="str">
            <v>NORMAL</v>
          </cell>
          <cell r="G1682" t="str">
            <v>031002004262849</v>
          </cell>
          <cell r="H1682">
            <v>44971</v>
          </cell>
          <cell r="I1682" t="str">
            <v>ENTREGADO</v>
          </cell>
          <cell r="J1682">
            <v>44973</v>
          </cell>
          <cell r="K1682" t="str">
            <v>FABIO LENIN MUNOZ VERA</v>
          </cell>
          <cell r="L1682" t="str">
            <v>TRABAJO / BOLIVAR / CALCETA / CALCETA / CALLE CESAR OVIDIO / SN / ENTRE CHILE Y BOLIVAR / UNIDAD EDUCATIVA SIMON BOLIVAR EN GARITA</v>
          </cell>
        </row>
        <row r="1683">
          <cell r="A1683" t="str">
            <v>20003113964902</v>
          </cell>
          <cell r="B1683">
            <v>515657</v>
          </cell>
          <cell r="C1683" t="str">
            <v>20003113964902</v>
          </cell>
          <cell r="D1683" t="str">
            <v>BRELDYNG</v>
          </cell>
          <cell r="E1683" t="str">
            <v>DESPACHO</v>
          </cell>
          <cell r="F1683" t="str">
            <v>NORMAL</v>
          </cell>
          <cell r="G1683" t="str">
            <v>FT86279</v>
          </cell>
          <cell r="H1683">
            <v>44971</v>
          </cell>
          <cell r="I1683" t="str">
            <v>ENTREGADO</v>
          </cell>
          <cell r="J1683">
            <v>44973</v>
          </cell>
          <cell r="K1683" t="str">
            <v>DIEGO FERNANDI SANTANDER ESPARZA</v>
          </cell>
          <cell r="L1683" t="str">
            <v xml:space="preserve"> / PICHINCHA / QUITO / SAN BARTOLO / CALLE CATARAMA / N9 / ZUMBAGUA / CJTO METROPOLIS TORRE NUEVA YORK 2 DPTO 107 FRENTE A PISCINAS</v>
          </cell>
        </row>
        <row r="1684">
          <cell r="A1684" t="str">
            <v>20003113989229</v>
          </cell>
          <cell r="B1684">
            <v>515658</v>
          </cell>
          <cell r="C1684" t="str">
            <v>20003113989229</v>
          </cell>
          <cell r="D1684" t="str">
            <v>BRELDYNG</v>
          </cell>
          <cell r="E1684" t="str">
            <v>DESPACHO</v>
          </cell>
          <cell r="F1684" t="str">
            <v>NORMAL</v>
          </cell>
          <cell r="G1684" t="str">
            <v>031002004262850</v>
          </cell>
          <cell r="H1684">
            <v>44971</v>
          </cell>
          <cell r="I1684" t="str">
            <v>EN_TRANSITO</v>
          </cell>
          <cell r="J1684">
            <v>44971</v>
          </cell>
          <cell r="K1684" t="str">
            <v>MARGARITA ELIZABETH CALAZACON SIZA</v>
          </cell>
          <cell r="L1684" t="str">
            <v>DOMICILIO / SANTO DOMINGO / SANTO DOMINGO / ABRAHAM CALAZACON / ELOY ALFARO / KM 6 Y MEDIO / ABDON CALDERON MUNOZ / COOPERATIVA NUEVA AURORA CASA ANARANJADA DE 1 PISO PORTON NEGRO A LADO DE ASOAGRIMUN</v>
          </cell>
        </row>
        <row r="1685">
          <cell r="A1685" t="str">
            <v>20003114400363</v>
          </cell>
          <cell r="B1685">
            <v>515659</v>
          </cell>
          <cell r="C1685" t="str">
            <v>20003114400363</v>
          </cell>
          <cell r="D1685" t="str">
            <v>BRELDYNG</v>
          </cell>
          <cell r="E1685" t="str">
            <v>DESPACHO</v>
          </cell>
          <cell r="F1685" t="str">
            <v>NORMAL</v>
          </cell>
          <cell r="G1685" t="str">
            <v>031002004262851</v>
          </cell>
          <cell r="H1685">
            <v>44971</v>
          </cell>
          <cell r="I1685" t="str">
            <v>ENTREGADO</v>
          </cell>
          <cell r="J1685">
            <v>44973</v>
          </cell>
          <cell r="K1685" t="str">
            <v>DELIA ALEJANDRA SANTOS BASURTO</v>
          </cell>
          <cell r="L1685" t="str">
            <v>OFICINA COURIER / GUAYAS / GUAYAQUIL / TARQUI / VIA DAULE / KM 10 Y MEDIO / AV HONORATO VASQUEZ Y QUINQUELLAS / LOTIZACION INMACONSA OFICINA DE TRAMACO MZ 5 SL 1 QUINQUELAS</v>
          </cell>
        </row>
        <row r="1686">
          <cell r="A1686" t="str">
            <v>20003110702329</v>
          </cell>
          <cell r="B1686">
            <v>515660</v>
          </cell>
          <cell r="C1686" t="str">
            <v>20003110702329</v>
          </cell>
          <cell r="D1686" t="str">
            <v>BRELDYNG</v>
          </cell>
          <cell r="E1686" t="str">
            <v>DESPACHO</v>
          </cell>
          <cell r="F1686" t="str">
            <v>NORMAL</v>
          </cell>
          <cell r="G1686" t="str">
            <v>FT86280</v>
          </cell>
          <cell r="H1686">
            <v>44971</v>
          </cell>
          <cell r="I1686" t="str">
            <v>COORDINADO</v>
          </cell>
          <cell r="J1686">
            <v>44973</v>
          </cell>
          <cell r="K1686" t="str">
            <v>FABIAN ALFONSO RIVERA QUISHPE</v>
          </cell>
          <cell r="L1686" t="str">
            <v>DOMICILIO / PICHINCHA / MEJIA / CUTUGLAHUA / CALLE 1 / SN / CALLE D / BARRIO EL TAMBO #2 CASA DE DOS PISOS COLOR VERDE AGUA POR LAS CANCHAS MULTIPLES, FRENTRE A LA PELUQUERIA MARY.</v>
          </cell>
        </row>
        <row r="1687">
          <cell r="A1687" t="str">
            <v>20003114400031</v>
          </cell>
          <cell r="B1687">
            <v>515661</v>
          </cell>
          <cell r="C1687" t="str">
            <v>20003114400031</v>
          </cell>
          <cell r="D1687" t="str">
            <v>BRELDYNG</v>
          </cell>
          <cell r="E1687" t="str">
            <v>DESPACHO</v>
          </cell>
          <cell r="F1687" t="str">
            <v>NORMAL</v>
          </cell>
          <cell r="G1687" t="str">
            <v>031002004262852</v>
          </cell>
          <cell r="H1687">
            <v>44971</v>
          </cell>
          <cell r="I1687" t="str">
            <v>ENTREGADO</v>
          </cell>
          <cell r="J1687">
            <v>44972</v>
          </cell>
          <cell r="K1687" t="str">
            <v>CORREA ELIZALDE YULEISY ANNABELL</v>
          </cell>
          <cell r="L1687" t="str">
            <v>DOMICILIO / GUAYAS / MILAGRO / MILAGRO / CALLE CECILIA MENDOZA / SN / ENRIQUE STACG ARRATE / CASA ESQUINERA DE 2 PISOS COLOR BEIGE/DIAG A UN PARQUE</v>
          </cell>
        </row>
        <row r="1688">
          <cell r="A1688" t="str">
            <v>20003114371156</v>
          </cell>
          <cell r="B1688">
            <v>515662</v>
          </cell>
          <cell r="C1688" t="str">
            <v>20003114371156</v>
          </cell>
          <cell r="D1688" t="str">
            <v>BRELDYNG</v>
          </cell>
          <cell r="E1688" t="str">
            <v>DESPACHO</v>
          </cell>
          <cell r="F1688" t="str">
            <v>NORMAL</v>
          </cell>
          <cell r="G1688" t="str">
            <v>FT86302</v>
          </cell>
          <cell r="H1688">
            <v>44971</v>
          </cell>
          <cell r="I1688" t="str">
            <v>ENTREGADO</v>
          </cell>
          <cell r="J1688">
            <v>44972</v>
          </cell>
          <cell r="K1688" t="str">
            <v>ORLY MARCOS BAQUE TUMBACO</v>
          </cell>
          <cell r="L1688" t="str">
            <v>TRABAJO / GUAYAS / GUAYAQUIL / TARQUI / AV BENJAMIN ROSALES / SN /  / EN TERMINAL DE CARGA AV BENJAMIN ROSALES CLIENTE TRABAJA EN AREA TECNICA MANTENIMIENTO</v>
          </cell>
        </row>
        <row r="1689">
          <cell r="A1689" t="str">
            <v>FACT_2023_73</v>
          </cell>
          <cell r="B1689">
            <v>515647</v>
          </cell>
          <cell r="C1689" t="str">
            <v>FACT_2023_73</v>
          </cell>
          <cell r="D1689" t="str">
            <v>FACTOR</v>
          </cell>
          <cell r="E1689" t="str">
            <v>DESPACHO</v>
          </cell>
          <cell r="F1689" t="str">
            <v>NORMAL</v>
          </cell>
          <cell r="G1689" t="str">
            <v>FT86249</v>
          </cell>
          <cell r="H1689">
            <v>44971</v>
          </cell>
          <cell r="I1689" t="str">
            <v>ENTREGADO</v>
          </cell>
          <cell r="J1689">
            <v>44972</v>
          </cell>
          <cell r="K1689" t="str">
            <v>E MAULME</v>
          </cell>
          <cell r="L1689" t="str">
            <v>AV DE LAS AMERICAS 795 Y CALLE 13 A FRENTE A LA</v>
          </cell>
        </row>
        <row r="1690">
          <cell r="A1690" t="str">
            <v>20003107083984</v>
          </cell>
          <cell r="B1690">
            <v>515640</v>
          </cell>
          <cell r="C1690" t="str">
            <v>20003107083984</v>
          </cell>
          <cell r="D1690" t="str">
            <v>CONECEL_REG</v>
          </cell>
          <cell r="E1690" t="str">
            <v>DESPACHO</v>
          </cell>
          <cell r="F1690" t="str">
            <v>NORMAL</v>
          </cell>
          <cell r="G1690" t="str">
            <v>FEX46928</v>
          </cell>
          <cell r="H1690">
            <v>44971</v>
          </cell>
          <cell r="I1690" t="str">
            <v>ENTREGADO</v>
          </cell>
          <cell r="J1690">
            <v>44972</v>
          </cell>
          <cell r="K1690" t="str">
            <v>ROSA ELVIRA CHASO</v>
          </cell>
          <cell r="L1690" t="str">
            <v>COMITE DEL PUEBLO, CALLE PRINCIPAL LA ANONA/ CALLE SECUNDARIA LA FLORESPONDIO UN RESTAURANTE LA SAZON DE JAIRO/CASA COLOR LADRILLO E11-41</v>
          </cell>
        </row>
        <row r="1691">
          <cell r="A1691" t="str">
            <v>20003109068242</v>
          </cell>
          <cell r="B1691">
            <v>515641</v>
          </cell>
          <cell r="C1691" t="str">
            <v>20003109068242</v>
          </cell>
          <cell r="D1691" t="str">
            <v>CONECEL_REG</v>
          </cell>
          <cell r="E1691" t="str">
            <v>DESPACHO</v>
          </cell>
          <cell r="F1691" t="str">
            <v>NORMAL</v>
          </cell>
          <cell r="G1691" t="str">
            <v>FEX46929</v>
          </cell>
          <cell r="H1691">
            <v>44971</v>
          </cell>
          <cell r="I1691" t="str">
            <v>EN_TRANSITO</v>
          </cell>
          <cell r="J1691">
            <v>44973</v>
          </cell>
          <cell r="K1691" t="str">
            <v>ROSARIO RUIZ</v>
          </cell>
          <cell r="L1691" t="str">
            <v>QUITO POMASQUI AV MANUEL CORDOVA GALARZA No: CS A12 y CALLE JORGE ANDRADE Conjunto Habitacional La Campina CS A12</v>
          </cell>
        </row>
        <row r="1692">
          <cell r="A1692" t="str">
            <v>20003104039415</v>
          </cell>
          <cell r="B1692">
            <v>515642</v>
          </cell>
          <cell r="C1692" t="str">
            <v>20003104039415</v>
          </cell>
          <cell r="D1692" t="str">
            <v>CONECEL_REG</v>
          </cell>
          <cell r="E1692" t="str">
            <v>DESPACHO</v>
          </cell>
          <cell r="F1692" t="str">
            <v>NORMAL</v>
          </cell>
          <cell r="G1692" t="str">
            <v>FEX46930</v>
          </cell>
          <cell r="H1692">
            <v>44971</v>
          </cell>
          <cell r="I1692" t="str">
            <v>EN_TRANSITO</v>
          </cell>
          <cell r="J1692">
            <v>44973</v>
          </cell>
          <cell r="K1692" t="str">
            <v>SILVIA MARGOTH MORETA</v>
          </cell>
          <cell r="L1692" t="str">
            <v>MARISCAL SUCRE AV JERONIMO CARRION 355 y CALLE LEONIDAS PLAZA DPTO 401 EDIFICIO CARRION PLAZA ESQUINA COLOR MELON</v>
          </cell>
        </row>
        <row r="1693">
          <cell r="A1693" t="str">
            <v>20003111639231</v>
          </cell>
          <cell r="B1693">
            <v>515643</v>
          </cell>
          <cell r="C1693" t="str">
            <v>20003111639231</v>
          </cell>
          <cell r="D1693" t="str">
            <v>CONECEL_REG</v>
          </cell>
          <cell r="E1693" t="str">
            <v>DESPACHO</v>
          </cell>
          <cell r="F1693" t="str">
            <v>NORMAL</v>
          </cell>
          <cell r="G1693" t="str">
            <v>FEX46931</v>
          </cell>
          <cell r="H1693">
            <v>44971</v>
          </cell>
          <cell r="I1693" t="str">
            <v>ENTREGADO</v>
          </cell>
          <cell r="J1693">
            <v>44973</v>
          </cell>
          <cell r="K1693" t="str">
            <v>STALIN DANIEL SEGURA</v>
          </cell>
          <cell r="L1693" t="str">
            <v>QUITO TRABAJO AV QUITUMBENAN Y AV AMARUNAN PLATAFORMA GUBERNAMENTAL DE DESARROLLO PISO 1</v>
          </cell>
        </row>
        <row r="1694">
          <cell r="A1694" t="str">
            <v>20003108662578</v>
          </cell>
          <cell r="B1694">
            <v>515644</v>
          </cell>
          <cell r="C1694" t="str">
            <v>20003108662578</v>
          </cell>
          <cell r="D1694" t="str">
            <v>CONECEL_REG</v>
          </cell>
          <cell r="E1694" t="str">
            <v>DESPACHO</v>
          </cell>
          <cell r="F1694" t="str">
            <v>NORMAL</v>
          </cell>
          <cell r="G1694" t="str">
            <v>FEX46932</v>
          </cell>
          <cell r="H1694">
            <v>44971</v>
          </cell>
          <cell r="I1694" t="str">
            <v>ENTREGADO</v>
          </cell>
          <cell r="J1694">
            <v>44972</v>
          </cell>
          <cell r="K1694" t="str">
            <v>SULEMA DEL ROCIO DELGADO</v>
          </cell>
          <cell r="L1694" t="str">
            <v>QUITO COTOCOLLAO calle N79 Y calle transversal N 78B Numero de casa Oe6 35 hay una guarderia llamada comititos cuadra y media mas arriba de la guarderia a mano izquierda baja HAY CANCHA DE VOLLEY</v>
          </cell>
        </row>
        <row r="1695">
          <cell r="A1695" t="str">
            <v>20003108657348</v>
          </cell>
          <cell r="B1695">
            <v>515645</v>
          </cell>
          <cell r="C1695" t="str">
            <v>20003108657348</v>
          </cell>
          <cell r="D1695" t="str">
            <v>CONECEL_REG</v>
          </cell>
          <cell r="E1695" t="str">
            <v>DESPACHO</v>
          </cell>
          <cell r="F1695" t="str">
            <v>NORMAL</v>
          </cell>
          <cell r="G1695" t="str">
            <v>FEX46933</v>
          </cell>
          <cell r="H1695">
            <v>44971</v>
          </cell>
          <cell r="I1695" t="str">
            <v>ENTREGADO</v>
          </cell>
          <cell r="J1695">
            <v>44972</v>
          </cell>
          <cell r="K1695" t="str">
            <v>WASHINGTON MOROCHO</v>
          </cell>
          <cell r="L1695" t="str">
            <v>CALDERON CALLE 85 No: CASA 2 y CALLE 6 CASA CREMA DE TRES PISOS INSTALACION DE SEGUNDO PISO</v>
          </cell>
        </row>
        <row r="1696">
          <cell r="A1696" t="str">
            <v>20003106337765</v>
          </cell>
          <cell r="B1696">
            <v>515646</v>
          </cell>
          <cell r="C1696" t="str">
            <v>20003106337765</v>
          </cell>
          <cell r="D1696" t="str">
            <v>CONECEL_REG</v>
          </cell>
          <cell r="E1696" t="str">
            <v>DESPACHO</v>
          </cell>
          <cell r="F1696" t="str">
            <v>NORMAL</v>
          </cell>
          <cell r="G1696" t="str">
            <v>FEX46934</v>
          </cell>
          <cell r="H1696">
            <v>44971</v>
          </cell>
          <cell r="I1696" t="str">
            <v>ENTREGADO</v>
          </cell>
          <cell r="J1696">
            <v>44972</v>
          </cell>
          <cell r="K1696" t="str">
            <v>YOSMARY DEL VALLE MARTINEZ</v>
          </cell>
          <cell r="L1696" t="str">
            <v>QUITO INAQUITO CALLE BELGICA No: E9 41 y AV DE LOS SHYRIS EDIF BELGICA GERDEN RESTAURANTE EL ALFORNO</v>
          </cell>
        </row>
        <row r="1697">
          <cell r="A1697" t="str">
            <v>20003109825092</v>
          </cell>
          <cell r="B1697">
            <v>515601</v>
          </cell>
          <cell r="C1697" t="str">
            <v>20003109825092</v>
          </cell>
          <cell r="D1697" t="str">
            <v>CONECEL_REG</v>
          </cell>
          <cell r="E1697" t="str">
            <v>DESPACHO</v>
          </cell>
          <cell r="F1697" t="str">
            <v>NORMAL</v>
          </cell>
          <cell r="G1697" t="str">
            <v>FEX46966</v>
          </cell>
          <cell r="H1697">
            <v>44971</v>
          </cell>
          <cell r="I1697" t="str">
            <v>ENTREGADO</v>
          </cell>
          <cell r="J1697">
            <v>44972</v>
          </cell>
          <cell r="K1697" t="str">
            <v>ANA BELEN ROMERO</v>
          </cell>
          <cell r="L1697" t="str">
            <v>QUITO PONCEANO CALLE OE4 No: SN y CALLE ISIDRO GUACHAMIN CASA COLOR BLANCO 2 PISOS REF ESTADIO DE LA LIGA RODRIGO PAZ</v>
          </cell>
        </row>
        <row r="1698">
          <cell r="A1698" t="str">
            <v>20003098851756</v>
          </cell>
          <cell r="B1698">
            <v>515602</v>
          </cell>
          <cell r="C1698" t="str">
            <v>20003098851756</v>
          </cell>
          <cell r="D1698" t="str">
            <v>CONECEL_REG</v>
          </cell>
          <cell r="E1698" t="str">
            <v>DESPACHO</v>
          </cell>
          <cell r="F1698" t="str">
            <v>NORMAL</v>
          </cell>
          <cell r="G1698" t="str">
            <v>FEX46965</v>
          </cell>
          <cell r="H1698">
            <v>44971</v>
          </cell>
          <cell r="I1698" t="str">
            <v>EN_TRANSITO</v>
          </cell>
          <cell r="J1698">
            <v>44973</v>
          </cell>
          <cell r="K1698" t="str">
            <v>ANTHONY STEPHANO LOPEZ</v>
          </cell>
          <cell r="L1698" t="str">
            <v>BELISARIO QUEVEDO AMERICA 3142 SAN GABRIEL /EDIF MEGARON DP 206/ ESQ</v>
          </cell>
        </row>
        <row r="1699">
          <cell r="A1699" t="str">
            <v>5815751</v>
          </cell>
          <cell r="B1699">
            <v>515603</v>
          </cell>
          <cell r="C1699" t="str">
            <v>5815751</v>
          </cell>
          <cell r="D1699" t="str">
            <v>CONECEL_REG</v>
          </cell>
          <cell r="E1699" t="str">
            <v>DESPACHO</v>
          </cell>
          <cell r="F1699" t="str">
            <v>NORMAL</v>
          </cell>
          <cell r="G1699" t="str">
            <v>FEX46963</v>
          </cell>
          <cell r="H1699">
            <v>44971</v>
          </cell>
          <cell r="I1699" t="str">
            <v>EN_TRANSITO</v>
          </cell>
          <cell r="J1699">
            <v>44973</v>
          </cell>
          <cell r="K1699" t="str">
            <v>CARLOS ANDRES FABARA DAVILA</v>
          </cell>
          <cell r="L1699" t="str">
            <v>PONCEANO AV DIEGO DE VASQUEZ y AV JUAN SELIS CONJUNTO CASTELLANA 1 CASA 1</v>
          </cell>
        </row>
        <row r="1700">
          <cell r="A1700" t="str">
            <v>20003100092563_1</v>
          </cell>
          <cell r="B1700">
            <v>515604</v>
          </cell>
          <cell r="C1700" t="str">
            <v>20003100092563_1</v>
          </cell>
          <cell r="D1700" t="str">
            <v>CONECEL_REG</v>
          </cell>
          <cell r="E1700" t="str">
            <v>DESPACHO</v>
          </cell>
          <cell r="F1700" t="str">
            <v>NORMAL</v>
          </cell>
          <cell r="G1700" t="str">
            <v>FEX46964</v>
          </cell>
          <cell r="H1700">
            <v>44971</v>
          </cell>
          <cell r="I1700" t="str">
            <v>ENTREGADO</v>
          </cell>
          <cell r="J1700">
            <v>44973</v>
          </cell>
          <cell r="K1700" t="str">
            <v>CARLOS FERNANDO PERUGACHI</v>
          </cell>
          <cell r="L1700" t="str">
            <v>MARIANA DE JESUS Y LA OCCIDENTAL/BODEGAS LA CHORRERA DE LA EMAC/PASANDO EL CAMPUS DE LA UT</v>
          </cell>
        </row>
        <row r="1701">
          <cell r="A1701" t="str">
            <v>20003109831578</v>
          </cell>
          <cell r="B1701">
            <v>515605</v>
          </cell>
          <cell r="C1701" t="str">
            <v>20003109831578</v>
          </cell>
          <cell r="D1701" t="str">
            <v>CONECEL_REG</v>
          </cell>
          <cell r="E1701" t="str">
            <v>DESPACHO</v>
          </cell>
          <cell r="F1701" t="str">
            <v>NORMAL</v>
          </cell>
          <cell r="G1701" t="str">
            <v>FEX46962</v>
          </cell>
          <cell r="H1701">
            <v>44971</v>
          </cell>
          <cell r="I1701" t="str">
            <v>EN_TRANSITO</v>
          </cell>
          <cell r="J1701">
            <v>44973</v>
          </cell>
          <cell r="K1701" t="str">
            <v>DANIEL ALEJANDRO ROBELLY</v>
          </cell>
          <cell r="L1701" t="str">
            <v xml:space="preserve"> QUITO  IÑAQUITO GONZALES SUAREZ AV 12 DE OCTUBRE Y ABRAHAM LINCON /EN EL EDIFICIO LA TORRE 1492 PISO 4 / OFICINA 407</v>
          </cell>
        </row>
        <row r="1702">
          <cell r="A1702" t="str">
            <v>20003110324845</v>
          </cell>
          <cell r="B1702">
            <v>515606</v>
          </cell>
          <cell r="C1702" t="str">
            <v>20003110324845</v>
          </cell>
          <cell r="D1702" t="str">
            <v>CONECEL_REG</v>
          </cell>
          <cell r="E1702" t="str">
            <v>DESPACHO</v>
          </cell>
          <cell r="F1702" t="str">
            <v>NORMAL</v>
          </cell>
          <cell r="G1702" t="str">
            <v>FEX46961</v>
          </cell>
          <cell r="H1702">
            <v>44971</v>
          </cell>
          <cell r="I1702" t="str">
            <v>INCIDENCIA</v>
          </cell>
          <cell r="J1702">
            <v>44972</v>
          </cell>
          <cell r="K1702" t="str">
            <v>DANIEL SANTIAGO MONCAYO</v>
          </cell>
          <cell r="L1702" t="str">
            <v>QUITO SOLANDA AV ANASTACIO VITERI OE1-71 y CALLE ENRIQUE GARCES</v>
          </cell>
        </row>
        <row r="1703">
          <cell r="A1703" t="str">
            <v>20003111633660</v>
          </cell>
          <cell r="B1703">
            <v>515607</v>
          </cell>
          <cell r="C1703" t="str">
            <v>20003111633660</v>
          </cell>
          <cell r="D1703" t="str">
            <v>CONECEL_REG</v>
          </cell>
          <cell r="E1703" t="str">
            <v>DESPACHO</v>
          </cell>
          <cell r="F1703" t="str">
            <v>NORMAL</v>
          </cell>
          <cell r="G1703" t="str">
            <v>FEX46960</v>
          </cell>
          <cell r="H1703">
            <v>44971</v>
          </cell>
          <cell r="I1703" t="str">
            <v>COORDINADO</v>
          </cell>
          <cell r="J1703">
            <v>44973</v>
          </cell>
          <cell r="K1703" t="str">
            <v>DAYANA ABIGAIL GUZMAN</v>
          </cell>
          <cell r="L1703" t="str">
            <v>CHIMBACALLE AV ALPAHUASI NO: 12 Y CALLE PEDRO CALLAZOS DE REFERENCIA VIVERES DE JONATHAN CERCA DE LA CANCHA PIO 12</v>
          </cell>
        </row>
        <row r="1704">
          <cell r="A1704" t="str">
            <v>20003110618769</v>
          </cell>
          <cell r="B1704">
            <v>515608</v>
          </cell>
          <cell r="C1704" t="str">
            <v>20003110618769</v>
          </cell>
          <cell r="D1704" t="str">
            <v>CONECEL_REG</v>
          </cell>
          <cell r="E1704" t="str">
            <v>DESPACHO</v>
          </cell>
          <cell r="F1704" t="str">
            <v>NORMAL</v>
          </cell>
          <cell r="G1704" t="str">
            <v>FEX46959</v>
          </cell>
          <cell r="H1704">
            <v>44971</v>
          </cell>
          <cell r="I1704" t="str">
            <v>ENTREGADO</v>
          </cell>
          <cell r="J1704">
            <v>44973</v>
          </cell>
          <cell r="K1704" t="str">
            <v>DIEGO XAVIER GUDIA,O</v>
          </cell>
          <cell r="L1704" t="str">
            <v>QUITO PUENGASI CALLE E21 No: S1 42 y CALLE PEGUCHI CASA TRES PISOS BLANCA CON PUERTA NEGRA</v>
          </cell>
        </row>
        <row r="1705">
          <cell r="A1705" t="str">
            <v>20003108669623</v>
          </cell>
          <cell r="B1705">
            <v>515609</v>
          </cell>
          <cell r="C1705" t="str">
            <v>20003108669623</v>
          </cell>
          <cell r="D1705" t="str">
            <v>CONECEL_REG</v>
          </cell>
          <cell r="E1705" t="str">
            <v>DESPACHO</v>
          </cell>
          <cell r="F1705" t="str">
            <v>NORMAL</v>
          </cell>
          <cell r="G1705" t="str">
            <v>FEX46958</v>
          </cell>
          <cell r="H1705">
            <v>44971</v>
          </cell>
          <cell r="I1705" t="str">
            <v>ENTREGADO</v>
          </cell>
          <cell r="J1705">
            <v>44973</v>
          </cell>
          <cell r="K1705" t="str">
            <v>DOMENICA ALMENDARIZ</v>
          </cell>
          <cell r="L1705" t="str">
            <v>QUITO JIPIJAPA CALLE ISLA SAN CRISTOBAL Y CALLE TOMAS DE BERLANGA CS 2 PISOS CL AZUL REF LOCALES DEBAJO DE CASA</v>
          </cell>
        </row>
        <row r="1706">
          <cell r="A1706" t="str">
            <v>20003109050978</v>
          </cell>
          <cell r="B1706">
            <v>515610</v>
          </cell>
          <cell r="C1706" t="str">
            <v>20003109050978</v>
          </cell>
          <cell r="D1706" t="str">
            <v>CONECEL_REG</v>
          </cell>
          <cell r="E1706" t="str">
            <v>DESPACHO</v>
          </cell>
          <cell r="F1706" t="str">
            <v>NORMAL</v>
          </cell>
          <cell r="G1706" t="str">
            <v>FEX46957</v>
          </cell>
          <cell r="H1706">
            <v>44971</v>
          </cell>
          <cell r="I1706" t="str">
            <v>DEVOLUCION_EN_PROCESO</v>
          </cell>
          <cell r="J1706">
            <v>44973</v>
          </cell>
          <cell r="K1706" t="str">
            <v>EDISON EDUARDO FERNANDEZ</v>
          </cell>
          <cell r="L1706" t="str">
            <v>CONOCOTO CALLE OE2 NO: CA.E2 Y CALLE ANTONIO JOSE DE SUCRE LOCAL 2/ AL FRENTE QUEDA UNA PANADERIA/ AL LADO UN SALON DE BELLEZA/CASA A 20 METROS DE LA PUERTA PRINCIPAL DEL COLEGIO SAN VICENTE DE PAUL.</v>
          </cell>
        </row>
        <row r="1707">
          <cell r="A1707" t="str">
            <v>20003100085259</v>
          </cell>
          <cell r="B1707">
            <v>515611</v>
          </cell>
          <cell r="C1707" t="str">
            <v>20003100085259</v>
          </cell>
          <cell r="D1707" t="str">
            <v>CONECEL_REG</v>
          </cell>
          <cell r="E1707" t="str">
            <v>DESPACHO</v>
          </cell>
          <cell r="F1707" t="str">
            <v>NORMAL</v>
          </cell>
          <cell r="G1707" t="str">
            <v>FEX46956</v>
          </cell>
          <cell r="H1707">
            <v>44971</v>
          </cell>
          <cell r="I1707" t="str">
            <v>EN_TRANSITO</v>
          </cell>
          <cell r="J1707">
            <v>44973</v>
          </cell>
          <cell r="K1707" t="str">
            <v>EDWIN PATRICIO JIMENEZ</v>
          </cell>
          <cell r="L1707" t="str">
            <v>QUITO CALDERON AV NEPTALY GODOY No: 12 y CALLE RIO AMAZONAS 3 PISOS/ GRIS/ PUERTA NEGRA/ FRENTE A ENTRADA CC NOGAL</v>
          </cell>
        </row>
        <row r="1708">
          <cell r="A1708" t="str">
            <v>20003110710206</v>
          </cell>
          <cell r="B1708">
            <v>515612</v>
          </cell>
          <cell r="C1708" t="str">
            <v>20003110710206</v>
          </cell>
          <cell r="D1708" t="str">
            <v>CONECEL_REG</v>
          </cell>
          <cell r="E1708" t="str">
            <v>DESPACHO</v>
          </cell>
          <cell r="F1708" t="str">
            <v>NORMAL</v>
          </cell>
          <cell r="G1708" t="str">
            <v>FEX46955</v>
          </cell>
          <cell r="H1708">
            <v>44971</v>
          </cell>
          <cell r="I1708" t="str">
            <v>EN_TRANSITO</v>
          </cell>
          <cell r="J1708">
            <v>44973</v>
          </cell>
          <cell r="K1708" t="str">
            <v>ELIZABETH MICHELLE COELLO</v>
          </cell>
          <cell r="L1708" t="str">
            <v>QUITO TRABAJO AGUA POTABLE DE QUITO AREA DE LIMPIEZA CALLES ITALIA Y MARIA DE JESUS</v>
          </cell>
        </row>
        <row r="1709">
          <cell r="A1709" t="str">
            <v>20003108662392</v>
          </cell>
          <cell r="B1709">
            <v>515613</v>
          </cell>
          <cell r="C1709" t="str">
            <v>20003108662392</v>
          </cell>
          <cell r="D1709" t="str">
            <v>CONECEL_REG</v>
          </cell>
          <cell r="E1709" t="str">
            <v>DESPACHO</v>
          </cell>
          <cell r="F1709" t="str">
            <v>NORMAL</v>
          </cell>
          <cell r="G1709" t="str">
            <v>FEX46954</v>
          </cell>
          <cell r="H1709">
            <v>44971</v>
          </cell>
          <cell r="I1709" t="str">
            <v>EN_TRANSITO</v>
          </cell>
          <cell r="J1709">
            <v>44973</v>
          </cell>
          <cell r="K1709" t="str">
            <v>EUGENIA ANGULO</v>
          </cell>
          <cell r="L1709" t="str">
            <v>CALLE MEDARDO SILVA S4-221 Y CALLE AURORA ESTRADA REF: FRENTEN AL ESTADIO SAN JUAN</v>
          </cell>
        </row>
        <row r="1710">
          <cell r="A1710" t="str">
            <v>20003109785631</v>
          </cell>
          <cell r="B1710">
            <v>515614</v>
          </cell>
          <cell r="C1710" t="str">
            <v>20003109785631</v>
          </cell>
          <cell r="D1710" t="str">
            <v>CONECEL_REG</v>
          </cell>
          <cell r="E1710" t="str">
            <v>DESPACHO</v>
          </cell>
          <cell r="F1710" t="str">
            <v>NORMAL</v>
          </cell>
          <cell r="G1710" t="str">
            <v>FEX46953</v>
          </cell>
          <cell r="H1710">
            <v>44971</v>
          </cell>
          <cell r="I1710" t="str">
            <v>DEVOLUCION_EN_PROCESO</v>
          </cell>
          <cell r="J1710">
            <v>44973</v>
          </cell>
          <cell r="K1710" t="str">
            <v>FRANKLIN ANDRES GRANDA</v>
          </cell>
          <cell r="L1710" t="str">
            <v>QUITO LA CONCEPCION AV EMPERADOR CARLOS QUINTO NO: 155 Y CALLE JULIO LARREA BLOQUE ARCHIDONA SE ENCUENTRA ESQUINERO DE COLOR AZUL CON CREMA/ DEPARTAMENTO 301/ TERCER PISO</v>
          </cell>
        </row>
        <row r="1711">
          <cell r="A1711" t="str">
            <v>20003107820050</v>
          </cell>
          <cell r="B1711">
            <v>515615</v>
          </cell>
          <cell r="C1711" t="str">
            <v>20003107820050</v>
          </cell>
          <cell r="D1711" t="str">
            <v>CONECEL_REG</v>
          </cell>
          <cell r="E1711" t="str">
            <v>DESPACHO</v>
          </cell>
          <cell r="F1711" t="str">
            <v>NORMAL</v>
          </cell>
          <cell r="G1711" t="str">
            <v>FEX46952</v>
          </cell>
          <cell r="H1711">
            <v>44971</v>
          </cell>
          <cell r="I1711" t="str">
            <v>ENTREGADO</v>
          </cell>
          <cell r="J1711">
            <v>44973</v>
          </cell>
          <cell r="K1711" t="str">
            <v>FREDY PATRICIO TOAPANTA</v>
          </cell>
          <cell r="L1711" t="str">
            <v>SOLANDA CALLE PEDRO BENAVENTE NO: S23-116 Y CALLE CALISTO DE PINO CASA 2 PISOS COLOR GRIS PARQUE LABERINTO</v>
          </cell>
        </row>
        <row r="1712">
          <cell r="A1712" t="str">
            <v>20003107828201</v>
          </cell>
          <cell r="B1712">
            <v>515616</v>
          </cell>
          <cell r="C1712" t="str">
            <v>20003107828201</v>
          </cell>
          <cell r="D1712" t="str">
            <v>CONECEL_REG</v>
          </cell>
          <cell r="E1712" t="str">
            <v>DESPACHO</v>
          </cell>
          <cell r="F1712" t="str">
            <v>NORMAL</v>
          </cell>
          <cell r="G1712" t="str">
            <v>FEX46951</v>
          </cell>
          <cell r="H1712">
            <v>44971</v>
          </cell>
          <cell r="I1712" t="str">
            <v>COORDINADO</v>
          </cell>
          <cell r="J1712">
            <v>44973</v>
          </cell>
          <cell r="K1712" t="str">
            <v>GLORIA SARA AA,ASCO</v>
          </cell>
          <cell r="L1712" t="str">
            <v>QUITO CONOCOTO AV GENERAL RUMINAHUI NO: SN Y CALLE ISLA SAN CRISTOBAL ALADO DE SAMADI LOCAL DIAMENTE NEGRO PB</v>
          </cell>
        </row>
        <row r="1713">
          <cell r="A1713" t="str">
            <v>20003109060141</v>
          </cell>
          <cell r="B1713">
            <v>515617</v>
          </cell>
          <cell r="C1713" t="str">
            <v>20003109060141</v>
          </cell>
          <cell r="D1713" t="str">
            <v>CONECEL_REG</v>
          </cell>
          <cell r="E1713" t="str">
            <v>DESPACHO</v>
          </cell>
          <cell r="F1713" t="str">
            <v>NORMAL</v>
          </cell>
          <cell r="G1713" t="str">
            <v>FEX46950</v>
          </cell>
          <cell r="H1713">
            <v>44971</v>
          </cell>
          <cell r="I1713" t="str">
            <v>ENTREGADO</v>
          </cell>
          <cell r="J1713">
            <v>44972</v>
          </cell>
          <cell r="K1713" t="str">
            <v>JACKSON EUSEBIO BIANCONI</v>
          </cell>
          <cell r="L1713" t="str">
            <v>QUITO SAN BARTOLO PASAJE OE1D No: SN y CALLE ENRIQUE GARCES CASA DE 1 P</v>
          </cell>
        </row>
        <row r="1714">
          <cell r="A1714" t="str">
            <v>20003100097437</v>
          </cell>
          <cell r="B1714">
            <v>515618</v>
          </cell>
          <cell r="C1714" t="str">
            <v>20003100097437</v>
          </cell>
          <cell r="D1714" t="str">
            <v>CONECEL_REG</v>
          </cell>
          <cell r="E1714" t="str">
            <v>DESPACHO</v>
          </cell>
          <cell r="F1714" t="str">
            <v>NORMAL</v>
          </cell>
          <cell r="G1714" t="str">
            <v>FEX46949</v>
          </cell>
          <cell r="H1714">
            <v>44971</v>
          </cell>
          <cell r="I1714" t="str">
            <v>EN_TRANSITO</v>
          </cell>
          <cell r="J1714">
            <v>44973</v>
          </cell>
          <cell r="K1714" t="str">
            <v>JAIME FABIAN LUNA</v>
          </cell>
          <cell r="L1714" t="str">
            <v>QUITO EL CONDADO CALLE 6 NO: SN Y CALLE T URB. EL CONDADO EDIF DIVOLI DPTO 4</v>
          </cell>
        </row>
        <row r="1715">
          <cell r="A1715" t="str">
            <v>20003107804178</v>
          </cell>
          <cell r="B1715">
            <v>515619</v>
          </cell>
          <cell r="C1715" t="str">
            <v>20003107804178</v>
          </cell>
          <cell r="D1715" t="str">
            <v>CONECEL_REG</v>
          </cell>
          <cell r="E1715" t="str">
            <v>DESPACHO</v>
          </cell>
          <cell r="F1715" t="str">
            <v>NORMAL</v>
          </cell>
          <cell r="G1715" t="str">
            <v>FEX46946</v>
          </cell>
          <cell r="H1715">
            <v>44971</v>
          </cell>
          <cell r="I1715" t="str">
            <v>ENTREGADO</v>
          </cell>
          <cell r="J1715">
            <v>44972</v>
          </cell>
          <cell r="K1715" t="str">
            <v>JESSICA FERNANDA ALAVA</v>
          </cell>
          <cell r="L1715" t="str">
            <v>QUITO CALDERON CALLE HUMBERTO PUGA No: N9 322 y CALLE ELIAS GODOY CONJUNTO AMATISTA CASA 1 piso numero 2 REF IGLESIA VIRGEN DE MONSERRAT</v>
          </cell>
        </row>
        <row r="1716">
          <cell r="A1716" t="str">
            <v>20003109062489</v>
          </cell>
          <cell r="B1716">
            <v>515620</v>
          </cell>
          <cell r="C1716" t="str">
            <v>20003109062489</v>
          </cell>
          <cell r="D1716" t="str">
            <v>CONECEL_REG</v>
          </cell>
          <cell r="E1716" t="str">
            <v>DESPACHO</v>
          </cell>
          <cell r="F1716" t="str">
            <v>NORMAL</v>
          </cell>
          <cell r="G1716" t="str">
            <v>FEX46947</v>
          </cell>
          <cell r="H1716">
            <v>44971</v>
          </cell>
          <cell r="I1716" t="str">
            <v>ENTREGADO</v>
          </cell>
          <cell r="J1716">
            <v>44973</v>
          </cell>
          <cell r="K1716" t="str">
            <v>JIMMY DANIEL ROBAYO</v>
          </cell>
          <cell r="L1716" t="str">
            <v>QUITO LA CONCEPCION CALLE ZAPAROS NO: 150 173 Y CALLE HOMERO SALAS CONJUNTO SAN FELIPE DEL PINAR TORRE 8 DEPARTAMENTO 14</v>
          </cell>
        </row>
        <row r="1717">
          <cell r="A1717" t="str">
            <v>20003107459037</v>
          </cell>
          <cell r="B1717">
            <v>515621</v>
          </cell>
          <cell r="C1717" t="str">
            <v>20003107459037</v>
          </cell>
          <cell r="D1717" t="str">
            <v>CONECEL_REG</v>
          </cell>
          <cell r="E1717" t="str">
            <v>DESPACHO</v>
          </cell>
          <cell r="F1717" t="str">
            <v>NORMAL</v>
          </cell>
          <cell r="G1717" t="str">
            <v>FEX46948</v>
          </cell>
          <cell r="H1717">
            <v>44971</v>
          </cell>
          <cell r="I1717" t="str">
            <v>COORDINADO</v>
          </cell>
          <cell r="J1717">
            <v>44973</v>
          </cell>
          <cell r="K1717" t="str">
            <v>JOHANNA NATALIA VITERI</v>
          </cell>
          <cell r="L1717" t="str">
            <v>"SAN ISIDRO DEL INCA/DE LAS HIEDRAS N 440 Y JOEL POLANCO LOCAL PLANTA BAJA ""ROSETO"" JUNTO A MARIO RUBIO"</v>
          </cell>
        </row>
        <row r="1718">
          <cell r="A1718" t="str">
            <v>20003111618972</v>
          </cell>
          <cell r="B1718">
            <v>515622</v>
          </cell>
          <cell r="C1718" t="str">
            <v>20003111618972</v>
          </cell>
          <cell r="D1718" t="str">
            <v>CONECEL_REG</v>
          </cell>
          <cell r="E1718" t="str">
            <v>DESPACHO</v>
          </cell>
          <cell r="F1718" t="str">
            <v>NORMAL</v>
          </cell>
          <cell r="G1718" t="str">
            <v>FEX46945</v>
          </cell>
          <cell r="H1718">
            <v>44971</v>
          </cell>
          <cell r="I1718" t="str">
            <v>ENTREGADO</v>
          </cell>
          <cell r="J1718">
            <v>44972</v>
          </cell>
          <cell r="K1718" t="str">
            <v>JOSMAN JOSUA CHACOA</v>
          </cell>
          <cell r="L1718" t="str">
            <v>EL CONDADO OE5D N80 345 N80F CAMINO A LA LIBERTAD/A LADO DE VIVERES VALERIA FRENTE A UN CYBER COLOR: BLANCO LOCAL: BARBER SHOW SANTI BRITH</v>
          </cell>
        </row>
        <row r="1719">
          <cell r="A1719" t="str">
            <v>20003107067541</v>
          </cell>
          <cell r="B1719">
            <v>515623</v>
          </cell>
          <cell r="C1719" t="str">
            <v>20003107067541</v>
          </cell>
          <cell r="D1719" t="str">
            <v>CONECEL_REG</v>
          </cell>
          <cell r="E1719" t="str">
            <v>DESPACHO</v>
          </cell>
          <cell r="F1719" t="str">
            <v>NORMAL</v>
          </cell>
          <cell r="G1719" t="str">
            <v>FEX46942</v>
          </cell>
          <cell r="H1719">
            <v>44971</v>
          </cell>
          <cell r="I1719" t="str">
            <v>COORDINADO</v>
          </cell>
          <cell r="J1719">
            <v>44973</v>
          </cell>
          <cell r="K1719" t="str">
            <v>JUAN CARLOS MORA</v>
          </cell>
          <cell r="L1719" t="str">
            <v>CHIMBACALLE CALLE ANTISANA NO: E3-70 Y CALLE MONTECRISTI CASA 3 PISOS COLOR NARANJA</v>
          </cell>
        </row>
        <row r="1720">
          <cell r="A1720" t="str">
            <v>20003107067779</v>
          </cell>
          <cell r="B1720">
            <v>515624</v>
          </cell>
          <cell r="C1720" t="str">
            <v>20003107067779</v>
          </cell>
          <cell r="D1720" t="str">
            <v>CONECEL_REG</v>
          </cell>
          <cell r="E1720" t="str">
            <v>DESPACHO</v>
          </cell>
          <cell r="F1720" t="str">
            <v>NORMAL</v>
          </cell>
          <cell r="G1720" t="str">
            <v>FEX46944</v>
          </cell>
          <cell r="H1720">
            <v>44971</v>
          </cell>
          <cell r="I1720" t="str">
            <v>DEVOLUCION_EN_PROCESO</v>
          </cell>
          <cell r="J1720">
            <v>44973</v>
          </cell>
          <cell r="K1720" t="str">
            <v>KARINA ISABEL SALAMANCA</v>
          </cell>
          <cell r="L1720" t="str">
            <v>PONCEANO CALLE LOS ARROYOS NO: 65-39 Y AV EUCALIPTOS LOCAL PLANTA BAJA/FRENTE A LA PANDERIA JUANSITO</v>
          </cell>
        </row>
        <row r="1721">
          <cell r="A1721" t="str">
            <v>20003107085151</v>
          </cell>
          <cell r="B1721">
            <v>515625</v>
          </cell>
          <cell r="C1721" t="str">
            <v>20003107085151</v>
          </cell>
          <cell r="D1721" t="str">
            <v>CONECEL_REG</v>
          </cell>
          <cell r="E1721" t="str">
            <v>DESPACHO</v>
          </cell>
          <cell r="F1721" t="str">
            <v>NORMAL</v>
          </cell>
          <cell r="G1721" t="str">
            <v>FEX46943</v>
          </cell>
          <cell r="H1721">
            <v>44971</v>
          </cell>
          <cell r="I1721" t="str">
            <v>ENTREGADO</v>
          </cell>
          <cell r="J1721">
            <v>44973</v>
          </cell>
          <cell r="K1721" t="str">
            <v>KARINA SILVANA GUERRA</v>
          </cell>
          <cell r="L1721" t="str">
            <v>QUITO TRABAJO LOCAL RESTAURANTE AV GENERAL RUMINAHUI ANTES DEL PEAJE DE VALLES DE LOS CHILLOS SECTOR PUENTE AMARILLO REF ALADO DE ESTUDIO DE ABOGADOS EXPRESS</v>
          </cell>
        </row>
        <row r="1722">
          <cell r="A1722" t="str">
            <v>20003100070020</v>
          </cell>
          <cell r="B1722">
            <v>515626</v>
          </cell>
          <cell r="C1722" t="str">
            <v>20003100070020</v>
          </cell>
          <cell r="D1722" t="str">
            <v>CONECEL_REG</v>
          </cell>
          <cell r="E1722" t="str">
            <v>DESPACHO</v>
          </cell>
          <cell r="F1722" t="str">
            <v>NORMAL</v>
          </cell>
          <cell r="G1722" t="str">
            <v>FEX46935</v>
          </cell>
          <cell r="H1722">
            <v>44971</v>
          </cell>
          <cell r="I1722" t="str">
            <v>ENTREGADO</v>
          </cell>
          <cell r="J1722">
            <v>44973</v>
          </cell>
          <cell r="K1722" t="str">
            <v>KATHERINE MISHELL AMAGUAA,A</v>
          </cell>
          <cell r="L1722" t="str">
            <v>CUMBAYA CALLE VIA DEL FERROCARRIL No: 0E4110 y AV CRISTO REY CASA 2P PUERTA REJA NEGRA AL LADO DE MECANICA DE MOTO FRENTE A SALON BELLEZA</v>
          </cell>
        </row>
        <row r="1723">
          <cell r="A1723" t="str">
            <v>20003098441753_1</v>
          </cell>
          <cell r="B1723">
            <v>515627</v>
          </cell>
          <cell r="C1723" t="str">
            <v>20003098441753_1</v>
          </cell>
          <cell r="D1723" t="str">
            <v>CONECEL_REG</v>
          </cell>
          <cell r="E1723" t="str">
            <v>DESPACHO</v>
          </cell>
          <cell r="F1723" t="str">
            <v>NORMAL</v>
          </cell>
          <cell r="G1723" t="str">
            <v>FEX46936</v>
          </cell>
          <cell r="H1723">
            <v>44971</v>
          </cell>
          <cell r="I1723" t="str">
            <v>EN_TRANSITO</v>
          </cell>
          <cell r="J1723">
            <v>44973</v>
          </cell>
          <cell r="K1723" t="str">
            <v>LA TORRE DAYANA ELIZABETH ROSALES</v>
          </cell>
          <cell r="L1723" t="str">
            <v>QUITO CALDERON CALLE UNION 5-79 Y JORGE MORTILLO/ EN EL COLEGIO ISM NORTH</v>
          </cell>
        </row>
        <row r="1724">
          <cell r="A1724" t="str">
            <v>20003110311744</v>
          </cell>
          <cell r="B1724">
            <v>515628</v>
          </cell>
          <cell r="C1724" t="str">
            <v>20003110311744</v>
          </cell>
          <cell r="D1724" t="str">
            <v>CONECEL_REG</v>
          </cell>
          <cell r="E1724" t="str">
            <v>DESPACHO</v>
          </cell>
          <cell r="F1724" t="str">
            <v>NORMAL</v>
          </cell>
          <cell r="G1724" t="str">
            <v>FEX46937</v>
          </cell>
          <cell r="H1724">
            <v>44971</v>
          </cell>
          <cell r="I1724" t="str">
            <v>COORDINADO</v>
          </cell>
          <cell r="J1724">
            <v>44973</v>
          </cell>
          <cell r="K1724" t="str">
            <v>LOLA CAROLINA LARCO</v>
          </cell>
          <cell r="L1724" t="str">
            <v>QUITO PUENGASI CALLE JUAN JOSE GUERRERO NO: S4-222 Y CALLE COVI CASA DE 2 PISOS COLOR VERDE LIMON CON PORTON NEGRO</v>
          </cell>
        </row>
        <row r="1725">
          <cell r="A1725" t="str">
            <v>20003105363526</v>
          </cell>
          <cell r="B1725">
            <v>515629</v>
          </cell>
          <cell r="C1725" t="str">
            <v>20003105363526</v>
          </cell>
          <cell r="D1725" t="str">
            <v>CONECEL_REG</v>
          </cell>
          <cell r="E1725" t="str">
            <v>DESPACHO</v>
          </cell>
          <cell r="F1725" t="str">
            <v>NORMAL</v>
          </cell>
          <cell r="G1725" t="str">
            <v>FEX46938</v>
          </cell>
          <cell r="H1725">
            <v>44971</v>
          </cell>
          <cell r="I1725" t="str">
            <v>EN_TRANSITO</v>
          </cell>
          <cell r="J1725">
            <v>44973</v>
          </cell>
          <cell r="K1725" t="str">
            <v>LOURDES ADINA DEL CARMEN ESPINOZA</v>
          </cell>
          <cell r="L1725" t="str">
            <v>ESTOCOLMO E231 Y AMAZONAS CASA COLOR VERDE PORTON DE MADERA</v>
          </cell>
        </row>
        <row r="1726">
          <cell r="A1726" t="str">
            <v>20003107468667</v>
          </cell>
          <cell r="B1726">
            <v>515630</v>
          </cell>
          <cell r="C1726" t="str">
            <v>20003107468667</v>
          </cell>
          <cell r="D1726" t="str">
            <v>CONECEL_REG</v>
          </cell>
          <cell r="E1726" t="str">
            <v>DESPACHO</v>
          </cell>
          <cell r="F1726" t="str">
            <v>NORMAL</v>
          </cell>
          <cell r="G1726" t="str">
            <v>FEX46939</v>
          </cell>
          <cell r="H1726">
            <v>44971</v>
          </cell>
          <cell r="I1726" t="str">
            <v>ENTREGADO</v>
          </cell>
          <cell r="J1726">
            <v>44972</v>
          </cell>
          <cell r="K1726" t="str">
            <v>LUIS ALEJANDRO GAVILANES</v>
          </cell>
          <cell r="L1726" t="str">
            <v>QUITO TRABAJO CHILE Y BENALCAZAR PATRONATO SAN JOSE AREA JURIDICA REF JUNTO A FARMACIA SANA SANA</v>
          </cell>
        </row>
        <row r="1727">
          <cell r="A1727" t="str">
            <v>20003094676999</v>
          </cell>
          <cell r="B1727">
            <v>515631</v>
          </cell>
          <cell r="C1727" t="str">
            <v>20003094676999</v>
          </cell>
          <cell r="D1727" t="str">
            <v>CONECEL_REG</v>
          </cell>
          <cell r="E1727" t="str">
            <v>DESPACHO</v>
          </cell>
          <cell r="F1727" t="str">
            <v>NORMAL</v>
          </cell>
          <cell r="G1727" t="str">
            <v>FEX46940</v>
          </cell>
          <cell r="H1727">
            <v>44971</v>
          </cell>
          <cell r="I1727" t="str">
            <v>EN_TRANSITO</v>
          </cell>
          <cell r="J1727">
            <v>44973</v>
          </cell>
          <cell r="K1727" t="str">
            <v>MARCO ANDRES ORDOA,EZ</v>
          </cell>
          <cell r="L1727" t="str">
            <v>QUITO LA CONCEPCION AV PULIDA NO: OE3 201 Y CALLE TNTE GONZALO BENITEZ OE4 GONZALO BENITEZ/ ANDALUCIA PB/</v>
          </cell>
        </row>
        <row r="1728">
          <cell r="A1728" t="str">
            <v>20003106333090</v>
          </cell>
          <cell r="B1728">
            <v>515632</v>
          </cell>
          <cell r="C1728" t="str">
            <v>20003106333090</v>
          </cell>
          <cell r="D1728" t="str">
            <v>CONECEL_REG</v>
          </cell>
          <cell r="E1728" t="str">
            <v>DESPACHO</v>
          </cell>
          <cell r="F1728" t="str">
            <v>NORMAL</v>
          </cell>
          <cell r="G1728" t="str">
            <v>FEX46941</v>
          </cell>
          <cell r="H1728">
            <v>44971</v>
          </cell>
          <cell r="I1728" t="str">
            <v>EN_TRANSITO</v>
          </cell>
          <cell r="J1728">
            <v>44973</v>
          </cell>
          <cell r="K1728" t="str">
            <v>MARIA DEL CARMEN PAVON</v>
          </cell>
          <cell r="L1728" t="str">
            <v>QUITO COCHAPAMBA CALLE JORGE PIEDRA Y AV MARISCAL ANTONIO JOSE DE SUCRE CONJUNTO EL PEDREGAL CASA 27 FRENTE AL MERCADO ANDALUCIA</v>
          </cell>
        </row>
        <row r="1729">
          <cell r="A1729" t="str">
            <v>20003104789344</v>
          </cell>
          <cell r="B1729">
            <v>515633</v>
          </cell>
          <cell r="C1729" t="str">
            <v>20003104789344</v>
          </cell>
          <cell r="D1729" t="str">
            <v>CONECEL_REG</v>
          </cell>
          <cell r="E1729" t="str">
            <v>DESPACHO</v>
          </cell>
          <cell r="F1729" t="str">
            <v>NORMAL</v>
          </cell>
          <cell r="G1729" t="str">
            <v>FEX46921</v>
          </cell>
          <cell r="H1729">
            <v>44971</v>
          </cell>
          <cell r="I1729" t="str">
            <v>ENTREGADO</v>
          </cell>
          <cell r="J1729">
            <v>44972</v>
          </cell>
          <cell r="K1729" t="str">
            <v>MAURICIO JAVIER TIPAN</v>
          </cell>
          <cell r="L1729" t="str">
            <v>MARTHA BUCARAM CALLE S40A No: S40 30 y CALLE OE10F/BARRIO 2 FEBRERO PB/LA ECUATORIANA QUITO/CASA 3 PISOS ENLUCIDA ESQUINERA REF AL FRENTE DE UNA CANCHA DE BOLI</v>
          </cell>
        </row>
        <row r="1730">
          <cell r="A1730" t="str">
            <v>20003106003828</v>
          </cell>
          <cell r="B1730">
            <v>515634</v>
          </cell>
          <cell r="C1730" t="str">
            <v>20003106003828</v>
          </cell>
          <cell r="D1730" t="str">
            <v>CONECEL_REG</v>
          </cell>
          <cell r="E1730" t="str">
            <v>DESPACHO</v>
          </cell>
          <cell r="F1730" t="str">
            <v>NORMAL</v>
          </cell>
          <cell r="G1730" t="str">
            <v>FEX46922</v>
          </cell>
          <cell r="H1730">
            <v>44971</v>
          </cell>
          <cell r="I1730" t="str">
            <v>ENTREGADO</v>
          </cell>
          <cell r="J1730">
            <v>44972</v>
          </cell>
          <cell r="K1730" t="str">
            <v>MAYRA PATRICIA ORBE</v>
          </cell>
          <cell r="L1730" t="str">
            <v>JIPIJAPA AV 6 DE DICIEMBRE y CALLE RIO COCA INSTALACION OFICINA INDUFRANCE JUNTO A YAMAHA</v>
          </cell>
        </row>
        <row r="1731">
          <cell r="A1731" t="str">
            <v>20003094638544</v>
          </cell>
          <cell r="B1731">
            <v>515635</v>
          </cell>
          <cell r="C1731" t="str">
            <v>20003094638544</v>
          </cell>
          <cell r="D1731" t="str">
            <v>CONECEL_REG</v>
          </cell>
          <cell r="E1731" t="str">
            <v>DESPACHO</v>
          </cell>
          <cell r="F1731" t="str">
            <v>NORMAL</v>
          </cell>
          <cell r="G1731" t="str">
            <v>FEX46923</v>
          </cell>
          <cell r="H1731">
            <v>44971</v>
          </cell>
          <cell r="I1731" t="str">
            <v>ENTREGADO</v>
          </cell>
          <cell r="J1731">
            <v>44972</v>
          </cell>
          <cell r="K1731" t="str">
            <v>MIKE XAVIER ROSERO</v>
          </cell>
          <cell r="L1731" t="str">
            <v>QUITO TRABAJO AV 12 DE OCTUBRE Y AV LA CORRUNA EDIF MIRAGE PISO 12</v>
          </cell>
        </row>
        <row r="1732">
          <cell r="A1732" t="str">
            <v>20003107473341</v>
          </cell>
          <cell r="B1732">
            <v>515636</v>
          </cell>
          <cell r="C1732" t="str">
            <v>20003107473341</v>
          </cell>
          <cell r="D1732" t="str">
            <v>CONECEL_REG</v>
          </cell>
          <cell r="E1732" t="str">
            <v>DESPACHO</v>
          </cell>
          <cell r="F1732" t="str">
            <v>NORMAL</v>
          </cell>
          <cell r="G1732" t="str">
            <v>FEX46924</v>
          </cell>
          <cell r="H1732">
            <v>44971</v>
          </cell>
          <cell r="I1732" t="str">
            <v>ENTREGADO</v>
          </cell>
          <cell r="J1732">
            <v>44973</v>
          </cell>
          <cell r="K1732" t="str">
            <v>NATHALY BETSABE BERMEO</v>
          </cell>
          <cell r="L1732" t="str">
            <v>CALDERON CALLE SAN JOSE DE MORAN No: 104 y CALLE DE LOS MAIZALES/MAS ARRIBA DE UN BAZAR, CASA DE UN PISO CON BLOQUES</v>
          </cell>
        </row>
        <row r="1733">
          <cell r="A1733" t="str">
            <v>20003112395664</v>
          </cell>
          <cell r="B1733">
            <v>515637</v>
          </cell>
          <cell r="C1733" t="str">
            <v>20003112395664</v>
          </cell>
          <cell r="D1733" t="str">
            <v>CONECEL_REG</v>
          </cell>
          <cell r="E1733" t="str">
            <v>DESPACHO</v>
          </cell>
          <cell r="F1733" t="str">
            <v>NORMAL</v>
          </cell>
          <cell r="G1733" t="str">
            <v>FEX46925</v>
          </cell>
          <cell r="H1733">
            <v>44971</v>
          </cell>
          <cell r="I1733" t="str">
            <v>ENTREGADO</v>
          </cell>
          <cell r="J1733">
            <v>44973</v>
          </cell>
          <cell r="K1733" t="str">
            <v>NATHALY VANESSA CANDO</v>
          </cell>
          <cell r="L1733" t="str">
            <v>SANTA RITA CALLE ALOAG No: OE 5290 y CALLE ALFREDO ESCUDERO Conjunto Terranova 2 casa B AL FRENTE DE 2 TIENDAS A LADO DE UNA LUBRICADORA</v>
          </cell>
        </row>
        <row r="1734">
          <cell r="A1734" t="str">
            <v>20003108680900</v>
          </cell>
          <cell r="B1734">
            <v>515638</v>
          </cell>
          <cell r="C1734" t="str">
            <v>20003108680900</v>
          </cell>
          <cell r="D1734" t="str">
            <v>CONECEL_REG</v>
          </cell>
          <cell r="E1734" t="str">
            <v>DESPACHO</v>
          </cell>
          <cell r="F1734" t="str">
            <v>NORMAL</v>
          </cell>
          <cell r="G1734" t="str">
            <v>FEX46926</v>
          </cell>
          <cell r="H1734">
            <v>44971</v>
          </cell>
          <cell r="I1734" t="str">
            <v>EN_TRANSITO</v>
          </cell>
          <cell r="J1734">
            <v>44973</v>
          </cell>
          <cell r="K1734" t="str">
            <v>OLIVER ANTONIO TORRES</v>
          </cell>
          <cell r="L1734" t="str">
            <v>KENNEDY|AV LEONARDO MURIALDO|CALLE DE LOS NARDOS||Num./Villa: E1070|||</v>
          </cell>
        </row>
        <row r="1735">
          <cell r="A1735" t="str">
            <v>20003105370389</v>
          </cell>
          <cell r="B1735">
            <v>515639</v>
          </cell>
          <cell r="C1735" t="str">
            <v>20003105370389</v>
          </cell>
          <cell r="D1735" t="str">
            <v>CONECEL_REG</v>
          </cell>
          <cell r="E1735" t="str">
            <v>DESPACHO</v>
          </cell>
          <cell r="F1735" t="str">
            <v>NORMAL</v>
          </cell>
          <cell r="G1735" t="str">
            <v>FEX46927</v>
          </cell>
          <cell r="H1735">
            <v>44971</v>
          </cell>
          <cell r="I1735" t="str">
            <v>ENTREGADO</v>
          </cell>
          <cell r="J1735">
            <v>44973</v>
          </cell>
          <cell r="K1735" t="str">
            <v>OSCAR DARIO CHAVEZ</v>
          </cell>
          <cell r="L1735" t="str">
            <v>CALLE MORAYMA y CALLE RAMON BORJA CASA DE DOS PISOS COLOR AMARILLO, ALADO DEL PARQUE DE LA KENNEDY</v>
          </cell>
        </row>
        <row r="1736">
          <cell r="A1736" t="str">
            <v>20003101553090</v>
          </cell>
          <cell r="B1736">
            <v>515599</v>
          </cell>
          <cell r="C1736" t="str">
            <v>20003101553090</v>
          </cell>
          <cell r="D1736" t="str">
            <v>CONECEL_REG</v>
          </cell>
          <cell r="E1736" t="str">
            <v>DESPACHO</v>
          </cell>
          <cell r="F1736" t="str">
            <v>NORMAL</v>
          </cell>
          <cell r="G1736" t="str">
            <v>FEX46968</v>
          </cell>
          <cell r="H1736">
            <v>44971</v>
          </cell>
          <cell r="I1736" t="str">
            <v>COORDINADO</v>
          </cell>
          <cell r="J1736">
            <v>44973</v>
          </cell>
          <cell r="K1736" t="str">
            <v>ADONIS MANUEL YUQUE</v>
          </cell>
          <cell r="L1736" t="str">
            <v>QUITO GUAMANI CALLE GEORGE TOLEDO NO: OE2 220 Y CALLE QUITUMBE NAN S50B CASA DE 2 PISO COLOR CREMA REF: FARMACIA QUALITY</v>
          </cell>
        </row>
        <row r="1737">
          <cell r="A1737" t="str">
            <v>20003074097286_2</v>
          </cell>
          <cell r="B1737">
            <v>515600</v>
          </cell>
          <cell r="C1737" t="str">
            <v>20003074097286_2</v>
          </cell>
          <cell r="D1737" t="str">
            <v>CONECEL_REG</v>
          </cell>
          <cell r="E1737" t="str">
            <v>DESPACHO</v>
          </cell>
          <cell r="F1737" t="str">
            <v>NORMAL</v>
          </cell>
          <cell r="G1737" t="str">
            <v>FEX46967</v>
          </cell>
          <cell r="H1737">
            <v>44971</v>
          </cell>
          <cell r="I1737" t="str">
            <v>EN_TRANSITO</v>
          </cell>
          <cell r="J1737">
            <v>44973</v>
          </cell>
          <cell r="K1737" t="str">
            <v>ALEX BRYAN TELLO</v>
          </cell>
          <cell r="L1737" t="str">
            <v>QUITO EL CONDADO CALLE OE14 No: SN y CALLE N80C CASA DOS PISOS COLOR BLANCA</v>
          </cell>
        </row>
        <row r="1738">
          <cell r="A1738" t="str">
            <v>23-377</v>
          </cell>
          <cell r="B1738">
            <v>515598</v>
          </cell>
          <cell r="C1738" t="str">
            <v>23-377</v>
          </cell>
          <cell r="D1738" t="str">
            <v>VENTURA</v>
          </cell>
          <cell r="E1738" t="str">
            <v>DESPACHO</v>
          </cell>
          <cell r="F1738" t="str">
            <v>NORMAL</v>
          </cell>
          <cell r="G1738" t="str">
            <v>FT86192</v>
          </cell>
          <cell r="H1738">
            <v>44971</v>
          </cell>
          <cell r="I1738" t="str">
            <v>ENTREGADO</v>
          </cell>
          <cell r="J1738">
            <v>44973</v>
          </cell>
          <cell r="K1738" t="str">
            <v>MUNDO MOTRIZ</v>
          </cell>
          <cell r="L1738" t="str">
            <v>AV. ELOY ALFARO Y DE LAS ANONAS</v>
          </cell>
        </row>
        <row r="1739">
          <cell r="A1739" t="str">
            <v>2495884</v>
          </cell>
          <cell r="B1739">
            <v>515595</v>
          </cell>
          <cell r="C1739" t="str">
            <v>2495884</v>
          </cell>
          <cell r="D1739" t="str">
            <v>MDELIVERY</v>
          </cell>
          <cell r="E1739" t="str">
            <v>DESPACHO</v>
          </cell>
          <cell r="F1739" t="str">
            <v>NORMAL</v>
          </cell>
          <cell r="G1739" t="str">
            <v>FT86194</v>
          </cell>
          <cell r="H1739">
            <v>44971</v>
          </cell>
          <cell r="I1739" t="str">
            <v>ENTREGADO</v>
          </cell>
          <cell r="J1739">
            <v>44972</v>
          </cell>
          <cell r="K1739" t="str">
            <v>Nancy Farias_ASOCIACION ECUATORIANA DE PLASTICOS ASEPLAS</v>
          </cell>
          <cell r="L1739" t="str">
            <v>GUAYAS GUAYAQUIL Kennedy Norte Av Francisco de Orellana y Miguel H Alcivar Mz 154 Sl 2 Edificio Centro Empresarial Las Camara Planta Baja local 5 y 6</v>
          </cell>
        </row>
        <row r="1740">
          <cell r="A1740" t="str">
            <v>2495886</v>
          </cell>
          <cell r="B1740">
            <v>515597</v>
          </cell>
          <cell r="C1740" t="str">
            <v>2495886</v>
          </cell>
          <cell r="D1740" t="str">
            <v>MDELIVERY</v>
          </cell>
          <cell r="E1740" t="str">
            <v>DESPACHO</v>
          </cell>
          <cell r="F1740" t="str">
            <v>NORMAL</v>
          </cell>
          <cell r="G1740" t="str">
            <v>FT86196</v>
          </cell>
          <cell r="H1740">
            <v>44971</v>
          </cell>
          <cell r="I1740" t="str">
            <v>ENTREGADO</v>
          </cell>
          <cell r="J1740">
            <v>44972</v>
          </cell>
          <cell r="K1740" t="str">
            <v xml:space="preserve">GUARDIA TURNO_TELCONET S A </v>
          </cell>
          <cell r="L1740" t="str">
            <v xml:space="preserve"> GUAYAS GUAYAQUIL Kennedy Norte Mz 109 solar 21 En la garita de los agentes de seguridad </v>
          </cell>
        </row>
        <row r="1741">
          <cell r="A1741" t="str">
            <v>2495810</v>
          </cell>
          <cell r="B1741">
            <v>515557</v>
          </cell>
          <cell r="C1741" t="str">
            <v>2495810</v>
          </cell>
          <cell r="D1741" t="str">
            <v>MDELIVERY</v>
          </cell>
          <cell r="E1741" t="str">
            <v>DESPACHO</v>
          </cell>
          <cell r="F1741" t="str">
            <v>NORMAL</v>
          </cell>
          <cell r="G1741" t="str">
            <v>FT86206</v>
          </cell>
          <cell r="H1741">
            <v>44971</v>
          </cell>
          <cell r="I1741" t="str">
            <v>ENTREGADO</v>
          </cell>
          <cell r="J1741">
            <v>44973</v>
          </cell>
          <cell r="K1741" t="str">
            <v xml:space="preserve">Manuel Patricio Flores Merino_BANCO GUAYAQUIL S A </v>
          </cell>
          <cell r="L1741" t="str">
            <v xml:space="preserve"> Pichincha y P Icaza Matriz banco Guayaquil 3730100 Ext 24168 </v>
          </cell>
        </row>
        <row r="1742">
          <cell r="A1742" t="str">
            <v>2495811</v>
          </cell>
          <cell r="B1742">
            <v>515558</v>
          </cell>
          <cell r="C1742" t="str">
            <v>2495811</v>
          </cell>
          <cell r="D1742" t="str">
            <v>MDELIVERY</v>
          </cell>
          <cell r="E1742" t="str">
            <v>DESPACHO</v>
          </cell>
          <cell r="F1742" t="str">
            <v>NORMAL</v>
          </cell>
          <cell r="G1742" t="str">
            <v>FT86201</v>
          </cell>
          <cell r="H1742">
            <v>44971</v>
          </cell>
          <cell r="I1742" t="str">
            <v>ENTREGADO</v>
          </cell>
          <cell r="J1742">
            <v>44972</v>
          </cell>
          <cell r="K1742" t="str">
            <v xml:space="preserve">Carlos Jimenez_DISTRIBUIDORA ROMERO REYES S A </v>
          </cell>
          <cell r="L1742" t="str">
            <v>BELLAVISTA MZ 20 SL 23</v>
          </cell>
        </row>
        <row r="1743">
          <cell r="A1743" t="str">
            <v>2495831</v>
          </cell>
          <cell r="B1743">
            <v>515559</v>
          </cell>
          <cell r="C1743" t="str">
            <v>2495831</v>
          </cell>
          <cell r="D1743" t="str">
            <v>MDELIVERY</v>
          </cell>
          <cell r="E1743" t="str">
            <v>DESPACHO</v>
          </cell>
          <cell r="F1743" t="str">
            <v>NORMAL</v>
          </cell>
          <cell r="G1743" t="str">
            <v>FT86218</v>
          </cell>
          <cell r="H1743">
            <v>44971</v>
          </cell>
          <cell r="I1743" t="str">
            <v>HABILITADO_RUTEO</v>
          </cell>
          <cell r="J1743">
            <v>44973</v>
          </cell>
          <cell r="K1743" t="str">
            <v xml:space="preserve"> CARLOS FERNANDO GUAMAN OLMEDO_ CARLOS FERNANDO GUAMAN OLMEDO</v>
          </cell>
          <cell r="L1743" t="str">
            <v>Avenida Eloy Alfaro y de Los pinos Edificio Juliana Edificio Juliana diagonal al Hospital de Solca en la Eloy Alfaro</v>
          </cell>
        </row>
        <row r="1744">
          <cell r="A1744" t="str">
            <v>2495833</v>
          </cell>
          <cell r="B1744">
            <v>515560</v>
          </cell>
          <cell r="C1744" t="str">
            <v>2495833</v>
          </cell>
          <cell r="D1744" t="str">
            <v>MDELIVERY</v>
          </cell>
          <cell r="E1744" t="str">
            <v>DESPACHO</v>
          </cell>
          <cell r="F1744" t="str">
            <v>NORMAL</v>
          </cell>
          <cell r="G1744" t="str">
            <v>FT86222</v>
          </cell>
          <cell r="H1744">
            <v>44971</v>
          </cell>
          <cell r="I1744" t="str">
            <v>ENTREGADO</v>
          </cell>
          <cell r="J1744">
            <v>44972</v>
          </cell>
          <cell r="K1744" t="str">
            <v xml:space="preserve"> EDGAR PLUTARCO ARTEAGA PAREJA_ EDGAR PLUTARCO ARTEAGA PAREJA</v>
          </cell>
          <cell r="L1744" t="str">
            <v>AMAZONAS Y NNUU EDIF UNICORNIO EMPRESARIAL II OFICINA 901 PISO 9</v>
          </cell>
        </row>
        <row r="1745">
          <cell r="A1745" t="str">
            <v>2495834</v>
          </cell>
          <cell r="B1745">
            <v>515561</v>
          </cell>
          <cell r="C1745" t="str">
            <v>2495834</v>
          </cell>
          <cell r="D1745" t="str">
            <v>MDELIVERY</v>
          </cell>
          <cell r="E1745" t="str">
            <v>DESPACHO</v>
          </cell>
          <cell r="F1745" t="str">
            <v>NORMAL</v>
          </cell>
          <cell r="G1745" t="str">
            <v>FT86220</v>
          </cell>
          <cell r="H1745">
            <v>44971</v>
          </cell>
          <cell r="I1745" t="str">
            <v>ENTREGADO</v>
          </cell>
          <cell r="J1745">
            <v>44972</v>
          </cell>
          <cell r="K1745" t="str">
            <v xml:space="preserve">Carolina Guanuna_SISMODE CIA LTDA </v>
          </cell>
          <cell r="L1745" t="str">
            <v xml:space="preserve"> PICHINCHA QUITO AV 10 DE AGOSTO QUITO PICHINCHA REGION SIERRA N46 77 Y LAS RETAMAS PICHINCHA QUITO AV 10 DE AGOSTO QUITO PICHINCHA REGION SIERRA N46 77 Y LAS RETAMAS </v>
          </cell>
        </row>
        <row r="1746">
          <cell r="A1746" t="str">
            <v>2495835</v>
          </cell>
          <cell r="B1746">
            <v>515562</v>
          </cell>
          <cell r="C1746" t="str">
            <v>2495835</v>
          </cell>
          <cell r="D1746" t="str">
            <v>MDELIVERY</v>
          </cell>
          <cell r="E1746" t="str">
            <v>DESPACHO</v>
          </cell>
          <cell r="F1746" t="str">
            <v>NORMAL</v>
          </cell>
          <cell r="G1746" t="str">
            <v>FT86236</v>
          </cell>
          <cell r="H1746">
            <v>44971</v>
          </cell>
          <cell r="I1746" t="str">
            <v>ENTREGADO</v>
          </cell>
          <cell r="J1746">
            <v>44972</v>
          </cell>
          <cell r="K1746" t="str">
            <v xml:space="preserve">Esteban Baldeon_NOVACLINICA S A </v>
          </cell>
          <cell r="L1746" t="str">
            <v>Alonso de Mercadillo E1 84 y Gral Ulpiano Paez</v>
          </cell>
        </row>
        <row r="1747">
          <cell r="A1747" t="str">
            <v>2495836</v>
          </cell>
          <cell r="B1747">
            <v>515563</v>
          </cell>
          <cell r="C1747" t="str">
            <v>2495836</v>
          </cell>
          <cell r="D1747" t="str">
            <v>MDELIVERY</v>
          </cell>
          <cell r="E1747" t="str">
            <v>DESPACHO</v>
          </cell>
          <cell r="F1747" t="str">
            <v>NORMAL</v>
          </cell>
          <cell r="G1747" t="str">
            <v>FT86235</v>
          </cell>
          <cell r="H1747">
            <v>44971</v>
          </cell>
          <cell r="I1747" t="str">
            <v>ENTREGADO</v>
          </cell>
          <cell r="J1747">
            <v>44972</v>
          </cell>
          <cell r="K1747" t="str">
            <v xml:space="preserve">MARCO COELLO_IDEAL ALAMBREC S A </v>
          </cell>
          <cell r="L1747" t="str">
            <v>DX CALLE S60 E3 423 Y CLL E3E SCTR PARQUE INDUSTRIA L EN LA PANASUR FRTE A NOVA CERO TRAS DE LA FBCA DE ETERNI</v>
          </cell>
        </row>
        <row r="1748">
          <cell r="A1748" t="str">
            <v>2495837</v>
          </cell>
          <cell r="B1748">
            <v>515564</v>
          </cell>
          <cell r="C1748" t="str">
            <v>2495837</v>
          </cell>
          <cell r="D1748" t="str">
            <v>MDELIVERY</v>
          </cell>
          <cell r="E1748" t="str">
            <v>DESPACHO</v>
          </cell>
          <cell r="F1748" t="str">
            <v>NORMAL</v>
          </cell>
          <cell r="G1748" t="str">
            <v>FT86205</v>
          </cell>
          <cell r="H1748">
            <v>44971</v>
          </cell>
          <cell r="I1748" t="str">
            <v>ENTREGADO</v>
          </cell>
          <cell r="J1748">
            <v>44972</v>
          </cell>
          <cell r="K1748" t="str">
            <v xml:space="preserve">BRYAN STEVEN ROBALINO YEPEZ_BANCO GUAYAQUIL S A </v>
          </cell>
          <cell r="L1748" t="str">
            <v>GUAYAS GUAYAQUIL PICHINCHA 107 P ICAZA MATRIZ</v>
          </cell>
        </row>
        <row r="1749">
          <cell r="A1749" t="str">
            <v>2495838</v>
          </cell>
          <cell r="B1749">
            <v>515565</v>
          </cell>
          <cell r="C1749" t="str">
            <v>2495838</v>
          </cell>
          <cell r="D1749" t="str">
            <v>MDELIVERY</v>
          </cell>
          <cell r="E1749" t="str">
            <v>DESPACHO</v>
          </cell>
          <cell r="F1749" t="str">
            <v>NORMAL</v>
          </cell>
          <cell r="G1749" t="str">
            <v>031080002495838</v>
          </cell>
          <cell r="H1749">
            <v>44971</v>
          </cell>
          <cell r="I1749" t="str">
            <v>ENTREGADO</v>
          </cell>
          <cell r="J1749">
            <v>44972</v>
          </cell>
          <cell r="K1749" t="str">
            <v>PATRICIA ZAMBRANO_EMPACADORA BILBO S A BILBOSA</v>
          </cell>
          <cell r="L1749" t="str">
            <v>MANABI MONTECRISTI KM 6 5 VIA MANTA MONTECRISTI</v>
          </cell>
        </row>
        <row r="1750">
          <cell r="A1750" t="str">
            <v>2495839</v>
          </cell>
          <cell r="B1750">
            <v>515566</v>
          </cell>
          <cell r="C1750" t="str">
            <v>2495839</v>
          </cell>
          <cell r="D1750" t="str">
            <v>MDELIVERY</v>
          </cell>
          <cell r="E1750" t="str">
            <v>DESPACHO</v>
          </cell>
          <cell r="F1750" t="str">
            <v>NORMAL</v>
          </cell>
          <cell r="G1750" t="str">
            <v>FT86203</v>
          </cell>
          <cell r="H1750">
            <v>44971</v>
          </cell>
          <cell r="I1750" t="str">
            <v>ENTREGADO</v>
          </cell>
          <cell r="J1750">
            <v>44972</v>
          </cell>
          <cell r="K1750" t="str">
            <v xml:space="preserve">Lidia Guerrero_ COMPANIA DE VIGILANCIA Y SEGURIDAD PRIVADA MOSS CI </v>
          </cell>
          <cell r="L1750" t="str">
            <v>Cdla la Garzota Mz 76 Villa 17 a una cuadra del Templo Budista</v>
          </cell>
        </row>
        <row r="1751">
          <cell r="A1751" t="str">
            <v>2495840</v>
          </cell>
          <cell r="B1751">
            <v>515567</v>
          </cell>
          <cell r="C1751" t="str">
            <v>2495840</v>
          </cell>
          <cell r="D1751" t="str">
            <v>MDELIVERY</v>
          </cell>
          <cell r="E1751" t="str">
            <v>DESPACHO</v>
          </cell>
          <cell r="F1751" t="str">
            <v>NORMAL</v>
          </cell>
          <cell r="G1751" t="str">
            <v>FT86198</v>
          </cell>
          <cell r="H1751">
            <v>44971</v>
          </cell>
          <cell r="I1751" t="str">
            <v>ENTREGADO</v>
          </cell>
          <cell r="J1751">
            <v>44972</v>
          </cell>
          <cell r="K1751" t="str">
            <v>YURI BETSABETH MORAN CARRANZA_YURI BETSABETH MORAN CARRANZA</v>
          </cell>
          <cell r="L1751" t="str">
            <v>SAUCES 8 MZ 455 VILLA 10 CASA COLOR MEDIO VERDE CON REJAS BLANCAS CERRAMIENTO BLANCO ES EN UNA PANTEAONAL INGRESA POR UNA TIENDA QUE LLAMA TIENDA “VANESITA EN PLENA ESQUINA</v>
          </cell>
        </row>
        <row r="1752">
          <cell r="A1752" t="str">
            <v>2495841</v>
          </cell>
          <cell r="B1752">
            <v>515568</v>
          </cell>
          <cell r="C1752" t="str">
            <v>2495841</v>
          </cell>
          <cell r="D1752" t="str">
            <v>MDELIVERY</v>
          </cell>
          <cell r="E1752" t="str">
            <v>DESPACHO</v>
          </cell>
          <cell r="F1752" t="str">
            <v>NORMAL</v>
          </cell>
          <cell r="G1752" t="str">
            <v>FT86195</v>
          </cell>
          <cell r="H1752">
            <v>44971</v>
          </cell>
          <cell r="I1752" t="str">
            <v>ENTREGADO</v>
          </cell>
          <cell r="J1752">
            <v>44972</v>
          </cell>
          <cell r="K1752" t="str">
            <v>BYRON RICARDO MERA MEDINA_BYRON RICARDO MERA MEDINA</v>
          </cell>
          <cell r="L1752" t="str">
            <v>SAUCES 8 MZ 455 VILLA 10 CASA COLOR MEDIO VERDE CON REJAS BLANCAS CERRAMIENTO BLANCO ES EN UNA PANTEAONAL INGRESA POR UNA TIENDA QUE LLAMA TIENDA “VANESITA EN PLENA ESQUINA</v>
          </cell>
        </row>
        <row r="1753">
          <cell r="A1753" t="str">
            <v>2495842</v>
          </cell>
          <cell r="B1753">
            <v>515569</v>
          </cell>
          <cell r="C1753" t="str">
            <v>2495842</v>
          </cell>
          <cell r="D1753" t="str">
            <v>MDELIVERY</v>
          </cell>
          <cell r="E1753" t="str">
            <v>DESPACHO</v>
          </cell>
          <cell r="F1753" t="str">
            <v>NORMAL</v>
          </cell>
          <cell r="G1753" t="str">
            <v>FT86228</v>
          </cell>
          <cell r="H1753">
            <v>44971</v>
          </cell>
          <cell r="I1753" t="str">
            <v>ENTREGADO</v>
          </cell>
          <cell r="J1753">
            <v>44972</v>
          </cell>
          <cell r="K1753" t="str">
            <v>Patricio Hidalgo_ADITMAQ</v>
          </cell>
          <cell r="L1753" t="str">
            <v xml:space="preserve"> Centro Comercial Plaza Modena Bypass De Cumbaya S N Ingreso Santa Lucia </v>
          </cell>
        </row>
        <row r="1754">
          <cell r="A1754" t="str">
            <v>2495857</v>
          </cell>
          <cell r="B1754">
            <v>515570</v>
          </cell>
          <cell r="C1754" t="str">
            <v>2495857</v>
          </cell>
          <cell r="D1754" t="str">
            <v>MDELIVERY</v>
          </cell>
          <cell r="E1754" t="str">
            <v>DESPACHO</v>
          </cell>
          <cell r="F1754" t="str">
            <v>NORMAL</v>
          </cell>
          <cell r="G1754" t="str">
            <v>FT86240</v>
          </cell>
          <cell r="H1754">
            <v>44971</v>
          </cell>
          <cell r="I1754" t="str">
            <v>ENTREGADO</v>
          </cell>
          <cell r="J1754">
            <v>44972</v>
          </cell>
          <cell r="K1754" t="str">
            <v xml:space="preserve">FANNY REVELO LEYDI MONTE_MEGADATOS S A </v>
          </cell>
          <cell r="L1754" t="str">
            <v>NuNez de Vela E3 13 y Atahualpa Ed Torre del puente 3er piso Quito</v>
          </cell>
        </row>
        <row r="1755">
          <cell r="A1755" t="str">
            <v>2495858</v>
          </cell>
          <cell r="B1755">
            <v>515571</v>
          </cell>
          <cell r="C1755" t="str">
            <v>2495858</v>
          </cell>
          <cell r="D1755" t="str">
            <v>MDELIVERY</v>
          </cell>
          <cell r="E1755" t="str">
            <v>DESPACHO</v>
          </cell>
          <cell r="F1755" t="str">
            <v>NORMAL</v>
          </cell>
          <cell r="G1755" t="str">
            <v>IC7220</v>
          </cell>
          <cell r="H1755">
            <v>44971</v>
          </cell>
          <cell r="I1755" t="str">
            <v>ENTREGADO</v>
          </cell>
          <cell r="J1755">
            <v>44972</v>
          </cell>
          <cell r="K1755" t="str">
            <v xml:space="preserve">Juan Fernando Chica Ortiz_BANCO GUAYAQUIL S A </v>
          </cell>
          <cell r="L1755" t="str">
            <v>AZUAY CUENCA Mariscal Lamar 16 85 Miguel Heredia ENTREGAR A JUAN CHICA</v>
          </cell>
        </row>
        <row r="1756">
          <cell r="A1756" t="str">
            <v>2495859</v>
          </cell>
          <cell r="B1756">
            <v>515572</v>
          </cell>
          <cell r="C1756" t="str">
            <v>2495859</v>
          </cell>
          <cell r="D1756" t="str">
            <v>MDELIVERY</v>
          </cell>
          <cell r="E1756" t="str">
            <v>DESPACHO</v>
          </cell>
          <cell r="F1756" t="str">
            <v>NORMAL</v>
          </cell>
          <cell r="G1756" t="str">
            <v>FT86200</v>
          </cell>
          <cell r="H1756">
            <v>44971</v>
          </cell>
          <cell r="I1756" t="str">
            <v>ENTREGADO</v>
          </cell>
          <cell r="J1756">
            <v>44972</v>
          </cell>
          <cell r="K1756" t="str">
            <v xml:space="preserve">CECILIA MALDONADO_QUIFATEX S A </v>
          </cell>
          <cell r="L1756" t="str">
            <v>Av las Americas y Eugenio Almazan Ed de las Americas Piso 2 Quifatex</v>
          </cell>
        </row>
        <row r="1757">
          <cell r="A1757" t="str">
            <v>2495860</v>
          </cell>
          <cell r="B1757">
            <v>515573</v>
          </cell>
          <cell r="C1757" t="str">
            <v>2495860</v>
          </cell>
          <cell r="D1757" t="str">
            <v>MDELIVERY</v>
          </cell>
          <cell r="E1757" t="str">
            <v>DESPACHO</v>
          </cell>
          <cell r="F1757" t="str">
            <v>NORMAL</v>
          </cell>
          <cell r="G1757" t="str">
            <v>FT86225</v>
          </cell>
          <cell r="H1757">
            <v>44971</v>
          </cell>
          <cell r="I1757" t="str">
            <v>ENTREGADO</v>
          </cell>
          <cell r="J1757">
            <v>44972</v>
          </cell>
          <cell r="K1757" t="str">
            <v xml:space="preserve">Juan Miguel Tapia Villamar_BANCO GUAYAQUIL S A </v>
          </cell>
          <cell r="L1757" t="str">
            <v xml:space="preserve"> PICHINCHA QUITO COLON 980 REINA VICTORIA BANCO GUAYAQUIL </v>
          </cell>
        </row>
        <row r="1758">
          <cell r="A1758" t="str">
            <v>2495861</v>
          </cell>
          <cell r="B1758">
            <v>515574</v>
          </cell>
          <cell r="C1758" t="str">
            <v>2495861</v>
          </cell>
          <cell r="D1758" t="str">
            <v>MDELIVERY</v>
          </cell>
          <cell r="E1758" t="str">
            <v>DESPACHO</v>
          </cell>
          <cell r="F1758" t="str">
            <v>NORMAL</v>
          </cell>
          <cell r="G1758" t="str">
            <v>FT86241</v>
          </cell>
          <cell r="H1758">
            <v>44971</v>
          </cell>
          <cell r="I1758" t="str">
            <v>ENTREGADO</v>
          </cell>
          <cell r="J1758">
            <v>44972</v>
          </cell>
          <cell r="K1758" t="str">
            <v>Doris Bedoya Junior Lopez Karla Cabrera_AKROS CIA LTDA</v>
          </cell>
          <cell r="L1758" t="str">
            <v>Av 12 de octubre N23 48 y Orellana edificio Mirage</v>
          </cell>
        </row>
        <row r="1759">
          <cell r="A1759" t="str">
            <v>2495862</v>
          </cell>
          <cell r="B1759">
            <v>515575</v>
          </cell>
          <cell r="C1759" t="str">
            <v>2495862</v>
          </cell>
          <cell r="D1759" t="str">
            <v>MDELIVERY</v>
          </cell>
          <cell r="E1759" t="str">
            <v>DESPACHO</v>
          </cell>
          <cell r="F1759" t="str">
            <v>NORMAL</v>
          </cell>
          <cell r="G1759" t="str">
            <v>FT86215</v>
          </cell>
          <cell r="H1759">
            <v>44971</v>
          </cell>
          <cell r="I1759" t="str">
            <v>ENTREGADO</v>
          </cell>
          <cell r="J1759">
            <v>44972</v>
          </cell>
          <cell r="K1759" t="str">
            <v xml:space="preserve">GIANELLE ENCALADA_EIKON S A </v>
          </cell>
          <cell r="L1759" t="str">
            <v xml:space="preserve"> CIUDAD CELESTE LA CRISTALINA MZ 1 VILLA 21 SAMBORONDON LA PUNTILLA </v>
          </cell>
        </row>
        <row r="1760">
          <cell r="A1760" t="str">
            <v>2495863</v>
          </cell>
          <cell r="B1760">
            <v>515576</v>
          </cell>
          <cell r="C1760" t="str">
            <v>2495863</v>
          </cell>
          <cell r="D1760" t="str">
            <v>MDELIVERY</v>
          </cell>
          <cell r="E1760" t="str">
            <v>DESPACHO</v>
          </cell>
          <cell r="F1760" t="str">
            <v>NORMAL</v>
          </cell>
          <cell r="G1760" t="str">
            <v>FT86234</v>
          </cell>
          <cell r="H1760">
            <v>44971</v>
          </cell>
          <cell r="I1760" t="str">
            <v>ENTREGADO</v>
          </cell>
          <cell r="J1760">
            <v>44972</v>
          </cell>
          <cell r="K1760" t="str">
            <v xml:space="preserve">JOSE ORBEA_COOPERATIVA DE AHORRO Y CREDITO POLITECNICA LTDA </v>
          </cell>
          <cell r="L1760" t="str">
            <v>SHYRIS N37 162 Y EL COMERCIO LOCAL SUPPLEMENTS SHOP</v>
          </cell>
        </row>
        <row r="1761">
          <cell r="A1761" t="str">
            <v>2495864</v>
          </cell>
          <cell r="B1761">
            <v>515577</v>
          </cell>
          <cell r="C1761" t="str">
            <v>2495864</v>
          </cell>
          <cell r="D1761" t="str">
            <v>MDELIVERY</v>
          </cell>
          <cell r="E1761" t="str">
            <v>DESPACHO</v>
          </cell>
          <cell r="F1761" t="str">
            <v>NORMAL</v>
          </cell>
          <cell r="G1761" t="str">
            <v>FT86243</v>
          </cell>
          <cell r="H1761">
            <v>44971</v>
          </cell>
          <cell r="I1761" t="str">
            <v>ENTREGADO</v>
          </cell>
          <cell r="J1761">
            <v>44972</v>
          </cell>
          <cell r="K1761" t="str">
            <v>Marjorie Orellana_MAREAUTO</v>
          </cell>
          <cell r="L1761" t="str">
            <v>Av Granados y de las Higueras Maresa</v>
          </cell>
        </row>
        <row r="1762">
          <cell r="A1762" t="str">
            <v>2495865</v>
          </cell>
          <cell r="B1762">
            <v>515578</v>
          </cell>
          <cell r="C1762" t="str">
            <v>2495865</v>
          </cell>
          <cell r="D1762" t="str">
            <v>MDELIVERY</v>
          </cell>
          <cell r="E1762" t="str">
            <v>DESPACHO</v>
          </cell>
          <cell r="F1762" t="str">
            <v>NORMAL</v>
          </cell>
          <cell r="G1762" t="str">
            <v>FT86237</v>
          </cell>
          <cell r="H1762">
            <v>44971</v>
          </cell>
          <cell r="I1762" t="str">
            <v>ENTREGADO</v>
          </cell>
          <cell r="J1762">
            <v>44972</v>
          </cell>
          <cell r="K1762" t="str">
            <v xml:space="preserve">CARLA AGUIRRE_ GRUPO BRAVCO S A </v>
          </cell>
          <cell r="L1762" t="str">
            <v>Jose Maria Ayora N39 162 y Vicente Cardenas</v>
          </cell>
        </row>
        <row r="1763">
          <cell r="A1763" t="str">
            <v>2495866</v>
          </cell>
          <cell r="B1763">
            <v>515579</v>
          </cell>
          <cell r="C1763" t="str">
            <v>2495866</v>
          </cell>
          <cell r="D1763" t="str">
            <v>MDELIVERY</v>
          </cell>
          <cell r="E1763" t="str">
            <v>DESPACHO</v>
          </cell>
          <cell r="F1763" t="str">
            <v>NORMAL</v>
          </cell>
          <cell r="G1763" t="str">
            <v>FT86223</v>
          </cell>
          <cell r="H1763">
            <v>44971</v>
          </cell>
          <cell r="I1763" t="str">
            <v>ENTREGADO</v>
          </cell>
          <cell r="J1763">
            <v>44972</v>
          </cell>
          <cell r="K1763" t="str">
            <v>HELEN XIMENA PAZMINO TAPIA_BANCO GUAYAQUIL</v>
          </cell>
          <cell r="L1763" t="str">
            <v>PICHINCHA QUITO SANTA MARIA E4 68 REINA VICTORIA EDIF BCO GUAYAQUIL 3ER PISO</v>
          </cell>
        </row>
        <row r="1764">
          <cell r="A1764" t="str">
            <v>2495867</v>
          </cell>
          <cell r="B1764">
            <v>515580</v>
          </cell>
          <cell r="C1764" t="str">
            <v>2495867</v>
          </cell>
          <cell r="D1764" t="str">
            <v>MDELIVERY</v>
          </cell>
          <cell r="E1764" t="str">
            <v>DESPACHO</v>
          </cell>
          <cell r="F1764" t="str">
            <v>NORMAL</v>
          </cell>
          <cell r="G1764" t="str">
            <v>FT86224</v>
          </cell>
          <cell r="H1764">
            <v>44971</v>
          </cell>
          <cell r="I1764" t="str">
            <v>ENTREGADO</v>
          </cell>
          <cell r="J1764">
            <v>44972</v>
          </cell>
          <cell r="K1764" t="str">
            <v>Maria Soledad Gomez Toro_BANCO GUAYAQUIL</v>
          </cell>
          <cell r="L1764" t="str">
            <v>PICHINCHA QUITO Garcia Moreno NA Mejia centro historico de quito agencia PLAZA GRANDE</v>
          </cell>
        </row>
        <row r="1765">
          <cell r="A1765" t="str">
            <v>2495868</v>
          </cell>
          <cell r="B1765">
            <v>515581</v>
          </cell>
          <cell r="C1765" t="str">
            <v>2495868</v>
          </cell>
          <cell r="D1765" t="str">
            <v>MDELIVERY</v>
          </cell>
          <cell r="E1765" t="str">
            <v>DESPACHO</v>
          </cell>
          <cell r="F1765" t="str">
            <v>NORMAL</v>
          </cell>
          <cell r="G1765" t="str">
            <v>FT86197</v>
          </cell>
          <cell r="H1765">
            <v>44971</v>
          </cell>
          <cell r="I1765" t="str">
            <v>ENTREGADO</v>
          </cell>
          <cell r="J1765">
            <v>44972</v>
          </cell>
          <cell r="K1765" t="str">
            <v>STEPHANY LILIBETH RAMIREZ IBARRA_STEPHANY LILIBETH RAMIREZ IBARRA</v>
          </cell>
          <cell r="L1765" t="str">
            <v>TARQUI RODRIGO CHAVEZ EMPRESARIAL COLON</v>
          </cell>
        </row>
        <row r="1766">
          <cell r="A1766" t="str">
            <v>2495869</v>
          </cell>
          <cell r="B1766">
            <v>515582</v>
          </cell>
          <cell r="C1766" t="str">
            <v>2495869</v>
          </cell>
          <cell r="D1766" t="str">
            <v>MDELIVERY</v>
          </cell>
          <cell r="E1766" t="str">
            <v>DESPACHO</v>
          </cell>
          <cell r="F1766" t="str">
            <v>NORMAL</v>
          </cell>
          <cell r="G1766" t="str">
            <v>FT86202</v>
          </cell>
          <cell r="H1766">
            <v>44971</v>
          </cell>
          <cell r="I1766" t="str">
            <v>ENTREGADO</v>
          </cell>
          <cell r="J1766">
            <v>44972</v>
          </cell>
          <cell r="K1766" t="str">
            <v xml:space="preserve">Andrea Lua Torres_BANCO GUAYAQUIL S A </v>
          </cell>
          <cell r="L1766" t="str">
            <v xml:space="preserve"> GUAYAS GUAYAQUIL av samborondon NA Plaza Batan entrando por ciudad celeste Ag banco guayaquil </v>
          </cell>
        </row>
        <row r="1767">
          <cell r="A1767" t="str">
            <v>2495871</v>
          </cell>
          <cell r="B1767">
            <v>515583</v>
          </cell>
          <cell r="C1767" t="str">
            <v>2495871</v>
          </cell>
          <cell r="D1767" t="str">
            <v>MDELIVERY</v>
          </cell>
          <cell r="E1767" t="str">
            <v>DESPACHO</v>
          </cell>
          <cell r="F1767" t="str">
            <v>NORMAL</v>
          </cell>
          <cell r="G1767" t="str">
            <v>FT86207</v>
          </cell>
          <cell r="H1767">
            <v>44971</v>
          </cell>
          <cell r="I1767" t="str">
            <v>ENTREGADO</v>
          </cell>
          <cell r="J1767">
            <v>44972</v>
          </cell>
          <cell r="K1767" t="str">
            <v xml:space="preserve">0925777443 Icaza Morales Diana Carolina Recepcion_ NESTLE ECUADOR S A </v>
          </cell>
          <cell r="L1767" t="str">
            <v>AV LAS MONJASY CARLOS LUISAROSEMENA EDIFICIO HAMBURGO 5to PISO COMPLEJO BERLIN ENTREGAR EN RECEPCION SRTA FARLEY</v>
          </cell>
        </row>
        <row r="1768">
          <cell r="A1768" t="str">
            <v>2495872</v>
          </cell>
          <cell r="B1768">
            <v>515584</v>
          </cell>
          <cell r="C1768" t="str">
            <v>2495872</v>
          </cell>
          <cell r="D1768" t="str">
            <v>MDELIVERY</v>
          </cell>
          <cell r="E1768" t="str">
            <v>DESPACHO</v>
          </cell>
          <cell r="F1768" t="str">
            <v>NORMAL</v>
          </cell>
          <cell r="G1768" t="str">
            <v>031080002495872</v>
          </cell>
          <cell r="H1768">
            <v>44971</v>
          </cell>
          <cell r="I1768" t="str">
            <v>ENTREGADO</v>
          </cell>
          <cell r="J1768">
            <v>44972</v>
          </cell>
          <cell r="K1768" t="str">
            <v xml:space="preserve">Johanna Torres_ COOPERATIVA DE AHORRO Y CREDITO DE LOS EMPLEADOS DE SERVIENTREGA S A TERCERIZADORAS CONTRATISTAS Y PROVEEDORES </v>
          </cell>
          <cell r="L1768" t="str">
            <v>Km 7 5 via a Daule con Int Juan Tanca Marengo</v>
          </cell>
        </row>
        <row r="1769">
          <cell r="A1769" t="str">
            <v>2495873</v>
          </cell>
          <cell r="B1769">
            <v>515585</v>
          </cell>
          <cell r="C1769" t="str">
            <v>2495873</v>
          </cell>
          <cell r="D1769" t="str">
            <v>MDELIVERY</v>
          </cell>
          <cell r="E1769" t="str">
            <v>DESPACHO</v>
          </cell>
          <cell r="F1769" t="str">
            <v>NORMAL</v>
          </cell>
          <cell r="G1769" t="str">
            <v>FT86204</v>
          </cell>
          <cell r="H1769">
            <v>44971</v>
          </cell>
          <cell r="I1769" t="str">
            <v>ENTREGADO</v>
          </cell>
          <cell r="J1769">
            <v>44972</v>
          </cell>
          <cell r="K1769" t="str">
            <v>CESAR ANDRES CASTRO BERNAL_BANCO GUAYAQUIL</v>
          </cell>
          <cell r="L1769" t="str">
            <v>GUAYAS GUAYAQUIL P ICAZA 107 PICHINCHA MATRIZ</v>
          </cell>
        </row>
        <row r="1770">
          <cell r="A1770" t="str">
            <v>2495874</v>
          </cell>
          <cell r="B1770">
            <v>515586</v>
          </cell>
          <cell r="C1770" t="str">
            <v>2495874</v>
          </cell>
          <cell r="D1770" t="str">
            <v>MDELIVERY</v>
          </cell>
          <cell r="E1770" t="str">
            <v>DESPACHO</v>
          </cell>
          <cell r="F1770" t="str">
            <v>NORMAL</v>
          </cell>
          <cell r="G1770" t="str">
            <v>031080002495874</v>
          </cell>
          <cell r="H1770">
            <v>44971</v>
          </cell>
          <cell r="I1770" t="str">
            <v>ENTREGADO</v>
          </cell>
          <cell r="J1770">
            <v>44972</v>
          </cell>
          <cell r="K1770" t="str">
            <v>Carlos Carrera Servio Bermeo y Carlos Cevallos_PORTRANS</v>
          </cell>
          <cell r="L1770" t="str">
            <v>Km 18 5 via Daule frente al campo chino bodegas Agunsa oficinas de Portrans norte</v>
          </cell>
        </row>
        <row r="1771">
          <cell r="A1771" t="str">
            <v>2495875</v>
          </cell>
          <cell r="B1771">
            <v>515587</v>
          </cell>
          <cell r="C1771" t="str">
            <v>2495875</v>
          </cell>
          <cell r="D1771" t="str">
            <v>MDELIVERY</v>
          </cell>
          <cell r="E1771" t="str">
            <v>DESPACHO</v>
          </cell>
          <cell r="F1771" t="str">
            <v>NORMAL</v>
          </cell>
          <cell r="G1771" t="str">
            <v>031080002495875</v>
          </cell>
          <cell r="H1771">
            <v>44971</v>
          </cell>
          <cell r="I1771" t="str">
            <v>ENTREGADO</v>
          </cell>
          <cell r="J1771">
            <v>44973</v>
          </cell>
          <cell r="K1771" t="str">
            <v>Stefania Cascante Priscila Diaz_ASOCIACION DE LOS TRABAJADORES DE PAPELERA NACIONA</v>
          </cell>
          <cell r="L1771" t="str">
            <v>Marcelino MaridueNa Av Papelera Nacional Frente A Garita 1 De Papelera Nacional</v>
          </cell>
        </row>
        <row r="1772">
          <cell r="A1772" t="str">
            <v>2495877</v>
          </cell>
          <cell r="B1772">
            <v>515588</v>
          </cell>
          <cell r="C1772" t="str">
            <v>2495877</v>
          </cell>
          <cell r="D1772" t="str">
            <v>MDELIVERY</v>
          </cell>
          <cell r="E1772" t="str">
            <v>DESPACHO</v>
          </cell>
          <cell r="F1772" t="str">
            <v>NORMAL</v>
          </cell>
          <cell r="G1772" t="str">
            <v>FT86217</v>
          </cell>
          <cell r="H1772">
            <v>44971</v>
          </cell>
          <cell r="I1772" t="str">
            <v>ENTREGADO</v>
          </cell>
          <cell r="J1772">
            <v>44973</v>
          </cell>
          <cell r="K1772" t="str">
            <v>Amanda Merizalde_CLUB RANCHO SAN FRANCISCO</v>
          </cell>
          <cell r="L1772" t="str">
            <v>PICHINCHA QUITO VIA A TANDA KM1 3 KM1 3 NAYON NAYON VIA A TANDA VIA A TANDA KM1 3 KM1 3 NAYON NAYON VIA A TANDA</v>
          </cell>
        </row>
        <row r="1773">
          <cell r="A1773" t="str">
            <v>2495878</v>
          </cell>
          <cell r="B1773">
            <v>515589</v>
          </cell>
          <cell r="C1773" t="str">
            <v>2495878</v>
          </cell>
          <cell r="D1773" t="str">
            <v>MDELIVERY</v>
          </cell>
          <cell r="E1773" t="str">
            <v>DESPACHO</v>
          </cell>
          <cell r="F1773" t="str">
            <v>NORMAL</v>
          </cell>
          <cell r="G1773" t="str">
            <v>FT86221</v>
          </cell>
          <cell r="H1773">
            <v>44971</v>
          </cell>
          <cell r="I1773" t="str">
            <v>ENTREGADO</v>
          </cell>
          <cell r="J1773">
            <v>44972</v>
          </cell>
          <cell r="K1773" t="str">
            <v>CARLA PAREDES O DEJAR EN RECEPCION_CHANARAL S A</v>
          </cell>
          <cell r="L1773" t="str">
            <v>QUITO SUR AV PEDRO V MALDONADO S23175 Y S Y QUIMIAG Turbomotores ChaNaral</v>
          </cell>
        </row>
        <row r="1774">
          <cell r="A1774" t="str">
            <v>2495879</v>
          </cell>
          <cell r="B1774">
            <v>515590</v>
          </cell>
          <cell r="C1774" t="str">
            <v>2495879</v>
          </cell>
          <cell r="D1774" t="str">
            <v>MDELIVERY</v>
          </cell>
          <cell r="E1774" t="str">
            <v>DESPACHO</v>
          </cell>
          <cell r="F1774" t="str">
            <v>NORMAL</v>
          </cell>
          <cell r="G1774" t="str">
            <v>031080002495879</v>
          </cell>
          <cell r="H1774">
            <v>44971</v>
          </cell>
          <cell r="I1774" t="str">
            <v>INCIDENCIA</v>
          </cell>
          <cell r="J1774">
            <v>44973</v>
          </cell>
          <cell r="K1774" t="str">
            <v>DIEGO MARCO POZO VALLEJO_DIEGO MARCO POZO VALLEJO</v>
          </cell>
          <cell r="L1774" t="str">
            <v>AMBATO SANTA ROSA AV ROCAFUERTE Y QUITO CASA DEPoSITO DE LA PILSENER Y PAPELERiA CASA DE 3 PISOS</v>
          </cell>
        </row>
        <row r="1775">
          <cell r="A1775" t="str">
            <v>2495880</v>
          </cell>
          <cell r="B1775">
            <v>515591</v>
          </cell>
          <cell r="C1775" t="str">
            <v>2495880</v>
          </cell>
          <cell r="D1775" t="str">
            <v>MDELIVERY</v>
          </cell>
          <cell r="E1775" t="str">
            <v>DESPACHO</v>
          </cell>
          <cell r="F1775" t="str">
            <v>NORMAL</v>
          </cell>
          <cell r="G1775" t="str">
            <v>031080002495880</v>
          </cell>
          <cell r="H1775">
            <v>44971</v>
          </cell>
          <cell r="I1775" t="str">
            <v>ENTREGADO</v>
          </cell>
          <cell r="J1775">
            <v>44972</v>
          </cell>
          <cell r="K1775" t="str">
            <v>Pricila Cueva_DIRECCION EMPRESARIAL S A DIRECSA</v>
          </cell>
          <cell r="L1775" t="str">
            <v>Urbanizacion Arroyo Azul Calle Transmarina y Av Hugo Mayo Nota tambien puede recibir Gabriela Anchundia</v>
          </cell>
        </row>
        <row r="1776">
          <cell r="A1776" t="str">
            <v>2495881</v>
          </cell>
          <cell r="B1776">
            <v>515592</v>
          </cell>
          <cell r="C1776" t="str">
            <v>2495881</v>
          </cell>
          <cell r="D1776" t="str">
            <v>MDELIVERY</v>
          </cell>
          <cell r="E1776" t="str">
            <v>DESPACHO</v>
          </cell>
          <cell r="F1776" t="str">
            <v>NORMAL</v>
          </cell>
          <cell r="G1776" t="str">
            <v>FT86219</v>
          </cell>
          <cell r="H1776">
            <v>44971</v>
          </cell>
          <cell r="I1776" t="str">
            <v>ENTREGADO</v>
          </cell>
          <cell r="J1776">
            <v>44972</v>
          </cell>
          <cell r="K1776" t="str">
            <v>Sandra Troya Romero_ASOCIACION ECUATORIANO ALEMANA DE CULTURA Y EDUCACION</v>
          </cell>
          <cell r="L1776" t="str">
            <v>PICHINCHA QUITO Alfonso LamiNa 170157 VIA A LUMBISI COLEGIO ALEMAN</v>
          </cell>
        </row>
        <row r="1777">
          <cell r="A1777" t="str">
            <v>2495882</v>
          </cell>
          <cell r="B1777">
            <v>515593</v>
          </cell>
          <cell r="C1777" t="str">
            <v>2495882</v>
          </cell>
          <cell r="D1777" t="str">
            <v>MDELIVERY</v>
          </cell>
          <cell r="E1777" t="str">
            <v>DESPACHO</v>
          </cell>
          <cell r="F1777" t="str">
            <v>NORMAL</v>
          </cell>
          <cell r="G1777" t="str">
            <v>FT86239</v>
          </cell>
          <cell r="H1777">
            <v>44971</v>
          </cell>
          <cell r="I1777" t="str">
            <v>ENTREGADO</v>
          </cell>
          <cell r="J1777">
            <v>44972</v>
          </cell>
          <cell r="K1777" t="str">
            <v>Nefi Trujillo_IGLESIA DE JESUCRISTO DE LOS SANTOS DE LOS ULTIMOS DIAS</v>
          </cell>
          <cell r="L1777" t="str">
            <v>Colon E8 71 entre Diego de Almagro y Yanez Pinzon</v>
          </cell>
        </row>
        <row r="1778">
          <cell r="A1778" t="str">
            <v>2495883</v>
          </cell>
          <cell r="B1778">
            <v>515594</v>
          </cell>
          <cell r="C1778" t="str">
            <v>2495883</v>
          </cell>
          <cell r="D1778" t="str">
            <v>MDELIVERY</v>
          </cell>
          <cell r="E1778" t="str">
            <v>DESPACHO</v>
          </cell>
          <cell r="F1778" t="str">
            <v>NORMAL</v>
          </cell>
          <cell r="G1778" t="str">
            <v>FT86199</v>
          </cell>
          <cell r="H1778">
            <v>44971</v>
          </cell>
          <cell r="I1778" t="str">
            <v>ENTREGADO</v>
          </cell>
          <cell r="J1778">
            <v>44972</v>
          </cell>
          <cell r="K1778" t="str">
            <v xml:space="preserve">Fernando Puente_INDUSTRIAL ALFA INDUALFA S A </v>
          </cell>
          <cell r="L1778" t="str">
            <v xml:space="preserve"> Guayaquil Cdla La Prosperina Calles sexta 908 y Avenida Novena Mapasingue Km 7 5 via a Daul </v>
          </cell>
        </row>
        <row r="1779">
          <cell r="A1779" t="str">
            <v>2023-01726</v>
          </cell>
          <cell r="B1779">
            <v>515526</v>
          </cell>
          <cell r="C1779" t="str">
            <v>2023-01726</v>
          </cell>
          <cell r="D1779" t="str">
            <v>MOVISTAR</v>
          </cell>
          <cell r="E1779" t="str">
            <v>DESPACHO</v>
          </cell>
          <cell r="F1779" t="str">
            <v>NORMAL</v>
          </cell>
          <cell r="G1779" t="str">
            <v>031080202301726</v>
          </cell>
          <cell r="H1779">
            <v>44971</v>
          </cell>
          <cell r="I1779" t="str">
            <v>ENTREGADO</v>
          </cell>
          <cell r="J1779">
            <v>44972</v>
          </cell>
          <cell r="K1779" t="str">
            <v>NORPHONE C.C. Shopping Duran_PAOLA MORAN</v>
          </cell>
          <cell r="L1779" t="str">
            <v>CC SHOPPING DURAN KILOMETRO 35 DE LA AUTOPISTA DURAN  BOLICHE56</v>
          </cell>
        </row>
        <row r="1780">
          <cell r="A1780" t="str">
            <v>2023-01727</v>
          </cell>
          <cell r="B1780">
            <v>515527</v>
          </cell>
          <cell r="C1780" t="str">
            <v>2023-01727</v>
          </cell>
          <cell r="D1780" t="str">
            <v>MOVISTAR</v>
          </cell>
          <cell r="E1780" t="str">
            <v>DESPACHO</v>
          </cell>
          <cell r="F1780" t="str">
            <v>NORMAL</v>
          </cell>
          <cell r="G1780" t="str">
            <v>031080202301727</v>
          </cell>
          <cell r="H1780">
            <v>44971</v>
          </cell>
          <cell r="I1780" t="str">
            <v>ENTREGADO</v>
          </cell>
          <cell r="J1780">
            <v>44972</v>
          </cell>
          <cell r="K1780" t="str">
            <v xml:space="preserve">NORPHONE CAVS DAS SANTO DOMINGO_LOURDES BRAVO </v>
          </cell>
          <cell r="L1780" t="str">
            <v>29 DE MAYO Y LATACUNGA A LADO DEL POLLO GUS SANTO DOMINGO</v>
          </cell>
        </row>
        <row r="1781">
          <cell r="A1781" t="str">
            <v>2023-01728</v>
          </cell>
          <cell r="B1781">
            <v>515528</v>
          </cell>
          <cell r="C1781" t="str">
            <v>2023-01728</v>
          </cell>
          <cell r="D1781" t="str">
            <v>MOVISTAR</v>
          </cell>
          <cell r="E1781" t="str">
            <v>DESPACHO</v>
          </cell>
          <cell r="F1781" t="str">
            <v>NORMAL</v>
          </cell>
          <cell r="G1781" t="str">
            <v>031080202301728</v>
          </cell>
          <cell r="H1781">
            <v>44971</v>
          </cell>
          <cell r="I1781" t="str">
            <v>ENTREGADO</v>
          </cell>
          <cell r="J1781">
            <v>44972</v>
          </cell>
          <cell r="K1781" t="str">
            <v>NORPHONE CAYAMBE_PAOLA MORAN</v>
          </cell>
          <cell r="L1781" t="str">
            <v>GRAN AKI AV RESTAURACION Y JUNIN LOCAL ESQUINERO CAYAMBE</v>
          </cell>
        </row>
        <row r="1782">
          <cell r="A1782" t="str">
            <v>2023-01729</v>
          </cell>
          <cell r="B1782">
            <v>515529</v>
          </cell>
          <cell r="C1782" t="str">
            <v>2023-01729</v>
          </cell>
          <cell r="D1782" t="str">
            <v>MOVISTAR</v>
          </cell>
          <cell r="E1782" t="str">
            <v>DESPACHO</v>
          </cell>
          <cell r="F1782" t="str">
            <v>NORMAL</v>
          </cell>
          <cell r="G1782" t="str">
            <v>031080202301729</v>
          </cell>
          <cell r="H1782">
            <v>44971</v>
          </cell>
          <cell r="I1782" t="str">
            <v>ENTREGADO</v>
          </cell>
          <cell r="J1782">
            <v>44972</v>
          </cell>
          <cell r="K1782" t="str">
            <v>NORPHONE C.C. Riocentro Norte_PAOLA MORAN</v>
          </cell>
          <cell r="L1782" t="str">
            <v>CENTRO COMERCIAL RIOCENTRO NORTE AV FRANCISCO DE ORELLANA LOCAL 10 PRIMERA PUERTA</v>
          </cell>
        </row>
        <row r="1783">
          <cell r="A1783" t="str">
            <v>2023-01730</v>
          </cell>
          <cell r="B1783">
            <v>515530</v>
          </cell>
          <cell r="C1783" t="str">
            <v>2023-01730</v>
          </cell>
          <cell r="D1783" t="str">
            <v>MOVISTAR</v>
          </cell>
          <cell r="E1783" t="str">
            <v>DESPACHO</v>
          </cell>
          <cell r="F1783" t="str">
            <v>NORMAL</v>
          </cell>
          <cell r="G1783" t="str">
            <v>FT86270</v>
          </cell>
          <cell r="H1783">
            <v>44971</v>
          </cell>
          <cell r="I1783" t="str">
            <v>ENTREGADO</v>
          </cell>
          <cell r="J1783">
            <v>44972</v>
          </cell>
          <cell r="K1783" t="str">
            <v xml:space="preserve">NORPHONE CAVS DAS TUMBACO_LOURDES BRAVO </v>
          </cell>
          <cell r="L1783" t="str">
            <v xml:space="preserve">AV INTEROCEANICA Y JUAN MONTALVO JUNTO A PRODUBANCO CC SANTA MARIA </v>
          </cell>
        </row>
        <row r="1784">
          <cell r="A1784" t="str">
            <v>2023-01731</v>
          </cell>
          <cell r="B1784">
            <v>515531</v>
          </cell>
          <cell r="C1784" t="str">
            <v>2023-01731</v>
          </cell>
          <cell r="D1784" t="str">
            <v>MOVISTAR</v>
          </cell>
          <cell r="E1784" t="str">
            <v>DESPACHO</v>
          </cell>
          <cell r="F1784" t="str">
            <v>NORMAL</v>
          </cell>
          <cell r="G1784" t="str">
            <v>031080202301731</v>
          </cell>
          <cell r="H1784">
            <v>44971</v>
          </cell>
          <cell r="I1784" t="str">
            <v>ENTREGADO</v>
          </cell>
          <cell r="J1784">
            <v>44972</v>
          </cell>
          <cell r="K1784" t="str">
            <v>CELL EXPRESS LATACUNGA_XAVIER BENITEZ</v>
          </cell>
          <cell r="L1784" t="str">
            <v>AV GUAYAQUIL Y 2 DE MAYO LATACUNGA</v>
          </cell>
        </row>
        <row r="1785">
          <cell r="A1785" t="str">
            <v>2023-01732</v>
          </cell>
          <cell r="B1785">
            <v>515532</v>
          </cell>
          <cell r="C1785" t="str">
            <v>2023-01732</v>
          </cell>
          <cell r="D1785" t="str">
            <v>MOVISTAR</v>
          </cell>
          <cell r="E1785" t="str">
            <v>DESPACHO</v>
          </cell>
          <cell r="F1785" t="str">
            <v>NORMAL</v>
          </cell>
          <cell r="G1785" t="str">
            <v>031080202301732</v>
          </cell>
          <cell r="H1785">
            <v>44971</v>
          </cell>
          <cell r="I1785" t="str">
            <v>ENTREGADO</v>
          </cell>
          <cell r="J1785">
            <v>44972</v>
          </cell>
          <cell r="K1785" t="str">
            <v>NORPHONE ZONIFICACION CARCHI CALLE_CARLOS JOSE CAMPOVERDE BERRU</v>
          </cell>
          <cell r="L1785" t="str">
            <v>AV. MARIANO ACOSTA 2147 Y VICTOR GOMEZ JURADO</v>
          </cell>
        </row>
        <row r="1786">
          <cell r="A1786" t="str">
            <v>2023-01733</v>
          </cell>
          <cell r="B1786">
            <v>515533</v>
          </cell>
          <cell r="C1786" t="str">
            <v>2023-01733</v>
          </cell>
          <cell r="D1786" t="str">
            <v>MOVISTAR</v>
          </cell>
          <cell r="E1786" t="str">
            <v>DESPACHO</v>
          </cell>
          <cell r="F1786" t="str">
            <v>NORMAL</v>
          </cell>
          <cell r="G1786" t="str">
            <v>031080202301733</v>
          </cell>
          <cell r="H1786">
            <v>44971</v>
          </cell>
          <cell r="I1786" t="str">
            <v>ENTREGADO</v>
          </cell>
          <cell r="J1786">
            <v>44972</v>
          </cell>
          <cell r="K1786" t="str">
            <v>NORPHONE ZONIFICACION IMBABURA CALLE_CARLOS JOSE CAMPOVERDE BERRU</v>
          </cell>
          <cell r="L1786" t="str">
            <v>AV. MARIANO ACOSTA 2147 Y VICTOR GOMEZ JURADO</v>
          </cell>
        </row>
        <row r="1787">
          <cell r="A1787" t="str">
            <v>2023-01734</v>
          </cell>
          <cell r="B1787">
            <v>515534</v>
          </cell>
          <cell r="C1787" t="str">
            <v>2023-01734</v>
          </cell>
          <cell r="D1787" t="str">
            <v>MOVISTAR</v>
          </cell>
          <cell r="E1787" t="str">
            <v>DESPACHO</v>
          </cell>
          <cell r="F1787" t="str">
            <v>NORMAL</v>
          </cell>
          <cell r="G1787" t="str">
            <v>031080202301734</v>
          </cell>
          <cell r="H1787">
            <v>44971</v>
          </cell>
          <cell r="I1787" t="str">
            <v>ENTREGADO</v>
          </cell>
          <cell r="J1787">
            <v>44972</v>
          </cell>
          <cell r="K1787" t="str">
            <v>CAVS AE SALESLAND SCALA_DIEGO FERNANDO MENA VILLALBA</v>
          </cell>
          <cell r="L1787" t="str">
            <v>Kilometro 12 ½, Parroquia de Cumbaya, CENTRO COMERCIAL SCALA SHOPPING, Planta Baja, Local L104</v>
          </cell>
        </row>
        <row r="1788">
          <cell r="A1788" t="str">
            <v>2023-01735</v>
          </cell>
          <cell r="B1788">
            <v>515535</v>
          </cell>
          <cell r="C1788" t="str">
            <v>2023-01735</v>
          </cell>
          <cell r="D1788" t="str">
            <v>MOVISTAR</v>
          </cell>
          <cell r="E1788" t="str">
            <v>DESPACHO</v>
          </cell>
          <cell r="F1788" t="str">
            <v>NORMAL</v>
          </cell>
          <cell r="G1788" t="str">
            <v>031080202301735</v>
          </cell>
          <cell r="H1788">
            <v>44971</v>
          </cell>
          <cell r="I1788" t="str">
            <v>ENTREGADO</v>
          </cell>
          <cell r="J1788">
            <v>44972</v>
          </cell>
          <cell r="K1788" t="str">
            <v>AE CELISTICS CCI_KLEBER GRANDA_DANY IMBAQUINGO</v>
          </cell>
          <cell r="L1788" t="str">
            <v>AV AMAZONAS Y NACIONES UNIDAS CENTRO COMERCIAL INAQUITO LC 223 224</v>
          </cell>
        </row>
        <row r="1789">
          <cell r="A1789" t="str">
            <v>2023-01736</v>
          </cell>
          <cell r="B1789">
            <v>515536</v>
          </cell>
          <cell r="C1789" t="str">
            <v>2023-01736</v>
          </cell>
          <cell r="D1789" t="str">
            <v>MOVISTAR</v>
          </cell>
          <cell r="E1789" t="str">
            <v>DESPACHO</v>
          </cell>
          <cell r="F1789" t="str">
            <v>NORMAL</v>
          </cell>
          <cell r="G1789" t="str">
            <v>031080202301736</v>
          </cell>
          <cell r="H1789">
            <v>44971</v>
          </cell>
          <cell r="I1789" t="str">
            <v>ENTREGADO</v>
          </cell>
          <cell r="J1789">
            <v>44972</v>
          </cell>
          <cell r="K1789" t="str">
            <v>AE CELISTICS MALTERIA LATACUNGA_MARIA JOSE TOBAR ZAMBRANO</v>
          </cell>
          <cell r="L1789" t="str">
            <v>AV. ELOY ALFARO ENTRE CALLE GATAZO Y AV. MARCO AURELIO SUBIA, CENTRO COMERCIAL LA MALTERIA PLAZA, PLANTA BAJA, LOCAL PB-007</v>
          </cell>
        </row>
        <row r="1790">
          <cell r="A1790" t="str">
            <v>2023-01737</v>
          </cell>
          <cell r="B1790">
            <v>515537</v>
          </cell>
          <cell r="C1790" t="str">
            <v>2023-01737</v>
          </cell>
          <cell r="D1790" t="str">
            <v>MOVISTAR</v>
          </cell>
          <cell r="E1790" t="str">
            <v>DESPACHO</v>
          </cell>
          <cell r="F1790" t="str">
            <v>NORMAL</v>
          </cell>
          <cell r="G1790" t="str">
            <v>031080202301737</v>
          </cell>
          <cell r="H1790">
            <v>44971</v>
          </cell>
          <cell r="I1790" t="str">
            <v>ENTREGADO</v>
          </cell>
          <cell r="J1790">
            <v>44972</v>
          </cell>
          <cell r="K1790" t="str">
            <v>AE CELISTICS QUICENTRO SUR_KLEBER GRANDA_DANY IMBAQUINGO</v>
          </cell>
          <cell r="L1790" t="str">
            <v xml:space="preserve">MORAN VALVERDE Y TENIENTE HUGO ORTIZ CC QUICENTRO SHOPPING SUR N 1 LOCAL 91 – 92 JUNTO A MEGAMAXI </v>
          </cell>
        </row>
        <row r="1791">
          <cell r="A1791" t="str">
            <v>2023-01738</v>
          </cell>
          <cell r="B1791">
            <v>515538</v>
          </cell>
          <cell r="C1791" t="str">
            <v>2023-01738</v>
          </cell>
          <cell r="D1791" t="str">
            <v>MOVISTAR</v>
          </cell>
          <cell r="E1791" t="str">
            <v>DESPACHO</v>
          </cell>
          <cell r="F1791" t="str">
            <v>NORMAL</v>
          </cell>
          <cell r="G1791" t="str">
            <v>031080202301738</v>
          </cell>
          <cell r="H1791">
            <v>44971</v>
          </cell>
          <cell r="I1791" t="str">
            <v>ENTREGADO</v>
          </cell>
          <cell r="J1791">
            <v>44972</v>
          </cell>
          <cell r="K1791" t="str">
            <v>AGENTE AE CELISTICS EL RECREO QUITO_KLEBER GRANDA_DANY IMBAQUINGO</v>
          </cell>
          <cell r="L1791" t="str">
            <v xml:space="preserve">FRANQUICIA PEDRO VICENTE MALDONADO 510194 Y CALVAS CC RECREO OF P106 </v>
          </cell>
        </row>
        <row r="1792">
          <cell r="A1792" t="str">
            <v>2023-01739</v>
          </cell>
          <cell r="B1792">
            <v>515539</v>
          </cell>
          <cell r="C1792" t="str">
            <v>2023-01739</v>
          </cell>
          <cell r="D1792" t="str">
            <v>MOVISTAR</v>
          </cell>
          <cell r="E1792" t="str">
            <v>DESPACHO</v>
          </cell>
          <cell r="F1792" t="str">
            <v>NORMAL</v>
          </cell>
          <cell r="G1792" t="str">
            <v>031080202301739</v>
          </cell>
          <cell r="H1792">
            <v>44971</v>
          </cell>
          <cell r="I1792" t="str">
            <v>ENTREGADO</v>
          </cell>
          <cell r="J1792">
            <v>44972</v>
          </cell>
          <cell r="K1792" t="str">
            <v>AGENTE AE CELISTICS MALL DE LOS ANDES_KLEBER GRANDA_DANY IMBAQUINGO</v>
          </cell>
          <cell r="L1792" t="str">
            <v>Av. Atahualpa y Victor Hugo, Centro Comercial Mall de los Andes Local #120.</v>
          </cell>
        </row>
        <row r="1793">
          <cell r="A1793" t="str">
            <v>2023-01740</v>
          </cell>
          <cell r="B1793">
            <v>515540</v>
          </cell>
          <cell r="C1793" t="str">
            <v>2023-01740</v>
          </cell>
          <cell r="D1793" t="str">
            <v>MOVISTAR</v>
          </cell>
          <cell r="E1793" t="str">
            <v>DESPACHO</v>
          </cell>
          <cell r="F1793" t="str">
            <v>NORMAL</v>
          </cell>
          <cell r="G1793" t="str">
            <v>031080202301740</v>
          </cell>
          <cell r="H1793">
            <v>44971</v>
          </cell>
          <cell r="I1793" t="str">
            <v>ENTREGADO</v>
          </cell>
          <cell r="J1793">
            <v>44972</v>
          </cell>
          <cell r="K1793" t="str">
            <v>AGENTE AE CELISTICS SAN LUIS_KLEBER GRANDA_DANY IMBAQUINGO</v>
          </cell>
          <cell r="L1793" t="str">
            <v xml:space="preserve">CAVS PREMIUM AUTOPISTA GRAL RUMINAHUI Y AV SAN LUIS  </v>
          </cell>
        </row>
        <row r="1794">
          <cell r="A1794" t="str">
            <v>2023-01741</v>
          </cell>
          <cell r="B1794">
            <v>515541</v>
          </cell>
          <cell r="C1794" t="str">
            <v>2023-01741</v>
          </cell>
          <cell r="D1794" t="str">
            <v>MOVISTAR</v>
          </cell>
          <cell r="E1794" t="str">
            <v>DESPACHO</v>
          </cell>
          <cell r="F1794" t="str">
            <v>NORMAL</v>
          </cell>
          <cell r="G1794" t="str">
            <v>031080202301741</v>
          </cell>
          <cell r="H1794">
            <v>44971</v>
          </cell>
          <cell r="I1794" t="str">
            <v>ENTREGADO</v>
          </cell>
          <cell r="J1794">
            <v>44972</v>
          </cell>
          <cell r="K1794" t="str">
            <v>MAURICIO GUERRERO ZONIFICACION ESMERALDAS_EDUARDO LUIS SILVA IVARRA</v>
          </cell>
          <cell r="L1794" t="str">
            <v>CALLE GUAYAQUIL, ENTRE RIO SOLAYA Y CUICOCHA</v>
          </cell>
        </row>
        <row r="1795">
          <cell r="A1795" t="str">
            <v>2023-01742</v>
          </cell>
          <cell r="B1795">
            <v>515542</v>
          </cell>
          <cell r="C1795" t="str">
            <v>2023-01742</v>
          </cell>
          <cell r="D1795" t="str">
            <v>MOVISTAR</v>
          </cell>
          <cell r="E1795" t="str">
            <v>DESPACHO</v>
          </cell>
          <cell r="F1795" t="str">
            <v>NORMAL</v>
          </cell>
          <cell r="G1795" t="str">
            <v>031080202301742</v>
          </cell>
          <cell r="H1795">
            <v>44971</v>
          </cell>
          <cell r="I1795" t="str">
            <v>ENTREGADO</v>
          </cell>
          <cell r="J1795">
            <v>44972</v>
          </cell>
          <cell r="K1795" t="str">
            <v>PDV IBS RIOCENTRO 6 DE DICIEMBRE_JOSE LUIS CORAL MOLINA</v>
          </cell>
          <cell r="L1795" t="str">
            <v>AV. 6 DE DICIEMBRE Y TOMAS DE BERLANGA ESQUINA, CC COMERCIAL RIOCENTRO 6 DE DICIEMBRE, LOCAL 128 PLANTA PRIMER PISO</v>
          </cell>
        </row>
        <row r="1796">
          <cell r="A1796" t="str">
            <v>2023-01743</v>
          </cell>
          <cell r="B1796">
            <v>515543</v>
          </cell>
          <cell r="C1796" t="str">
            <v>2023-01743</v>
          </cell>
          <cell r="D1796" t="str">
            <v>MOVISTAR</v>
          </cell>
          <cell r="E1796" t="str">
            <v>DESPACHO</v>
          </cell>
          <cell r="F1796" t="str">
            <v>NORMAL</v>
          </cell>
          <cell r="G1796" t="str">
            <v>FT86269</v>
          </cell>
          <cell r="H1796">
            <v>44971</v>
          </cell>
          <cell r="I1796" t="str">
            <v>ENTREGADO</v>
          </cell>
          <cell r="J1796">
            <v>44972</v>
          </cell>
          <cell r="K1796" t="str">
            <v>PDV IBS CC EL BOSQUE_JOSE LUIS CORAL MOLINA</v>
          </cell>
          <cell r="L1796" t="str">
            <v>AV. ALONSO DE TORRES Y AV. EL PARQUE, CC EL BOSQUE 2DA. PLANTA PASEO COLON LOCAL N° 283 B</v>
          </cell>
        </row>
        <row r="1797">
          <cell r="A1797" t="str">
            <v>2023-01744</v>
          </cell>
          <cell r="B1797">
            <v>515544</v>
          </cell>
          <cell r="C1797" t="str">
            <v>2023-01744</v>
          </cell>
          <cell r="D1797" t="str">
            <v>MOVISTAR</v>
          </cell>
          <cell r="E1797" t="str">
            <v>DESPACHO</v>
          </cell>
          <cell r="F1797" t="str">
            <v>NORMAL</v>
          </cell>
          <cell r="G1797" t="str">
            <v>031080202301744</v>
          </cell>
          <cell r="H1797">
            <v>44971</v>
          </cell>
          <cell r="I1797" t="str">
            <v>ENTREGADO</v>
          </cell>
          <cell r="J1797">
            <v>44972</v>
          </cell>
          <cell r="K1797" t="str">
            <v>PDV IBS LAGUNA MALL IBARRA_JOSE LUIS CORAL MOLINA</v>
          </cell>
          <cell r="L1797" t="str">
            <v>AV. MARIANO COSTA SN Y AV. FRAY VACAS GALINDO CC. LAGUNA MALL PB LOCAL 133</v>
          </cell>
        </row>
        <row r="1798">
          <cell r="A1798" t="str">
            <v>2023-01745</v>
          </cell>
          <cell r="B1798">
            <v>515545</v>
          </cell>
          <cell r="C1798" t="str">
            <v>2023-01745</v>
          </cell>
          <cell r="D1798" t="str">
            <v>MOVISTAR</v>
          </cell>
          <cell r="E1798" t="str">
            <v>DESPACHO</v>
          </cell>
          <cell r="F1798" t="str">
            <v>NORMAL</v>
          </cell>
          <cell r="G1798" t="str">
            <v>FT86268</v>
          </cell>
          <cell r="H1798">
            <v>44971</v>
          </cell>
          <cell r="I1798" t="str">
            <v>ENTREGADO</v>
          </cell>
          <cell r="J1798">
            <v>44972</v>
          </cell>
          <cell r="K1798" t="str">
            <v>CAVS AE SALESLAND AMERICA_DIEGO MENA</v>
          </cell>
          <cell r="L1798" t="str">
            <v>LAZA DE LAS AMERICAS INTERSECCION AV NACIONES UNIDAS Y REPUBLICA PB 6 2 QUITO</v>
          </cell>
        </row>
        <row r="1799">
          <cell r="A1799" t="str">
            <v>2023-01746</v>
          </cell>
          <cell r="B1799">
            <v>515546</v>
          </cell>
          <cell r="C1799" t="str">
            <v>2023-01746</v>
          </cell>
          <cell r="D1799" t="str">
            <v>MOVISTAR</v>
          </cell>
          <cell r="E1799" t="str">
            <v>DESPACHO</v>
          </cell>
          <cell r="F1799" t="str">
            <v>NORMAL</v>
          </cell>
          <cell r="G1799" t="str">
            <v>031080202301746</v>
          </cell>
          <cell r="H1799">
            <v>44971</v>
          </cell>
          <cell r="I1799" t="str">
            <v>ENTREGADO</v>
          </cell>
          <cell r="J1799">
            <v>44972</v>
          </cell>
          <cell r="K1799" t="str">
            <v>CAVS AE SALESLAND CONDADO_DIEGO MENA</v>
          </cell>
          <cell r="L1799" t="str">
            <v>AV DE LA PRENSA Y AV KENNED CENTRO COMERCIAL CONDADO SHOPING NIVEL 3 NUM L35 4 355 QUITO</v>
          </cell>
        </row>
        <row r="1800">
          <cell r="A1800" t="str">
            <v>2023-01747</v>
          </cell>
          <cell r="B1800">
            <v>515547</v>
          </cell>
          <cell r="C1800" t="str">
            <v>2023-01747</v>
          </cell>
          <cell r="D1800" t="str">
            <v>MOVISTAR</v>
          </cell>
          <cell r="E1800" t="str">
            <v>DESPACHO</v>
          </cell>
          <cell r="F1800" t="str">
            <v>NORMAL</v>
          </cell>
          <cell r="G1800" t="str">
            <v>IC7222</v>
          </cell>
          <cell r="H1800">
            <v>44971</v>
          </cell>
          <cell r="I1800" t="str">
            <v>ENTREGADO</v>
          </cell>
          <cell r="J1800">
            <v>44972</v>
          </cell>
          <cell r="K1800" t="str">
            <v>CAVS AE SALESLAND CUENCA CENTRO_DIEGO MENA</v>
          </cell>
          <cell r="L1800" t="str">
            <v>CALLE BOLIVAR Y LUIS CORDERO N 755 CUENCA</v>
          </cell>
        </row>
        <row r="1801">
          <cell r="A1801" t="str">
            <v>2023-01748</v>
          </cell>
          <cell r="B1801">
            <v>515548</v>
          </cell>
          <cell r="C1801" t="str">
            <v>2023-01748</v>
          </cell>
          <cell r="D1801" t="str">
            <v>MOVISTAR</v>
          </cell>
          <cell r="E1801" t="str">
            <v>DESPACHO</v>
          </cell>
          <cell r="F1801" t="str">
            <v>NORMAL</v>
          </cell>
          <cell r="G1801" t="str">
            <v>FT86180</v>
          </cell>
          <cell r="H1801">
            <v>44971</v>
          </cell>
          <cell r="I1801" t="str">
            <v>ENTREGADO</v>
          </cell>
          <cell r="J1801">
            <v>44972</v>
          </cell>
          <cell r="K1801" t="str">
            <v>SERVICIO TECNICO DISTRIBUIDOR QUITO_PAOLA ANDRANGO</v>
          </cell>
          <cell r="L1801" t="str">
            <v>Antonio Flor n74-105 y Joaquin Mancheno Carcelen Industrial</v>
          </cell>
        </row>
        <row r="1802">
          <cell r="A1802" t="str">
            <v>2023-01749</v>
          </cell>
          <cell r="B1802">
            <v>515549</v>
          </cell>
          <cell r="C1802" t="str">
            <v>2023-01749</v>
          </cell>
          <cell r="D1802" t="str">
            <v>MOVISTAR</v>
          </cell>
          <cell r="E1802" t="str">
            <v>DESPACHO</v>
          </cell>
          <cell r="F1802" t="str">
            <v>NORMAL</v>
          </cell>
          <cell r="G1802" t="str">
            <v>031080202301749</v>
          </cell>
          <cell r="H1802">
            <v>44971</v>
          </cell>
          <cell r="I1802" t="str">
            <v>ENTREGADO</v>
          </cell>
          <cell r="J1802">
            <v>44972</v>
          </cell>
          <cell r="K1802" t="str">
            <v xml:space="preserve">CAVS AE SALESLAND MACHALA_MENA DIEGO </v>
          </cell>
          <cell r="L1802" t="str">
            <v>CALLE ROCAFUERTE 1005 ENTRE 09 DE MAYO Y GUAYAS</v>
          </cell>
        </row>
        <row r="1803">
          <cell r="A1803" t="str">
            <v>2023-01750</v>
          </cell>
          <cell r="B1803">
            <v>515550</v>
          </cell>
          <cell r="C1803" t="str">
            <v>2023-01750</v>
          </cell>
          <cell r="D1803" t="str">
            <v>MOVISTAR</v>
          </cell>
          <cell r="E1803" t="str">
            <v>DESPACHO</v>
          </cell>
          <cell r="F1803" t="str">
            <v>NORMAL</v>
          </cell>
          <cell r="G1803" t="str">
            <v>031080202301750</v>
          </cell>
          <cell r="H1803">
            <v>44971</v>
          </cell>
          <cell r="I1803" t="str">
            <v>ENTREGADO</v>
          </cell>
          <cell r="J1803">
            <v>44972</v>
          </cell>
          <cell r="K1803" t="str">
            <v>CAVS AE SALESLAND RECREO_DIEGO MENA</v>
          </cell>
          <cell r="L1803" t="str">
            <v>AV PEDRO VICENTE MALDONADO CENTRO COMERCIAL RECREO NUM 37 45PLANTA BAJA QUITO</v>
          </cell>
        </row>
        <row r="1804">
          <cell r="A1804" t="str">
            <v>2023-01751</v>
          </cell>
          <cell r="B1804">
            <v>515551</v>
          </cell>
          <cell r="C1804" t="str">
            <v>2023-01751</v>
          </cell>
          <cell r="D1804" t="str">
            <v>MOVISTAR</v>
          </cell>
          <cell r="E1804" t="str">
            <v>DESPACHO</v>
          </cell>
          <cell r="F1804" t="str">
            <v>NORMAL</v>
          </cell>
          <cell r="G1804" t="str">
            <v>FT86153</v>
          </cell>
          <cell r="H1804">
            <v>44971</v>
          </cell>
          <cell r="I1804" t="str">
            <v>ENTREGADO</v>
          </cell>
          <cell r="J1804">
            <v>44972</v>
          </cell>
          <cell r="K1804" t="str">
            <v>CORDOVA SCAFF BYRON EFRAIN GUAYAQUIL_CORDOVA SCAFF BYRON EFRAIN</v>
          </cell>
          <cell r="L1804" t="str">
            <v>Calle: AV. PRIMERA Numero: SOLAR 14 Interseccion: CALLE SEXTA Manzana: 4</v>
          </cell>
        </row>
        <row r="1805">
          <cell r="A1805" t="str">
            <v>2023-01752</v>
          </cell>
          <cell r="B1805">
            <v>515552</v>
          </cell>
          <cell r="C1805" t="str">
            <v>2023-01752</v>
          </cell>
          <cell r="D1805" t="str">
            <v>TUENTI</v>
          </cell>
          <cell r="E1805" t="str">
            <v>DESPACHO</v>
          </cell>
          <cell r="F1805" t="str">
            <v>NORMAL</v>
          </cell>
          <cell r="G1805" t="str">
            <v>031080202301752</v>
          </cell>
          <cell r="H1805">
            <v>44971</v>
          </cell>
          <cell r="I1805" t="str">
            <v>EN_TRANSITO</v>
          </cell>
          <cell r="J1805">
            <v>44971</v>
          </cell>
          <cell r="K1805" t="str">
            <v>SAMSEB MOBILE TUENTI_Ezio Solorzano</v>
          </cell>
          <cell r="L1805" t="str">
            <v xml:space="preserve"> Av Circunvalacion, tramo 2, urbanizacion via Marina Manzana D Villa 24.</v>
          </cell>
        </row>
        <row r="1806">
          <cell r="A1806" t="str">
            <v>2023-01753</v>
          </cell>
          <cell r="B1806">
            <v>515553</v>
          </cell>
          <cell r="C1806" t="str">
            <v>2023-01753</v>
          </cell>
          <cell r="D1806" t="str">
            <v>TUENTI</v>
          </cell>
          <cell r="E1806" t="str">
            <v>DESPACHO</v>
          </cell>
          <cell r="F1806" t="str">
            <v>NORMAL</v>
          </cell>
          <cell r="G1806" t="str">
            <v>FT86181</v>
          </cell>
          <cell r="H1806">
            <v>44971</v>
          </cell>
          <cell r="I1806" t="str">
            <v>ENTREGADO</v>
          </cell>
          <cell r="J1806">
            <v>44972</v>
          </cell>
          <cell r="K1806" t="str">
            <v>CANAL MODERNO QUITO TUENTI_Paola Moreta</v>
          </cell>
          <cell r="L1806" t="str">
            <v>AV. AMAZONAS N21-147 Y ROCA EDEF RIO AMAZONA PISO 6 OFICINA 620</v>
          </cell>
        </row>
        <row r="1807">
          <cell r="A1807" t="str">
            <v>2023-01754</v>
          </cell>
          <cell r="B1807">
            <v>515554</v>
          </cell>
          <cell r="C1807" t="str">
            <v>2023-01754</v>
          </cell>
          <cell r="D1807" t="str">
            <v>TUENTI</v>
          </cell>
          <cell r="E1807" t="str">
            <v>DESPACHO</v>
          </cell>
          <cell r="F1807" t="str">
            <v>NORMAL</v>
          </cell>
          <cell r="G1807" t="str">
            <v>031080202301754</v>
          </cell>
          <cell r="H1807">
            <v>44971</v>
          </cell>
          <cell r="I1807" t="str">
            <v>ENTREGADO</v>
          </cell>
          <cell r="J1807">
            <v>44972</v>
          </cell>
          <cell r="K1807" t="str">
            <v>MAURICIO GUERRERO TUENTI SANTO DOMINGO_EDUARDO LUIS SILVA IVARRA</v>
          </cell>
          <cell r="L1807" t="str">
            <v>CALLE GUAYAQUIL, ENTRE RIO SOLAYA Y CUICOCHA</v>
          </cell>
        </row>
        <row r="1808">
          <cell r="A1808" t="str">
            <v>2023-01755</v>
          </cell>
          <cell r="B1808">
            <v>515555</v>
          </cell>
          <cell r="C1808" t="str">
            <v>2023-01755</v>
          </cell>
          <cell r="D1808" t="str">
            <v>TUENTI</v>
          </cell>
          <cell r="E1808" t="str">
            <v>DESPACHO</v>
          </cell>
          <cell r="F1808" t="str">
            <v>NORMAL</v>
          </cell>
          <cell r="G1808" t="str">
            <v>FT86152</v>
          </cell>
          <cell r="H1808">
            <v>44971</v>
          </cell>
          <cell r="I1808" t="str">
            <v>ENTREGADO</v>
          </cell>
          <cell r="J1808">
            <v>44972</v>
          </cell>
          <cell r="K1808" t="str">
            <v>FLEXNET TUENTI_Daniela Trujillo</v>
          </cell>
          <cell r="L1808" t="str">
            <v>Aereopuerto Jose Joaquin de Olmedo, Av de Las Americas, Bloque Sur de Tagsa. Edificio Telefonica</v>
          </cell>
        </row>
        <row r="1809">
          <cell r="A1809" t="str">
            <v>2023-01756</v>
          </cell>
          <cell r="B1809">
            <v>515556</v>
          </cell>
          <cell r="C1809" t="str">
            <v>2023-01756</v>
          </cell>
          <cell r="D1809" t="str">
            <v>TUENTI</v>
          </cell>
          <cell r="E1809" t="str">
            <v>DESPACHO</v>
          </cell>
          <cell r="F1809" t="str">
            <v>NORMAL</v>
          </cell>
          <cell r="G1809" t="str">
            <v>FT86163</v>
          </cell>
          <cell r="H1809">
            <v>44971</v>
          </cell>
          <cell r="I1809" t="str">
            <v>ENTREGADO</v>
          </cell>
          <cell r="J1809">
            <v>44972</v>
          </cell>
          <cell r="K1809" t="str">
            <v>FLEXNET TUENTI_Sebastian Vasconez</v>
          </cell>
          <cell r="L1809" t="str">
            <v>Centro Corporativo Ekopark, Torre 3 – Av. Simon Bolivar, Via a Nayon</v>
          </cell>
        </row>
        <row r="1810">
          <cell r="A1810" t="str">
            <v>2023-01723</v>
          </cell>
          <cell r="B1810">
            <v>515523</v>
          </cell>
          <cell r="C1810" t="str">
            <v>2023-01723</v>
          </cell>
          <cell r="D1810" t="str">
            <v>MOVISTAR</v>
          </cell>
          <cell r="E1810" t="str">
            <v>DESPACHO</v>
          </cell>
          <cell r="F1810" t="str">
            <v>NORMAL</v>
          </cell>
          <cell r="G1810" t="str">
            <v>031080202301723</v>
          </cell>
          <cell r="H1810">
            <v>44971</v>
          </cell>
          <cell r="I1810" t="str">
            <v>ENTREGADO</v>
          </cell>
          <cell r="J1810">
            <v>44972</v>
          </cell>
          <cell r="K1810" t="str">
            <v>CAVS AE NORPHONE EL CONDADO_PUSDA CHEZA ERIKA ELIZABETH</v>
          </cell>
          <cell r="L1810" t="str">
            <v>AVENIDA DE LA PRENSA Y AVENIDA KENNEDY CC CONDADO SHOPPING  LOCAL 314 FRENTE A KIA</v>
          </cell>
        </row>
        <row r="1811">
          <cell r="A1811" t="str">
            <v>2023-01724</v>
          </cell>
          <cell r="B1811">
            <v>515524</v>
          </cell>
          <cell r="C1811" t="str">
            <v>2023-01724</v>
          </cell>
          <cell r="D1811" t="str">
            <v>MOVISTAR</v>
          </cell>
          <cell r="E1811" t="str">
            <v>DESPACHO</v>
          </cell>
          <cell r="F1811" t="str">
            <v>NORMAL</v>
          </cell>
          <cell r="G1811" t="str">
            <v>031080202301724</v>
          </cell>
          <cell r="H1811">
            <v>44971</v>
          </cell>
          <cell r="I1811" t="str">
            <v>ENTREGADO</v>
          </cell>
          <cell r="J1811">
            <v>44972</v>
          </cell>
          <cell r="K1811" t="str">
            <v>CAVS AE NORPHONE EL PORTAL_LOURDES BRAVO</v>
          </cell>
          <cell r="L1811" t="str">
            <v>AV GALO PLAZA LASSO Y AV SIMON BOLIVAR CENTRO COMERCIAL PORTAL SHOPPING LOCAL P25253 PISO DOS</v>
          </cell>
        </row>
        <row r="1812">
          <cell r="A1812" t="str">
            <v>2023-01725</v>
          </cell>
          <cell r="B1812">
            <v>515525</v>
          </cell>
          <cell r="C1812" t="str">
            <v>2023-01725</v>
          </cell>
          <cell r="D1812" t="str">
            <v>MOVISTAR</v>
          </cell>
          <cell r="E1812" t="str">
            <v>DESPACHO</v>
          </cell>
          <cell r="F1812" t="str">
            <v>NORMAL</v>
          </cell>
          <cell r="G1812" t="str">
            <v>031080202301725</v>
          </cell>
          <cell r="H1812">
            <v>44971</v>
          </cell>
          <cell r="I1812" t="str">
            <v>ENTREGADO</v>
          </cell>
          <cell r="J1812">
            <v>44972</v>
          </cell>
          <cell r="K1812" t="str">
            <v>NORPHONE C.C. Riocentro Ceibos_PAOLA MORAN</v>
          </cell>
          <cell r="L1812" t="str">
            <v>C.C. RIOCENTRO CEIBOS LOCAL 28 AV DEL BOMBERO VIA A LA COSTA KM 65</v>
          </cell>
        </row>
        <row r="1813">
          <cell r="A1813" t="str">
            <v>53768</v>
          </cell>
          <cell r="B1813">
            <v>515516</v>
          </cell>
          <cell r="C1813" t="str">
            <v>53768</v>
          </cell>
          <cell r="D1813" t="str">
            <v>DEGSO</v>
          </cell>
          <cell r="E1813" t="str">
            <v>DESPACHO</v>
          </cell>
          <cell r="F1813" t="str">
            <v>NORMAL</v>
          </cell>
          <cell r="G1813" t="str">
            <v>FT86254</v>
          </cell>
          <cell r="H1813">
            <v>44971</v>
          </cell>
          <cell r="I1813" t="str">
            <v>ENTREGADO</v>
          </cell>
          <cell r="J1813">
            <v>44972</v>
          </cell>
          <cell r="K1813" t="str">
            <v>INDUSTRIAL DANEC S.A.</v>
          </cell>
          <cell r="L1813" t="str">
            <v>DIRECCION: KM1 ½ VIA SANGOLQUI ? TAMBILLO ?TEL:2984900 EXT 2323-HORARIO DE RECEPCION: LUNES A VIERNES   9 A 2PM</v>
          </cell>
        </row>
        <row r="1814">
          <cell r="A1814" t="str">
            <v>9712</v>
          </cell>
          <cell r="B1814">
            <v>515517</v>
          </cell>
          <cell r="C1814" t="str">
            <v>9712</v>
          </cell>
          <cell r="D1814" t="str">
            <v>DEGSO</v>
          </cell>
          <cell r="E1814" t="str">
            <v>DESPACHO</v>
          </cell>
          <cell r="F1814" t="str">
            <v>NORMAL</v>
          </cell>
          <cell r="G1814" t="str">
            <v>FT86255</v>
          </cell>
          <cell r="H1814">
            <v>44971</v>
          </cell>
          <cell r="I1814" t="str">
            <v>ENTREGADO</v>
          </cell>
          <cell r="J1814">
            <v>44972</v>
          </cell>
          <cell r="K1814" t="str">
            <v>SCHLUMBERGER DEL ECUADOR S.A.</v>
          </cell>
          <cell r="L1814" t="str">
            <v>DIRECCION: ENTREGUEN EN EKOPARK, TORRE 3 SEGUNDO PISO. POR EL RDONDEL DEL CICLISTA - ATENCION KEYLA TOAPANTA - CEL 099 260 4027</v>
          </cell>
        </row>
        <row r="1815">
          <cell r="A1815" t="str">
            <v>98939531</v>
          </cell>
          <cell r="B1815">
            <v>515510</v>
          </cell>
          <cell r="C1815" t="str">
            <v>98939531</v>
          </cell>
          <cell r="D1815" t="str">
            <v>HYCITE</v>
          </cell>
          <cell r="E1815" t="str">
            <v>DESPACHO</v>
          </cell>
          <cell r="F1815" t="str">
            <v>NORMAL</v>
          </cell>
          <cell r="G1815" t="str">
            <v>ITG7199</v>
          </cell>
          <cell r="H1815">
            <v>44971</v>
          </cell>
          <cell r="I1815" t="str">
            <v>ENTREGADO</v>
          </cell>
          <cell r="J1815">
            <v>44972</v>
          </cell>
          <cell r="K1815" t="str">
            <v>STEPHANIE JOHANNA CHANG RUIZ</v>
          </cell>
          <cell r="L1815" t="str">
            <v>LA JOYA ETAPA RUBI MZ 12 V 25 DAULE  LA AURORA 090501 GUAYAS</v>
          </cell>
        </row>
        <row r="1816">
          <cell r="A1816" t="str">
            <v>98939674</v>
          </cell>
          <cell r="B1816">
            <v>515511</v>
          </cell>
          <cell r="C1816" t="str">
            <v>98939674</v>
          </cell>
          <cell r="D1816" t="str">
            <v>HYCITE</v>
          </cell>
          <cell r="E1816" t="str">
            <v>DESPACHO</v>
          </cell>
          <cell r="F1816" t="str">
            <v>NORMAL</v>
          </cell>
          <cell r="G1816" t="str">
            <v>031002004262420</v>
          </cell>
          <cell r="H1816">
            <v>44971</v>
          </cell>
          <cell r="I1816" t="str">
            <v>ENTREGADO</v>
          </cell>
          <cell r="J1816">
            <v>44972</v>
          </cell>
          <cell r="K1816" t="str">
            <v>CARINA GISELA OCHOA RIVERO</v>
          </cell>
          <cell r="L1816" t="str">
            <v>JUAN JOSE PAEZ Y AVELARDO HORAN ESQUINA OFICINA DE FARMAENLACE IBARRA SAGRARIO 100102 IMBABURA</v>
          </cell>
        </row>
        <row r="1817">
          <cell r="A1817" t="str">
            <v>98939914</v>
          </cell>
          <cell r="B1817">
            <v>515512</v>
          </cell>
          <cell r="C1817" t="str">
            <v>98939914</v>
          </cell>
          <cell r="D1817" t="str">
            <v>HYCITE</v>
          </cell>
          <cell r="E1817" t="str">
            <v>DESPACHO</v>
          </cell>
          <cell r="F1817" t="str">
            <v>NORMAL</v>
          </cell>
          <cell r="G1817" t="str">
            <v>031002004263419</v>
          </cell>
          <cell r="H1817">
            <v>44971</v>
          </cell>
          <cell r="I1817" t="str">
            <v>ENTREGADO</v>
          </cell>
          <cell r="J1817">
            <v>44972</v>
          </cell>
          <cell r="K1817" t="str">
            <v>JOSE GREGORIO SUAREZ SANTANA</v>
          </cell>
          <cell r="L1817" t="str">
            <v>CALLE ATANACIO SANTOS Y 25 DE DICIEMBRE REF 50 METROS DE LA CLINICA V MORAN PORTO VIEJO 12 DE MARZO 130111 MANABI</v>
          </cell>
        </row>
        <row r="1818">
          <cell r="A1818" t="str">
            <v>98940228</v>
          </cell>
          <cell r="B1818">
            <v>515513</v>
          </cell>
          <cell r="C1818" t="str">
            <v>98940228</v>
          </cell>
          <cell r="D1818" t="str">
            <v>HYCITE</v>
          </cell>
          <cell r="E1818" t="str">
            <v>DESPACHO</v>
          </cell>
          <cell r="F1818" t="str">
            <v>NORMAL</v>
          </cell>
          <cell r="G1818" t="str">
            <v>ITQ7200</v>
          </cell>
          <cell r="H1818">
            <v>44971</v>
          </cell>
          <cell r="I1818" t="str">
            <v>ENTREGADO</v>
          </cell>
          <cell r="J1818">
            <v>44972</v>
          </cell>
          <cell r="K1818" t="str">
            <v>ERNESTO CESAR ZUMBA</v>
          </cell>
          <cell r="L1818" t="str">
            <v>AV GALO PLAZA LASSO N50 186 Y JOSE RAFAEL BUSTAMANTE QUITO KENNEDY 170502 PICHINCHA</v>
          </cell>
        </row>
        <row r="1819">
          <cell r="A1819" t="str">
            <v>98940338</v>
          </cell>
          <cell r="B1819">
            <v>515514</v>
          </cell>
          <cell r="C1819" t="str">
            <v>98940338</v>
          </cell>
          <cell r="D1819" t="str">
            <v>HYCITE</v>
          </cell>
          <cell r="E1819" t="str">
            <v>DESPACHO</v>
          </cell>
          <cell r="F1819" t="str">
            <v>NORMAL</v>
          </cell>
          <cell r="G1819" t="str">
            <v>ITQ7201</v>
          </cell>
          <cell r="H1819">
            <v>44971</v>
          </cell>
          <cell r="I1819" t="str">
            <v>ENTREGADO</v>
          </cell>
          <cell r="J1819">
            <v>44972</v>
          </cell>
          <cell r="K1819" t="str">
            <v>ARTURO RODRIGO RUMIPULLA LOJANO</v>
          </cell>
          <cell r="L1819" t="str">
            <v>PASAJE 4F S1-236 Y DIEGO URENA QUITO // ORQUIDEAS  PUENGASI 170410 PICHINCHA</v>
          </cell>
        </row>
        <row r="1820">
          <cell r="A1820" t="str">
            <v>98920684</v>
          </cell>
          <cell r="B1820">
            <v>515475</v>
          </cell>
          <cell r="C1820" t="str">
            <v>98920684</v>
          </cell>
          <cell r="D1820" t="str">
            <v>HYCITE</v>
          </cell>
          <cell r="E1820" t="str">
            <v>DESPACHO</v>
          </cell>
          <cell r="F1820" t="str">
            <v>NORMAL</v>
          </cell>
          <cell r="G1820" t="str">
            <v>ITQ7186</v>
          </cell>
          <cell r="H1820">
            <v>44971</v>
          </cell>
          <cell r="I1820" t="str">
            <v>ENTREGADO</v>
          </cell>
          <cell r="J1820">
            <v>44973</v>
          </cell>
          <cell r="K1820" t="str">
            <v>ANDRES L SANTILLAN</v>
          </cell>
          <cell r="L1820" t="str">
            <v>CL N40J E14 195 INTERSECC LOS MOTILONES DIAGONAL A LA KIA  INAQUITO 170516 PICHINCHA</v>
          </cell>
        </row>
        <row r="1821">
          <cell r="A1821" t="str">
            <v>98920834</v>
          </cell>
          <cell r="B1821">
            <v>515476</v>
          </cell>
          <cell r="C1821" t="str">
            <v>98920834</v>
          </cell>
          <cell r="D1821" t="str">
            <v>HYCITE</v>
          </cell>
          <cell r="E1821" t="str">
            <v>DESPACHO</v>
          </cell>
          <cell r="F1821" t="str">
            <v>NORMAL</v>
          </cell>
          <cell r="G1821" t="str">
            <v>ITG7187</v>
          </cell>
          <cell r="H1821">
            <v>44971</v>
          </cell>
          <cell r="I1821" t="str">
            <v>ENTREGADO</v>
          </cell>
          <cell r="J1821">
            <v>44972</v>
          </cell>
          <cell r="K1821" t="str">
            <v>MAYRA PASTORIZA</v>
          </cell>
          <cell r="L1821" t="str">
            <v>VILLA ESPANA 1 ETAPA BARCELONA MZA 2241 V 20 AV FRACO DE ORELLANA FRENTE DE GRAN GUAYAQUIL NORTE PASCUALES 090701 GUAYAS</v>
          </cell>
        </row>
        <row r="1822">
          <cell r="A1822" t="str">
            <v>98921282</v>
          </cell>
          <cell r="B1822">
            <v>515477</v>
          </cell>
          <cell r="C1822" t="str">
            <v>98921282</v>
          </cell>
          <cell r="D1822" t="str">
            <v>HYCITE</v>
          </cell>
          <cell r="E1822" t="str">
            <v>DESPACHO</v>
          </cell>
          <cell r="F1822" t="str">
            <v>NORMAL</v>
          </cell>
          <cell r="G1822" t="str">
            <v>ITQ7188</v>
          </cell>
          <cell r="H1822">
            <v>44971</v>
          </cell>
          <cell r="I1822" t="str">
            <v>INCIDENCIA</v>
          </cell>
          <cell r="J1822">
            <v>44972</v>
          </cell>
          <cell r="K1822" t="str">
            <v>PATRICIA ARAUZ</v>
          </cell>
          <cell r="L1822" t="str">
            <v>JOSE FERNANDEZ SALVADOR OE7-199 PEDRO DE ALVARADO BLOQUE CHINCHIPE QUITO / NORTE SAN CARLOS LA CONSEPCION 170511 PICHINCHA</v>
          </cell>
        </row>
        <row r="1823">
          <cell r="A1823" t="str">
            <v>98922257</v>
          </cell>
          <cell r="B1823">
            <v>515478</v>
          </cell>
          <cell r="C1823" t="str">
            <v>98922257</v>
          </cell>
          <cell r="D1823" t="str">
            <v>HYCITE</v>
          </cell>
          <cell r="E1823" t="str">
            <v>DESPACHO</v>
          </cell>
          <cell r="F1823" t="str">
            <v>NORMAL</v>
          </cell>
          <cell r="G1823" t="str">
            <v>ITQ7202</v>
          </cell>
          <cell r="H1823">
            <v>44971</v>
          </cell>
          <cell r="I1823" t="str">
            <v>ENTREGADO</v>
          </cell>
          <cell r="J1823">
            <v>44972</v>
          </cell>
          <cell r="K1823" t="str">
            <v>SEGUNDO LATA</v>
          </cell>
          <cell r="L1823" t="str">
            <v>FRANCISCO MORALES Y JORGE MOSQUETA LT175 2 CUADRAS DE LA CASA BARRIAL QUITO PARAISO DE LOS PINOS CONOCOTO 170806 PICHINCHA</v>
          </cell>
        </row>
        <row r="1824">
          <cell r="A1824" t="str">
            <v>98922437</v>
          </cell>
          <cell r="B1824">
            <v>515479</v>
          </cell>
          <cell r="C1824" t="str">
            <v>98922437</v>
          </cell>
          <cell r="D1824" t="str">
            <v>HYCITE</v>
          </cell>
          <cell r="E1824" t="str">
            <v>DESPACHO</v>
          </cell>
          <cell r="F1824" t="str">
            <v>NORMAL</v>
          </cell>
          <cell r="G1824" t="str">
            <v>031002004262404</v>
          </cell>
          <cell r="H1824">
            <v>44971</v>
          </cell>
          <cell r="I1824" t="str">
            <v>ENTREGADO</v>
          </cell>
          <cell r="J1824">
            <v>44972</v>
          </cell>
          <cell r="K1824" t="str">
            <v>CLARA ROMERO</v>
          </cell>
          <cell r="L1824" t="str">
            <v>JUAN MOLTALVO Y LUIS MOLIJUNTO A ANTIGUA SEDE COLEGIO DE ENFERMERAS EL PUYO // BARRIO MIRAFLORES EL PUYO 160101 PASTAZA</v>
          </cell>
        </row>
        <row r="1825">
          <cell r="A1825" t="str">
            <v>98923252</v>
          </cell>
          <cell r="B1825">
            <v>515480</v>
          </cell>
          <cell r="C1825" t="str">
            <v>98923252</v>
          </cell>
          <cell r="D1825" t="str">
            <v>HYCITE</v>
          </cell>
          <cell r="E1825" t="str">
            <v>DESPACHO</v>
          </cell>
          <cell r="F1825" t="str">
            <v>NORMAL</v>
          </cell>
          <cell r="G1825" t="str">
            <v>031002004262405</v>
          </cell>
          <cell r="H1825">
            <v>44971</v>
          </cell>
          <cell r="I1825" t="str">
            <v>ENTREGADO</v>
          </cell>
          <cell r="J1825">
            <v>44972</v>
          </cell>
          <cell r="K1825" t="str">
            <v>FREDDY BARZOLA</v>
          </cell>
          <cell r="L1825" t="str">
            <v>ENRIQUE CALLE CL 41 AV 2 Y 3 DIAGONAL ESCUELA ALFARO SALINAS-SALINAS VICENTE ROCAFUERTE 240209 SANTA ELENA</v>
          </cell>
        </row>
        <row r="1826">
          <cell r="A1826" t="str">
            <v>98923772</v>
          </cell>
          <cell r="B1826">
            <v>515481</v>
          </cell>
          <cell r="C1826" t="str">
            <v>98923772</v>
          </cell>
          <cell r="D1826" t="str">
            <v>HYCITE</v>
          </cell>
          <cell r="E1826" t="str">
            <v>DESPACHO</v>
          </cell>
          <cell r="F1826" t="str">
            <v>NORMAL</v>
          </cell>
          <cell r="G1826" t="str">
            <v>031002004262406</v>
          </cell>
          <cell r="H1826">
            <v>44971</v>
          </cell>
          <cell r="I1826" t="str">
            <v>INCIDENCIA</v>
          </cell>
          <cell r="J1826">
            <v>44973</v>
          </cell>
          <cell r="K1826" t="str">
            <v>CRUZ MACIAS</v>
          </cell>
          <cell r="L1826" t="str">
            <v>BOLIVAR Y SALINAS MZ-3 SL-11 BOLIVAR Y SALINAS ESQUINA ESMERALDAS // CENTRO 5 DE AGOSTO 080105 ESMERALDAS</v>
          </cell>
        </row>
        <row r="1827">
          <cell r="A1827" t="str">
            <v>98924304</v>
          </cell>
          <cell r="B1827">
            <v>515482</v>
          </cell>
          <cell r="C1827" t="str">
            <v>98924304</v>
          </cell>
          <cell r="D1827" t="str">
            <v>HYCITE</v>
          </cell>
          <cell r="E1827" t="str">
            <v>DESPACHO</v>
          </cell>
          <cell r="F1827" t="str">
            <v>NORMAL</v>
          </cell>
          <cell r="G1827" t="str">
            <v>031002004262407</v>
          </cell>
          <cell r="H1827">
            <v>44971</v>
          </cell>
          <cell r="I1827" t="str">
            <v>ENTREGADO</v>
          </cell>
          <cell r="J1827">
            <v>44972</v>
          </cell>
          <cell r="K1827" t="str">
            <v>BLANCA VALENCIA</v>
          </cell>
          <cell r="L1827" t="str">
            <v>AV ELOY ALFARO Y JOSE GOMEZ S/N UPC CAYAMBE SIGSAL CAYAMBE 171003 PICHINCHA</v>
          </cell>
        </row>
        <row r="1828">
          <cell r="A1828" t="str">
            <v>98924405</v>
          </cell>
          <cell r="B1828">
            <v>515483</v>
          </cell>
          <cell r="C1828" t="str">
            <v>98924405</v>
          </cell>
          <cell r="D1828" t="str">
            <v>HYCITE</v>
          </cell>
          <cell r="E1828" t="str">
            <v>DESPACHO</v>
          </cell>
          <cell r="F1828" t="str">
            <v>NORMAL</v>
          </cell>
          <cell r="G1828" t="str">
            <v>ITQ7189</v>
          </cell>
          <cell r="H1828">
            <v>44971</v>
          </cell>
          <cell r="I1828" t="str">
            <v>ENTREGADO</v>
          </cell>
          <cell r="J1828">
            <v>44972</v>
          </cell>
          <cell r="K1828" t="str">
            <v>IRINA A MOSCOSO SRA</v>
          </cell>
          <cell r="L1828" t="str">
            <v>CALLE VERACRUZ N34 90 ENTRE PEDRO BEDON Y AMERICA  RUMIPAMBA 170508 PICHINCHA</v>
          </cell>
        </row>
        <row r="1829">
          <cell r="A1829" t="str">
            <v>98925596</v>
          </cell>
          <cell r="B1829">
            <v>515484</v>
          </cell>
          <cell r="C1829" t="str">
            <v>98925596</v>
          </cell>
          <cell r="D1829" t="str">
            <v>HYCITE</v>
          </cell>
          <cell r="E1829" t="str">
            <v>DESPACHO</v>
          </cell>
          <cell r="F1829" t="str">
            <v>NORMAL</v>
          </cell>
          <cell r="G1829" t="str">
            <v>ITQ7190</v>
          </cell>
          <cell r="H1829">
            <v>44971</v>
          </cell>
          <cell r="I1829" t="str">
            <v>ENTREGADO</v>
          </cell>
          <cell r="J1829">
            <v>44973</v>
          </cell>
          <cell r="K1829" t="str">
            <v>VINICIO CEVALLOS</v>
          </cell>
          <cell r="L1829" t="str">
            <v>DIEGO VASQUEZ Y AURELIO ESQUINA QUITO//OFERIA OFERIA 170302 PICHINCHA</v>
          </cell>
        </row>
        <row r="1830">
          <cell r="A1830" t="str">
            <v>98927896</v>
          </cell>
          <cell r="B1830">
            <v>515485</v>
          </cell>
          <cell r="C1830" t="str">
            <v>98927896</v>
          </cell>
          <cell r="D1830" t="str">
            <v>HYCITE</v>
          </cell>
          <cell r="E1830" t="str">
            <v>DESPACHO</v>
          </cell>
          <cell r="F1830" t="str">
            <v>NORMAL</v>
          </cell>
          <cell r="G1830" t="str">
            <v>031002004262400</v>
          </cell>
          <cell r="H1830">
            <v>44971</v>
          </cell>
          <cell r="I1830" t="str">
            <v>ENTREGADO</v>
          </cell>
          <cell r="J1830">
            <v>44972</v>
          </cell>
          <cell r="K1830" t="str">
            <v>MARIA ARMIJOS</v>
          </cell>
          <cell r="L1830" t="str">
            <v>LA FIORIDA JOSE FELICIANO Y CASA TRAS HOTEL UNICORNIO 2 CUADRAS FCO ORELLANA//LA FLORIDA FCO ORELLANA 220202 ORELLANA</v>
          </cell>
        </row>
        <row r="1831">
          <cell r="A1831" t="str">
            <v>98928271</v>
          </cell>
          <cell r="B1831">
            <v>515486</v>
          </cell>
          <cell r="C1831" t="str">
            <v>98928271</v>
          </cell>
          <cell r="D1831" t="str">
            <v>HYCITE</v>
          </cell>
          <cell r="E1831" t="str">
            <v>DESPACHO</v>
          </cell>
          <cell r="F1831" t="str">
            <v>NORMAL</v>
          </cell>
          <cell r="G1831" t="str">
            <v>031002004262408</v>
          </cell>
          <cell r="H1831">
            <v>44971</v>
          </cell>
          <cell r="I1831" t="str">
            <v>ENTREGADO</v>
          </cell>
          <cell r="J1831">
            <v>44972</v>
          </cell>
          <cell r="K1831" t="str">
            <v>JESSENIA MOSCOSO</v>
          </cell>
          <cell r="L1831" t="str">
            <v>ROMULO RENDON Y VINCES AL FRENTE DE PANADERIACALIFORNIA BALZAR // CENTRO BALZAR 091302 GUAYAS</v>
          </cell>
        </row>
        <row r="1832">
          <cell r="A1832" t="str">
            <v>98928862</v>
          </cell>
          <cell r="B1832">
            <v>515487</v>
          </cell>
          <cell r="C1832" t="str">
            <v>98928862</v>
          </cell>
          <cell r="D1832" t="str">
            <v>HYCITE</v>
          </cell>
          <cell r="E1832" t="str">
            <v>DESPACHO</v>
          </cell>
          <cell r="F1832" t="str">
            <v>NORMAL</v>
          </cell>
          <cell r="G1832" t="str">
            <v>ITG7191</v>
          </cell>
          <cell r="H1832">
            <v>44971</v>
          </cell>
          <cell r="I1832" t="str">
            <v>ENTREGADO</v>
          </cell>
          <cell r="J1832">
            <v>44973</v>
          </cell>
          <cell r="K1832" t="str">
            <v>JOSE RIERA</v>
          </cell>
          <cell r="L1832" t="str">
            <v>FLORESTA 1 MZA 34 VILLA 16 GUAYAQUIL // SUR  XIMENA 090107 GUAYAS</v>
          </cell>
        </row>
        <row r="1833">
          <cell r="A1833" t="str">
            <v>98929197</v>
          </cell>
          <cell r="B1833">
            <v>515488</v>
          </cell>
          <cell r="C1833" t="str">
            <v>98929197</v>
          </cell>
          <cell r="D1833" t="str">
            <v>HYCITE</v>
          </cell>
          <cell r="E1833" t="str">
            <v>DESPACHO</v>
          </cell>
          <cell r="F1833" t="str">
            <v>NORMAL</v>
          </cell>
          <cell r="G1833" t="str">
            <v>ITQ7192</v>
          </cell>
          <cell r="H1833">
            <v>44971</v>
          </cell>
          <cell r="I1833" t="str">
            <v>ENTREGADO</v>
          </cell>
          <cell r="J1833">
            <v>44972</v>
          </cell>
          <cell r="K1833" t="str">
            <v>ZOILA APUGLLON</v>
          </cell>
          <cell r="L1833" t="str">
            <v>PUCARA E4C -159 AL LADO DE LAS RIELES DEL TREN FRENTE QUITO-TURUBAMBA CAUPICHO 170704 PICHINCHA</v>
          </cell>
        </row>
        <row r="1834">
          <cell r="A1834" t="str">
            <v>98929214</v>
          </cell>
          <cell r="B1834">
            <v>515489</v>
          </cell>
          <cell r="C1834" t="str">
            <v>98929214</v>
          </cell>
          <cell r="D1834" t="str">
            <v>HYCITE</v>
          </cell>
          <cell r="E1834" t="str">
            <v>DESPACHO</v>
          </cell>
          <cell r="F1834" t="str">
            <v>NORMAL</v>
          </cell>
          <cell r="G1834" t="str">
            <v>ITQ7203</v>
          </cell>
          <cell r="H1834">
            <v>44971</v>
          </cell>
          <cell r="I1834" t="str">
            <v>ENTREGADO</v>
          </cell>
          <cell r="J1834">
            <v>44973</v>
          </cell>
          <cell r="K1834" t="str">
            <v>LUZ HERNANDEZ</v>
          </cell>
          <cell r="L1834" t="str">
            <v>JOSE VINUEZA PJE RAFAEL CARDENAS-CJTO DEMESAV CS 6 QUITO- LA MORITA TUMBACO 170902 PICHINCHA</v>
          </cell>
        </row>
        <row r="1835">
          <cell r="A1835" t="str">
            <v>98931468</v>
          </cell>
          <cell r="B1835">
            <v>515490</v>
          </cell>
          <cell r="C1835" t="str">
            <v>98931468</v>
          </cell>
          <cell r="D1835" t="str">
            <v>HYCITE</v>
          </cell>
          <cell r="E1835" t="str">
            <v>DESPACHO</v>
          </cell>
          <cell r="F1835" t="str">
            <v>NORMAL</v>
          </cell>
          <cell r="G1835" t="str">
            <v>031002004262409</v>
          </cell>
          <cell r="H1835">
            <v>44971</v>
          </cell>
          <cell r="I1835" t="str">
            <v>ENTREGADO</v>
          </cell>
          <cell r="J1835">
            <v>44973</v>
          </cell>
          <cell r="K1835" t="str">
            <v>MARICELA AVILA</v>
          </cell>
          <cell r="L1835" t="str">
            <v>CALLE 25 DE JUNIO Y PRIMERO DE JUNIO ENTRANDO POR LA 26 DE SEPTIEMBRE PORTOVIEJO LA BARTOLITA ANDRES DE VERA 130106 MANABI</v>
          </cell>
        </row>
        <row r="1836">
          <cell r="A1836" t="str">
            <v>98931478</v>
          </cell>
          <cell r="B1836">
            <v>515491</v>
          </cell>
          <cell r="C1836" t="str">
            <v>98931478</v>
          </cell>
          <cell r="D1836" t="str">
            <v>HYCITE</v>
          </cell>
          <cell r="E1836" t="str">
            <v>DESPACHO</v>
          </cell>
          <cell r="F1836" t="str">
            <v>NORMAL</v>
          </cell>
          <cell r="G1836" t="str">
            <v>ITQ7193</v>
          </cell>
          <cell r="H1836">
            <v>44971</v>
          </cell>
          <cell r="I1836" t="str">
            <v>ENTREGADO</v>
          </cell>
          <cell r="J1836">
            <v>44972</v>
          </cell>
          <cell r="K1836" t="str">
            <v>COSME PERUGACHI</v>
          </cell>
          <cell r="L1836" t="str">
            <v>NAZACOTA PUENTO Y CHIQUISACA URBANIZACION EL RETONO PASAJE 1 N63171 QUITO LA DELICIA PONCEANO 170144 PICHINCHA</v>
          </cell>
        </row>
        <row r="1837">
          <cell r="A1837" t="str">
            <v>98931499</v>
          </cell>
          <cell r="B1837">
            <v>515492</v>
          </cell>
          <cell r="C1837" t="str">
            <v>98931499</v>
          </cell>
          <cell r="D1837" t="str">
            <v>HYCITE</v>
          </cell>
          <cell r="E1837" t="str">
            <v>DESPACHO</v>
          </cell>
          <cell r="F1837" t="str">
            <v>NORMAL</v>
          </cell>
          <cell r="G1837" t="str">
            <v>031002004262410</v>
          </cell>
          <cell r="H1837">
            <v>44971</v>
          </cell>
          <cell r="I1837" t="str">
            <v>ENTREGADO</v>
          </cell>
          <cell r="J1837">
            <v>44972</v>
          </cell>
          <cell r="K1837" t="str">
            <v>JHON MIELES</v>
          </cell>
          <cell r="L1837" t="str">
            <v>BAQUERIZO MORENO Y THOMAS LARREA POR CRISTO REY PORTOVIEJO PORTOVIEJO FRANCISCO PACHECO 130104 MANABI</v>
          </cell>
        </row>
        <row r="1838">
          <cell r="A1838" t="str">
            <v>98931510</v>
          </cell>
          <cell r="B1838">
            <v>515493</v>
          </cell>
          <cell r="C1838" t="str">
            <v>98931510</v>
          </cell>
          <cell r="D1838" t="str">
            <v>HYCITE</v>
          </cell>
          <cell r="E1838" t="str">
            <v>DESPACHO</v>
          </cell>
          <cell r="F1838" t="str">
            <v>NORMAL</v>
          </cell>
          <cell r="G1838" t="str">
            <v>031002004262411</v>
          </cell>
          <cell r="H1838">
            <v>44971</v>
          </cell>
          <cell r="I1838" t="str">
            <v>INCIDENCIA</v>
          </cell>
          <cell r="J1838">
            <v>44973</v>
          </cell>
          <cell r="K1838" t="str">
            <v>MARIA DELGADO</v>
          </cell>
          <cell r="L1838" t="str">
            <v>AVENIDA 5 DE JUNIO PLAZA ALIANZA PORTOVIEJO 18 DE OCTUBRE 130103 MANABI</v>
          </cell>
        </row>
        <row r="1839">
          <cell r="A1839" t="str">
            <v>98933089</v>
          </cell>
          <cell r="B1839">
            <v>515494</v>
          </cell>
          <cell r="C1839" t="str">
            <v>98933089</v>
          </cell>
          <cell r="D1839" t="str">
            <v>HYCITE</v>
          </cell>
          <cell r="E1839" t="str">
            <v>DESPACHO</v>
          </cell>
          <cell r="F1839" t="str">
            <v>NORMAL</v>
          </cell>
          <cell r="G1839" t="str">
            <v>031002004262412</v>
          </cell>
          <cell r="H1839">
            <v>44971</v>
          </cell>
          <cell r="I1839" t="str">
            <v>ENTREGADO</v>
          </cell>
          <cell r="J1839">
            <v>44972</v>
          </cell>
          <cell r="K1839" t="str">
            <v>MARYAM DELGADO</v>
          </cell>
          <cell r="L1839" t="str">
            <v>PICHINCHA PRIMERA DE MAYO DIAGN A LA AGENCIA DE TRANSITO MONTECRISTO - MONTECRISTO MONTECRISTO 130219 MANABI</v>
          </cell>
        </row>
        <row r="1840">
          <cell r="A1840" t="str">
            <v>98933443</v>
          </cell>
          <cell r="B1840">
            <v>515495</v>
          </cell>
          <cell r="C1840" t="str">
            <v>98933443</v>
          </cell>
          <cell r="D1840" t="str">
            <v>HYCITE</v>
          </cell>
          <cell r="E1840" t="str">
            <v>DESPACHO</v>
          </cell>
          <cell r="F1840" t="str">
            <v>NORMAL</v>
          </cell>
          <cell r="G1840" t="str">
            <v>ITQ7204</v>
          </cell>
          <cell r="H1840">
            <v>44971</v>
          </cell>
          <cell r="I1840" t="str">
            <v>ENTREGADO</v>
          </cell>
          <cell r="J1840">
            <v>44973</v>
          </cell>
          <cell r="K1840" t="str">
            <v>CESAR MONTALVO</v>
          </cell>
          <cell r="L1840" t="str">
            <v>CALLE MANUELA GARNICA Y NOBERTO SALAZAR COJUNTO EL MOLINO L CASA 49 QUITO LUMBAOS 170902 PICHINCHA</v>
          </cell>
        </row>
        <row r="1841">
          <cell r="A1841" t="str">
            <v>98933731</v>
          </cell>
          <cell r="B1841">
            <v>515496</v>
          </cell>
          <cell r="C1841" t="str">
            <v>98933731</v>
          </cell>
          <cell r="D1841" t="str">
            <v>HYCITE</v>
          </cell>
          <cell r="E1841" t="str">
            <v>DESPACHO</v>
          </cell>
          <cell r="F1841" t="str">
            <v>NORMAL</v>
          </cell>
          <cell r="G1841" t="str">
            <v>ITQ7205</v>
          </cell>
          <cell r="H1841">
            <v>44971</v>
          </cell>
          <cell r="I1841" t="str">
            <v>ENTREGADO</v>
          </cell>
          <cell r="J1841">
            <v>44972</v>
          </cell>
          <cell r="K1841" t="str">
            <v>LASIO PEREZ</v>
          </cell>
          <cell r="L1841" t="str">
            <v>CALLE F LT-19 INES GANGOTENA BCO FOMENTO MZ 15 SANGOLQUI RUMINAHUI / SANGOLQUI SANGOLQUI 171104 PICHINCHA</v>
          </cell>
        </row>
        <row r="1842">
          <cell r="A1842" t="str">
            <v>98934183</v>
          </cell>
          <cell r="B1842">
            <v>515497</v>
          </cell>
          <cell r="C1842" t="str">
            <v>98934183</v>
          </cell>
          <cell r="D1842" t="str">
            <v>HYCITE</v>
          </cell>
          <cell r="E1842" t="str">
            <v>DESPACHO</v>
          </cell>
          <cell r="F1842" t="str">
            <v>NORMAL</v>
          </cell>
          <cell r="G1842" t="str">
            <v>031002004263418</v>
          </cell>
          <cell r="H1842">
            <v>44971</v>
          </cell>
          <cell r="I1842" t="str">
            <v>ENTREGADO</v>
          </cell>
          <cell r="J1842">
            <v>44972</v>
          </cell>
          <cell r="K1842" t="str">
            <v>CARMEN CUSME</v>
          </cell>
          <cell r="L1842" t="str">
            <v>AV PRINCIPAL Y ROBERTO JESUS CERROTE ATACAMES ** ATACAMES  ATACAMES 080305 ESMERALDAS</v>
          </cell>
        </row>
        <row r="1843">
          <cell r="A1843" t="str">
            <v>98934779</v>
          </cell>
          <cell r="B1843">
            <v>515498</v>
          </cell>
          <cell r="C1843" t="str">
            <v>98934779</v>
          </cell>
          <cell r="D1843" t="str">
            <v>HYCITE</v>
          </cell>
          <cell r="E1843" t="str">
            <v>DESPACHO</v>
          </cell>
          <cell r="F1843" t="str">
            <v>NORMAL</v>
          </cell>
          <cell r="G1843" t="str">
            <v>ITQ7194</v>
          </cell>
          <cell r="H1843">
            <v>44971</v>
          </cell>
          <cell r="I1843" t="str">
            <v>ENTREGADO</v>
          </cell>
          <cell r="J1843">
            <v>44972</v>
          </cell>
          <cell r="K1843" t="str">
            <v>EDISON DUCHE</v>
          </cell>
          <cell r="L1843" t="str">
            <v>LUIS LOPEZ DE4299 Y VICTOR LAZO FRANTE A TALLER MECANICO QUITO- ECUATORIANA QUITUMBE 170707 PICHINCHA</v>
          </cell>
        </row>
        <row r="1844">
          <cell r="A1844" t="str">
            <v>98935193</v>
          </cell>
          <cell r="B1844">
            <v>515499</v>
          </cell>
          <cell r="C1844" t="str">
            <v>98935193</v>
          </cell>
          <cell r="D1844" t="str">
            <v>HYCITE</v>
          </cell>
          <cell r="E1844" t="str">
            <v>DESPACHO</v>
          </cell>
          <cell r="F1844" t="str">
            <v>NORMAL</v>
          </cell>
          <cell r="G1844" t="str">
            <v>031002004262414</v>
          </cell>
          <cell r="H1844">
            <v>44971</v>
          </cell>
          <cell r="I1844" t="str">
            <v>ENTREGADO</v>
          </cell>
          <cell r="J1844">
            <v>44972</v>
          </cell>
          <cell r="K1844" t="str">
            <v>BOLIVAR A BBRAVO BBRA</v>
          </cell>
          <cell r="L1844" t="str">
            <v>SECTOR TERMINAL TERRESTRE AV. DANIEL LEON BORJA Y JACINTO GONZALES P3  LIZARZABURU 060106 CHIMBORAZO</v>
          </cell>
        </row>
        <row r="1845">
          <cell r="A1845" t="str">
            <v>98935508</v>
          </cell>
          <cell r="B1845">
            <v>515500</v>
          </cell>
          <cell r="C1845" t="str">
            <v>98935508</v>
          </cell>
          <cell r="D1845" t="str">
            <v>HYCITE</v>
          </cell>
          <cell r="E1845" t="str">
            <v>DESPACHO</v>
          </cell>
          <cell r="F1845" t="str">
            <v>NORMAL</v>
          </cell>
          <cell r="G1845" t="str">
            <v>031002004262415</v>
          </cell>
          <cell r="H1845">
            <v>44971</v>
          </cell>
          <cell r="I1845" t="str">
            <v>ENTREGADO</v>
          </cell>
          <cell r="J1845">
            <v>44973</v>
          </cell>
          <cell r="K1845" t="str">
            <v>JINETH MARGARITA PEREIRA ARNEDO</v>
          </cell>
          <cell r="L1845" t="str">
            <v>AV JAIME ROLDOS AGUILERA MANCHENO REF ECO 911 MACAS (MORONAS)// LA UNION MACAS 060110 MORONA-SANTIAGO</v>
          </cell>
        </row>
        <row r="1846">
          <cell r="A1846" t="str">
            <v>98935590</v>
          </cell>
          <cell r="B1846">
            <v>515501</v>
          </cell>
          <cell r="C1846" t="str">
            <v>98935590</v>
          </cell>
          <cell r="D1846" t="str">
            <v>HYCITE</v>
          </cell>
          <cell r="E1846" t="str">
            <v>DESPACHO</v>
          </cell>
          <cell r="F1846" t="str">
            <v>NORMAL</v>
          </cell>
          <cell r="G1846" t="str">
            <v>ITQ7195</v>
          </cell>
          <cell r="H1846">
            <v>44971</v>
          </cell>
          <cell r="I1846" t="str">
            <v>ENTREGADO</v>
          </cell>
          <cell r="J1846">
            <v>44973</v>
          </cell>
          <cell r="K1846" t="str">
            <v>OLGA EDITH TALAVERA MOLINA</v>
          </cell>
          <cell r="L1846" t="str">
            <v>LAS CONTERAS S2-318 Y LIBERTAD TRAS EL MERCADO SAN ROQUE QUITO //SAN ROQUE SAN ROQUE 170406 PICHINCHA</v>
          </cell>
        </row>
        <row r="1847">
          <cell r="A1847" t="str">
            <v>98935763</v>
          </cell>
          <cell r="B1847">
            <v>515502</v>
          </cell>
          <cell r="C1847" t="str">
            <v>98935763</v>
          </cell>
          <cell r="D1847" t="str">
            <v>HYCITE</v>
          </cell>
          <cell r="E1847" t="str">
            <v>DESPACHO</v>
          </cell>
          <cell r="F1847" t="str">
            <v>NORMAL</v>
          </cell>
          <cell r="G1847" t="str">
            <v>ITG7196</v>
          </cell>
          <cell r="H1847">
            <v>44971</v>
          </cell>
          <cell r="I1847" t="str">
            <v>ENTREGADO</v>
          </cell>
          <cell r="J1847">
            <v>44973</v>
          </cell>
          <cell r="K1847" t="str">
            <v>MARTHA MORA</v>
          </cell>
          <cell r="L1847" t="str">
            <v>FERTIZA COOP SANTIASUITO ROLDOS MZA 1156 SOLAR 8 GUAYAQUIL // GUAYAQUIL XIMENA 090204 GUAYAS</v>
          </cell>
        </row>
        <row r="1848">
          <cell r="A1848" t="str">
            <v>98935857</v>
          </cell>
          <cell r="B1848">
            <v>515503</v>
          </cell>
          <cell r="C1848" t="str">
            <v>98935857</v>
          </cell>
          <cell r="D1848" t="str">
            <v>HYCITE</v>
          </cell>
          <cell r="E1848" t="str">
            <v>DESPACHO</v>
          </cell>
          <cell r="F1848" t="str">
            <v>NORMAL</v>
          </cell>
          <cell r="G1848" t="str">
            <v>031002004262416</v>
          </cell>
          <cell r="H1848">
            <v>44971</v>
          </cell>
          <cell r="I1848" t="str">
            <v>INCIDENCIA</v>
          </cell>
          <cell r="J1848">
            <v>44973</v>
          </cell>
          <cell r="K1848" t="str">
            <v>MARIA JIMENEZ</v>
          </cell>
          <cell r="L1848" t="str">
            <v>GIACOMA PANCINY GIUCEPE VERDI CASA 2PISO COLOR AMARILLO ATRAS DE LA IGLESIA LOJA / SUROCCIDENTE SAN SEBASTIAN 110110 LOJA</v>
          </cell>
        </row>
        <row r="1849">
          <cell r="A1849" t="str">
            <v>98935925</v>
          </cell>
          <cell r="B1849">
            <v>515504</v>
          </cell>
          <cell r="C1849" t="str">
            <v>98935925</v>
          </cell>
          <cell r="D1849" t="str">
            <v>HYCITE</v>
          </cell>
          <cell r="E1849" t="str">
            <v>DESPACHO</v>
          </cell>
          <cell r="F1849" t="str">
            <v>NORMAL</v>
          </cell>
          <cell r="G1849" t="str">
            <v>031002004262417</v>
          </cell>
          <cell r="H1849">
            <v>44971</v>
          </cell>
          <cell r="I1849" t="str">
            <v>INCIDENCIA</v>
          </cell>
          <cell r="J1849">
            <v>44973</v>
          </cell>
          <cell r="K1849" t="str">
            <v>ADRIANA BONIFAZ</v>
          </cell>
          <cell r="L1849" t="str">
            <v>RIO POUTE Y RIO PITA PARQUE LAS ACACIAS RIOBAMBA // LAS ACACIAS VELASCO 060107 CHIMBORAZO</v>
          </cell>
        </row>
        <row r="1850">
          <cell r="A1850" t="str">
            <v>98936010</v>
          </cell>
          <cell r="B1850">
            <v>515505</v>
          </cell>
          <cell r="C1850" t="str">
            <v>98936010</v>
          </cell>
          <cell r="D1850" t="str">
            <v>HYCITE</v>
          </cell>
          <cell r="E1850" t="str">
            <v>DESPACHO</v>
          </cell>
          <cell r="F1850" t="str">
            <v>NORMAL</v>
          </cell>
          <cell r="G1850" t="str">
            <v>ITQ7206</v>
          </cell>
          <cell r="H1850">
            <v>44971</v>
          </cell>
          <cell r="I1850" t="str">
            <v>ENTREGADO</v>
          </cell>
          <cell r="J1850">
            <v>44972</v>
          </cell>
          <cell r="K1850" t="str">
            <v>JULIANA MARCILLO</v>
          </cell>
          <cell r="L1850" t="str">
            <v>CONJUNTO LA MARTINA / CHARLES DARWIN Y ALFREDO PELUQUERIA EVA QUITO // VALLE DE LOS CHILLOS CONOCOTO 170803 PICHINCHA</v>
          </cell>
        </row>
        <row r="1851">
          <cell r="A1851" t="str">
            <v>98936192</v>
          </cell>
          <cell r="B1851">
            <v>515506</v>
          </cell>
          <cell r="C1851" t="str">
            <v>98936192</v>
          </cell>
          <cell r="D1851" t="str">
            <v>HYCITE</v>
          </cell>
          <cell r="E1851" t="str">
            <v>DESPACHO</v>
          </cell>
          <cell r="F1851" t="str">
            <v>NORMAL</v>
          </cell>
          <cell r="G1851" t="str">
            <v>031002004262418</v>
          </cell>
          <cell r="H1851">
            <v>44971</v>
          </cell>
          <cell r="I1851" t="str">
            <v>INCIDENCIA</v>
          </cell>
          <cell r="J1851">
            <v>44973</v>
          </cell>
          <cell r="K1851" t="str">
            <v>SANTA PANESO</v>
          </cell>
          <cell r="L1851" t="str">
            <v>AV 5 DE JUNIO Y AV MANABI PORTOVIEJO  18 DE OCTUBRE 130103 MANABI</v>
          </cell>
        </row>
        <row r="1852">
          <cell r="A1852" t="str">
            <v>98938854</v>
          </cell>
          <cell r="B1852">
            <v>515507</v>
          </cell>
          <cell r="C1852" t="str">
            <v>98938854</v>
          </cell>
          <cell r="D1852" t="str">
            <v>HYCITE</v>
          </cell>
          <cell r="E1852" t="str">
            <v>DESPACHO</v>
          </cell>
          <cell r="F1852" t="str">
            <v>NORMAL</v>
          </cell>
          <cell r="G1852" t="str">
            <v>031002004262419</v>
          </cell>
          <cell r="H1852">
            <v>44971</v>
          </cell>
          <cell r="I1852" t="str">
            <v>ENTREGADO</v>
          </cell>
          <cell r="J1852">
            <v>44973</v>
          </cell>
          <cell r="K1852" t="str">
            <v>LUIS CASTRO</v>
          </cell>
          <cell r="L1852" t="str">
            <v>CDLA SOL DE LOS ANDES IGOR ESTRAVINSQUI YUSEPI VERDI LOJA // LOS ANDES PUNZARA 110110 LOJA</v>
          </cell>
        </row>
        <row r="1853">
          <cell r="A1853" t="str">
            <v>98939465</v>
          </cell>
          <cell r="B1853">
            <v>515508</v>
          </cell>
          <cell r="C1853" t="str">
            <v>98939465</v>
          </cell>
          <cell r="D1853" t="str">
            <v>HYCITE</v>
          </cell>
          <cell r="E1853" t="str">
            <v>DESPACHO</v>
          </cell>
          <cell r="F1853" t="str">
            <v>NORMAL</v>
          </cell>
          <cell r="G1853" t="str">
            <v>ITG7197</v>
          </cell>
          <cell r="H1853">
            <v>44971</v>
          </cell>
          <cell r="I1853" t="str">
            <v>ENTREGADO</v>
          </cell>
          <cell r="J1853">
            <v>44973</v>
          </cell>
          <cell r="K1853" t="str">
            <v>AURA ELIZABETH PARRALES GONZABAY</v>
          </cell>
          <cell r="L1853" t="str">
            <v>ALBORADA 14AVA ETAPA MZ. 5 VILLA 6 GUAYAQUIL  TARQUI 090607 GUAYAS</v>
          </cell>
        </row>
        <row r="1854">
          <cell r="A1854" t="str">
            <v>98939503</v>
          </cell>
          <cell r="B1854">
            <v>515509</v>
          </cell>
          <cell r="C1854" t="str">
            <v>98939503</v>
          </cell>
          <cell r="D1854" t="str">
            <v>HYCITE</v>
          </cell>
          <cell r="E1854" t="str">
            <v>DESPACHO</v>
          </cell>
          <cell r="F1854" t="str">
            <v>NORMAL</v>
          </cell>
          <cell r="G1854" t="str">
            <v>ITG7198</v>
          </cell>
          <cell r="H1854">
            <v>44971</v>
          </cell>
          <cell r="I1854" t="str">
            <v>ENTREGADO</v>
          </cell>
          <cell r="J1854">
            <v>44972</v>
          </cell>
          <cell r="K1854" t="str">
            <v>MARIA DE LOURDES MACIAS</v>
          </cell>
          <cell r="L1854" t="str">
            <v>KENNEDY NORTE MZ 309 SL 7 GUAYAQUIL  KENNEDY NORTE 090506 GUAYAS</v>
          </cell>
        </row>
        <row r="1855">
          <cell r="A1855" t="str">
            <v>98896518</v>
          </cell>
          <cell r="B1855">
            <v>515468</v>
          </cell>
          <cell r="C1855" t="str">
            <v>98896518</v>
          </cell>
          <cell r="D1855" t="str">
            <v>HYCITE</v>
          </cell>
          <cell r="E1855" t="str">
            <v>DESPACHO</v>
          </cell>
          <cell r="F1855" t="str">
            <v>NORMAL</v>
          </cell>
          <cell r="G1855" t="str">
            <v>031002004262402</v>
          </cell>
          <cell r="H1855">
            <v>44971</v>
          </cell>
          <cell r="I1855" t="str">
            <v>ENTREGADO</v>
          </cell>
          <cell r="J1855">
            <v>44973</v>
          </cell>
          <cell r="K1855" t="str">
            <v>ROSA VERA</v>
          </cell>
          <cell r="L1855" t="str">
            <v>URBANIZACION PORTO NUEVO 1 CASA # 50 PORTOVIEJO / 5 DE JUNIO 12 DE MARZO 130104 MANABI</v>
          </cell>
        </row>
        <row r="1856">
          <cell r="A1856" t="str">
            <v>98897090</v>
          </cell>
          <cell r="B1856">
            <v>515469</v>
          </cell>
          <cell r="C1856" t="str">
            <v>98897090</v>
          </cell>
          <cell r="D1856" t="str">
            <v>HYCITE</v>
          </cell>
          <cell r="E1856" t="str">
            <v>DESPACHO</v>
          </cell>
          <cell r="F1856" t="str">
            <v>NORMAL</v>
          </cell>
          <cell r="G1856" t="str">
            <v>ITG7181</v>
          </cell>
          <cell r="H1856">
            <v>44971</v>
          </cell>
          <cell r="I1856" t="str">
            <v>ENTREGADO</v>
          </cell>
          <cell r="J1856">
            <v>44972</v>
          </cell>
          <cell r="K1856" t="str">
            <v>LUIS CEBALLOS</v>
          </cell>
          <cell r="L1856" t="str">
            <v>URB COSTA VERDE KM 4.5 VIA A SAMBORONDON TORRE 1 DEP PB 01 SAMBORONDON LA PUNTILLA 092301 GUAYAS</v>
          </cell>
        </row>
        <row r="1857">
          <cell r="A1857" t="str">
            <v>98898073</v>
          </cell>
          <cell r="B1857">
            <v>515470</v>
          </cell>
          <cell r="C1857" t="str">
            <v>98898073</v>
          </cell>
          <cell r="D1857" t="str">
            <v>HYCITE</v>
          </cell>
          <cell r="E1857" t="str">
            <v>DESPACHO</v>
          </cell>
          <cell r="F1857" t="str">
            <v>NORMAL</v>
          </cell>
          <cell r="G1857" t="str">
            <v>ITQ7182</v>
          </cell>
          <cell r="H1857">
            <v>44971</v>
          </cell>
          <cell r="I1857" t="str">
            <v>ENTREGADO</v>
          </cell>
          <cell r="J1857">
            <v>44972</v>
          </cell>
          <cell r="K1857" t="str">
            <v>ERNESTO C ZUMBA</v>
          </cell>
          <cell r="L1857" t="str">
            <v>AV GALO PLAZA LASSO N50 186 Y JOSE RAFAEL BUSTAMANTE  KENNEDY 170502 PICHINCHA</v>
          </cell>
        </row>
        <row r="1858">
          <cell r="A1858" t="str">
            <v>98915163</v>
          </cell>
          <cell r="B1858">
            <v>515471</v>
          </cell>
          <cell r="C1858" t="str">
            <v>98915163</v>
          </cell>
          <cell r="D1858" t="str">
            <v>HYCITE</v>
          </cell>
          <cell r="E1858" t="str">
            <v>DESPACHO</v>
          </cell>
          <cell r="F1858" t="str">
            <v>NORMAL</v>
          </cell>
          <cell r="G1858" t="str">
            <v>031002004262403</v>
          </cell>
          <cell r="H1858">
            <v>44971</v>
          </cell>
          <cell r="I1858" t="str">
            <v>ENTREGADO</v>
          </cell>
          <cell r="J1858">
            <v>44972</v>
          </cell>
          <cell r="K1858" t="str">
            <v>ALVARO RODRIGUEZ</v>
          </cell>
          <cell r="L1858" t="str">
            <v>PASAJE MIGUEL ZAMBRANO SW 01-72 Y ARTURO BORJA 5 CDRAS ARRIBA DE LOS AN AMBATO AMBATO HUACHI CHICO 180204 TUNGURAHUA</v>
          </cell>
        </row>
        <row r="1859">
          <cell r="A1859" t="str">
            <v>98916414</v>
          </cell>
          <cell r="B1859">
            <v>515472</v>
          </cell>
          <cell r="C1859" t="str">
            <v>98916414</v>
          </cell>
          <cell r="D1859" t="str">
            <v>HYCITE</v>
          </cell>
          <cell r="E1859" t="str">
            <v>DESPACHO</v>
          </cell>
          <cell r="F1859" t="str">
            <v>NORMAL</v>
          </cell>
          <cell r="G1859" t="str">
            <v>ITQ7183</v>
          </cell>
          <cell r="H1859">
            <v>44971</v>
          </cell>
          <cell r="I1859" t="str">
            <v>ENTREGADO</v>
          </cell>
          <cell r="J1859">
            <v>44972</v>
          </cell>
          <cell r="K1859" t="str">
            <v>ALEJANDRA GUERRERO</v>
          </cell>
          <cell r="L1859" t="str">
            <v>CALLE DEL HIERRO N73B Y PANAMERICANA NORTE KM 9 1/2 CONJ MATISSES CASA 1 QUITO CARCELEN 170302 PICHINCHA</v>
          </cell>
        </row>
        <row r="1860">
          <cell r="A1860" t="str">
            <v>98916603</v>
          </cell>
          <cell r="B1860">
            <v>515473</v>
          </cell>
          <cell r="C1860" t="str">
            <v>98916603</v>
          </cell>
          <cell r="D1860" t="str">
            <v>HYCITE</v>
          </cell>
          <cell r="E1860" t="str">
            <v>DESPACHO</v>
          </cell>
          <cell r="F1860" t="str">
            <v>NORMAL</v>
          </cell>
          <cell r="G1860" t="str">
            <v>ITQ7184</v>
          </cell>
          <cell r="H1860">
            <v>44971</v>
          </cell>
          <cell r="I1860" t="str">
            <v>ENTREGADO</v>
          </cell>
          <cell r="J1860">
            <v>44972</v>
          </cell>
          <cell r="K1860" t="str">
            <v>JHONN PAUL BETANCUR</v>
          </cell>
          <cell r="L1860" t="str">
            <v>AV LA PANSA N 45-195 Y GUAYAQUIL DIAGONAL AL INSTITUTO CORDILLERA QUITO RUMIPAMBA 170104 PICHINCHA</v>
          </cell>
        </row>
        <row r="1861">
          <cell r="A1861" t="str">
            <v>98918544</v>
          </cell>
          <cell r="B1861">
            <v>515474</v>
          </cell>
          <cell r="C1861" t="str">
            <v>98918544</v>
          </cell>
          <cell r="D1861" t="str">
            <v>HYCITE</v>
          </cell>
          <cell r="E1861" t="str">
            <v>DESPACHO</v>
          </cell>
          <cell r="F1861" t="str">
            <v>NORMAL</v>
          </cell>
          <cell r="G1861" t="str">
            <v>ITQ7185</v>
          </cell>
          <cell r="H1861">
            <v>44971</v>
          </cell>
          <cell r="I1861" t="str">
            <v>ENTREGADO</v>
          </cell>
          <cell r="J1861">
            <v>44972</v>
          </cell>
          <cell r="K1861" t="str">
            <v>JENNY VILLA</v>
          </cell>
          <cell r="L1861" t="str">
            <v>DOMINGO RENGIFO N74-103 JOAQUIN MANCHENO JUNTO LA CASITA COSTEA,A QUITO / CARCELEN INDUSTRIAL ANANZAYAS 170310 PICHINCHA</v>
          </cell>
        </row>
        <row r="1862">
          <cell r="A1862" t="str">
            <v>98894530</v>
          </cell>
          <cell r="B1862">
            <v>515466</v>
          </cell>
          <cell r="C1862" t="str">
            <v>98894530</v>
          </cell>
          <cell r="D1862" t="str">
            <v>HYCITE</v>
          </cell>
          <cell r="E1862" t="str">
            <v>DESPACHO</v>
          </cell>
          <cell r="F1862" t="str">
            <v>NORMAL</v>
          </cell>
          <cell r="G1862" t="str">
            <v>031002004262401</v>
          </cell>
          <cell r="H1862">
            <v>44971</v>
          </cell>
          <cell r="I1862" t="str">
            <v>ENTREGADO</v>
          </cell>
          <cell r="J1862">
            <v>44972</v>
          </cell>
          <cell r="K1862" t="str">
            <v>ESTELA MENDOZA</v>
          </cell>
          <cell r="L1862" t="str">
            <v>EULIO ESTRADA MZA B CASA 3 CASA ESQ TOMA ALFREDO PAUGOTENA FRENTE TRAJES TRASTECI RIOBAMBA // RIOBAMBA NORTE VELASCO 060107 CHIMBORAZO</v>
          </cell>
        </row>
        <row r="1863">
          <cell r="A1863" t="str">
            <v>SG_2023_250</v>
          </cell>
          <cell r="B1863">
            <v>515465</v>
          </cell>
          <cell r="C1863" t="str">
            <v>SG_2023_250</v>
          </cell>
          <cell r="D1863" t="str">
            <v>SG</v>
          </cell>
          <cell r="E1863" t="str">
            <v>DESPACHO</v>
          </cell>
          <cell r="F1863" t="str">
            <v>NORMAL</v>
          </cell>
          <cell r="G1863" t="str">
            <v>86258</v>
          </cell>
          <cell r="H1863">
            <v>44971</v>
          </cell>
          <cell r="I1863" t="str">
            <v>ENTREGADO</v>
          </cell>
          <cell r="J1863">
            <v>44972</v>
          </cell>
          <cell r="K1863" t="str">
            <v>AVIAUTO QUITO</v>
          </cell>
          <cell r="L1863" t="str">
            <v xml:space="preserve">AV. GALO PLAZA N67-103 Y LOS CIRUELOS </v>
          </cell>
        </row>
        <row r="1864">
          <cell r="A1864" t="str">
            <v>MYD_2023_00163</v>
          </cell>
          <cell r="B1864">
            <v>515464</v>
          </cell>
          <cell r="C1864" t="str">
            <v>MYD_2023_00163</v>
          </cell>
          <cell r="D1864" t="str">
            <v>MYD</v>
          </cell>
          <cell r="E1864" t="str">
            <v>DESPACHO</v>
          </cell>
          <cell r="F1864" t="str">
            <v>NORMAL</v>
          </cell>
          <cell r="G1864" t="str">
            <v>031002004262099</v>
          </cell>
          <cell r="H1864">
            <v>44971</v>
          </cell>
          <cell r="I1864" t="str">
            <v>ENTREGADO</v>
          </cell>
          <cell r="J1864">
            <v>44972</v>
          </cell>
          <cell r="K1864" t="str">
            <v>PEREZ MANUEL</v>
          </cell>
          <cell r="L1864" t="str">
            <v>RUMICHACA ENTRE LETAMENDI Y SAN MARTIN (AL LADO DE PARRILLAS DON CARLIN) - 584243587618</v>
          </cell>
        </row>
        <row r="1865">
          <cell r="A1865" t="str">
            <v>SG_23_196</v>
          </cell>
          <cell r="B1865">
            <v>515463</v>
          </cell>
          <cell r="C1865" t="str">
            <v>SG_23_196</v>
          </cell>
          <cell r="D1865" t="str">
            <v>SG</v>
          </cell>
          <cell r="E1865" t="str">
            <v>DESPACHO</v>
          </cell>
          <cell r="F1865" t="str">
            <v>NORMAL</v>
          </cell>
          <cell r="H1865">
            <v>44971</v>
          </cell>
          <cell r="I1865" t="str">
            <v>EN_PROCESO</v>
          </cell>
          <cell r="J1865">
            <v>44971</v>
          </cell>
          <cell r="K1865" t="str">
            <v>PINTURAS VERDESOTO CIA LTDA</v>
          </cell>
          <cell r="L1865" t="str">
            <v>HUACHI CHICO / AV. VICTOR HUGO S/N Y ARISTIDES SARTORIO</v>
          </cell>
        </row>
        <row r="1866">
          <cell r="A1866" t="str">
            <v>SG_23_195</v>
          </cell>
          <cell r="B1866">
            <v>515462</v>
          </cell>
          <cell r="C1866" t="str">
            <v>SG_23_195</v>
          </cell>
          <cell r="D1866" t="str">
            <v>SG</v>
          </cell>
          <cell r="E1866" t="str">
            <v>DESPACHO</v>
          </cell>
          <cell r="F1866" t="str">
            <v>NORMAL</v>
          </cell>
          <cell r="H1866">
            <v>44971</v>
          </cell>
          <cell r="I1866" t="str">
            <v>EN_PROCESO</v>
          </cell>
          <cell r="J1866">
            <v>44971</v>
          </cell>
          <cell r="K1866" t="str">
            <v>DEMACO MACHALA Y COLON</v>
          </cell>
          <cell r="L1866" t="str">
            <v>AV MACHALA 1701 Y COLON ESQUINA</v>
          </cell>
        </row>
        <row r="1867">
          <cell r="A1867" t="str">
            <v>11818</v>
          </cell>
          <cell r="B1867">
            <v>515447</v>
          </cell>
          <cell r="C1867" t="str">
            <v>11818</v>
          </cell>
          <cell r="D1867" t="str">
            <v>MOVISTAR</v>
          </cell>
          <cell r="E1867" t="str">
            <v>RETIRO</v>
          </cell>
          <cell r="F1867" t="str">
            <v>NORMAL</v>
          </cell>
          <cell r="G1867" t="str">
            <v>031002004262951</v>
          </cell>
          <cell r="H1867">
            <v>44971</v>
          </cell>
          <cell r="I1867" t="str">
            <v>ENTREGADO</v>
          </cell>
          <cell r="J1867">
            <v>44973</v>
          </cell>
          <cell r="K1867" t="str">
            <v>FLEXNET - LI</v>
          </cell>
          <cell r="L1867" t="str">
            <v>CALLE 28 DE JUNIO S/N Y GARCIA MORENO ENTRADA LLANO GRANDE</v>
          </cell>
        </row>
        <row r="1868">
          <cell r="A1868" t="str">
            <v>11819</v>
          </cell>
          <cell r="B1868">
            <v>515448</v>
          </cell>
          <cell r="C1868" t="str">
            <v>11819</v>
          </cell>
          <cell r="D1868" t="str">
            <v>MOVISTAR</v>
          </cell>
          <cell r="E1868" t="str">
            <v>RETIRO</v>
          </cell>
          <cell r="F1868" t="str">
            <v>NORMAL</v>
          </cell>
          <cell r="G1868" t="str">
            <v>031002004262930</v>
          </cell>
          <cell r="H1868">
            <v>44971</v>
          </cell>
          <cell r="I1868" t="str">
            <v>ENTREGADO</v>
          </cell>
          <cell r="J1868">
            <v>44973</v>
          </cell>
          <cell r="K1868" t="str">
            <v>FLEXNET - LI</v>
          </cell>
          <cell r="L1868" t="str">
            <v>CALLE 28 DE JUNIO S/N Y GARCIA MORENO ENTRADA LLANO GRANDE</v>
          </cell>
        </row>
        <row r="1869">
          <cell r="A1869" t="str">
            <v>11820</v>
          </cell>
          <cell r="B1869">
            <v>515449</v>
          </cell>
          <cell r="C1869" t="str">
            <v>11820</v>
          </cell>
          <cell r="D1869" t="str">
            <v>MOVISTAR</v>
          </cell>
          <cell r="E1869" t="str">
            <v>RETIRO</v>
          </cell>
          <cell r="F1869" t="str">
            <v>NORMAL</v>
          </cell>
          <cell r="G1869" t="str">
            <v>031002004262823</v>
          </cell>
          <cell r="H1869">
            <v>44971</v>
          </cell>
          <cell r="I1869" t="str">
            <v>ENTREGADO</v>
          </cell>
          <cell r="J1869">
            <v>44973</v>
          </cell>
          <cell r="K1869" t="str">
            <v>FLEXNET - LI</v>
          </cell>
          <cell r="L1869" t="str">
            <v>CALLE 28 DE JUNIO S/N Y GARCIA MORENO ENTRADA LLANO GRANDE</v>
          </cell>
        </row>
        <row r="1870">
          <cell r="A1870" t="str">
            <v>11821</v>
          </cell>
          <cell r="B1870">
            <v>515450</v>
          </cell>
          <cell r="C1870" t="str">
            <v>11821</v>
          </cell>
          <cell r="D1870" t="str">
            <v>MOVISTAR</v>
          </cell>
          <cell r="E1870" t="str">
            <v>RETIRO</v>
          </cell>
          <cell r="F1870" t="str">
            <v>NORMAL</v>
          </cell>
          <cell r="G1870" t="str">
            <v>031002004262839</v>
          </cell>
          <cell r="H1870">
            <v>44971</v>
          </cell>
          <cell r="I1870" t="str">
            <v>ENTREGADO</v>
          </cell>
          <cell r="J1870">
            <v>44973</v>
          </cell>
          <cell r="K1870" t="str">
            <v>FLEXNET - LI</v>
          </cell>
          <cell r="L1870" t="str">
            <v>CALLE 28 DE JUNIO S/N Y GARCIA MORENO ENTRADA LLANO GRANDE</v>
          </cell>
        </row>
        <row r="1871">
          <cell r="A1871" t="str">
            <v>11822</v>
          </cell>
          <cell r="B1871">
            <v>515451</v>
          </cell>
          <cell r="C1871" t="str">
            <v>11822</v>
          </cell>
          <cell r="D1871" t="str">
            <v>MOVISTAR</v>
          </cell>
          <cell r="E1871" t="str">
            <v>RETIRO</v>
          </cell>
          <cell r="F1871" t="str">
            <v>NORMAL</v>
          </cell>
          <cell r="G1871" t="str">
            <v>IC7223</v>
          </cell>
          <cell r="H1871">
            <v>44971</v>
          </cell>
          <cell r="I1871" t="str">
            <v>ENTREGADO</v>
          </cell>
          <cell r="J1871">
            <v>44972</v>
          </cell>
          <cell r="K1871" t="str">
            <v>FLEXNET - LI</v>
          </cell>
          <cell r="L1871" t="str">
            <v>CALLE 28 DE JUNIO S/N Y GARCIA MORENO ENTRADA LLANO GRANDE</v>
          </cell>
        </row>
        <row r="1872">
          <cell r="A1872" t="str">
            <v>11823</v>
          </cell>
          <cell r="B1872">
            <v>515452</v>
          </cell>
          <cell r="C1872" t="str">
            <v>11823</v>
          </cell>
          <cell r="D1872" t="str">
            <v>MOVISTAR</v>
          </cell>
          <cell r="E1872" t="str">
            <v>RETIRO</v>
          </cell>
          <cell r="F1872" t="str">
            <v>NORMAL</v>
          </cell>
          <cell r="G1872" t="str">
            <v>031002004262679</v>
          </cell>
          <cell r="H1872">
            <v>44971</v>
          </cell>
          <cell r="I1872" t="str">
            <v>ENTREGADO</v>
          </cell>
          <cell r="J1872">
            <v>44973</v>
          </cell>
          <cell r="K1872" t="str">
            <v>FLEXNET - LI</v>
          </cell>
          <cell r="L1872" t="str">
            <v>CALLE 28 DE JUNIO S/N Y GARCIA MORENO ENTRADA LLANO GRANDE</v>
          </cell>
        </row>
        <row r="1873">
          <cell r="A1873" t="str">
            <v>11824</v>
          </cell>
          <cell r="B1873">
            <v>515453</v>
          </cell>
          <cell r="C1873" t="str">
            <v>11824</v>
          </cell>
          <cell r="D1873" t="str">
            <v>MOVISTAR</v>
          </cell>
          <cell r="E1873" t="str">
            <v>RETIRO</v>
          </cell>
          <cell r="F1873" t="str">
            <v>NORMAL</v>
          </cell>
          <cell r="G1873" t="str">
            <v>031002004262858</v>
          </cell>
          <cell r="H1873">
            <v>44971</v>
          </cell>
          <cell r="I1873" t="str">
            <v>ENTREGADO</v>
          </cell>
          <cell r="J1873">
            <v>44973</v>
          </cell>
          <cell r="K1873" t="str">
            <v>FLEXNET - LI</v>
          </cell>
          <cell r="L1873" t="str">
            <v>CALLE 28 DE JUNIO S/N Y GARCIA MORENO ENTRADA LLANO GRANDE</v>
          </cell>
        </row>
        <row r="1874">
          <cell r="A1874" t="str">
            <v>11825</v>
          </cell>
          <cell r="B1874">
            <v>515454</v>
          </cell>
          <cell r="C1874" t="str">
            <v>11825</v>
          </cell>
          <cell r="D1874" t="str">
            <v>MOVISTAR</v>
          </cell>
          <cell r="E1874" t="str">
            <v>RETIRO</v>
          </cell>
          <cell r="F1874" t="str">
            <v>NORMAL</v>
          </cell>
          <cell r="G1874" t="str">
            <v>031002004262759</v>
          </cell>
          <cell r="H1874">
            <v>44971</v>
          </cell>
          <cell r="I1874" t="str">
            <v>ENTREGADO</v>
          </cell>
          <cell r="J1874">
            <v>44973</v>
          </cell>
          <cell r="K1874" t="str">
            <v>FLEXNET - LI</v>
          </cell>
          <cell r="L1874" t="str">
            <v>CALLE 28 DE JUNIO S/N Y GARCIA MORENO ENTRADA LLANO GRANDE</v>
          </cell>
        </row>
        <row r="1875">
          <cell r="A1875" t="str">
            <v>11826</v>
          </cell>
          <cell r="B1875">
            <v>515455</v>
          </cell>
          <cell r="C1875" t="str">
            <v>11826</v>
          </cell>
          <cell r="D1875" t="str">
            <v>MOVISTAR</v>
          </cell>
          <cell r="E1875" t="str">
            <v>RETIRO</v>
          </cell>
          <cell r="F1875" t="str">
            <v>NORMAL</v>
          </cell>
          <cell r="G1875" t="str">
            <v>031002004262654</v>
          </cell>
          <cell r="H1875">
            <v>44971</v>
          </cell>
          <cell r="I1875" t="str">
            <v>ENTREGADO</v>
          </cell>
          <cell r="J1875">
            <v>44973</v>
          </cell>
          <cell r="K1875" t="str">
            <v>FLEXNET - LI</v>
          </cell>
          <cell r="L1875" t="str">
            <v>CALLE 28 DE JUNIO S/N Y GARCIA MORENO ENTRADA LLANO GRANDE</v>
          </cell>
        </row>
        <row r="1876">
          <cell r="A1876" t="str">
            <v>11827</v>
          </cell>
          <cell r="B1876">
            <v>515456</v>
          </cell>
          <cell r="C1876" t="str">
            <v>11827</v>
          </cell>
          <cell r="D1876" t="str">
            <v>MOVISTAR</v>
          </cell>
          <cell r="E1876" t="str">
            <v>RETIRO</v>
          </cell>
          <cell r="F1876" t="str">
            <v>NORMAL</v>
          </cell>
          <cell r="G1876" t="str">
            <v>031002004262637</v>
          </cell>
          <cell r="H1876">
            <v>44971</v>
          </cell>
          <cell r="I1876" t="str">
            <v>ENTREGADO</v>
          </cell>
          <cell r="J1876">
            <v>44973</v>
          </cell>
          <cell r="K1876" t="str">
            <v>FLEXNET - LI</v>
          </cell>
          <cell r="L1876" t="str">
            <v>CALLE 28 DE JUNIO S/N Y GARCIA MORENO ENTRADA LLANO GRANDE</v>
          </cell>
        </row>
        <row r="1877">
          <cell r="A1877" t="str">
            <v>11828</v>
          </cell>
          <cell r="B1877">
            <v>515457</v>
          </cell>
          <cell r="C1877" t="str">
            <v>11828</v>
          </cell>
          <cell r="D1877" t="str">
            <v>MOVISTAR</v>
          </cell>
          <cell r="E1877" t="str">
            <v>RETIRO</v>
          </cell>
          <cell r="F1877" t="str">
            <v>NORMAL</v>
          </cell>
          <cell r="G1877" t="str">
            <v>031002004262751</v>
          </cell>
          <cell r="H1877">
            <v>44971</v>
          </cell>
          <cell r="I1877" t="str">
            <v>ENTREGADO</v>
          </cell>
          <cell r="J1877">
            <v>44973</v>
          </cell>
          <cell r="K1877" t="str">
            <v>FLEXNET - LI</v>
          </cell>
          <cell r="L1877" t="str">
            <v>CALLE 28 DE JUNIO S/N Y GARCIA MORENO ENTRADA LLANO GRANDE</v>
          </cell>
        </row>
        <row r="1878">
          <cell r="A1878" t="str">
            <v>11829</v>
          </cell>
          <cell r="B1878">
            <v>515458</v>
          </cell>
          <cell r="C1878" t="str">
            <v>11829</v>
          </cell>
          <cell r="D1878" t="str">
            <v>MOVISTAR</v>
          </cell>
          <cell r="E1878" t="str">
            <v>RETIRO</v>
          </cell>
          <cell r="F1878" t="str">
            <v>NORMAL</v>
          </cell>
          <cell r="G1878" t="str">
            <v>031002004262480</v>
          </cell>
          <cell r="H1878">
            <v>44971</v>
          </cell>
          <cell r="I1878" t="str">
            <v>ENTREGADO</v>
          </cell>
          <cell r="J1878">
            <v>44973</v>
          </cell>
          <cell r="K1878" t="str">
            <v>FLEXNET - LI</v>
          </cell>
          <cell r="L1878" t="str">
            <v>CALLE 28 DE JUNIO S/N Y GARCIA MORENO ENTRADA LLANO GRANDE</v>
          </cell>
        </row>
        <row r="1879">
          <cell r="A1879" t="str">
            <v>11830</v>
          </cell>
          <cell r="B1879">
            <v>515459</v>
          </cell>
          <cell r="C1879" t="str">
            <v>11830</v>
          </cell>
          <cell r="D1879" t="str">
            <v>MOVISTAR</v>
          </cell>
          <cell r="E1879" t="str">
            <v>RETIRO</v>
          </cell>
          <cell r="F1879" t="str">
            <v>NORMAL</v>
          </cell>
          <cell r="G1879" t="str">
            <v>031002004262487</v>
          </cell>
          <cell r="H1879">
            <v>44971</v>
          </cell>
          <cell r="I1879" t="str">
            <v>ENTREGADO</v>
          </cell>
          <cell r="J1879">
            <v>44973</v>
          </cell>
          <cell r="K1879" t="str">
            <v>FLEXNET - LI</v>
          </cell>
          <cell r="L1879" t="str">
            <v>CALLE 28 DE JUNIO S/N Y GARCIA MORENO ENTRADA LLANO GRANDE</v>
          </cell>
        </row>
        <row r="1880">
          <cell r="A1880" t="str">
            <v>11831</v>
          </cell>
          <cell r="B1880">
            <v>515460</v>
          </cell>
          <cell r="C1880" t="str">
            <v>11831</v>
          </cell>
          <cell r="D1880" t="str">
            <v>MOVISTAR</v>
          </cell>
          <cell r="E1880" t="str">
            <v>RETIRO</v>
          </cell>
          <cell r="F1880" t="str">
            <v>NORMAL</v>
          </cell>
          <cell r="G1880" t="str">
            <v>031002004262445</v>
          </cell>
          <cell r="H1880">
            <v>44971</v>
          </cell>
          <cell r="I1880" t="str">
            <v>ENTREGADO</v>
          </cell>
          <cell r="J1880">
            <v>44973</v>
          </cell>
          <cell r="K1880" t="str">
            <v>FLEXNET - LI</v>
          </cell>
          <cell r="L1880" t="str">
            <v>CALLE 28 DE JUNIO S/N Y GARCIA MORENO ENTRADA LLANO GRANDE</v>
          </cell>
        </row>
        <row r="1881">
          <cell r="A1881" t="str">
            <v>11832</v>
          </cell>
          <cell r="B1881">
            <v>515461</v>
          </cell>
          <cell r="C1881" t="str">
            <v>11832</v>
          </cell>
          <cell r="D1881" t="str">
            <v>MOVISTAR</v>
          </cell>
          <cell r="E1881" t="str">
            <v>RETIRO</v>
          </cell>
          <cell r="F1881" t="str">
            <v>NORMAL</v>
          </cell>
          <cell r="G1881" t="str">
            <v>031002004262572</v>
          </cell>
          <cell r="H1881">
            <v>44971</v>
          </cell>
          <cell r="I1881" t="str">
            <v>ENTREGADO</v>
          </cell>
          <cell r="J1881">
            <v>44973</v>
          </cell>
          <cell r="K1881" t="str">
            <v>FLEXNET - LI</v>
          </cell>
          <cell r="L1881" t="str">
            <v>CALLE 28 DE JUNIO S/N Y GARCIA MORENO ENTRADA LLANO GRANDE</v>
          </cell>
        </row>
        <row r="1882">
          <cell r="A1882" t="str">
            <v>424925772</v>
          </cell>
          <cell r="B1882">
            <v>515410</v>
          </cell>
          <cell r="C1882" t="str">
            <v>424925772</v>
          </cell>
          <cell r="D1882" t="str">
            <v>FLEXTUENTI</v>
          </cell>
          <cell r="E1882" t="str">
            <v>DESPACHO</v>
          </cell>
          <cell r="F1882" t="str">
            <v>DERIVADO PICK UP</v>
          </cell>
          <cell r="G1882" t="str">
            <v>031080424925772</v>
          </cell>
          <cell r="H1882">
            <v>44971</v>
          </cell>
          <cell r="I1882" t="str">
            <v>INCIDENCIA</v>
          </cell>
          <cell r="J1882">
            <v>44973</v>
          </cell>
          <cell r="K1882" t="str">
            <v>Esteban Quilligana</v>
          </cell>
          <cell r="L1882" t="str">
            <v>OFICINA TRAMACO CEVALLOS</v>
          </cell>
        </row>
        <row r="1883">
          <cell r="A1883" t="str">
            <v>424925774</v>
          </cell>
          <cell r="B1883">
            <v>515411</v>
          </cell>
          <cell r="C1883" t="str">
            <v>424925774</v>
          </cell>
          <cell r="D1883" t="str">
            <v>FLEXTUENTI</v>
          </cell>
          <cell r="E1883" t="str">
            <v>DESPACHO</v>
          </cell>
          <cell r="F1883" t="str">
            <v>NORMAL</v>
          </cell>
          <cell r="G1883" t="str">
            <v>FT86170</v>
          </cell>
          <cell r="H1883">
            <v>44971</v>
          </cell>
          <cell r="I1883" t="str">
            <v>ENTREGADO</v>
          </cell>
          <cell r="J1883">
            <v>44972</v>
          </cell>
          <cell r="K1883" t="str">
            <v>Kevin Sani</v>
          </cell>
          <cell r="L1883" t="str">
            <v>ITCHIMBIA AV LADRON DE GUEVARA  SN ANDALUCIA</v>
          </cell>
        </row>
        <row r="1884">
          <cell r="A1884" t="str">
            <v>424925892</v>
          </cell>
          <cell r="B1884">
            <v>515412</v>
          </cell>
          <cell r="C1884" t="str">
            <v>424925892</v>
          </cell>
          <cell r="D1884" t="str">
            <v>FLEXTUENTI</v>
          </cell>
          <cell r="E1884" t="str">
            <v>DESPACHO</v>
          </cell>
          <cell r="F1884" t="str">
            <v>NORMAL</v>
          </cell>
          <cell r="G1884" t="str">
            <v>031080424925892</v>
          </cell>
          <cell r="H1884">
            <v>44971</v>
          </cell>
          <cell r="I1884" t="str">
            <v>ENTREGADO</v>
          </cell>
          <cell r="J1884">
            <v>44972</v>
          </cell>
          <cell r="K1884" t="str">
            <v>Shirley Irene Burgos Ortega</v>
          </cell>
          <cell r="L1884" t="str">
            <v>PASCUALES  AV NARCIZA DE JESUS  MZ 1013 VILLA 15 AV 2NE</v>
          </cell>
        </row>
        <row r="1885">
          <cell r="A1885" t="str">
            <v>424925893</v>
          </cell>
          <cell r="B1885">
            <v>515413</v>
          </cell>
          <cell r="C1885" t="str">
            <v>424925893</v>
          </cell>
          <cell r="D1885" t="str">
            <v>FLEXTUENTI</v>
          </cell>
          <cell r="E1885" t="str">
            <v>DESPACHO</v>
          </cell>
          <cell r="F1885" t="str">
            <v>NORMAL</v>
          </cell>
          <cell r="G1885" t="str">
            <v>031080424925893</v>
          </cell>
          <cell r="H1885">
            <v>44971</v>
          </cell>
          <cell r="I1885" t="str">
            <v>ENTREGADO</v>
          </cell>
          <cell r="J1885">
            <v>44972</v>
          </cell>
          <cell r="K1885" t="str">
            <v>Shirley Irene Burgos Ortega</v>
          </cell>
          <cell r="L1885" t="str">
            <v>PASCUALES  AV NARCIZA DE JESUS  MZ 1013 VILLA 15 AV 2NE</v>
          </cell>
        </row>
        <row r="1886">
          <cell r="A1886" t="str">
            <v>424925894</v>
          </cell>
          <cell r="B1886">
            <v>515414</v>
          </cell>
          <cell r="C1886" t="str">
            <v>424925894</v>
          </cell>
          <cell r="D1886" t="str">
            <v>FLEXTUENTI</v>
          </cell>
          <cell r="E1886" t="str">
            <v>DESPACHO</v>
          </cell>
          <cell r="F1886" t="str">
            <v>NORMAL</v>
          </cell>
          <cell r="G1886" t="str">
            <v>031080424925894</v>
          </cell>
          <cell r="H1886">
            <v>44971</v>
          </cell>
          <cell r="I1886" t="str">
            <v>ENTREGADO</v>
          </cell>
          <cell r="J1886">
            <v>44973</v>
          </cell>
          <cell r="K1886" t="str">
            <v>Jordano Gabriel Orrala Ordonez</v>
          </cell>
          <cell r="L1886" t="str">
            <v>SANTA ELENA AV FERNANDO MARQUEZ DE LA PLATA SN CALLE MANABI</v>
          </cell>
        </row>
        <row r="1887">
          <cell r="A1887" t="str">
            <v>424925975</v>
          </cell>
          <cell r="B1887">
            <v>515415</v>
          </cell>
          <cell r="C1887" t="str">
            <v>424925975</v>
          </cell>
          <cell r="D1887" t="str">
            <v>FLEXTUENTI</v>
          </cell>
          <cell r="E1887" t="str">
            <v>DESPACHO</v>
          </cell>
          <cell r="F1887" t="str">
            <v>NORMAL</v>
          </cell>
          <cell r="G1887" t="str">
            <v>FT86157</v>
          </cell>
          <cell r="H1887">
            <v>44971</v>
          </cell>
          <cell r="I1887" t="str">
            <v>ENTREGADO</v>
          </cell>
          <cell r="J1887">
            <v>44972</v>
          </cell>
          <cell r="K1887" t="str">
            <v>Miguel Layana</v>
          </cell>
          <cell r="L1887" t="str">
            <v>TARQUI  AV AUTOPISTA NARCISA DE JESUS  MZ 66  VILLA 7 SN</v>
          </cell>
        </row>
        <row r="1888">
          <cell r="A1888" t="str">
            <v>424926314</v>
          </cell>
          <cell r="B1888">
            <v>515416</v>
          </cell>
          <cell r="C1888" t="str">
            <v>424926314</v>
          </cell>
          <cell r="D1888" t="str">
            <v>FLEXTUENTI</v>
          </cell>
          <cell r="E1888" t="str">
            <v>DESPACHO</v>
          </cell>
          <cell r="F1888" t="str">
            <v>DERIVADO PICK UP</v>
          </cell>
          <cell r="G1888" t="str">
            <v>031080424926314</v>
          </cell>
          <cell r="H1888">
            <v>44971</v>
          </cell>
          <cell r="I1888" t="str">
            <v>EN_TRANSITO</v>
          </cell>
          <cell r="J1888">
            <v>44971</v>
          </cell>
          <cell r="K1888" t="str">
            <v>LUIS TOMALA</v>
          </cell>
          <cell r="L1888" t="str">
            <v>OFICINA TRAMACO CENTRO DE DISTRIBUCION VIA A DAULE</v>
          </cell>
        </row>
        <row r="1889">
          <cell r="A1889" t="str">
            <v>424926342</v>
          </cell>
          <cell r="B1889">
            <v>515417</v>
          </cell>
          <cell r="C1889" t="str">
            <v>424926342</v>
          </cell>
          <cell r="D1889" t="str">
            <v>FLEXTUENTI</v>
          </cell>
          <cell r="E1889" t="str">
            <v>DESPACHO</v>
          </cell>
          <cell r="F1889" t="str">
            <v>NORMAL</v>
          </cell>
          <cell r="G1889" t="str">
            <v>031080424926342</v>
          </cell>
          <cell r="H1889">
            <v>44971</v>
          </cell>
          <cell r="I1889" t="str">
            <v>ENTREGADO</v>
          </cell>
          <cell r="J1889">
            <v>44973</v>
          </cell>
          <cell r="K1889" t="str">
            <v>Bryan Vega</v>
          </cell>
          <cell r="L1889" t="str">
            <v>LA MANA  CALLE SAN VICENTE  32 CALLE ARGENTINA</v>
          </cell>
        </row>
        <row r="1890">
          <cell r="A1890" t="str">
            <v>424926442</v>
          </cell>
          <cell r="B1890">
            <v>515418</v>
          </cell>
          <cell r="C1890" t="str">
            <v>424926442</v>
          </cell>
          <cell r="D1890" t="str">
            <v>FLEXTUENTI</v>
          </cell>
          <cell r="E1890" t="str">
            <v>DESPACHO</v>
          </cell>
          <cell r="F1890" t="str">
            <v>NORMAL</v>
          </cell>
          <cell r="G1890" t="str">
            <v>FT86158</v>
          </cell>
          <cell r="H1890">
            <v>44971</v>
          </cell>
          <cell r="I1890" t="str">
            <v>ENTREGADO</v>
          </cell>
          <cell r="J1890">
            <v>44972</v>
          </cell>
          <cell r="K1890" t="str">
            <v>XIOMARA NATHALIE PROANO VEAS</v>
          </cell>
          <cell r="L1890" t="str">
            <v>XIMENA COOPERATIVA FLORESTA 3 MZ 203  VILLA 25 CALLE 52  SE  Y  AVENIDA 6 SE</v>
          </cell>
        </row>
        <row r="1891">
          <cell r="A1891" t="str">
            <v>424926556</v>
          </cell>
          <cell r="B1891">
            <v>515419</v>
          </cell>
          <cell r="C1891" t="str">
            <v>424926556</v>
          </cell>
          <cell r="D1891" t="str">
            <v>FLEXTUENTI</v>
          </cell>
          <cell r="E1891" t="str">
            <v>DESPACHO</v>
          </cell>
          <cell r="F1891" t="str">
            <v>NORMAL</v>
          </cell>
          <cell r="G1891" t="str">
            <v>FT86169</v>
          </cell>
          <cell r="H1891">
            <v>44971</v>
          </cell>
          <cell r="I1891" t="str">
            <v>ENTREGADO</v>
          </cell>
          <cell r="J1891">
            <v>44972</v>
          </cell>
          <cell r="K1891" t="str">
            <v>NATALIA ELIZABETH LASSO CASTILLO</v>
          </cell>
          <cell r="L1891" t="str">
            <v>BELISARIO QUEVEDO CALLE BARTOLOME DE LAS CASAS SN  CALLE  LA ISLA</v>
          </cell>
        </row>
        <row r="1892">
          <cell r="A1892" t="str">
            <v>424926557</v>
          </cell>
          <cell r="B1892">
            <v>515420</v>
          </cell>
          <cell r="C1892" t="str">
            <v>424926557</v>
          </cell>
          <cell r="D1892" t="str">
            <v>FLEXTUENTI</v>
          </cell>
          <cell r="E1892" t="str">
            <v>DESPACHO</v>
          </cell>
          <cell r="F1892" t="str">
            <v>NORMAL</v>
          </cell>
          <cell r="G1892" t="str">
            <v>FT86168</v>
          </cell>
          <cell r="H1892">
            <v>44971</v>
          </cell>
          <cell r="I1892" t="str">
            <v>ENTREGADO</v>
          </cell>
          <cell r="J1892">
            <v>44972</v>
          </cell>
          <cell r="K1892" t="str">
            <v>Fernando Puga</v>
          </cell>
          <cell r="L1892" t="str">
            <v>CHILLOGALLO AV MORAN VALVERDE  OE5 179 AV MARISCAL SUCRE</v>
          </cell>
        </row>
        <row r="1893">
          <cell r="A1893" t="str">
            <v>424926558</v>
          </cell>
          <cell r="B1893">
            <v>515421</v>
          </cell>
          <cell r="C1893" t="str">
            <v>424926558</v>
          </cell>
          <cell r="D1893" t="str">
            <v>FLEXTUENTI</v>
          </cell>
          <cell r="E1893" t="str">
            <v>DESPACHO</v>
          </cell>
          <cell r="F1893" t="str">
            <v>NORMAL</v>
          </cell>
          <cell r="G1893" t="str">
            <v>FT86167</v>
          </cell>
          <cell r="H1893">
            <v>44971</v>
          </cell>
          <cell r="I1893" t="str">
            <v>ENTREGADO</v>
          </cell>
          <cell r="J1893">
            <v>44972</v>
          </cell>
          <cell r="K1893" t="str">
            <v>NATALIA ELIZABETH LASSO CASTILLO</v>
          </cell>
          <cell r="L1893" t="str">
            <v>BELISARIO QUEVEDO CALLE BARTOLOME DE LAS CASAS SN CALLE LA ISLA</v>
          </cell>
        </row>
        <row r="1894">
          <cell r="A1894" t="str">
            <v>424936750</v>
          </cell>
          <cell r="B1894">
            <v>515422</v>
          </cell>
          <cell r="C1894" t="str">
            <v>424936750</v>
          </cell>
          <cell r="D1894" t="str">
            <v>FLEXTUENTI</v>
          </cell>
          <cell r="E1894" t="str">
            <v>DESPACHO</v>
          </cell>
          <cell r="F1894" t="str">
            <v>NORMAL</v>
          </cell>
          <cell r="G1894" t="str">
            <v>IC7215</v>
          </cell>
          <cell r="H1894">
            <v>44971</v>
          </cell>
          <cell r="I1894" t="str">
            <v>ENTREGADO</v>
          </cell>
          <cell r="J1894">
            <v>44972</v>
          </cell>
          <cell r="K1894" t="str">
            <v>Santiago Ortiz Placencia</v>
          </cell>
          <cell r="L1894" t="str">
            <v>BANOS  PANAMERICA SUR  KILOMETRO 3</v>
          </cell>
        </row>
        <row r="1895">
          <cell r="A1895" t="str">
            <v>424936762</v>
          </cell>
          <cell r="B1895">
            <v>515423</v>
          </cell>
          <cell r="C1895" t="str">
            <v>424936762</v>
          </cell>
          <cell r="D1895" t="str">
            <v>FLEXTUENTI</v>
          </cell>
          <cell r="E1895" t="str">
            <v>DESPACHO</v>
          </cell>
          <cell r="F1895" t="str">
            <v>NORMAL</v>
          </cell>
          <cell r="G1895" t="str">
            <v>031080424936762</v>
          </cell>
          <cell r="H1895">
            <v>44971</v>
          </cell>
          <cell r="I1895" t="str">
            <v>ENTREGADO</v>
          </cell>
          <cell r="J1895">
            <v>44972</v>
          </cell>
          <cell r="K1895" t="str">
            <v>Kevin Roberto Cedeno Mero</v>
          </cell>
          <cell r="L1895" t="str">
            <v>TOSAGUA CALLE FEDERICO PAEZ  080  VIA TOLA</v>
          </cell>
        </row>
        <row r="1896">
          <cell r="A1896" t="str">
            <v>424936773</v>
          </cell>
          <cell r="B1896">
            <v>515424</v>
          </cell>
          <cell r="C1896" t="str">
            <v>424936773</v>
          </cell>
          <cell r="D1896" t="str">
            <v>FLEXTUENTI</v>
          </cell>
          <cell r="E1896" t="str">
            <v>DESPACHO</v>
          </cell>
          <cell r="F1896" t="str">
            <v>NORMAL</v>
          </cell>
          <cell r="G1896" t="str">
            <v>FT86177</v>
          </cell>
          <cell r="H1896">
            <v>44971</v>
          </cell>
          <cell r="I1896" t="str">
            <v>ENTREGADO</v>
          </cell>
          <cell r="J1896">
            <v>44972</v>
          </cell>
          <cell r="K1896" t="str">
            <v>Segundo Rea</v>
          </cell>
          <cell r="L1896" t="str">
            <v>BELISARIO QUEVEDO  AV AMERICA S34  31 AV UNIVERSITARIA</v>
          </cell>
        </row>
        <row r="1897">
          <cell r="A1897" t="str">
            <v>424936800</v>
          </cell>
          <cell r="B1897">
            <v>515425</v>
          </cell>
          <cell r="C1897" t="str">
            <v>424936800</v>
          </cell>
          <cell r="D1897" t="str">
            <v>FLEXTUENTI</v>
          </cell>
          <cell r="E1897" t="str">
            <v>DESPACHO</v>
          </cell>
          <cell r="F1897" t="str">
            <v>NORMAL</v>
          </cell>
          <cell r="G1897" t="str">
            <v>FT86159</v>
          </cell>
          <cell r="H1897">
            <v>44971</v>
          </cell>
          <cell r="I1897" t="str">
            <v>ENTREGADO</v>
          </cell>
          <cell r="J1897">
            <v>44972</v>
          </cell>
          <cell r="K1897" t="str">
            <v>DIANA MARIBEL LINO GUIJARRO</v>
          </cell>
          <cell r="L1897" t="str">
            <v>TARQUI  AVENIDA 10 NO  SN CALLE 12D</v>
          </cell>
        </row>
        <row r="1898">
          <cell r="A1898" t="str">
            <v>424936812</v>
          </cell>
          <cell r="B1898">
            <v>515426</v>
          </cell>
          <cell r="C1898" t="str">
            <v>424936812</v>
          </cell>
          <cell r="D1898" t="str">
            <v>FLEXTUENTI</v>
          </cell>
          <cell r="E1898" t="str">
            <v>DESPACHO</v>
          </cell>
          <cell r="F1898" t="str">
            <v>NORMAL</v>
          </cell>
          <cell r="G1898" t="str">
            <v>031080424936812</v>
          </cell>
          <cell r="H1898">
            <v>44971</v>
          </cell>
          <cell r="I1898" t="str">
            <v>ENTREGADO</v>
          </cell>
          <cell r="J1898">
            <v>44973</v>
          </cell>
          <cell r="K1898" t="str">
            <v>Ramiro Fabian Tafur Vasquez</v>
          </cell>
          <cell r="L1898" t="str">
            <v>SAN FRANCISCO  CALLE JUAN DE VELASCO  7  40 SIMON BOLIVAR</v>
          </cell>
        </row>
        <row r="1899">
          <cell r="A1899" t="str">
            <v>424936813</v>
          </cell>
          <cell r="B1899">
            <v>515427</v>
          </cell>
          <cell r="C1899" t="str">
            <v>424936813</v>
          </cell>
          <cell r="D1899" t="str">
            <v>FLEXTUENTI</v>
          </cell>
          <cell r="E1899" t="str">
            <v>DESPACHO</v>
          </cell>
          <cell r="F1899" t="str">
            <v>NORMAL</v>
          </cell>
          <cell r="G1899" t="str">
            <v>031080424936813</v>
          </cell>
          <cell r="H1899">
            <v>44971</v>
          </cell>
          <cell r="I1899" t="str">
            <v>ENTREGADO</v>
          </cell>
          <cell r="J1899">
            <v>44972</v>
          </cell>
          <cell r="K1899" t="str">
            <v>Maria Jose Bravo Palma</v>
          </cell>
          <cell r="L1899" t="str">
            <v>PORTOVIEJO  CALLE SAN FRANCISCO SN  AV UNIVERSITARIA</v>
          </cell>
        </row>
        <row r="1900">
          <cell r="A1900" t="str">
            <v>424936816</v>
          </cell>
          <cell r="B1900">
            <v>515428</v>
          </cell>
          <cell r="C1900" t="str">
            <v>424936816</v>
          </cell>
          <cell r="D1900" t="str">
            <v>FLEXTUENTI</v>
          </cell>
          <cell r="E1900" t="str">
            <v>DESPACHO</v>
          </cell>
          <cell r="F1900" t="str">
            <v>NORMAL</v>
          </cell>
          <cell r="G1900" t="str">
            <v>031080424936816</v>
          </cell>
          <cell r="H1900">
            <v>44971</v>
          </cell>
          <cell r="I1900" t="str">
            <v>ENTREGADO</v>
          </cell>
          <cell r="J1900">
            <v>44972</v>
          </cell>
          <cell r="K1900" t="str">
            <v>Jose Zambrano</v>
          </cell>
          <cell r="L1900" t="str">
            <v>CHONE AV ELOY ALFARO  SN  SN</v>
          </cell>
        </row>
        <row r="1901">
          <cell r="A1901" t="str">
            <v>424936836</v>
          </cell>
          <cell r="B1901">
            <v>515429</v>
          </cell>
          <cell r="C1901" t="str">
            <v>424936836</v>
          </cell>
          <cell r="D1901" t="str">
            <v>FLEXTUENTI</v>
          </cell>
          <cell r="E1901" t="str">
            <v>DESPACHO</v>
          </cell>
          <cell r="F1901" t="str">
            <v>NORMAL</v>
          </cell>
          <cell r="G1901" t="str">
            <v>031080424936836</v>
          </cell>
          <cell r="H1901">
            <v>44971</v>
          </cell>
          <cell r="I1901" t="str">
            <v>ENTREGADO</v>
          </cell>
          <cell r="J1901">
            <v>44973</v>
          </cell>
          <cell r="K1901" t="str">
            <v>RONALD GONZABAY CAYCHE</v>
          </cell>
          <cell r="L1901" t="str">
            <v>LA LIBERTAD AV 16 SN CALLE 17</v>
          </cell>
        </row>
        <row r="1902">
          <cell r="A1902" t="str">
            <v>424936840</v>
          </cell>
          <cell r="B1902">
            <v>515430</v>
          </cell>
          <cell r="C1902" t="str">
            <v>424936840</v>
          </cell>
          <cell r="D1902" t="str">
            <v>FLEXTUENTI</v>
          </cell>
          <cell r="E1902" t="str">
            <v>DESPACHO</v>
          </cell>
          <cell r="F1902" t="str">
            <v>NORMAL</v>
          </cell>
          <cell r="G1902" t="str">
            <v>031080424936840</v>
          </cell>
          <cell r="H1902">
            <v>44971</v>
          </cell>
          <cell r="I1902" t="str">
            <v>ENTREGADO</v>
          </cell>
          <cell r="J1902">
            <v>44972</v>
          </cell>
          <cell r="K1902" t="str">
            <v>Daniel Alomia</v>
          </cell>
          <cell r="L1902" t="str">
            <v>RIOBAMBA  AV PEDRO VICENTE MALDONADO SN VASCO DE CONTRERAS</v>
          </cell>
        </row>
        <row r="1903">
          <cell r="A1903" t="str">
            <v>424936850</v>
          </cell>
          <cell r="B1903">
            <v>515431</v>
          </cell>
          <cell r="C1903" t="str">
            <v>424936850</v>
          </cell>
          <cell r="D1903" t="str">
            <v>FLEXTUENTI</v>
          </cell>
          <cell r="E1903" t="str">
            <v>DESPACHO</v>
          </cell>
          <cell r="F1903" t="str">
            <v>NORMAL</v>
          </cell>
          <cell r="G1903" t="str">
            <v>FT86166</v>
          </cell>
          <cell r="H1903">
            <v>44971</v>
          </cell>
          <cell r="I1903" t="str">
            <v>ENTREGADO</v>
          </cell>
          <cell r="J1903">
            <v>44972</v>
          </cell>
          <cell r="K1903" t="str">
            <v>Paola Vasquez</v>
          </cell>
          <cell r="L1903" t="str">
            <v>CUMBAYA  AV OSWALDO GUAYASAMIN AV INTEROCERANICA  KM 12 Y MEDIO  CALLE FLORENCIO</v>
          </cell>
        </row>
        <row r="1904">
          <cell r="A1904" t="str">
            <v>424936854</v>
          </cell>
          <cell r="B1904">
            <v>515432</v>
          </cell>
          <cell r="C1904" t="str">
            <v>424936854</v>
          </cell>
          <cell r="D1904" t="str">
            <v>FLEXTUENTI</v>
          </cell>
          <cell r="E1904" t="str">
            <v>DESPACHO</v>
          </cell>
          <cell r="F1904" t="str">
            <v>NORMAL</v>
          </cell>
          <cell r="G1904" t="str">
            <v>FT86160</v>
          </cell>
          <cell r="H1904">
            <v>44971</v>
          </cell>
          <cell r="I1904" t="str">
            <v>ENTREGADO</v>
          </cell>
          <cell r="J1904">
            <v>44973</v>
          </cell>
          <cell r="K1904" t="str">
            <v>Tito Marconi Medina medina</v>
          </cell>
          <cell r="L1904" t="str">
            <v>XIMENA  PASAJE 51  MANZANA 1322 SOLAR 2  CALLEJON 11</v>
          </cell>
        </row>
        <row r="1905">
          <cell r="A1905" t="str">
            <v>424936972</v>
          </cell>
          <cell r="B1905">
            <v>515433</v>
          </cell>
          <cell r="C1905" t="str">
            <v>424936972</v>
          </cell>
          <cell r="D1905" t="str">
            <v>FLEXTUENTI</v>
          </cell>
          <cell r="E1905" t="str">
            <v>DESPACHO</v>
          </cell>
          <cell r="F1905" t="str">
            <v>NORMAL</v>
          </cell>
          <cell r="G1905" t="str">
            <v>031080424936972</v>
          </cell>
          <cell r="H1905">
            <v>44971</v>
          </cell>
          <cell r="I1905" t="str">
            <v>ENTREGADO</v>
          </cell>
          <cell r="J1905">
            <v>44972</v>
          </cell>
          <cell r="K1905" t="str">
            <v>MARIA ANDREINA ANTON BRAVO</v>
          </cell>
          <cell r="L1905" t="str">
            <v>CHONE   CALLE COLON  SN ENTREGA CALLE BOLIVAR Y CALLE ROCAFUERTE</v>
          </cell>
        </row>
        <row r="1906">
          <cell r="A1906" t="str">
            <v>424937006</v>
          </cell>
          <cell r="B1906">
            <v>515434</v>
          </cell>
          <cell r="C1906" t="str">
            <v>424937006</v>
          </cell>
          <cell r="D1906" t="str">
            <v>FLEXTUENTI</v>
          </cell>
          <cell r="E1906" t="str">
            <v>DESPACHO</v>
          </cell>
          <cell r="F1906" t="str">
            <v>NORMAL</v>
          </cell>
          <cell r="G1906" t="str">
            <v>031080424937006</v>
          </cell>
          <cell r="H1906">
            <v>44971</v>
          </cell>
          <cell r="I1906" t="str">
            <v>INCIDENCIA</v>
          </cell>
          <cell r="J1906">
            <v>44973</v>
          </cell>
          <cell r="K1906" t="str">
            <v>byron palate</v>
          </cell>
          <cell r="L1906" t="str">
            <v>SANTA ROSA   BERNARDINO ECHEVERIA  SN  MODESTO BORJA</v>
          </cell>
        </row>
        <row r="1907">
          <cell r="A1907" t="str">
            <v>424937010</v>
          </cell>
          <cell r="B1907">
            <v>515435</v>
          </cell>
          <cell r="C1907" t="str">
            <v>424937010</v>
          </cell>
          <cell r="D1907" t="str">
            <v>FLEXTUENTI</v>
          </cell>
          <cell r="E1907" t="str">
            <v>DESPACHO</v>
          </cell>
          <cell r="F1907" t="str">
            <v>NORMAL</v>
          </cell>
          <cell r="G1907" t="str">
            <v>IC7214</v>
          </cell>
          <cell r="H1907">
            <v>44971</v>
          </cell>
          <cell r="I1907" t="str">
            <v>ENTREGADO</v>
          </cell>
          <cell r="J1907">
            <v>44972</v>
          </cell>
          <cell r="K1907" t="str">
            <v>David Morocho</v>
          </cell>
          <cell r="L1907" t="str">
            <v>SUCRE AV DEL ESTADIO  SN AV JOSE PERALTA</v>
          </cell>
        </row>
        <row r="1908">
          <cell r="A1908" t="str">
            <v>424937034</v>
          </cell>
          <cell r="B1908">
            <v>515436</v>
          </cell>
          <cell r="C1908" t="str">
            <v>424937034</v>
          </cell>
          <cell r="D1908" t="str">
            <v>FLEXTUENTI</v>
          </cell>
          <cell r="E1908" t="str">
            <v>DESPACHO</v>
          </cell>
          <cell r="F1908" t="str">
            <v>DERIVADO PICK UP</v>
          </cell>
          <cell r="G1908" t="str">
            <v>031080424937034</v>
          </cell>
          <cell r="H1908">
            <v>44971</v>
          </cell>
          <cell r="I1908" t="str">
            <v>EN_TRANSITO</v>
          </cell>
          <cell r="J1908">
            <v>44971</v>
          </cell>
          <cell r="K1908" t="str">
            <v>CESAR SANCHES</v>
          </cell>
          <cell r="L1908" t="str">
            <v>OFICINAS TRAMACO MANTA</v>
          </cell>
        </row>
        <row r="1909">
          <cell r="A1909" t="str">
            <v>424937044</v>
          </cell>
          <cell r="B1909">
            <v>515437</v>
          </cell>
          <cell r="C1909" t="str">
            <v>424937044</v>
          </cell>
          <cell r="D1909" t="str">
            <v>FLEXTUENTI</v>
          </cell>
          <cell r="E1909" t="str">
            <v>DESPACHO</v>
          </cell>
          <cell r="F1909" t="str">
            <v>NORMAL</v>
          </cell>
          <cell r="G1909" t="str">
            <v>031080424937044</v>
          </cell>
          <cell r="H1909">
            <v>44971</v>
          </cell>
          <cell r="I1909" t="str">
            <v>ENTREGADO</v>
          </cell>
          <cell r="J1909">
            <v>44972</v>
          </cell>
          <cell r="K1909" t="str">
            <v>Washington Mieles</v>
          </cell>
          <cell r="L1909" t="str">
            <v>12 DE MARZO  EUDORO LOOR  SN  25 DE DICIEMBRE</v>
          </cell>
        </row>
        <row r="1910">
          <cell r="A1910" t="str">
            <v>424937075</v>
          </cell>
          <cell r="B1910">
            <v>515438</v>
          </cell>
          <cell r="C1910" t="str">
            <v>424937075</v>
          </cell>
          <cell r="D1910" t="str">
            <v>FLEXTUENTI</v>
          </cell>
          <cell r="E1910" t="str">
            <v>DESPACHO</v>
          </cell>
          <cell r="F1910" t="str">
            <v>NORMAL</v>
          </cell>
          <cell r="G1910" t="str">
            <v>FT86165</v>
          </cell>
          <cell r="H1910">
            <v>44971</v>
          </cell>
          <cell r="I1910" t="str">
            <v>ENTREGADO</v>
          </cell>
          <cell r="J1910">
            <v>44972</v>
          </cell>
          <cell r="K1910" t="str">
            <v>Cecilia Tibanta</v>
          </cell>
          <cell r="L1910" t="str">
            <v>SANTA BLAS CALLE  CLEMENTE PONCE N15  117 6  DE DICIEMBRE</v>
          </cell>
        </row>
        <row r="1911">
          <cell r="A1911" t="str">
            <v>424937100</v>
          </cell>
          <cell r="B1911">
            <v>515439</v>
          </cell>
          <cell r="C1911" t="str">
            <v>424937100</v>
          </cell>
          <cell r="D1911" t="str">
            <v>FLEXTUENTI</v>
          </cell>
          <cell r="E1911" t="str">
            <v>DESPACHO</v>
          </cell>
          <cell r="F1911" t="str">
            <v>NORMAL</v>
          </cell>
          <cell r="G1911" t="str">
            <v>FT86161</v>
          </cell>
          <cell r="H1911">
            <v>44971</v>
          </cell>
          <cell r="I1911" t="str">
            <v>ENTREGADO</v>
          </cell>
          <cell r="J1911">
            <v>44972</v>
          </cell>
          <cell r="K1911" t="str">
            <v>Carlos Pazmino</v>
          </cell>
          <cell r="L1911" t="str">
            <v>FEBRES CORDERO  CALLE COLOMBIA  115 CALLE 11AVA  O  FEDERICO GODIN</v>
          </cell>
        </row>
        <row r="1912">
          <cell r="A1912" t="str">
            <v>424937116</v>
          </cell>
          <cell r="B1912">
            <v>515440</v>
          </cell>
          <cell r="C1912" t="str">
            <v>424937116</v>
          </cell>
          <cell r="D1912" t="str">
            <v>FLEXTUENTI</v>
          </cell>
          <cell r="E1912" t="str">
            <v>DESPACHO</v>
          </cell>
          <cell r="F1912" t="str">
            <v>DERIVADO PICK UP</v>
          </cell>
          <cell r="G1912" t="str">
            <v>031080424937116</v>
          </cell>
          <cell r="H1912">
            <v>44971</v>
          </cell>
          <cell r="I1912" t="str">
            <v>ENTREGADO</v>
          </cell>
          <cell r="J1912">
            <v>44973</v>
          </cell>
          <cell r="K1912" t="str">
            <v>Robinson Pena</v>
          </cell>
          <cell r="L1912" t="str">
            <v>OFICINA TRAMACO SHUSHUFINDI</v>
          </cell>
        </row>
        <row r="1913">
          <cell r="A1913" t="str">
            <v>424938677</v>
          </cell>
          <cell r="B1913">
            <v>515441</v>
          </cell>
          <cell r="C1913" t="str">
            <v>424938677</v>
          </cell>
          <cell r="D1913" t="str">
            <v>FLEXTUENTI</v>
          </cell>
          <cell r="E1913" t="str">
            <v>DESPACHO</v>
          </cell>
          <cell r="F1913" t="str">
            <v>NORMAL</v>
          </cell>
          <cell r="G1913" t="str">
            <v>FT86162</v>
          </cell>
          <cell r="H1913">
            <v>44971</v>
          </cell>
          <cell r="I1913" t="str">
            <v>ENTREGADO</v>
          </cell>
          <cell r="J1913">
            <v>44972</v>
          </cell>
          <cell r="K1913" t="str">
            <v>Meiby Azua</v>
          </cell>
          <cell r="L1913" t="str">
            <v>XIMENA  SEGUNDO CALLEJON 52B SL 1 MZ 7  CALL ADOLFO H SIMMONDS</v>
          </cell>
        </row>
        <row r="1914">
          <cell r="A1914" t="str">
            <v>424938678</v>
          </cell>
          <cell r="B1914">
            <v>515442</v>
          </cell>
          <cell r="C1914" t="str">
            <v>424938678</v>
          </cell>
          <cell r="D1914" t="str">
            <v>FLEXTUENTI</v>
          </cell>
          <cell r="E1914" t="str">
            <v>DESPACHO</v>
          </cell>
          <cell r="F1914" t="str">
            <v>DERIVADO PICK UP</v>
          </cell>
          <cell r="G1914" t="str">
            <v>031080424938678</v>
          </cell>
          <cell r="H1914">
            <v>44971</v>
          </cell>
          <cell r="I1914" t="str">
            <v>ENTREGADO</v>
          </cell>
          <cell r="J1914">
            <v>44973</v>
          </cell>
          <cell r="K1914" t="str">
            <v>Orlando Cruz</v>
          </cell>
          <cell r="L1914" t="str">
            <v>OFICINA TRAMACO QUEVEDO</v>
          </cell>
        </row>
        <row r="1915">
          <cell r="A1915" t="str">
            <v>424938735</v>
          </cell>
          <cell r="B1915">
            <v>515443</v>
          </cell>
          <cell r="C1915" t="str">
            <v>424938735</v>
          </cell>
          <cell r="D1915" t="str">
            <v>FLEXTUENTI</v>
          </cell>
          <cell r="E1915" t="str">
            <v>DESPACHO</v>
          </cell>
          <cell r="F1915" t="str">
            <v>NORMAL</v>
          </cell>
          <cell r="G1915" t="str">
            <v>031080424938735</v>
          </cell>
          <cell r="H1915">
            <v>44971</v>
          </cell>
          <cell r="I1915" t="str">
            <v>ENTREGADO</v>
          </cell>
          <cell r="J1915">
            <v>44972</v>
          </cell>
          <cell r="K1915" t="str">
            <v>Ana Lalama</v>
          </cell>
          <cell r="L1915" t="str">
            <v>LA MERCED  CALLE DR JULIO CASTILLO VILLACRES SN  DR TARQUINO TORO</v>
          </cell>
        </row>
        <row r="1916">
          <cell r="A1916" t="str">
            <v>424938744</v>
          </cell>
          <cell r="B1916">
            <v>515444</v>
          </cell>
          <cell r="C1916" t="str">
            <v>424938744</v>
          </cell>
          <cell r="D1916" t="str">
            <v>FLEXTUENTI</v>
          </cell>
          <cell r="E1916" t="str">
            <v>DESPACHO</v>
          </cell>
          <cell r="F1916" t="str">
            <v>NORMAL</v>
          </cell>
          <cell r="G1916" t="str">
            <v>031080424938744</v>
          </cell>
          <cell r="H1916">
            <v>44971</v>
          </cell>
          <cell r="I1916" t="str">
            <v>ENTREGADO</v>
          </cell>
          <cell r="J1916">
            <v>44972</v>
          </cell>
          <cell r="K1916" t="str">
            <v>Juan Nunez</v>
          </cell>
          <cell r="L1916" t="str">
            <v>HUACHI LORETO  JULIO CASTILLO  SN  DR TARQUINO TORO</v>
          </cell>
        </row>
        <row r="1917">
          <cell r="A1917" t="str">
            <v>WS424936891</v>
          </cell>
          <cell r="B1917">
            <v>515445</v>
          </cell>
          <cell r="C1917" t="str">
            <v>WS424936891</v>
          </cell>
          <cell r="D1917" t="str">
            <v>FLEXTUENTI</v>
          </cell>
          <cell r="E1917" t="str">
            <v>DESPACHO</v>
          </cell>
          <cell r="F1917" t="str">
            <v>NORMAL</v>
          </cell>
          <cell r="G1917" t="str">
            <v>FT86164</v>
          </cell>
          <cell r="H1917">
            <v>44971</v>
          </cell>
          <cell r="I1917" t="str">
            <v>ENTREGADO</v>
          </cell>
          <cell r="J1917">
            <v>44972</v>
          </cell>
          <cell r="K1917" t="str">
            <v>Juan Cevallos</v>
          </cell>
          <cell r="L1917" t="str">
            <v>COTOCOLLAO  CALLE SANTA TERESA N67  04 CUICOCHA</v>
          </cell>
        </row>
        <row r="1918">
          <cell r="A1918" t="str">
            <v>WS424936979</v>
          </cell>
          <cell r="B1918">
            <v>515446</v>
          </cell>
          <cell r="C1918" t="str">
            <v>WS424936979</v>
          </cell>
          <cell r="D1918" t="str">
            <v>FLEXTUENTI</v>
          </cell>
          <cell r="E1918" t="str">
            <v>DESPACHO</v>
          </cell>
          <cell r="F1918" t="str">
            <v>NORMAL</v>
          </cell>
          <cell r="G1918" t="str">
            <v>031080424936979</v>
          </cell>
          <cell r="H1918">
            <v>44971</v>
          </cell>
          <cell r="I1918" t="str">
            <v>ENTREGADO</v>
          </cell>
          <cell r="J1918">
            <v>44973</v>
          </cell>
          <cell r="K1918" t="str">
            <v>Sandra Barzallo</v>
          </cell>
          <cell r="L1918" t="str">
            <v>PORTOVELO AV DEL EJERCITO  SN CALLE LUIS ANGEL ROMERO O CALLE 12</v>
          </cell>
        </row>
        <row r="1919">
          <cell r="A1919" t="str">
            <v>424923832</v>
          </cell>
          <cell r="B1919">
            <v>515403</v>
          </cell>
          <cell r="C1919" t="str">
            <v>424923832</v>
          </cell>
          <cell r="D1919" t="str">
            <v>FLEXTUENTI</v>
          </cell>
          <cell r="E1919" t="str">
            <v>DESPACHO</v>
          </cell>
          <cell r="F1919" t="str">
            <v>NORMAL</v>
          </cell>
          <cell r="G1919" t="str">
            <v>FT86176</v>
          </cell>
          <cell r="H1919">
            <v>44971</v>
          </cell>
          <cell r="I1919" t="str">
            <v>HABILITADO_RUTEO</v>
          </cell>
          <cell r="J1919">
            <v>44973</v>
          </cell>
          <cell r="K1919" t="str">
            <v>Karen Angeline Porozo Caicedo</v>
          </cell>
          <cell r="L1919" t="str">
            <v>EL CONDADO   OE18D N78 313  1 DE AGOSTO</v>
          </cell>
        </row>
        <row r="1920">
          <cell r="A1920" t="str">
            <v>424924131</v>
          </cell>
          <cell r="B1920">
            <v>515404</v>
          </cell>
          <cell r="C1920" t="str">
            <v>424924131</v>
          </cell>
          <cell r="D1920" t="str">
            <v>FLEXTUENTI</v>
          </cell>
          <cell r="E1920" t="str">
            <v>DESPACHO</v>
          </cell>
          <cell r="F1920" t="str">
            <v>NORMAL</v>
          </cell>
          <cell r="G1920" t="str">
            <v>FT86175</v>
          </cell>
          <cell r="H1920">
            <v>44971</v>
          </cell>
          <cell r="I1920" t="str">
            <v>ENTREGADO</v>
          </cell>
          <cell r="J1920">
            <v>44972</v>
          </cell>
          <cell r="K1920" t="str">
            <v>Tatiana Burbano</v>
          </cell>
          <cell r="L1920" t="str">
            <v>LA MAGDALENA  CALLE EPLICACHIMA  S10 63 CALLE HUAYNAPALCON</v>
          </cell>
        </row>
        <row r="1921">
          <cell r="A1921" t="str">
            <v>424924983</v>
          </cell>
          <cell r="B1921">
            <v>515405</v>
          </cell>
          <cell r="C1921" t="str">
            <v>424924983</v>
          </cell>
          <cell r="D1921" t="str">
            <v>FLEXTUENTI</v>
          </cell>
          <cell r="E1921" t="str">
            <v>DESPACHO</v>
          </cell>
          <cell r="F1921" t="str">
            <v>NORMAL</v>
          </cell>
          <cell r="G1921" t="str">
            <v>FT86174</v>
          </cell>
          <cell r="H1921">
            <v>44971</v>
          </cell>
          <cell r="I1921" t="str">
            <v>ENTREGADO</v>
          </cell>
          <cell r="J1921">
            <v>44972</v>
          </cell>
          <cell r="K1921" t="str">
            <v>PABLO ALARCON</v>
          </cell>
          <cell r="L1921" t="str">
            <v>ALANGASI CALLE SAN JUAN DE DIOS  CASA 102  PASAJE JOSE CALDERON</v>
          </cell>
        </row>
        <row r="1922">
          <cell r="A1922" t="str">
            <v>424924985</v>
          </cell>
          <cell r="B1922">
            <v>515406</v>
          </cell>
          <cell r="C1922" t="str">
            <v>424924985</v>
          </cell>
          <cell r="D1922" t="str">
            <v>FLEXTUENTI</v>
          </cell>
          <cell r="E1922" t="str">
            <v>DESPACHO</v>
          </cell>
          <cell r="F1922" t="str">
            <v>NORMAL</v>
          </cell>
          <cell r="G1922" t="str">
            <v>FT86173</v>
          </cell>
          <cell r="H1922">
            <v>44971</v>
          </cell>
          <cell r="I1922" t="str">
            <v>ENTREGADO</v>
          </cell>
          <cell r="J1922">
            <v>44972</v>
          </cell>
          <cell r="K1922" t="str">
            <v>PABLO ALARCON</v>
          </cell>
          <cell r="L1922" t="str">
            <v>ALANGASI  CALLE SAN JUAN DE DIOS 102 PASAJE CALDERON</v>
          </cell>
        </row>
        <row r="1923">
          <cell r="A1923" t="str">
            <v>424924986</v>
          </cell>
          <cell r="B1923">
            <v>515407</v>
          </cell>
          <cell r="C1923" t="str">
            <v>424924986</v>
          </cell>
          <cell r="D1923" t="str">
            <v>FLEXTUENTI</v>
          </cell>
          <cell r="E1923" t="str">
            <v>DESPACHO</v>
          </cell>
          <cell r="F1923" t="str">
            <v>NORMAL</v>
          </cell>
          <cell r="G1923" t="str">
            <v>FT86172</v>
          </cell>
          <cell r="H1923">
            <v>44971</v>
          </cell>
          <cell r="I1923" t="str">
            <v>ENTREGADO</v>
          </cell>
          <cell r="J1923">
            <v>44972</v>
          </cell>
          <cell r="K1923" t="str">
            <v>PABLO ALARCON</v>
          </cell>
          <cell r="L1923" t="str">
            <v>ALANGASI  CALLE SAN JUAN DE DIOS 102 PASAJE JOSE CALDERON</v>
          </cell>
        </row>
        <row r="1924">
          <cell r="A1924" t="str">
            <v>424924988</v>
          </cell>
          <cell r="B1924">
            <v>515408</v>
          </cell>
          <cell r="C1924" t="str">
            <v>424924988</v>
          </cell>
          <cell r="D1924" t="str">
            <v>FLEXTUENTI</v>
          </cell>
          <cell r="E1924" t="str">
            <v>DESPACHO</v>
          </cell>
          <cell r="F1924" t="str">
            <v>NORMAL</v>
          </cell>
          <cell r="G1924" t="str">
            <v>FT86171</v>
          </cell>
          <cell r="H1924">
            <v>44971</v>
          </cell>
          <cell r="I1924" t="str">
            <v>ENTREGADO</v>
          </cell>
          <cell r="J1924">
            <v>44972</v>
          </cell>
          <cell r="K1924" t="str">
            <v>PABLO ALARCON</v>
          </cell>
          <cell r="L1924" t="str">
            <v>ALANGASI  CALLE SAN JUAN DE DIOS 102 PASAJE JOSE CALDERON</v>
          </cell>
        </row>
        <row r="1925">
          <cell r="A1925" t="str">
            <v>424925668</v>
          </cell>
          <cell r="B1925">
            <v>515409</v>
          </cell>
          <cell r="C1925" t="str">
            <v>424925668</v>
          </cell>
          <cell r="D1925" t="str">
            <v>FLEXTUENTI</v>
          </cell>
          <cell r="E1925" t="str">
            <v>DESPACHO</v>
          </cell>
          <cell r="F1925" t="str">
            <v>NORMAL</v>
          </cell>
          <cell r="G1925" t="str">
            <v>FT86156</v>
          </cell>
          <cell r="H1925">
            <v>44971</v>
          </cell>
          <cell r="I1925" t="str">
            <v>ENTREGADO</v>
          </cell>
          <cell r="J1925">
            <v>44972</v>
          </cell>
          <cell r="K1925" t="str">
            <v>Christian Lamilla</v>
          </cell>
          <cell r="L1925" t="str">
            <v>ROCA  CALLE MANUEL GALECIO  SN LORENZO DE GARAYCOA</v>
          </cell>
        </row>
        <row r="1926">
          <cell r="A1926" t="str">
            <v>48385</v>
          </cell>
          <cell r="B1926">
            <v>515382</v>
          </cell>
          <cell r="C1926" t="str">
            <v>48385</v>
          </cell>
          <cell r="D1926" t="str">
            <v>MDELIVERY</v>
          </cell>
          <cell r="E1926" t="str">
            <v>DESPACHO</v>
          </cell>
          <cell r="F1926" t="str">
            <v>NORMAL</v>
          </cell>
          <cell r="G1926" t="str">
            <v>031080000048385</v>
          </cell>
          <cell r="H1926">
            <v>44971</v>
          </cell>
          <cell r="I1926" t="str">
            <v>ENTREGADO</v>
          </cell>
          <cell r="J1926">
            <v>44973</v>
          </cell>
          <cell r="K1926" t="str">
            <v>MILTON ALCIDES SALINAS SOLANO</v>
          </cell>
          <cell r="L1926" t="str">
            <v>QUEVEDO CDLA EL GUAYACAN 3ERA ETAPA CJON G MZ 17 VILLA 23</v>
          </cell>
        </row>
        <row r="1927">
          <cell r="A1927" t="str">
            <v>48647</v>
          </cell>
          <cell r="B1927">
            <v>515383</v>
          </cell>
          <cell r="C1927" t="str">
            <v>48647</v>
          </cell>
          <cell r="D1927" t="str">
            <v>MDELIVERY</v>
          </cell>
          <cell r="E1927" t="str">
            <v>DESPACHO</v>
          </cell>
          <cell r="F1927" t="str">
            <v>NORMAL</v>
          </cell>
          <cell r="G1927" t="str">
            <v>031080000048647</v>
          </cell>
          <cell r="H1927">
            <v>44971</v>
          </cell>
          <cell r="I1927" t="str">
            <v>INCIDENCIA</v>
          </cell>
          <cell r="J1927">
            <v>44973</v>
          </cell>
          <cell r="K1927" t="str">
            <v>ANA LUCIA SALAZAR PEREZ</v>
          </cell>
          <cell r="L1927" t="str">
            <v>BANOS DE AGUA SANTA  CALLE AMAZONAS  SN CALLE PEDRO VICENTE MALDONADO</v>
          </cell>
        </row>
        <row r="1928">
          <cell r="A1928" t="str">
            <v>48698</v>
          </cell>
          <cell r="B1928">
            <v>515384</v>
          </cell>
          <cell r="C1928" t="str">
            <v>48698</v>
          </cell>
          <cell r="D1928" t="str">
            <v>MDELIVERY</v>
          </cell>
          <cell r="E1928" t="str">
            <v>DESPACHO</v>
          </cell>
          <cell r="F1928" t="str">
            <v>NORMAL</v>
          </cell>
          <cell r="G1928" t="str">
            <v>IC7221</v>
          </cell>
          <cell r="H1928">
            <v>44971</v>
          </cell>
          <cell r="I1928" t="str">
            <v>ENTREGADO</v>
          </cell>
          <cell r="J1928">
            <v>44972</v>
          </cell>
          <cell r="K1928" t="str">
            <v>NANCY LORENA COBOS AREVALO</v>
          </cell>
          <cell r="L1928" t="str">
            <v>HUAYNACAPAC CALLE LAS GOLONDRINAS SN Y LOS GORRIONES</v>
          </cell>
        </row>
        <row r="1929">
          <cell r="A1929" t="str">
            <v>48819</v>
          </cell>
          <cell r="B1929">
            <v>515385</v>
          </cell>
          <cell r="C1929" t="str">
            <v>48819</v>
          </cell>
          <cell r="D1929" t="str">
            <v>MDELIVERY</v>
          </cell>
          <cell r="E1929" t="str">
            <v>DESPACHO</v>
          </cell>
          <cell r="F1929" t="str">
            <v>DERIVADO PICK UP</v>
          </cell>
          <cell r="G1929" t="str">
            <v>031080000048819</v>
          </cell>
          <cell r="H1929">
            <v>44971</v>
          </cell>
          <cell r="I1929" t="str">
            <v>INCIDENCIA</v>
          </cell>
          <cell r="J1929">
            <v>44973</v>
          </cell>
          <cell r="K1929" t="str">
            <v>JUAN GEOVANY ANGUIETA VILEMA</v>
          </cell>
          <cell r="L1929" t="str">
            <v>OFICINA TRAMACO QUITUMBE</v>
          </cell>
        </row>
        <row r="1930">
          <cell r="A1930" t="str">
            <v>4890635</v>
          </cell>
          <cell r="B1930">
            <v>515386</v>
          </cell>
          <cell r="C1930" t="str">
            <v>4890635</v>
          </cell>
          <cell r="D1930" t="str">
            <v>MDELIVERY</v>
          </cell>
          <cell r="E1930" t="str">
            <v>DESPACHO</v>
          </cell>
          <cell r="F1930" t="str">
            <v>NORMAL</v>
          </cell>
          <cell r="G1930" t="str">
            <v>FT86230</v>
          </cell>
          <cell r="H1930">
            <v>44971</v>
          </cell>
          <cell r="I1930" t="str">
            <v>ENTREGADO</v>
          </cell>
          <cell r="J1930">
            <v>44972</v>
          </cell>
          <cell r="K1930" t="str">
            <v>Giovanni Anthonny Salerno Farias</v>
          </cell>
          <cell r="L1930" t="str">
            <v>JIPIJAPA AV AMAZONAS N44 105 AV RIO COCA</v>
          </cell>
        </row>
        <row r="1931">
          <cell r="A1931" t="str">
            <v>4893453</v>
          </cell>
          <cell r="B1931">
            <v>515387</v>
          </cell>
          <cell r="C1931" t="str">
            <v>4893453</v>
          </cell>
          <cell r="D1931" t="str">
            <v>MDELIVERY</v>
          </cell>
          <cell r="E1931" t="str">
            <v>DESPACHO</v>
          </cell>
          <cell r="F1931" t="str">
            <v>NORMAL</v>
          </cell>
          <cell r="G1931" t="str">
            <v>FT86242</v>
          </cell>
          <cell r="H1931">
            <v>44971</v>
          </cell>
          <cell r="I1931" t="str">
            <v>ENTREGADO</v>
          </cell>
          <cell r="J1931">
            <v>44973</v>
          </cell>
          <cell r="K1931" t="str">
            <v>MANZABA SANTANA MAGDALENA ELIZABETH</v>
          </cell>
          <cell r="L1931" t="str">
            <v>SECTOR OFELIA MOLLES N64-181 Y BELLAVISTA ALFRENTE DE PAPELERÍA DOS PISOS COLOR BEIGE</v>
          </cell>
        </row>
        <row r="1932">
          <cell r="A1932" t="str">
            <v>4894797</v>
          </cell>
          <cell r="B1932">
            <v>515388</v>
          </cell>
          <cell r="C1932" t="str">
            <v>4894797</v>
          </cell>
          <cell r="D1932" t="str">
            <v>MDELIVERY</v>
          </cell>
          <cell r="E1932" t="str">
            <v>DESPACHO</v>
          </cell>
          <cell r="F1932" t="str">
            <v>NORMAL</v>
          </cell>
          <cell r="G1932" t="str">
            <v>FT86229</v>
          </cell>
          <cell r="H1932">
            <v>44971</v>
          </cell>
          <cell r="I1932" t="str">
            <v>ENTREGADO</v>
          </cell>
          <cell r="J1932">
            <v>44972</v>
          </cell>
          <cell r="K1932" t="str">
            <v>STEFAN ANDRES BURGOS RUEDA</v>
          </cell>
          <cell r="L1932" t="str">
            <v>CONOCOTO CALLE HERMANO MIGUEL Oe1 228</v>
          </cell>
        </row>
        <row r="1933">
          <cell r="A1933" t="str">
            <v>4900932</v>
          </cell>
          <cell r="B1933">
            <v>515389</v>
          </cell>
          <cell r="C1933" t="str">
            <v>4900932</v>
          </cell>
          <cell r="D1933" t="str">
            <v>MDELIVERY</v>
          </cell>
          <cell r="E1933" t="str">
            <v>DESPACHO</v>
          </cell>
          <cell r="F1933" t="str">
            <v>NORMAL</v>
          </cell>
          <cell r="G1933" t="str">
            <v>031080004900932</v>
          </cell>
          <cell r="H1933">
            <v>44971</v>
          </cell>
          <cell r="I1933" t="str">
            <v>ENTREGADO</v>
          </cell>
          <cell r="J1933">
            <v>44972</v>
          </cell>
          <cell r="K1933" t="str">
            <v>Marlon Isaac Lopez Jerez</v>
          </cell>
          <cell r="L1933" t="str">
            <v>RIO VERDE AV RIO LELIA  SN AV LA LORENA</v>
          </cell>
        </row>
        <row r="1934">
          <cell r="A1934" t="str">
            <v>4901960</v>
          </cell>
          <cell r="B1934">
            <v>515390</v>
          </cell>
          <cell r="C1934" t="str">
            <v>4901960</v>
          </cell>
          <cell r="D1934" t="str">
            <v>MDELIVERY</v>
          </cell>
          <cell r="E1934" t="str">
            <v>DESPACHO</v>
          </cell>
          <cell r="F1934" t="str">
            <v>NORMAL</v>
          </cell>
          <cell r="G1934" t="str">
            <v>FT86267</v>
          </cell>
          <cell r="H1934">
            <v>44971</v>
          </cell>
          <cell r="I1934" t="str">
            <v>DEVOLUCION_EN_PROCESO</v>
          </cell>
          <cell r="J1934">
            <v>44972</v>
          </cell>
          <cell r="K1934" t="str">
            <v>JOSE FRANCISCO SOSA SAAVEDRA</v>
          </cell>
          <cell r="L1934" t="str">
            <v>SANGOLQUI CALLE MONTUFAR  SN  Y ESPEJO</v>
          </cell>
        </row>
        <row r="1935">
          <cell r="A1935" t="str">
            <v>4902551</v>
          </cell>
          <cell r="B1935">
            <v>515391</v>
          </cell>
          <cell r="C1935" t="str">
            <v>4902551</v>
          </cell>
          <cell r="D1935" t="str">
            <v>MDELIVERY</v>
          </cell>
          <cell r="E1935" t="str">
            <v>DESPACHO</v>
          </cell>
          <cell r="F1935" t="str">
            <v>NORMAL</v>
          </cell>
          <cell r="G1935" t="str">
            <v>FT86226</v>
          </cell>
          <cell r="H1935">
            <v>44971</v>
          </cell>
          <cell r="I1935" t="str">
            <v>ENTREGADO</v>
          </cell>
          <cell r="J1935">
            <v>44972</v>
          </cell>
          <cell r="K1935" t="str">
            <v>Alfredo Enrique Jordan Murillo</v>
          </cell>
          <cell r="L1935" t="str">
            <v>MARISCAL SUCRE CALLE GUIPUZCOA  E13 102 CALLE  PONTEVEDRA</v>
          </cell>
        </row>
        <row r="1936">
          <cell r="A1936" t="str">
            <v>4902870</v>
          </cell>
          <cell r="B1936">
            <v>515392</v>
          </cell>
          <cell r="C1936" t="str">
            <v>4902870</v>
          </cell>
          <cell r="D1936" t="str">
            <v>MDELIVERY</v>
          </cell>
          <cell r="E1936" t="str">
            <v>DESPACHO</v>
          </cell>
          <cell r="F1936" t="str">
            <v>NORMAL</v>
          </cell>
          <cell r="G1936" t="str">
            <v>031080004902870</v>
          </cell>
          <cell r="H1936">
            <v>44971</v>
          </cell>
          <cell r="I1936" t="str">
            <v>ENTREGADO</v>
          </cell>
          <cell r="J1936">
            <v>44973</v>
          </cell>
          <cell r="K1936" t="str">
            <v>DIEGO FERNANDO SERPA ANDRADE</v>
          </cell>
          <cell r="L1936" t="str">
            <v>OCHOA LEON CALLE AV RIO JUBONES SN ENTRE MACHA Y OCHOA LEON</v>
          </cell>
        </row>
        <row r="1937">
          <cell r="A1937" t="str">
            <v>4903437</v>
          </cell>
          <cell r="B1937">
            <v>515393</v>
          </cell>
          <cell r="C1937" t="str">
            <v>4903437</v>
          </cell>
          <cell r="D1937" t="str">
            <v>MDELIVERY</v>
          </cell>
          <cell r="E1937" t="str">
            <v>DESPACHO</v>
          </cell>
          <cell r="F1937" t="str">
            <v>DERIVADO PICK UP</v>
          </cell>
          <cell r="G1937" t="str">
            <v>031080004903437</v>
          </cell>
          <cell r="H1937">
            <v>44971</v>
          </cell>
          <cell r="I1937" t="str">
            <v>ENTREGADO</v>
          </cell>
          <cell r="J1937">
            <v>44972</v>
          </cell>
          <cell r="K1937" t="str">
            <v>GEOVANNY FERNANDO IBANEZ CAJAS</v>
          </cell>
          <cell r="L1937" t="str">
            <v>OFICINA TRAMACO PUJILI</v>
          </cell>
        </row>
        <row r="1938">
          <cell r="A1938" t="str">
            <v>4903482</v>
          </cell>
          <cell r="B1938">
            <v>515394</v>
          </cell>
          <cell r="C1938" t="str">
            <v>4903482</v>
          </cell>
          <cell r="D1938" t="str">
            <v>MDELIVERY</v>
          </cell>
          <cell r="E1938" t="str">
            <v>DESPACHO</v>
          </cell>
          <cell r="F1938" t="str">
            <v>NORMAL</v>
          </cell>
          <cell r="G1938" t="str">
            <v>FT86231</v>
          </cell>
          <cell r="H1938">
            <v>44971</v>
          </cell>
          <cell r="I1938" t="str">
            <v>ENTREGADO</v>
          </cell>
          <cell r="J1938">
            <v>44972</v>
          </cell>
          <cell r="K1938" t="str">
            <v>ANDRES MARCELO ABAD GUEVARA</v>
          </cell>
          <cell r="L1938" t="str">
            <v>MARISCAL SUCRE AV COLON E5 35  CALLE JUAN LEON MERA</v>
          </cell>
        </row>
        <row r="1939">
          <cell r="A1939" t="str">
            <v>4903506</v>
          </cell>
          <cell r="B1939">
            <v>515395</v>
          </cell>
          <cell r="C1939" t="str">
            <v>4903506</v>
          </cell>
          <cell r="D1939" t="str">
            <v>MDELIVERY</v>
          </cell>
          <cell r="E1939" t="str">
            <v>DESPACHO</v>
          </cell>
          <cell r="F1939" t="str">
            <v>NORMAL</v>
          </cell>
          <cell r="G1939" t="str">
            <v>031080004903506</v>
          </cell>
          <cell r="H1939">
            <v>44971</v>
          </cell>
          <cell r="I1939" t="str">
            <v>ENTREGADO</v>
          </cell>
          <cell r="J1939">
            <v>44972</v>
          </cell>
          <cell r="K1939" t="str">
            <v>RENATO ANDRE MARQUEZ ANGULO</v>
          </cell>
          <cell r="L1939" t="str">
            <v>VUELTA LARGA CALLE EDGAR GUERRERO 168 CALLE C O VOLUNTAD DE DIOS</v>
          </cell>
        </row>
        <row r="1940">
          <cell r="A1940" t="str">
            <v>4903514</v>
          </cell>
          <cell r="B1940">
            <v>515396</v>
          </cell>
          <cell r="C1940" t="str">
            <v>4903514</v>
          </cell>
          <cell r="D1940" t="str">
            <v>MDELIVERY</v>
          </cell>
          <cell r="E1940" t="str">
            <v>DESPACHO</v>
          </cell>
          <cell r="F1940" t="str">
            <v>NORMAL</v>
          </cell>
          <cell r="G1940" t="str">
            <v>FT86213</v>
          </cell>
          <cell r="H1940">
            <v>44971</v>
          </cell>
          <cell r="I1940" t="str">
            <v>ENTREGADO</v>
          </cell>
          <cell r="J1940">
            <v>44972</v>
          </cell>
          <cell r="K1940" t="str">
            <v>ANYELA PATRICIA DIAZ VELARDE</v>
          </cell>
          <cell r="L1940" t="str">
            <v>TARQUI LOS CEIBOS AV 1ERA 401A CALLE 14</v>
          </cell>
        </row>
        <row r="1941">
          <cell r="A1941" t="str">
            <v>4903595</v>
          </cell>
          <cell r="B1941">
            <v>515397</v>
          </cell>
          <cell r="C1941" t="str">
            <v>4903595</v>
          </cell>
          <cell r="D1941" t="str">
            <v>MDELIVERY</v>
          </cell>
          <cell r="E1941" t="str">
            <v>DESPACHO</v>
          </cell>
          <cell r="F1941" t="str">
            <v>NORMAL</v>
          </cell>
          <cell r="G1941" t="str">
            <v>031080004903595</v>
          </cell>
          <cell r="H1941">
            <v>44971</v>
          </cell>
          <cell r="I1941" t="str">
            <v>INCIDENCIA</v>
          </cell>
          <cell r="J1941">
            <v>44973</v>
          </cell>
          <cell r="K1941" t="str">
            <v>Eduardo Oswaldo Molina Riquelme</v>
          </cell>
          <cell r="L1941" t="str">
            <v>LA PROVIDENCIA CALLE MANUEL SERRANO 405 CALLE PASAJE</v>
          </cell>
        </row>
        <row r="1942">
          <cell r="A1942" t="str">
            <v>4903609</v>
          </cell>
          <cell r="B1942">
            <v>515398</v>
          </cell>
          <cell r="C1942" t="str">
            <v>4903609</v>
          </cell>
          <cell r="D1942" t="str">
            <v>MDELIVERY</v>
          </cell>
          <cell r="E1942" t="str">
            <v>DESPACHO</v>
          </cell>
          <cell r="F1942" t="str">
            <v>NORMAL</v>
          </cell>
          <cell r="G1942" t="str">
            <v>031080004903609</v>
          </cell>
          <cell r="H1942">
            <v>44971</v>
          </cell>
          <cell r="I1942" t="str">
            <v>ENTREGADO</v>
          </cell>
          <cell r="J1942">
            <v>44972</v>
          </cell>
          <cell r="K1942" t="str">
            <v>Dario Gabriel Pazmino Evi</v>
          </cell>
          <cell r="L1942" t="str">
            <v>EL SAGRARIO   CALLE HERNAN GONZALES DE SAA 5 29 CALLE JACINTO EGAS</v>
          </cell>
        </row>
        <row r="1943">
          <cell r="A1943" t="str">
            <v>4903765</v>
          </cell>
          <cell r="B1943">
            <v>515399</v>
          </cell>
          <cell r="C1943" t="str">
            <v>4903765</v>
          </cell>
          <cell r="D1943" t="str">
            <v>MDELIVERY</v>
          </cell>
          <cell r="E1943" t="str">
            <v>DESPACHO</v>
          </cell>
          <cell r="F1943" t="str">
            <v>NORMAL</v>
          </cell>
          <cell r="G1943" t="str">
            <v>FT86214</v>
          </cell>
          <cell r="H1943">
            <v>44971</v>
          </cell>
          <cell r="I1943" t="str">
            <v>ENTREGADO</v>
          </cell>
          <cell r="J1943">
            <v>44972</v>
          </cell>
          <cell r="K1943" t="str">
            <v>EDGAR NIVALDO JAMA PLUAS</v>
          </cell>
          <cell r="L1943" t="str">
            <v>TARQUI      CDLA LAS ORQUIDEAS  MZ 50 SOLAR</v>
          </cell>
        </row>
        <row r="1944">
          <cell r="A1944" t="str">
            <v>4903786</v>
          </cell>
          <cell r="B1944">
            <v>515400</v>
          </cell>
          <cell r="C1944" t="str">
            <v>4903786</v>
          </cell>
          <cell r="D1944" t="str">
            <v>MDELIVERY</v>
          </cell>
          <cell r="E1944" t="str">
            <v>DESPACHO</v>
          </cell>
          <cell r="F1944" t="str">
            <v>NORMAL</v>
          </cell>
          <cell r="G1944" t="str">
            <v>FT86212</v>
          </cell>
          <cell r="H1944">
            <v>44971</v>
          </cell>
          <cell r="I1944" t="str">
            <v>ENTREGADO</v>
          </cell>
          <cell r="J1944">
            <v>44972</v>
          </cell>
          <cell r="K1944" t="str">
            <v>Edgar Joel Asuncion Moran</v>
          </cell>
          <cell r="L1944" t="str">
            <v>GARCIA MORENO  CALLE JOSE MASCOTE  SN CALLE MALDONADO</v>
          </cell>
        </row>
        <row r="1945">
          <cell r="A1945" t="str">
            <v>4903973</v>
          </cell>
          <cell r="B1945">
            <v>515401</v>
          </cell>
          <cell r="C1945" t="str">
            <v>4903973</v>
          </cell>
          <cell r="D1945" t="str">
            <v>MDELIVERY</v>
          </cell>
          <cell r="E1945" t="str">
            <v>DESPACHO</v>
          </cell>
          <cell r="F1945" t="str">
            <v>NORMAL</v>
          </cell>
          <cell r="G1945" t="str">
            <v>FT86238</v>
          </cell>
          <cell r="H1945">
            <v>44971</v>
          </cell>
          <cell r="I1945" t="str">
            <v>ENTREGADO</v>
          </cell>
          <cell r="J1945">
            <v>44972</v>
          </cell>
          <cell r="K1945" t="str">
            <v>JEREMY ANDRES CORREA PEREZ</v>
          </cell>
          <cell r="L1945" t="str">
            <v>INIAQUITO CALLE ALFONSO PEREIRA N38 CALLE JOSE MARIA AYORA</v>
          </cell>
        </row>
        <row r="1946">
          <cell r="A1946" t="str">
            <v>4903984</v>
          </cell>
          <cell r="B1946">
            <v>515402</v>
          </cell>
          <cell r="C1946" t="str">
            <v>4903984</v>
          </cell>
          <cell r="D1946" t="str">
            <v>MDELIVERY</v>
          </cell>
          <cell r="E1946" t="str">
            <v>DESPACHO</v>
          </cell>
          <cell r="F1946" t="str">
            <v>NORMAL</v>
          </cell>
          <cell r="G1946" t="str">
            <v>FT86245</v>
          </cell>
          <cell r="H1946">
            <v>44971</v>
          </cell>
          <cell r="I1946" t="str">
            <v>HABILITADO_RUTEO</v>
          </cell>
          <cell r="J1946">
            <v>44973</v>
          </cell>
          <cell r="K1946" t="str">
            <v>DANNY MANUEL MIRABAL CALANCHE</v>
          </cell>
          <cell r="L1946" t="str">
            <v>INIAQUITO AV REPUBLICA DE EL SALVADOR 701 Y MOSCU</v>
          </cell>
        </row>
        <row r="1947">
          <cell r="A1947" t="str">
            <v>38934</v>
          </cell>
          <cell r="B1947">
            <v>515365</v>
          </cell>
          <cell r="C1947" t="str">
            <v>38934</v>
          </cell>
          <cell r="D1947" t="str">
            <v>MDELIVERY</v>
          </cell>
          <cell r="E1947" t="str">
            <v>DESPACHO</v>
          </cell>
          <cell r="F1947" t="str">
            <v>NORMAL</v>
          </cell>
          <cell r="G1947" t="str">
            <v>FT86208</v>
          </cell>
          <cell r="H1947">
            <v>44971</v>
          </cell>
          <cell r="I1947" t="str">
            <v>ENTREGADO</v>
          </cell>
          <cell r="J1947">
            <v>44973</v>
          </cell>
          <cell r="K1947" t="str">
            <v>DANIELA YAMILET SUAREZ BARBOSA</v>
          </cell>
          <cell r="L1947" t="str">
            <v>FEBRES CORDERO CALLE 18  SN  Y LETAMENDI</v>
          </cell>
        </row>
        <row r="1948">
          <cell r="A1948" t="str">
            <v>42673</v>
          </cell>
          <cell r="B1948">
            <v>515366</v>
          </cell>
          <cell r="C1948" t="str">
            <v>42673</v>
          </cell>
          <cell r="D1948" t="str">
            <v>MDELIVERY</v>
          </cell>
          <cell r="E1948" t="str">
            <v>DESPACHO</v>
          </cell>
          <cell r="F1948" t="str">
            <v>NORMAL</v>
          </cell>
          <cell r="G1948" t="str">
            <v>FT86244</v>
          </cell>
          <cell r="H1948">
            <v>44971</v>
          </cell>
          <cell r="I1948" t="str">
            <v>INCIDENCIA</v>
          </cell>
          <cell r="J1948">
            <v>44972</v>
          </cell>
          <cell r="K1948" t="str">
            <v>FRANIS JAVIER PINARGOTE FARFAN</v>
          </cell>
          <cell r="L1948" t="str">
            <v>PUENGASI CALLE JUAN BAUTISTA AGUIRRE  S4 7 99  JUAN JOSE GUERRERO</v>
          </cell>
        </row>
        <row r="1949">
          <cell r="A1949" t="str">
            <v>44283</v>
          </cell>
          <cell r="B1949">
            <v>515367</v>
          </cell>
          <cell r="C1949" t="str">
            <v>44283</v>
          </cell>
          <cell r="D1949" t="str">
            <v>MDELIVERY</v>
          </cell>
          <cell r="E1949" t="str">
            <v>DESPACHO</v>
          </cell>
          <cell r="F1949" t="str">
            <v>NORMAL</v>
          </cell>
          <cell r="G1949" t="str">
            <v>031080000044283</v>
          </cell>
          <cell r="H1949">
            <v>44971</v>
          </cell>
          <cell r="I1949" t="str">
            <v>ENTREGADO</v>
          </cell>
          <cell r="J1949">
            <v>44972</v>
          </cell>
          <cell r="K1949" t="str">
            <v>GINGER LISSBETH JIMENEZ DAVILA</v>
          </cell>
          <cell r="L1949" t="str">
            <v>ARENILLA CALLE 6 SN CALLE 8</v>
          </cell>
        </row>
        <row r="1950">
          <cell r="A1950" t="str">
            <v>45765</v>
          </cell>
          <cell r="B1950">
            <v>515368</v>
          </cell>
          <cell r="C1950" t="str">
            <v>45765</v>
          </cell>
          <cell r="D1950" t="str">
            <v>MDELIVERY</v>
          </cell>
          <cell r="E1950" t="str">
            <v>DESPACHO</v>
          </cell>
          <cell r="F1950" t="str">
            <v>NORMAL</v>
          </cell>
          <cell r="G1950" t="str">
            <v>FT86227</v>
          </cell>
          <cell r="H1950">
            <v>44971</v>
          </cell>
          <cell r="I1950" t="str">
            <v>ENTREGADO</v>
          </cell>
          <cell r="J1950">
            <v>44972</v>
          </cell>
          <cell r="K1950" t="str">
            <v>CRISTIAN FERNANDO MOLINA BENALCAZAR</v>
          </cell>
          <cell r="L1950" t="str">
            <v>AMAGUANIA  CALLE ATACAZO  SN  Y VIA AMAGUANIA</v>
          </cell>
        </row>
        <row r="1951">
          <cell r="A1951" t="str">
            <v>46651</v>
          </cell>
          <cell r="B1951">
            <v>515369</v>
          </cell>
          <cell r="C1951" t="str">
            <v>46651</v>
          </cell>
          <cell r="D1951" t="str">
            <v>MDELIVERY</v>
          </cell>
          <cell r="E1951" t="str">
            <v>DESPACHO</v>
          </cell>
          <cell r="F1951" t="str">
            <v>NORMAL</v>
          </cell>
          <cell r="G1951" t="str">
            <v>FT86246</v>
          </cell>
          <cell r="H1951">
            <v>44971</v>
          </cell>
          <cell r="I1951" t="str">
            <v>ENTREGADO</v>
          </cell>
          <cell r="J1951">
            <v>44972</v>
          </cell>
          <cell r="K1951" t="str">
            <v>CARMEN XIMENA TORRES ESPINOZA</v>
          </cell>
          <cell r="L1951" t="str">
            <v>INIAQUITO CALLE JUAN DE DIOS MARTINEZ MERA  N37 02 CALLECARLOS JULIO AROSEMENA TOLA</v>
          </cell>
        </row>
        <row r="1952">
          <cell r="A1952" t="str">
            <v>46654</v>
          </cell>
          <cell r="B1952">
            <v>515370</v>
          </cell>
          <cell r="C1952" t="str">
            <v>46654</v>
          </cell>
          <cell r="D1952" t="str">
            <v>MDELIVERY</v>
          </cell>
          <cell r="E1952" t="str">
            <v>DESPACHO</v>
          </cell>
          <cell r="F1952" t="str">
            <v>NORMAL</v>
          </cell>
          <cell r="G1952" t="str">
            <v>FT86232</v>
          </cell>
          <cell r="H1952">
            <v>44971</v>
          </cell>
          <cell r="I1952" t="str">
            <v>ENTREGADO</v>
          </cell>
          <cell r="J1952">
            <v>44972</v>
          </cell>
          <cell r="K1952" t="str">
            <v>MARIA SINTIA DE LA CRUZ ANAPA</v>
          </cell>
          <cell r="L1952" t="str">
            <v>GUAYLLABAMBA CALLE PANAMERICANA  SN  CALLE PASAJE 74</v>
          </cell>
        </row>
        <row r="1953">
          <cell r="A1953" t="str">
            <v>47000</v>
          </cell>
          <cell r="B1953">
            <v>515371</v>
          </cell>
          <cell r="C1953" t="str">
            <v>47000</v>
          </cell>
          <cell r="D1953" t="str">
            <v>MDELIVERY</v>
          </cell>
          <cell r="E1953" t="str">
            <v>DESPACHO</v>
          </cell>
          <cell r="F1953" t="str">
            <v>NORMAL</v>
          </cell>
          <cell r="G1953" t="str">
            <v>FT86216</v>
          </cell>
          <cell r="H1953">
            <v>44971</v>
          </cell>
          <cell r="I1953" t="str">
            <v>ENTREGADO</v>
          </cell>
          <cell r="J1953">
            <v>44972</v>
          </cell>
          <cell r="K1953" t="str">
            <v>CAROLINA ELIZABETH URRESTI PILATAXI</v>
          </cell>
          <cell r="L1953" t="str">
            <v>CONOCOTO AV SIMON BOLIVAR  OE5 144  PASAJE PEDRO CAPIRO</v>
          </cell>
        </row>
        <row r="1954">
          <cell r="A1954" t="str">
            <v>47136</v>
          </cell>
          <cell r="B1954">
            <v>515372</v>
          </cell>
          <cell r="C1954" t="str">
            <v>47136</v>
          </cell>
          <cell r="D1954" t="str">
            <v>MDELIVERY</v>
          </cell>
          <cell r="E1954" t="str">
            <v>DESPACHO</v>
          </cell>
          <cell r="F1954" t="str">
            <v>NORMAL</v>
          </cell>
          <cell r="G1954" t="str">
            <v>FT86248/FT86767</v>
          </cell>
          <cell r="H1954">
            <v>44971</v>
          </cell>
          <cell r="I1954" t="str">
            <v>HABILITADO_RUTEO</v>
          </cell>
          <cell r="J1954">
            <v>44973</v>
          </cell>
          <cell r="K1954" t="str">
            <v>LEONARDO PACHECO GONZALEZ</v>
          </cell>
          <cell r="L1954" t="str">
            <v>CENTRO HISTORICO AV VARGAS Y CALLE CHECA COLEGIO MEJIA AREA DE MATEMATICA</v>
          </cell>
        </row>
        <row r="1955">
          <cell r="A1955" t="str">
            <v>47331</v>
          </cell>
          <cell r="B1955">
            <v>515373</v>
          </cell>
          <cell r="C1955" t="str">
            <v>47331</v>
          </cell>
          <cell r="D1955" t="str">
            <v>MDELIVERY</v>
          </cell>
          <cell r="E1955" t="str">
            <v>DESPACHO</v>
          </cell>
          <cell r="F1955" t="str">
            <v>NORMAL</v>
          </cell>
          <cell r="G1955" t="str">
            <v>031080000047331</v>
          </cell>
          <cell r="H1955">
            <v>44971</v>
          </cell>
          <cell r="I1955" t="str">
            <v>ENTREGADO</v>
          </cell>
          <cell r="J1955">
            <v>44972</v>
          </cell>
          <cell r="K1955" t="str">
            <v>DAYANA MONSERRATE PONCE CEVALLOS</v>
          </cell>
          <cell r="L1955" t="str">
            <v>ZARACAY   CALLE  RIO ZAMORA  SN  AV DE LOS  TSACHILAS</v>
          </cell>
        </row>
        <row r="1956">
          <cell r="A1956" t="str">
            <v>47339</v>
          </cell>
          <cell r="B1956">
            <v>515374</v>
          </cell>
          <cell r="C1956" t="str">
            <v>47339</v>
          </cell>
          <cell r="D1956" t="str">
            <v>MDELIVERY</v>
          </cell>
          <cell r="E1956" t="str">
            <v>DESPACHO</v>
          </cell>
          <cell r="F1956" t="str">
            <v>DERIVADO PICK UP</v>
          </cell>
          <cell r="G1956" t="str">
            <v>031080000047339</v>
          </cell>
          <cell r="H1956">
            <v>44971</v>
          </cell>
          <cell r="I1956" t="str">
            <v>INCIDENCIA</v>
          </cell>
          <cell r="J1956">
            <v>44973</v>
          </cell>
          <cell r="K1956" t="str">
            <v>FRANKLIN GILBERTO DIAS RAMIREZ</v>
          </cell>
          <cell r="L1956" t="str">
            <v>OFICINA TRAMACO IBARRA CENTRO DE DISTRIBUCION</v>
          </cell>
        </row>
        <row r="1957">
          <cell r="A1957" t="str">
            <v>47633</v>
          </cell>
          <cell r="B1957">
            <v>515375</v>
          </cell>
          <cell r="C1957" t="str">
            <v>47633</v>
          </cell>
          <cell r="D1957" t="str">
            <v>MDELIVERY</v>
          </cell>
          <cell r="E1957" t="str">
            <v>DESPACHO</v>
          </cell>
          <cell r="F1957" t="str">
            <v>NORMAL</v>
          </cell>
          <cell r="G1957" t="str">
            <v>FT86211</v>
          </cell>
          <cell r="H1957">
            <v>44971</v>
          </cell>
          <cell r="I1957" t="str">
            <v>ENTREGADO</v>
          </cell>
          <cell r="J1957">
            <v>44972</v>
          </cell>
          <cell r="K1957" t="str">
            <v>JORDY EDUARDO  PALMA LEON</v>
          </cell>
          <cell r="L1957" t="str">
            <v>XIMENA COOP CENTRO CIVICO  MZ114 SOLAR 14</v>
          </cell>
        </row>
        <row r="1958">
          <cell r="A1958" t="str">
            <v>47729</v>
          </cell>
          <cell r="B1958">
            <v>515376</v>
          </cell>
          <cell r="C1958" t="str">
            <v>47729</v>
          </cell>
          <cell r="D1958" t="str">
            <v>MDELIVERY</v>
          </cell>
          <cell r="E1958" t="str">
            <v>DESPACHO</v>
          </cell>
          <cell r="F1958" t="str">
            <v>NORMAL</v>
          </cell>
          <cell r="G1958" t="str">
            <v>FT86210</v>
          </cell>
          <cell r="H1958">
            <v>44971</v>
          </cell>
          <cell r="I1958" t="str">
            <v>ENTREGADO</v>
          </cell>
          <cell r="J1958">
            <v>44972</v>
          </cell>
          <cell r="K1958" t="str">
            <v>JUAN CARLOS  CABA GUAMAN</v>
          </cell>
          <cell r="L1958" t="str">
            <v>TARQUI ALBORADA V ETAPA CALLE DEMETRIO AGUILERA MALTA SN Y 8AVA PEATONAL</v>
          </cell>
        </row>
        <row r="1959">
          <cell r="A1959" t="str">
            <v>47769</v>
          </cell>
          <cell r="B1959">
            <v>515377</v>
          </cell>
          <cell r="C1959" t="str">
            <v>47769</v>
          </cell>
          <cell r="D1959" t="str">
            <v>MDELIVERY</v>
          </cell>
          <cell r="E1959" t="str">
            <v>DESPACHO</v>
          </cell>
          <cell r="F1959" t="str">
            <v>NORMAL</v>
          </cell>
          <cell r="G1959" t="str">
            <v>031080000047769</v>
          </cell>
          <cell r="H1959">
            <v>44971</v>
          </cell>
          <cell r="I1959" t="str">
            <v>INCIDENCIA</v>
          </cell>
          <cell r="J1959">
            <v>44973</v>
          </cell>
          <cell r="K1959" t="str">
            <v>MARIA FERNANDA VEGA HEREDERO</v>
          </cell>
          <cell r="L1959" t="str">
            <v>MILAGRO  CALLE CALICUCHIMA  SN  SOLDADO MONGE</v>
          </cell>
        </row>
        <row r="1960">
          <cell r="A1960" t="str">
            <v>47843</v>
          </cell>
          <cell r="B1960">
            <v>515378</v>
          </cell>
          <cell r="C1960" t="str">
            <v>47843</v>
          </cell>
          <cell r="D1960" t="str">
            <v>MDELIVERY</v>
          </cell>
          <cell r="E1960" t="str">
            <v>DESPACHO</v>
          </cell>
          <cell r="F1960" t="str">
            <v>DERIVADO PICK UP</v>
          </cell>
          <cell r="G1960" t="str">
            <v>031080000047843</v>
          </cell>
          <cell r="H1960">
            <v>44971</v>
          </cell>
          <cell r="I1960" t="str">
            <v>ENTREGADO</v>
          </cell>
          <cell r="J1960">
            <v>44972</v>
          </cell>
          <cell r="K1960" t="str">
            <v>MIGUEL ANGEL  GARCIA RODRIGUEZ</v>
          </cell>
          <cell r="L1960" t="str">
            <v>OFICINA TRAMACO MACHALA CENTRO DE DISTRIBUCION</v>
          </cell>
        </row>
        <row r="1961">
          <cell r="A1961" t="str">
            <v>47864</v>
          </cell>
          <cell r="B1961">
            <v>515379</v>
          </cell>
          <cell r="C1961" t="str">
            <v>47864</v>
          </cell>
          <cell r="D1961" t="str">
            <v>MDELIVERY</v>
          </cell>
          <cell r="E1961" t="str">
            <v>DESPACHO</v>
          </cell>
          <cell r="F1961" t="str">
            <v>NORMAL</v>
          </cell>
          <cell r="G1961" t="str">
            <v>FT86209</v>
          </cell>
          <cell r="H1961">
            <v>44971</v>
          </cell>
          <cell r="I1961" t="str">
            <v>ENTREGADO</v>
          </cell>
          <cell r="J1961">
            <v>44972</v>
          </cell>
          <cell r="K1961" t="str">
            <v>DOLORES DEL ROCIO ANDRADE MEDINA</v>
          </cell>
          <cell r="L1961" t="str">
            <v>LETAMENDI CALLE AV GRAL LEONIDAS PLAZA GUTIERREZ 2700 ENTRE BOLVIA Y AZUAY</v>
          </cell>
        </row>
        <row r="1962">
          <cell r="A1962" t="str">
            <v>48245</v>
          </cell>
          <cell r="B1962">
            <v>515380</v>
          </cell>
          <cell r="C1962" t="str">
            <v>48245</v>
          </cell>
          <cell r="D1962" t="str">
            <v>MDELIVERY</v>
          </cell>
          <cell r="E1962" t="str">
            <v>DESPACHO</v>
          </cell>
          <cell r="F1962" t="str">
            <v>NORMAL</v>
          </cell>
          <cell r="G1962" t="str">
            <v>FT86233</v>
          </cell>
          <cell r="H1962">
            <v>44971</v>
          </cell>
          <cell r="I1962" t="str">
            <v>ENTREGADO</v>
          </cell>
          <cell r="J1962">
            <v>44973</v>
          </cell>
          <cell r="K1962" t="str">
            <v>PATRICIO FERNANDO PILCO ZURITA</v>
          </cell>
          <cell r="L1962" t="str">
            <v>BELISARIO QUEVEDO CALLE DIAZ DE LA MADRID OE13 40  PASAJE ALVARO PEREZ</v>
          </cell>
        </row>
        <row r="1963">
          <cell r="A1963" t="str">
            <v>48364</v>
          </cell>
          <cell r="B1963">
            <v>515381</v>
          </cell>
          <cell r="C1963" t="str">
            <v>48364</v>
          </cell>
          <cell r="D1963" t="str">
            <v>MDELIVERY</v>
          </cell>
          <cell r="E1963" t="str">
            <v>DESPACHO</v>
          </cell>
          <cell r="F1963" t="str">
            <v>NORMAL</v>
          </cell>
          <cell r="G1963" t="str">
            <v>031080000048364</v>
          </cell>
          <cell r="H1963">
            <v>44971</v>
          </cell>
          <cell r="I1963" t="str">
            <v>ENTREGADO</v>
          </cell>
          <cell r="J1963">
            <v>44972</v>
          </cell>
          <cell r="K1963" t="str">
            <v>NINFA ESTEFANIA CARRASCO VERGARA</v>
          </cell>
          <cell r="L1963" t="str">
            <v>EL COCA AV 9 DE OCTUBRE  SN CALLE CESAR ANDY</v>
          </cell>
        </row>
        <row r="1964">
          <cell r="A1964" t="str">
            <v>DEC3202302150002</v>
          </cell>
          <cell r="B1964">
            <v>515364</v>
          </cell>
          <cell r="C1964" t="str">
            <v>DEC3202302150002</v>
          </cell>
          <cell r="D1964" t="str">
            <v>HUAWEI</v>
          </cell>
          <cell r="E1964" t="str">
            <v>DESPACHO</v>
          </cell>
          <cell r="F1964" t="str">
            <v>EXCLUSIVO</v>
          </cell>
          <cell r="G1964" t="str">
            <v>86110</v>
          </cell>
          <cell r="H1964">
            <v>44971</v>
          </cell>
          <cell r="I1964" t="str">
            <v>ENTREGADO</v>
          </cell>
          <cell r="J1964">
            <v>44971</v>
          </cell>
          <cell r="K1964" t="str">
            <v>TOTALTEK S.A.</v>
          </cell>
          <cell r="L1964" t="str">
            <v>GABRIEL JOSÉ DE LUQUE Y PEDRO CARBO NOBOA</v>
          </cell>
        </row>
        <row r="1965">
          <cell r="A1965" t="str">
            <v>SG_23_194</v>
          </cell>
          <cell r="B1965">
            <v>515363</v>
          </cell>
          <cell r="C1965" t="str">
            <v>SG_23_194</v>
          </cell>
          <cell r="D1965" t="str">
            <v>SG</v>
          </cell>
          <cell r="E1965" t="str">
            <v>DESPACHO</v>
          </cell>
          <cell r="F1965" t="str">
            <v>NORMAL</v>
          </cell>
          <cell r="H1965">
            <v>44971</v>
          </cell>
          <cell r="I1965" t="str">
            <v>EN_PROCESO</v>
          </cell>
          <cell r="J1965">
            <v>44971</v>
          </cell>
          <cell r="K1965" t="str">
            <v>DEMACO SUCURSAL SANTA LEONOR</v>
          </cell>
          <cell r="L1965" t="str">
            <v>AV BENJAMIN ROSALES URBANIZACION SANTA LEONOR MZ 6 SOLAR 13</v>
          </cell>
        </row>
        <row r="1966">
          <cell r="A1966" t="str">
            <v>SG_23_193</v>
          </cell>
          <cell r="B1966">
            <v>515362</v>
          </cell>
          <cell r="C1966" t="str">
            <v>SG_23_193</v>
          </cell>
          <cell r="D1966" t="str">
            <v>SG</v>
          </cell>
          <cell r="E1966" t="str">
            <v>DESPACHO</v>
          </cell>
          <cell r="F1966" t="str">
            <v>NORMAL</v>
          </cell>
          <cell r="G1966" t="str">
            <v>FT86556</v>
          </cell>
          <cell r="H1966">
            <v>44971</v>
          </cell>
          <cell r="I1966" t="str">
            <v>ENTREGADO</v>
          </cell>
          <cell r="J1966">
            <v>44973</v>
          </cell>
          <cell r="K1966" t="str">
            <v>COMERCIAL KYWI SA</v>
          </cell>
          <cell r="L1966" t="str">
            <v>CEDI CORPORACION FAVORITA,AV.GRAL. ENRÍQUEZ Y CALLE E SANGOLQUI</v>
          </cell>
        </row>
        <row r="1967">
          <cell r="A1967" t="str">
            <v>SG_23_191</v>
          </cell>
          <cell r="B1967">
            <v>515361</v>
          </cell>
          <cell r="C1967" t="str">
            <v>SG_23_191</v>
          </cell>
          <cell r="D1967" t="str">
            <v>SG</v>
          </cell>
          <cell r="E1967" t="str">
            <v>DESPACHO</v>
          </cell>
          <cell r="F1967" t="str">
            <v>NORMAL</v>
          </cell>
          <cell r="G1967" t="str">
            <v>FT86261</v>
          </cell>
          <cell r="H1967">
            <v>44971</v>
          </cell>
          <cell r="I1967" t="str">
            <v>ENTREGADO</v>
          </cell>
          <cell r="J1967">
            <v>44972</v>
          </cell>
          <cell r="K1967" t="str">
            <v>EGAR S A SUCURSAL</v>
          </cell>
          <cell r="L1967" t="str">
            <v>AV.INTEROCEANICA KM 24 1/2 , 100 MTS ANTES DE LA ENTRADA A PIFO</v>
          </cell>
        </row>
        <row r="1968">
          <cell r="A1968" t="str">
            <v>SG_23_190</v>
          </cell>
          <cell r="B1968">
            <v>515360</v>
          </cell>
          <cell r="C1968" t="str">
            <v>SG_23_190</v>
          </cell>
          <cell r="D1968" t="str">
            <v>SG</v>
          </cell>
          <cell r="E1968" t="str">
            <v>DESPACHO</v>
          </cell>
          <cell r="F1968" t="str">
            <v>NORMAL</v>
          </cell>
          <cell r="G1968" t="str">
            <v>FT86264</v>
          </cell>
          <cell r="H1968">
            <v>44971</v>
          </cell>
          <cell r="I1968" t="str">
            <v>ENTREGADO</v>
          </cell>
          <cell r="J1968">
            <v>44972</v>
          </cell>
          <cell r="K1968" t="str">
            <v>AVIAUTO REPRESENTACIONES INTERNACIONALES S.A.</v>
          </cell>
          <cell r="L1968" t="str">
            <v xml:space="preserve">AV. GALO PLAZA N67-103 Y LOS CIRUELOS </v>
          </cell>
        </row>
        <row r="1969">
          <cell r="A1969" t="str">
            <v>SG_23_133</v>
          </cell>
          <cell r="B1969">
            <v>515359</v>
          </cell>
          <cell r="C1969" t="str">
            <v>SG_23_133</v>
          </cell>
          <cell r="D1969" t="str">
            <v>SG</v>
          </cell>
          <cell r="E1969" t="str">
            <v>DESPACHO</v>
          </cell>
          <cell r="F1969" t="str">
            <v>NORMAL</v>
          </cell>
          <cell r="G1969" t="str">
            <v>FT86266</v>
          </cell>
          <cell r="H1969">
            <v>44971</v>
          </cell>
          <cell r="I1969" t="str">
            <v>ENTREGADO</v>
          </cell>
          <cell r="J1969">
            <v>44972</v>
          </cell>
          <cell r="K1969" t="str">
            <v>AVIAUTO REPRESENTACIONES INTERNACIO</v>
          </cell>
          <cell r="L1969" t="str">
            <v xml:space="preserve">AV. GALO PLAZA N67-103 Y LOS CIRUELOS </v>
          </cell>
        </row>
        <row r="1970">
          <cell r="A1970" t="str">
            <v>2023-01718</v>
          </cell>
          <cell r="B1970">
            <v>515354</v>
          </cell>
          <cell r="C1970" t="str">
            <v>2023-01718</v>
          </cell>
          <cell r="D1970" t="str">
            <v>MOVISTAR</v>
          </cell>
          <cell r="E1970" t="str">
            <v>DESPACHO</v>
          </cell>
          <cell r="F1970" t="str">
            <v>NORMAL</v>
          </cell>
          <cell r="G1970" t="str">
            <v>031080202301718</v>
          </cell>
          <cell r="H1970">
            <v>44971</v>
          </cell>
          <cell r="I1970" t="str">
            <v>ENTREGADO</v>
          </cell>
          <cell r="J1970">
            <v>44972</v>
          </cell>
          <cell r="K1970" t="str">
            <v>CORPORATIVO ROMERO RYRTECH S.A.S (SHOPPING QUEVEDO)_MAURENY ROMERO</v>
          </cell>
          <cell r="L1970" t="str">
            <v xml:space="preserve">km 1.5 vIa a Sto Domingo y Patria Nueva, Av. Walter Andrade </v>
          </cell>
        </row>
        <row r="1971">
          <cell r="A1971" t="str">
            <v>2023-01719</v>
          </cell>
          <cell r="B1971">
            <v>515355</v>
          </cell>
          <cell r="C1971" t="str">
            <v>2023-01719</v>
          </cell>
          <cell r="D1971" t="str">
            <v>MOVISTAR</v>
          </cell>
          <cell r="E1971" t="str">
            <v>DESPACHO</v>
          </cell>
          <cell r="F1971" t="str">
            <v>NORMAL</v>
          </cell>
          <cell r="G1971" t="str">
            <v>031080202301719</v>
          </cell>
          <cell r="H1971">
            <v>44971</v>
          </cell>
          <cell r="I1971" t="str">
            <v>ENTREGADO</v>
          </cell>
          <cell r="J1971">
            <v>44972</v>
          </cell>
          <cell r="K1971" t="str">
            <v>FANNY CECILIA DOMINGUEZ CARDENAS - PASTAZA_FANNY CECILIA DOMINGUEZ CARDENAS</v>
          </cell>
          <cell r="L1971" t="str">
            <v>CESLAO MARIN Y 27 DE FEBRERO DIAGONAL AL GRAN HOTEL COFANES LOCAL MOVISTAR</v>
          </cell>
        </row>
        <row r="1972">
          <cell r="A1972" t="str">
            <v>2023-01720</v>
          </cell>
          <cell r="B1972">
            <v>515356</v>
          </cell>
          <cell r="C1972" t="str">
            <v>2023-01720</v>
          </cell>
          <cell r="D1972" t="str">
            <v>MOVISTAR</v>
          </cell>
          <cell r="E1972" t="str">
            <v>DESPACHO</v>
          </cell>
          <cell r="F1972" t="str">
            <v>NORMAL</v>
          </cell>
          <cell r="G1972" t="str">
            <v>031080202301720</v>
          </cell>
          <cell r="H1972">
            <v>44971</v>
          </cell>
          <cell r="I1972" t="str">
            <v>ENTREGADO</v>
          </cell>
          <cell r="J1972">
            <v>44972</v>
          </cell>
          <cell r="K1972" t="str">
            <v>TECECAB ZONIFICACION MANABI_BRYAN LEDESMA</v>
          </cell>
          <cell r="L1972" t="str">
            <v>MANTA BUSINESS CENTER TORRE B PISO 4 OF 404 AV 24 Y CALLE M3, BARRIO EL MURCIELAGO</v>
          </cell>
        </row>
        <row r="1973">
          <cell r="A1973" t="str">
            <v>2023-01721</v>
          </cell>
          <cell r="B1973">
            <v>515357</v>
          </cell>
          <cell r="C1973" t="str">
            <v>2023-01721</v>
          </cell>
          <cell r="D1973" t="str">
            <v>MOVISTAR</v>
          </cell>
          <cell r="E1973" t="str">
            <v>DESPACHO</v>
          </cell>
          <cell r="F1973" t="str">
            <v>NORMAL</v>
          </cell>
          <cell r="G1973" t="str">
            <v>031080202301721</v>
          </cell>
          <cell r="H1973">
            <v>44971</v>
          </cell>
          <cell r="I1973" t="str">
            <v>ENTREGADO</v>
          </cell>
          <cell r="J1973">
            <v>44972</v>
          </cell>
          <cell r="K1973" t="str">
            <v>FANNY DOMINGUEZ - MACAS_FANNY CECILIA DOMINGUEZ CARDENAS</v>
          </cell>
          <cell r="L1973" t="str">
            <v>OLIVAR Y AMAZONAS</v>
          </cell>
        </row>
        <row r="1974">
          <cell r="A1974" t="str">
            <v>2023-01722</v>
          </cell>
          <cell r="B1974">
            <v>515358</v>
          </cell>
          <cell r="C1974" t="str">
            <v>2023-01722</v>
          </cell>
          <cell r="D1974" t="str">
            <v>MOVISTAR</v>
          </cell>
          <cell r="E1974" t="str">
            <v>DESPACHO</v>
          </cell>
          <cell r="F1974" t="str">
            <v>NORMAL</v>
          </cell>
          <cell r="G1974" t="str">
            <v>031080202301722</v>
          </cell>
          <cell r="H1974">
            <v>44971</v>
          </cell>
          <cell r="I1974" t="str">
            <v>ENTREGADO</v>
          </cell>
          <cell r="J1974">
            <v>44972</v>
          </cell>
          <cell r="K1974" t="str">
            <v>FDV&amp;H Productos y Servicios Esmeraldas_VICTOR HUGO FLORES DE VALGAZ ANDRADE</v>
          </cell>
          <cell r="L1974" t="str">
            <v>Av Olmedo 007, entre Manuela Canizares y Vicente Maldonado Piedrahita</v>
          </cell>
        </row>
        <row r="1975">
          <cell r="A1975" t="str">
            <v>23-368</v>
          </cell>
          <cell r="B1975">
            <v>515343</v>
          </cell>
          <cell r="C1975" t="str">
            <v>23-368</v>
          </cell>
          <cell r="D1975" t="str">
            <v>VENTURA</v>
          </cell>
          <cell r="E1975" t="str">
            <v>DESPACHO</v>
          </cell>
          <cell r="F1975" t="str">
            <v>NORMAL</v>
          </cell>
          <cell r="G1975" t="str">
            <v>031002004263342</v>
          </cell>
          <cell r="H1975">
            <v>44971</v>
          </cell>
          <cell r="I1975" t="str">
            <v>ENTREGADO</v>
          </cell>
          <cell r="J1975">
            <v>44972</v>
          </cell>
          <cell r="K1975" t="str">
            <v>ASSA MANTA</v>
          </cell>
          <cell r="L1975" t="str">
            <v>AV 4 DE NOVIEMBRE ENTRE CALLES 311 Y  312</v>
          </cell>
        </row>
        <row r="1976">
          <cell r="A1976" t="str">
            <v>23-367</v>
          </cell>
          <cell r="B1976">
            <v>515344</v>
          </cell>
          <cell r="C1976" t="str">
            <v>23-367</v>
          </cell>
          <cell r="D1976" t="str">
            <v>VENTURA</v>
          </cell>
          <cell r="E1976" t="str">
            <v>DESPACHO</v>
          </cell>
          <cell r="F1976" t="str">
            <v>NORMAL</v>
          </cell>
          <cell r="G1976" t="str">
            <v>FT86187</v>
          </cell>
          <cell r="H1976">
            <v>44971</v>
          </cell>
          <cell r="I1976" t="str">
            <v>ENTREGADO</v>
          </cell>
          <cell r="J1976">
            <v>44972</v>
          </cell>
          <cell r="K1976" t="str">
            <v>ASSA CUMBAYA</v>
          </cell>
          <cell r="L1976" t="str">
            <v>AV INTEROCEANICA Y PASAJE LEONIDAS PLAZA</v>
          </cell>
        </row>
        <row r="1977">
          <cell r="A1977" t="str">
            <v>23-370</v>
          </cell>
          <cell r="B1977">
            <v>515345</v>
          </cell>
          <cell r="C1977" t="str">
            <v>23-370</v>
          </cell>
          <cell r="D1977" t="str">
            <v>VENTURA</v>
          </cell>
          <cell r="E1977" t="str">
            <v>DESPACHO</v>
          </cell>
          <cell r="F1977" t="str">
            <v>NORMAL</v>
          </cell>
          <cell r="G1977" t="str">
            <v>031002004263343</v>
          </cell>
          <cell r="H1977">
            <v>44971</v>
          </cell>
          <cell r="I1977" t="str">
            <v>ENTREGADO</v>
          </cell>
          <cell r="J1977">
            <v>44972</v>
          </cell>
          <cell r="K1977" t="str">
            <v>ASSA RIOBAMBA</v>
          </cell>
          <cell r="L1977" t="str">
            <v>AV. DE LA PRENSA 45-86 Y AV. MANUEL ELICIO FLOR</v>
          </cell>
        </row>
        <row r="1978">
          <cell r="A1978" t="str">
            <v>23-376</v>
          </cell>
          <cell r="B1978">
            <v>515346</v>
          </cell>
          <cell r="C1978" t="str">
            <v>23-376</v>
          </cell>
          <cell r="D1978" t="str">
            <v>VENTURA</v>
          </cell>
          <cell r="E1978" t="str">
            <v>DESPACHO</v>
          </cell>
          <cell r="F1978" t="str">
            <v>NORMAL</v>
          </cell>
          <cell r="G1978" t="str">
            <v>031002004263344</v>
          </cell>
          <cell r="H1978">
            <v>44971</v>
          </cell>
          <cell r="I1978" t="str">
            <v>ENTREGADO</v>
          </cell>
          <cell r="J1978">
            <v>44972</v>
          </cell>
          <cell r="K1978" t="str">
            <v>ASSA MIRAFLORES</v>
          </cell>
          <cell r="L1978" t="str">
            <v>AV FRANCISCO FLOR Y BOLIVAR</v>
          </cell>
        </row>
        <row r="1979">
          <cell r="A1979" t="str">
            <v>23-371</v>
          </cell>
          <cell r="B1979">
            <v>515347</v>
          </cell>
          <cell r="C1979" t="str">
            <v>23-371</v>
          </cell>
          <cell r="D1979" t="str">
            <v>VENTURA</v>
          </cell>
          <cell r="E1979" t="str">
            <v>DESPACHO</v>
          </cell>
          <cell r="F1979" t="str">
            <v>NORMAL</v>
          </cell>
          <cell r="G1979" t="str">
            <v>FT86189</v>
          </cell>
          <cell r="H1979">
            <v>44971</v>
          </cell>
          <cell r="I1979" t="str">
            <v>ENTREGADO</v>
          </cell>
          <cell r="J1979">
            <v>44972</v>
          </cell>
          <cell r="K1979" t="str">
            <v>ASSA VALLE</v>
          </cell>
          <cell r="L1979" t="str">
            <v>CALLE ISABELA ENTRE AV. SAN LUIS Y AV.GENERAL</v>
          </cell>
        </row>
        <row r="1980">
          <cell r="A1980" t="str">
            <v>23-374</v>
          </cell>
          <cell r="B1980">
            <v>515348</v>
          </cell>
          <cell r="C1980" t="str">
            <v>23-374</v>
          </cell>
          <cell r="D1980" t="str">
            <v>VENTURA</v>
          </cell>
          <cell r="E1980" t="str">
            <v>DESPACHO</v>
          </cell>
          <cell r="F1980" t="str">
            <v>NORMAL</v>
          </cell>
          <cell r="G1980" t="str">
            <v>031002004263346</v>
          </cell>
          <cell r="H1980">
            <v>44971</v>
          </cell>
          <cell r="I1980" t="str">
            <v>ENTREGADO</v>
          </cell>
          <cell r="J1980">
            <v>44972</v>
          </cell>
          <cell r="K1980" t="str">
            <v>NORWAGEN</v>
          </cell>
          <cell r="L1980" t="str">
            <v>AV MARIANO ACOSTA # 1 Y LUIS JARAMILLO PEREZ</v>
          </cell>
        </row>
        <row r="1981">
          <cell r="A1981" t="str">
            <v>23-373</v>
          </cell>
          <cell r="B1981">
            <v>515349</v>
          </cell>
          <cell r="C1981" t="str">
            <v>23-373</v>
          </cell>
          <cell r="D1981" t="str">
            <v>VENTURA</v>
          </cell>
          <cell r="E1981" t="str">
            <v>DESPACHO</v>
          </cell>
          <cell r="F1981" t="str">
            <v>NORMAL</v>
          </cell>
          <cell r="G1981" t="str">
            <v>FT86191</v>
          </cell>
          <cell r="H1981">
            <v>44971</v>
          </cell>
          <cell r="I1981" t="str">
            <v>ENTREGADO</v>
          </cell>
          <cell r="J1981">
            <v>44972</v>
          </cell>
          <cell r="K1981" t="str">
            <v>ECUAWAGEN</v>
          </cell>
          <cell r="L1981" t="str">
            <v> AV. DE LOS GRANADOS E14-70 E ISLA MARCHENA.</v>
          </cell>
        </row>
        <row r="1982">
          <cell r="A1982" t="str">
            <v>23-369</v>
          </cell>
          <cell r="B1982">
            <v>515350</v>
          </cell>
          <cell r="C1982" t="str">
            <v>23-369</v>
          </cell>
          <cell r="D1982" t="str">
            <v>VENTURA</v>
          </cell>
          <cell r="E1982" t="str">
            <v>DESPACHO</v>
          </cell>
          <cell r="F1982" t="str">
            <v>NORMAL</v>
          </cell>
          <cell r="G1982" t="str">
            <v>FT86188</v>
          </cell>
          <cell r="H1982">
            <v>44971</v>
          </cell>
          <cell r="I1982" t="str">
            <v>ENTREGADO</v>
          </cell>
          <cell r="J1982">
            <v>44972</v>
          </cell>
          <cell r="K1982" t="str">
            <v>ASSA QUITO SUR</v>
          </cell>
          <cell r="L1982" t="str">
            <v>AV. MALDONADO S12-72 Y PUJILI</v>
          </cell>
        </row>
        <row r="1983">
          <cell r="A1983" t="str">
            <v>23-372</v>
          </cell>
          <cell r="B1983">
            <v>515351</v>
          </cell>
          <cell r="C1983" t="str">
            <v>23-372</v>
          </cell>
          <cell r="D1983" t="str">
            <v>VENTURA</v>
          </cell>
          <cell r="E1983" t="str">
            <v>DESPACHO</v>
          </cell>
          <cell r="F1983" t="str">
            <v>NORMAL</v>
          </cell>
          <cell r="G1983" t="str">
            <v>FT86190</v>
          </cell>
          <cell r="H1983">
            <v>44971</v>
          </cell>
          <cell r="I1983" t="str">
            <v>ENTREGADO</v>
          </cell>
          <cell r="J1983">
            <v>44972</v>
          </cell>
          <cell r="K1983" t="str">
            <v>IMPOVENTURA</v>
          </cell>
          <cell r="L1983" t="str">
            <v>CALLE DEL ESTABLO Y DEL CHARRO</v>
          </cell>
        </row>
        <row r="1984">
          <cell r="A1984" t="str">
            <v>23-366</v>
          </cell>
          <cell r="B1984">
            <v>515353</v>
          </cell>
          <cell r="C1984" t="str">
            <v>23-366</v>
          </cell>
          <cell r="D1984" t="str">
            <v>VENTURA</v>
          </cell>
          <cell r="E1984" t="str">
            <v>DESPACHO</v>
          </cell>
          <cell r="F1984" t="str">
            <v>NORMAL</v>
          </cell>
          <cell r="G1984" t="str">
            <v>031002004263345</v>
          </cell>
          <cell r="H1984">
            <v>44971</v>
          </cell>
          <cell r="I1984" t="str">
            <v>ENTREGADO</v>
          </cell>
          <cell r="J1984">
            <v>44972</v>
          </cell>
          <cell r="K1984" t="str">
            <v>ASSA AMBATO MATRIZ</v>
          </cell>
          <cell r="L1984" t="str">
            <v>AV. EL CONDOR Y JAVIER LOYOLA SECTOR MERCADO MAYORISTA</v>
          </cell>
        </row>
        <row r="1985">
          <cell r="A1985" t="str">
            <v>DEC3202302150001</v>
          </cell>
          <cell r="B1985">
            <v>515342</v>
          </cell>
          <cell r="C1985" t="str">
            <v>DEC3202302150001</v>
          </cell>
          <cell r="D1985" t="str">
            <v>HUAWEI</v>
          </cell>
          <cell r="E1985" t="str">
            <v>DESPACHO</v>
          </cell>
          <cell r="F1985" t="str">
            <v>NORMAL</v>
          </cell>
          <cell r="G1985" t="str">
            <v>86109</v>
          </cell>
          <cell r="H1985">
            <v>44971</v>
          </cell>
          <cell r="I1985" t="str">
            <v>ENTREGADO</v>
          </cell>
          <cell r="J1985">
            <v>44972</v>
          </cell>
          <cell r="K1985" t="str">
            <v>TOTALTEK S.A.</v>
          </cell>
          <cell r="L1985" t="str">
            <v>AUTOPISTA DURÁN  ?BOLICHE,JUNTO A CDLA CENTRO VIAL.</v>
          </cell>
        </row>
        <row r="1986">
          <cell r="A1986" t="str">
            <v>20003114366840</v>
          </cell>
          <cell r="B1986">
            <v>515337</v>
          </cell>
          <cell r="C1986" t="str">
            <v>20003114366840</v>
          </cell>
          <cell r="D1986" t="str">
            <v>CONECEL</v>
          </cell>
          <cell r="E1986" t="str">
            <v>DESPACHO</v>
          </cell>
          <cell r="F1986" t="str">
            <v>NORMAL</v>
          </cell>
          <cell r="G1986" t="str">
            <v>031002004262569</v>
          </cell>
          <cell r="H1986">
            <v>44971</v>
          </cell>
          <cell r="I1986" t="str">
            <v>COORDINADO</v>
          </cell>
          <cell r="J1986">
            <v>44973</v>
          </cell>
          <cell r="K1986" t="str">
            <v xml:space="preserve">LILIAN CARMITA PIAZA GALARZA / </v>
          </cell>
          <cell r="L1986" t="str">
            <v>RIOBAMBA / MALDONADO / CALLE MEXICO Y CALLE LA PAZ CASA ESQUINERA DE UN PISO GRIS CON BLANCO FRENTE A LA UNIDAD EDUCATIVA CARLOS CISNEROS</v>
          </cell>
        </row>
        <row r="1987">
          <cell r="A1987" t="str">
            <v>20003114629085</v>
          </cell>
          <cell r="B1987">
            <v>515338</v>
          </cell>
          <cell r="C1987" t="str">
            <v>20003114629085</v>
          </cell>
          <cell r="D1987" t="str">
            <v>CONECEL</v>
          </cell>
          <cell r="E1987" t="str">
            <v>DESPACHO</v>
          </cell>
          <cell r="F1987" t="str">
            <v>NORMAL</v>
          </cell>
          <cell r="G1987" t="str">
            <v>031002004262570</v>
          </cell>
          <cell r="H1987">
            <v>44971</v>
          </cell>
          <cell r="I1987" t="str">
            <v>COORDINADO</v>
          </cell>
          <cell r="J1987">
            <v>44973</v>
          </cell>
          <cell r="K1987" t="str">
            <v xml:space="preserve">LILIAN CARMITA PIAZA GALARZA / </v>
          </cell>
          <cell r="L1987" t="str">
            <v>RIOBAMBA / MALDONADO / CALLE MEXICO Y CALLE LA PAZ CASA ESQUINERA DE UN PISO GRIS CON BLANCO FRENTE A LA UNIDAD EDUCATIVA CARLOS CISNEROS</v>
          </cell>
        </row>
        <row r="1988">
          <cell r="A1988" t="str">
            <v>20003114704084</v>
          </cell>
          <cell r="B1988">
            <v>515339</v>
          </cell>
          <cell r="C1988" t="str">
            <v>20003114704084</v>
          </cell>
          <cell r="D1988" t="str">
            <v>CONECEL</v>
          </cell>
          <cell r="E1988" t="str">
            <v>DESPACHO</v>
          </cell>
          <cell r="F1988" t="str">
            <v>NORMAL</v>
          </cell>
          <cell r="G1988" t="str">
            <v>GR20003114704084</v>
          </cell>
          <cell r="H1988">
            <v>44971</v>
          </cell>
          <cell r="I1988" t="str">
            <v>ENTREGADO</v>
          </cell>
          <cell r="J1988">
            <v>44972</v>
          </cell>
          <cell r="K1988" t="str">
            <v xml:space="preserve">KEVIN RAUL ANCHUNDIA ANCHUNDIA / </v>
          </cell>
          <cell r="L1988" t="str">
            <v>MANTA / MONTECRISTI / BARRIO SANTA MARTHA CALLE 5 Y CALLE J CASA DE UN PISO COLOR BLANCO EN LA TIENDA DIVINO NINO A UNA CUADRA DE LA UNIDAD EDUCATIVA DANIEL ACOSTA ROSALES</v>
          </cell>
        </row>
        <row r="1989">
          <cell r="A1989" t="str">
            <v>20003099649259_1</v>
          </cell>
          <cell r="B1989">
            <v>515340</v>
          </cell>
          <cell r="C1989" t="str">
            <v>20003099649259_1</v>
          </cell>
          <cell r="D1989" t="str">
            <v>CONECEL</v>
          </cell>
          <cell r="E1989" t="str">
            <v>DESPACHO</v>
          </cell>
          <cell r="F1989" t="str">
            <v>NORMAL</v>
          </cell>
          <cell r="G1989" t="str">
            <v>GR20003099649259_1</v>
          </cell>
          <cell r="H1989">
            <v>44971</v>
          </cell>
          <cell r="I1989" t="str">
            <v>INCIDENCIA</v>
          </cell>
          <cell r="J1989">
            <v>44971</v>
          </cell>
          <cell r="K1989" t="str">
            <v xml:space="preserve">DARWIN ALEJANDRO OJEDA CEDENO / </v>
          </cell>
          <cell r="L1989" t="str">
            <v>SANTO DOMINGO / SANTO DOMINGO / CALLE TUPAC YUPANQUI 754 Y CALLE SAN ANTONIO EN LA UNIVESIDAD DE SANTO DOMINGO A UNA CUADRA DE LA HELADERIA KELLY</v>
          </cell>
        </row>
        <row r="1990">
          <cell r="A1990" t="str">
            <v>20003114400946</v>
          </cell>
          <cell r="B1990">
            <v>515341</v>
          </cell>
          <cell r="C1990" t="str">
            <v>20003114400946</v>
          </cell>
          <cell r="D1990" t="str">
            <v>CONECEL</v>
          </cell>
          <cell r="E1990" t="str">
            <v>DESPACHO</v>
          </cell>
          <cell r="F1990" t="str">
            <v>NORMAL</v>
          </cell>
          <cell r="G1990" t="str">
            <v>031002004262571</v>
          </cell>
          <cell r="H1990">
            <v>44971</v>
          </cell>
          <cell r="I1990" t="str">
            <v>COORDINADO</v>
          </cell>
          <cell r="J1990">
            <v>44973</v>
          </cell>
          <cell r="K1990" t="str">
            <v xml:space="preserve">HUGO RODRIGO GARCIA GRANIZO / </v>
          </cell>
          <cell r="L1990" t="str">
            <v>RIOBAMBA / MALDONADO / CDLA LUIS MARTINEX MZ G VLL 4 CALLE SAIGON Y BAGDAG CASA DE DOS PISOS COLOR CAFE JUNTO AL TALLER DE LAS GRUAS SILVADETRAS DEL COLEGIO CISNEROS</v>
          </cell>
        </row>
        <row r="1991">
          <cell r="A1991" t="str">
            <v>20003114358136</v>
          </cell>
          <cell r="B1991">
            <v>515310</v>
          </cell>
          <cell r="C1991" t="str">
            <v>20003114358136</v>
          </cell>
          <cell r="D1991" t="str">
            <v>CONECEL</v>
          </cell>
          <cell r="E1991" t="str">
            <v>DESPACHO</v>
          </cell>
          <cell r="F1991" t="str">
            <v>NORMAL</v>
          </cell>
          <cell r="G1991" t="str">
            <v>031002004266145</v>
          </cell>
          <cell r="H1991">
            <v>44971</v>
          </cell>
          <cell r="I1991" t="str">
            <v>ENTREGADO</v>
          </cell>
          <cell r="J1991">
            <v>44973</v>
          </cell>
          <cell r="K1991" t="str">
            <v xml:space="preserve">RAFAEL RICARDO VERA FLORES / </v>
          </cell>
          <cell r="L1991" t="str">
            <v>MILAGRO / MILAGRO / VIA NARANJITO BUCAY Y JULIO JARAMILLO EN EL TELCONET EN BODEGAS JUNTO AL RESTAURANTE COCOS GARDEN</v>
          </cell>
        </row>
        <row r="1992">
          <cell r="A1992" t="str">
            <v>20003114383140</v>
          </cell>
          <cell r="B1992">
            <v>515311</v>
          </cell>
          <cell r="C1992" t="str">
            <v>20003114383140</v>
          </cell>
          <cell r="D1992" t="str">
            <v>CONECEL</v>
          </cell>
          <cell r="E1992" t="str">
            <v>DESPACHO</v>
          </cell>
          <cell r="F1992" t="str">
            <v>NORMAL</v>
          </cell>
          <cell r="G1992" t="str">
            <v/>
          </cell>
          <cell r="H1992">
            <v>44971</v>
          </cell>
          <cell r="I1992" t="str">
            <v>ENTREGADO</v>
          </cell>
          <cell r="J1992">
            <v>44972</v>
          </cell>
          <cell r="K1992" t="str">
            <v xml:space="preserve">EDGAR FERNANDO BERNAL DURAZNO / </v>
          </cell>
          <cell r="L1992" t="str">
            <v>CUENCA / RICAURTE / VIA BIBIN EN LA FABRICA DE TUBOS RIVAL FRENTE A LA UNIVERSIDAD CATOLICA DE CUENCA</v>
          </cell>
        </row>
        <row r="1993">
          <cell r="A1993" t="str">
            <v>20003114365137</v>
          </cell>
          <cell r="B1993">
            <v>515314</v>
          </cell>
          <cell r="C1993" t="str">
            <v>20003114365137</v>
          </cell>
          <cell r="D1993" t="str">
            <v>CONECEL</v>
          </cell>
          <cell r="E1993" t="str">
            <v>DESPACHO</v>
          </cell>
          <cell r="F1993" t="str">
            <v>NORMAL</v>
          </cell>
          <cell r="G1993" t="str">
            <v>FT86304</v>
          </cell>
          <cell r="H1993">
            <v>44971</v>
          </cell>
          <cell r="I1993" t="str">
            <v>ENTREGADO</v>
          </cell>
          <cell r="J1993">
            <v>44973</v>
          </cell>
          <cell r="K1993" t="str">
            <v xml:space="preserve">DENISSE LISSETTE PLAZA CHAVARRIA / </v>
          </cell>
          <cell r="L1993" t="str">
            <v>SAMBORONDON / LA PUNTILLA / VIA CIUDAD CELESTE Y AV LEON FEBRES CORDERO RIVADENEIRA LA PIAZZA CIUDAD CELESTE LOCAL 60-A THE WALL ENTRE POLIPAPEL Y FYBECA</v>
          </cell>
        </row>
        <row r="1994">
          <cell r="A1994" t="str">
            <v>20003114711208</v>
          </cell>
          <cell r="B1994">
            <v>515316</v>
          </cell>
          <cell r="C1994" t="str">
            <v>20003114711208</v>
          </cell>
          <cell r="D1994" t="str">
            <v>CONECEL</v>
          </cell>
          <cell r="E1994" t="str">
            <v>DESPACHO</v>
          </cell>
          <cell r="F1994" t="str">
            <v>NORMAL</v>
          </cell>
          <cell r="G1994" t="str">
            <v>FEX46910</v>
          </cell>
          <cell r="H1994">
            <v>44971</v>
          </cell>
          <cell r="I1994" t="str">
            <v>ENTREGADO</v>
          </cell>
          <cell r="J1994">
            <v>44972</v>
          </cell>
          <cell r="K1994" t="str">
            <v xml:space="preserve">ANA CRISTINA VIZCAINO URGILES / </v>
          </cell>
          <cell r="L1994" t="str">
            <v>QUITO / COTOCOLLAO / EMPRESA DIPAX AREA TELEVENTAS, CALLE GUALAQUIZA Y CLL LA PRENSA A 200 MTROS PARADA VACA DE CASTRO</v>
          </cell>
        </row>
        <row r="1995">
          <cell r="A1995" t="str">
            <v>20003114281744</v>
          </cell>
          <cell r="B1995">
            <v>515309</v>
          </cell>
          <cell r="C1995" t="str">
            <v>20003114281744</v>
          </cell>
          <cell r="D1995" t="str">
            <v>CONECEL</v>
          </cell>
          <cell r="E1995" t="str">
            <v>DESPACHO</v>
          </cell>
          <cell r="F1995" t="str">
            <v>NORMAL</v>
          </cell>
          <cell r="G1995" t="str">
            <v>FT86133</v>
          </cell>
          <cell r="H1995">
            <v>44971</v>
          </cell>
          <cell r="I1995" t="str">
            <v>INCIDENCIA</v>
          </cell>
          <cell r="J1995">
            <v>44973</v>
          </cell>
          <cell r="K1995" t="str">
            <v xml:space="preserve">KLEBER CHELA MOROCHO / </v>
          </cell>
          <cell r="L1995" t="str">
            <v>QUITO / SANGOLQUI / CALLE 9 DE AGOSTO Y 8 DE FEBRERO EN LA URBANIZACION RUMINAHUI LOTE 51 EN LA ESCUELA PARTICULAR MARQUEZ DE SELVA ALEGRE CAMPUS 2 FRENTE AL HOSPITAL DEL IESS</v>
          </cell>
        </row>
        <row r="1996">
          <cell r="A1996" t="str">
            <v>18048687</v>
          </cell>
          <cell r="B1996">
            <v>515313</v>
          </cell>
          <cell r="C1996" t="str">
            <v>18048687</v>
          </cell>
          <cell r="D1996" t="str">
            <v>CONECEL</v>
          </cell>
          <cell r="E1996" t="str">
            <v>DESPACHO</v>
          </cell>
          <cell r="F1996" t="str">
            <v>NORMAL</v>
          </cell>
          <cell r="G1996" t="str">
            <v>FEX46908</v>
          </cell>
          <cell r="H1996">
            <v>44971</v>
          </cell>
          <cell r="I1996" t="str">
            <v>EN_TRANSITO</v>
          </cell>
          <cell r="J1996">
            <v>44973</v>
          </cell>
          <cell r="K1996" t="str">
            <v xml:space="preserve">MARCO ANTONIO VALDIVIEZO AGUAYO / </v>
          </cell>
          <cell r="L1996" t="str">
            <v>QUITO / CALDERON / AV.CAPITAN GEVANI CALLE. -PASAJE 1/CONJUNTO HABITACIONAL ENGLAND GARDEN CASAS CAFE CON TECHOS VERDES A UNA CUADAR DEL LOCAL AUTOVIT FRENTE A PIZZERIA EL HORNERO</v>
          </cell>
        </row>
        <row r="1997">
          <cell r="A1997" t="str">
            <v>20003114703354</v>
          </cell>
          <cell r="B1997">
            <v>515317</v>
          </cell>
          <cell r="C1997" t="str">
            <v>20003114703354</v>
          </cell>
          <cell r="D1997" t="str">
            <v>CONECEL</v>
          </cell>
          <cell r="E1997" t="str">
            <v>DESPACHO</v>
          </cell>
          <cell r="F1997" t="str">
            <v>NORMAL</v>
          </cell>
          <cell r="G1997" t="str">
            <v>FT86134</v>
          </cell>
          <cell r="H1997">
            <v>44971</v>
          </cell>
          <cell r="I1997" t="str">
            <v>ENTREGADO</v>
          </cell>
          <cell r="J1997">
            <v>44973</v>
          </cell>
          <cell r="K1997" t="str">
            <v xml:space="preserve">RADAMES FRANCISCO MAZON DUQUE / </v>
          </cell>
          <cell r="L1997" t="str">
            <v>QUITO / CUMBAYA / AV. INTEROCEANICA CENTRO COMERCIAL VILLA CUMBAYA SUPERMAXI DIAG PATIO DE COMIDAS</v>
          </cell>
        </row>
        <row r="1998">
          <cell r="A1998" t="str">
            <v>20003107466929</v>
          </cell>
          <cell r="B1998">
            <v>515318</v>
          </cell>
          <cell r="C1998" t="str">
            <v>20003107466929</v>
          </cell>
          <cell r="D1998" t="str">
            <v>CONECEL</v>
          </cell>
          <cell r="E1998" t="str">
            <v>DESPACHO</v>
          </cell>
          <cell r="F1998" t="str">
            <v>NORMAL</v>
          </cell>
          <cell r="G1998" t="str">
            <v>031002004262565</v>
          </cell>
          <cell r="H1998">
            <v>44971</v>
          </cell>
          <cell r="I1998" t="str">
            <v>ENTREGADO</v>
          </cell>
          <cell r="J1998">
            <v>44972</v>
          </cell>
          <cell r="K1998" t="str">
            <v xml:space="preserve">FABIAN GRISMALDO VEGA FIGUEROA / </v>
          </cell>
          <cell r="L1998" t="str">
            <v>PORTOVIEJO / FRANCISCO PACHECO / CALLE 10 DE AGOSTO Y 21 DE NOVIEMBRE EN LA CDLA FATIMA 10-59 EN UNA CASA DE UN PISO SIN PINTAR A 2 CUADRAS DEL CENTRO DE SALUD DE FATIMA</v>
          </cell>
        </row>
        <row r="1999">
          <cell r="A1999" t="str">
            <v>20003114365440</v>
          </cell>
          <cell r="B1999">
            <v>515319</v>
          </cell>
          <cell r="C1999" t="str">
            <v>20003114365440</v>
          </cell>
          <cell r="D1999" t="str">
            <v>CONECEL</v>
          </cell>
          <cell r="E1999" t="str">
            <v>DESPACHO</v>
          </cell>
          <cell r="F1999" t="str">
            <v>NORMAL</v>
          </cell>
          <cell r="G1999" t="str">
            <v>GR20003114365440</v>
          </cell>
          <cell r="H1999">
            <v>44971</v>
          </cell>
          <cell r="I1999" t="str">
            <v>GESTION TELEFONICA</v>
          </cell>
          <cell r="J1999">
            <v>44973</v>
          </cell>
          <cell r="K1999" t="str">
            <v xml:space="preserve">JORGE ENRIQUE MICOLTA MARQUEZ / </v>
          </cell>
          <cell r="L1999" t="str">
            <v>ESMERALDAS / ESMERALDAS / CALLE BOLIVAR Y MEJIA CASA DE UN PISO SIN PINTAR DIAGONAL A LA FARMACIA SAN GREGORIO Y A UNA CUADRA DE BANECUADOR</v>
          </cell>
        </row>
        <row r="2000">
          <cell r="A2000" t="str">
            <v>20003114379917</v>
          </cell>
          <cell r="B2000">
            <v>515321</v>
          </cell>
          <cell r="C2000" t="str">
            <v>20003114379917</v>
          </cell>
          <cell r="D2000" t="str">
            <v>CONECEL</v>
          </cell>
          <cell r="E2000" t="str">
            <v>DESPACHO</v>
          </cell>
          <cell r="F2000" t="str">
            <v>NORMAL</v>
          </cell>
          <cell r="G2000" t="str">
            <v>GR20003114379917</v>
          </cell>
          <cell r="H2000">
            <v>44971</v>
          </cell>
          <cell r="I2000" t="str">
            <v>EN_TRANSITO</v>
          </cell>
          <cell r="J2000">
            <v>44973</v>
          </cell>
          <cell r="K2000" t="str">
            <v xml:space="preserve">GLORIA ESPERANZA MIRANDA TAPIA / </v>
          </cell>
          <cell r="L2000" t="str">
            <v>SANTO DOMINGO / BOMBOLI / CALLE SUENO DE BOLIVAR EN LA URB SUENO DE BOLIVAR A LA ALTURA DE LA CIA LITERTAD DE TOACHI CERCA DE LA UNIDAD EDUCATIVA MATILDE HIDALGO</v>
          </cell>
        </row>
        <row r="2001">
          <cell r="A2001" t="str">
            <v>20003114377432</v>
          </cell>
          <cell r="B2001">
            <v>515322</v>
          </cell>
          <cell r="C2001" t="str">
            <v>20003114377432</v>
          </cell>
          <cell r="D2001" t="str">
            <v>CONECEL</v>
          </cell>
          <cell r="E2001" t="str">
            <v>DESPACHO</v>
          </cell>
          <cell r="F2001" t="str">
            <v>NORMAL</v>
          </cell>
          <cell r="G2001" t="str">
            <v>GR20003114377432</v>
          </cell>
          <cell r="H2001">
            <v>44971</v>
          </cell>
          <cell r="I2001" t="str">
            <v>ENTREGADO</v>
          </cell>
          <cell r="J2001">
            <v>44973</v>
          </cell>
          <cell r="K2001" t="str">
            <v xml:space="preserve">LISARDO RENE VALDIVIEZO CORDOVA / </v>
          </cell>
          <cell r="L2001" t="str">
            <v>LA LIBERTAD / LA LIBERTAD / AV CUARTA Y CALLE 23 DETRAS DEL BANCO SOLIDARIO EN EL EDIFICIO DE CINCO PISOS</v>
          </cell>
        </row>
        <row r="2002">
          <cell r="A2002" t="str">
            <v>20003109066308</v>
          </cell>
          <cell r="B2002">
            <v>515323</v>
          </cell>
          <cell r="C2002" t="str">
            <v>20003109066308</v>
          </cell>
          <cell r="D2002" t="str">
            <v>CONECEL</v>
          </cell>
          <cell r="E2002" t="str">
            <v>DESPACHO</v>
          </cell>
          <cell r="F2002" t="str">
            <v>NORMAL</v>
          </cell>
          <cell r="G2002" t="str">
            <v>GR20003109066308</v>
          </cell>
          <cell r="H2002">
            <v>44971</v>
          </cell>
          <cell r="I2002" t="str">
            <v>INCIDENCIA</v>
          </cell>
          <cell r="J2002">
            <v>44973</v>
          </cell>
          <cell r="K2002" t="str">
            <v xml:space="preserve">ITALO WALTER ANCHUNDIA BAILON / </v>
          </cell>
          <cell r="L2002" t="str">
            <v>MANTA / TARQUI / CALLE 9 DE OCTUBRE Y AV INTERBARRIAL A MEDIA CUADRA DEL HOSPITAL GENERAL DEL IESS EN UNA CASA DE UN PISO COLOR BLANCO</v>
          </cell>
        </row>
        <row r="2003">
          <cell r="A2003" t="str">
            <v>20003114394800</v>
          </cell>
          <cell r="B2003">
            <v>515324</v>
          </cell>
          <cell r="C2003" t="str">
            <v>20003114394800</v>
          </cell>
          <cell r="D2003" t="str">
            <v>CONECEL</v>
          </cell>
          <cell r="E2003" t="str">
            <v>DESPACHO</v>
          </cell>
          <cell r="F2003" t="str">
            <v>NORMAL</v>
          </cell>
          <cell r="G2003" t="str">
            <v/>
          </cell>
          <cell r="H2003">
            <v>44971</v>
          </cell>
          <cell r="I2003" t="str">
            <v>GESTION TELEFONICA</v>
          </cell>
          <cell r="J2003">
            <v>44973</v>
          </cell>
          <cell r="K2003" t="str">
            <v xml:space="preserve">BLANCA MARISOL SANCHEZ AGUAISA / </v>
          </cell>
          <cell r="L2003" t="str">
            <v>CUENCA / RICAURTE / AV ANTONIO RICAURTE Y MIGUEL NAREA EN LA IGLESIA EVANGELICA APOSTOLICA DEL NOMBRE DE JESUS A UNA CUADRA DEL BANCO PICHINCHA</v>
          </cell>
        </row>
        <row r="2004">
          <cell r="A2004" t="str">
            <v>20003114730105</v>
          </cell>
          <cell r="B2004">
            <v>515325</v>
          </cell>
          <cell r="C2004" t="str">
            <v>20003114730105</v>
          </cell>
          <cell r="D2004" t="str">
            <v>CONECEL</v>
          </cell>
          <cell r="E2004" t="str">
            <v>DESPACHO</v>
          </cell>
          <cell r="F2004" t="str">
            <v>NORMAL</v>
          </cell>
          <cell r="G2004" t="str">
            <v>FT86305</v>
          </cell>
          <cell r="H2004">
            <v>44971</v>
          </cell>
          <cell r="I2004" t="str">
            <v>ENTREGADO</v>
          </cell>
          <cell r="J2004">
            <v>44972</v>
          </cell>
          <cell r="K2004" t="str">
            <v xml:space="preserve">MARITZA MONSERRATE VELEZ SANCHEZ / </v>
          </cell>
          <cell r="L2004" t="str">
            <v>DURAN / ELOY ALFARO / CDLA EL RECREO. 3ETAPA MZ.343 VILLA 25/AV.LAURICE ANTON DE SALEM JUNTO A TIENDA PANCHO 4567 FRENTE A LA FARMACIA GENESIS CSA 2P CL BEIGE</v>
          </cell>
        </row>
        <row r="2005">
          <cell r="A2005" t="str">
            <v>20003114380464</v>
          </cell>
          <cell r="B2005">
            <v>515326</v>
          </cell>
          <cell r="C2005" t="str">
            <v>20003114380464</v>
          </cell>
          <cell r="D2005" t="str">
            <v>CONECEL</v>
          </cell>
          <cell r="E2005" t="str">
            <v>DESPACHO</v>
          </cell>
          <cell r="F2005" t="str">
            <v>NORMAL</v>
          </cell>
          <cell r="G2005" t="str">
            <v>FT86135</v>
          </cell>
          <cell r="H2005">
            <v>44971</v>
          </cell>
          <cell r="I2005" t="str">
            <v>ENTREGADO</v>
          </cell>
          <cell r="J2005">
            <v>44973</v>
          </cell>
          <cell r="K2005" t="str">
            <v xml:space="preserve">KAMILA SOPHIA TAPIA ERAZO / </v>
          </cell>
          <cell r="L2005" t="str">
            <v>QUITO / TABABELA / AV 24 DE SEPTIEMBRE YCONECTOR ALPACHACA TRABAJA FRENTE AL HOTEL EB HOTEL BY EUROBUILDING QUITO AIRPORT LOCAL EL ARRIBO 747</v>
          </cell>
        </row>
        <row r="2006">
          <cell r="A2006" t="str">
            <v>20003069980672</v>
          </cell>
          <cell r="B2006">
            <v>515327</v>
          </cell>
          <cell r="C2006" t="str">
            <v>20003069980672</v>
          </cell>
          <cell r="D2006" t="str">
            <v>CONECEL</v>
          </cell>
          <cell r="E2006" t="str">
            <v>DESPACHO</v>
          </cell>
          <cell r="F2006" t="str">
            <v>NORMAL</v>
          </cell>
          <cell r="G2006" t="str">
            <v>FT86136</v>
          </cell>
          <cell r="H2006">
            <v>44971</v>
          </cell>
          <cell r="I2006" t="str">
            <v>GESTION TELEFONICA</v>
          </cell>
          <cell r="J2006">
            <v>44973</v>
          </cell>
          <cell r="K2006" t="str">
            <v>LUIS MIGUEL MERO ALCIVAR / ALCIVAR CAJAPE MAGGNI LORENA</v>
          </cell>
          <cell r="L2006" t="str">
            <v>QUITO / LLANO GRANDE / 28 DE JUNIO Y GABRIEL GARCIA MORENO. ENTRADA A LLANO GRANDE</v>
          </cell>
        </row>
        <row r="2007">
          <cell r="A2007" t="str">
            <v>20003109052489</v>
          </cell>
          <cell r="B2007">
            <v>515328</v>
          </cell>
          <cell r="C2007" t="str">
            <v>20003109052489</v>
          </cell>
          <cell r="D2007" t="str">
            <v>CONECEL</v>
          </cell>
          <cell r="E2007" t="str">
            <v>DESPACHO</v>
          </cell>
          <cell r="F2007" t="str">
            <v>NORMAL</v>
          </cell>
          <cell r="G2007" t="str">
            <v>GR20003109052489</v>
          </cell>
          <cell r="H2007">
            <v>44971</v>
          </cell>
          <cell r="I2007" t="str">
            <v>ENTREGADO</v>
          </cell>
          <cell r="J2007">
            <v>44972</v>
          </cell>
          <cell r="K2007" t="str">
            <v>ELIRS DAIMAR CONTRERAS ESCALONAS / SATIZABAL JAMA GENNY AGUSTINA</v>
          </cell>
          <cell r="L2007" t="str">
            <v>MANTA / ELOY ALFARO / CDLA LA AURORA/CALLE RIO CHONE 854 Y VIA MANTA - MONTECRISTI, CS 2P CLR BLANCA A1 CDRA DEL PARQUE CENTRAL DE LA AURORA FRENTE AL CENTRO MEDICO LA AURORA</v>
          </cell>
        </row>
        <row r="2008">
          <cell r="A2008" t="str">
            <v>20003114377437</v>
          </cell>
          <cell r="B2008">
            <v>515330</v>
          </cell>
          <cell r="C2008" t="str">
            <v>20003114377437</v>
          </cell>
          <cell r="D2008" t="str">
            <v>CONECEL</v>
          </cell>
          <cell r="E2008" t="str">
            <v>DESPACHO</v>
          </cell>
          <cell r="F2008" t="str">
            <v>NORMAL</v>
          </cell>
          <cell r="G2008" t="str">
            <v/>
          </cell>
          <cell r="H2008">
            <v>44971</v>
          </cell>
          <cell r="I2008" t="str">
            <v>ENTREGADO</v>
          </cell>
          <cell r="J2008">
            <v>44972</v>
          </cell>
          <cell r="K2008" t="str">
            <v xml:space="preserve">CLARA PATRICIA INIGUEZ CARDENAS / </v>
          </cell>
          <cell r="L2008" t="str">
            <v>CUENCA / YANUNCAY / URB VISTA LINDA AV BENITO PEREZ 176 Y DIEGO BARROS CASA ESQUINERA DE DOS PISOS DIAGONAL A LA FACULTAD DE AGRONOMIA DE LA UNIVERSIDAD DE CUENCA</v>
          </cell>
        </row>
        <row r="2009">
          <cell r="A2009" t="str">
            <v>20003101577420</v>
          </cell>
          <cell r="B2009">
            <v>515331</v>
          </cell>
          <cell r="C2009" t="str">
            <v>20003101577420</v>
          </cell>
          <cell r="D2009" t="str">
            <v>CONECEL</v>
          </cell>
          <cell r="E2009" t="str">
            <v>DESPACHO</v>
          </cell>
          <cell r="F2009" t="str">
            <v>NORMAL</v>
          </cell>
          <cell r="G2009" t="str">
            <v>FEX46911</v>
          </cell>
          <cell r="H2009">
            <v>44971</v>
          </cell>
          <cell r="I2009" t="str">
            <v>EN_TRANSITO</v>
          </cell>
          <cell r="J2009">
            <v>44972</v>
          </cell>
          <cell r="K2009" t="str">
            <v xml:space="preserve">FRANKLIN ADRIAN VALENCIA MUNOZ / </v>
          </cell>
          <cell r="L2009" t="str">
            <v>QUITO / COCHAPAMBA / CALLE EDUARDO NAULA Y YUMBOS ,A 2 CDRAS PARQUE LA FLORIDA,CASA 2 PISO COLOR BLANCA</v>
          </cell>
        </row>
        <row r="2010">
          <cell r="A2010" t="str">
            <v>20003110714770</v>
          </cell>
          <cell r="B2010">
            <v>515332</v>
          </cell>
          <cell r="C2010" t="str">
            <v>20003110714770</v>
          </cell>
          <cell r="D2010" t="str">
            <v>CONECEL</v>
          </cell>
          <cell r="E2010" t="str">
            <v>DESPACHO</v>
          </cell>
          <cell r="F2010" t="str">
            <v>NORMAL</v>
          </cell>
          <cell r="G2010" t="str">
            <v>FEX46912</v>
          </cell>
          <cell r="H2010">
            <v>44971</v>
          </cell>
          <cell r="I2010" t="str">
            <v>ENTREGADO</v>
          </cell>
          <cell r="J2010">
            <v>44972</v>
          </cell>
          <cell r="K2010" t="str">
            <v xml:space="preserve">ERIC MIGUEL CEVALLOS TRUJILLO / </v>
          </cell>
          <cell r="L2010" t="str">
            <v>QUITO / CARCELEN / CALLE BARTOLOME SANCHEZ Y ANANSAYAS EN LOS GALPONES FRENTE DE EMPRESA DANA TRANSEJES</v>
          </cell>
        </row>
        <row r="2011">
          <cell r="A2011" t="str">
            <v>20003114713635</v>
          </cell>
          <cell r="B2011">
            <v>515334</v>
          </cell>
          <cell r="C2011" t="str">
            <v>20003114713635</v>
          </cell>
          <cell r="D2011" t="str">
            <v>CONECEL</v>
          </cell>
          <cell r="E2011" t="str">
            <v>DESPACHO</v>
          </cell>
          <cell r="F2011" t="str">
            <v>NORMAL</v>
          </cell>
          <cell r="G2011" t="str">
            <v>031002004262568</v>
          </cell>
          <cell r="H2011">
            <v>44971</v>
          </cell>
          <cell r="I2011" t="str">
            <v>INCIDENCIA</v>
          </cell>
          <cell r="J2011">
            <v>44973</v>
          </cell>
          <cell r="K2011" t="str">
            <v>ALEXANDRA JEANETTE JUMBO ARCOS / JESSENIA CRUZ</v>
          </cell>
          <cell r="L2011" t="str">
            <v>AMBATO / HUACHI CHICO / BATALLA DEL PICHINCHA Y GREGORIO ESCOBEDO ENTREGAR EN EL CONSULTORIO AL MEDIC POR LA PISTA ATLETICA</v>
          </cell>
        </row>
        <row r="2012">
          <cell r="A2012" t="str">
            <v>20003110324438</v>
          </cell>
          <cell r="B2012">
            <v>515335</v>
          </cell>
          <cell r="C2012" t="str">
            <v>20003110324438</v>
          </cell>
          <cell r="D2012" t="str">
            <v>CONECEL</v>
          </cell>
          <cell r="E2012" t="str">
            <v>DESPACHO</v>
          </cell>
          <cell r="F2012" t="str">
            <v>NORMAL</v>
          </cell>
          <cell r="G2012" t="str">
            <v>FT86306</v>
          </cell>
          <cell r="H2012">
            <v>44971</v>
          </cell>
          <cell r="I2012" t="str">
            <v>DEVOLUCION_EN_PROCESO</v>
          </cell>
          <cell r="J2012">
            <v>44973</v>
          </cell>
          <cell r="K2012" t="str">
            <v xml:space="preserve">ROBINSON RENE CONFORME ALVAREZ / </v>
          </cell>
          <cell r="L2012" t="str">
            <v>DAULE / LA AURORA / CALLE MANUEL CAYETANO Y PICHINCHA EN EL SECTOR MARIANITA DETRAS DEL CENTRO COMERCIAL DAULE CASA DE UN PISO DE LOSA A UNA CUADRA DEL CROQUIS</v>
          </cell>
        </row>
        <row r="2013">
          <cell r="A2013" t="str">
            <v>20003114719039</v>
          </cell>
          <cell r="B2013">
            <v>515336</v>
          </cell>
          <cell r="C2013" t="str">
            <v>20003114719039</v>
          </cell>
          <cell r="D2013" t="str">
            <v>CONECEL</v>
          </cell>
          <cell r="E2013" t="str">
            <v>DESPACHO</v>
          </cell>
          <cell r="F2013" t="str">
            <v>NORMAL</v>
          </cell>
          <cell r="G2013" t="str">
            <v>GR20003114719039</v>
          </cell>
          <cell r="H2013">
            <v>44971</v>
          </cell>
          <cell r="I2013" t="str">
            <v>ENTREGADO</v>
          </cell>
          <cell r="J2013">
            <v>44971</v>
          </cell>
          <cell r="K2013" t="str">
            <v xml:space="preserve">LIGIA MAGADALENA MOSQUERA COSTALES / </v>
          </cell>
          <cell r="L2013" t="str">
            <v>SANTO DOMINGO / BOMBOLI / CALLE TEO CONSTANTE Y PASAJE HERNANDO DE LA CRUZ EN LA URBANIZACION LOS ROSALES 3ERA ETPAA MZ 35 CASA 1 DE UN PISO COLOR BEIGE FRENTE AL CENTRO DE SALUD</v>
          </cell>
        </row>
        <row r="2014">
          <cell r="A2014" t="str">
            <v>53720</v>
          </cell>
          <cell r="B2014">
            <v>515302</v>
          </cell>
          <cell r="C2014" t="str">
            <v>53720</v>
          </cell>
          <cell r="D2014" t="str">
            <v>DEGSO</v>
          </cell>
          <cell r="E2014" t="str">
            <v>DESPACHO</v>
          </cell>
          <cell r="F2014" t="str">
            <v>NORMAL</v>
          </cell>
          <cell r="G2014" t="str">
            <v>FT86252</v>
          </cell>
          <cell r="H2014">
            <v>44971</v>
          </cell>
          <cell r="I2014" t="str">
            <v>ENTREGADO</v>
          </cell>
          <cell r="J2014">
            <v>44972</v>
          </cell>
          <cell r="K2014" t="str">
            <v>INSTITUTO DE INVESTIGACION, EDUCACION Y PROMOCION POPULAR DEL ECUADOR INEPE</v>
          </cell>
          <cell r="L2014" t="str">
            <v xml:space="preserve"> LA DOLOROSA, CARAPUNGO OE10-189 Y CHILIBULO/CONTACTO 0983451853 INSTITUTO DE INVESTIGACION</v>
          </cell>
        </row>
        <row r="2015">
          <cell r="A2015" t="str">
            <v>53765</v>
          </cell>
          <cell r="B2015">
            <v>515304</v>
          </cell>
          <cell r="C2015" t="str">
            <v>53765</v>
          </cell>
          <cell r="D2015" t="str">
            <v>DEGSO</v>
          </cell>
          <cell r="E2015" t="str">
            <v>DESPACHO</v>
          </cell>
          <cell r="F2015" t="str">
            <v>NORMAL</v>
          </cell>
          <cell r="G2015" t="str">
            <v>FT86253</v>
          </cell>
          <cell r="H2015">
            <v>44971</v>
          </cell>
          <cell r="I2015" t="str">
            <v>ENTREGADO</v>
          </cell>
          <cell r="J2015">
            <v>44973</v>
          </cell>
          <cell r="K2015" t="str">
            <v>AUTOELEVACION CIA. LTDA.</v>
          </cell>
          <cell r="L2015" t="str">
            <v>DIRECCION: LA PLANTA EN SAN MIGUEL DEL COMUN BAJO CALLE M Y CALLE N DIAGONAL A SERVITRUCK. / ATENCION SORAYA REYES 09 58929589</v>
          </cell>
        </row>
        <row r="2016">
          <cell r="A2016" t="str">
            <v>SOBRE 145</v>
          </cell>
          <cell r="B2016">
            <v>515301</v>
          </cell>
          <cell r="C2016" t="str">
            <v>SOBRE 145</v>
          </cell>
          <cell r="D2016" t="str">
            <v>HYCITE</v>
          </cell>
          <cell r="E2016" t="str">
            <v>DESPACHO</v>
          </cell>
          <cell r="F2016" t="str">
            <v>NORMAL</v>
          </cell>
          <cell r="G2016" t="str">
            <v>ITQ7179</v>
          </cell>
          <cell r="H2016">
            <v>44971</v>
          </cell>
          <cell r="I2016" t="str">
            <v>ENTREGADO</v>
          </cell>
          <cell r="J2016">
            <v>44972</v>
          </cell>
          <cell r="K2016" t="str">
            <v>ALAIN PEREZ</v>
          </cell>
          <cell r="L2016" t="str">
            <v>CIUDAD DE QUITO AV. 12 DE OCTUBRE N26-48 Y LINCOLN, EDIFICIO MIRAGE, PISO 7 HORARIO: 8:30AM ? 5:30PM</v>
          </cell>
        </row>
        <row r="2017">
          <cell r="A2017" t="str">
            <v>SP_23_086_18651805</v>
          </cell>
          <cell r="B2017">
            <v>515300</v>
          </cell>
          <cell r="C2017" t="str">
            <v>SP_23_086_18651805</v>
          </cell>
          <cell r="D2017" t="str">
            <v>SPARE</v>
          </cell>
          <cell r="E2017" t="str">
            <v>DESPACHO</v>
          </cell>
          <cell r="F2017" t="str">
            <v>NORMAL</v>
          </cell>
          <cell r="G2017" t="str">
            <v>FT86077</v>
          </cell>
          <cell r="H2017">
            <v>44971</v>
          </cell>
          <cell r="I2017" t="str">
            <v>ENTREGADO</v>
          </cell>
          <cell r="J2017">
            <v>44971</v>
          </cell>
          <cell r="K2017" t="str">
            <v>HUAWEI_UIO_DAVID VERDESOTO</v>
          </cell>
          <cell r="L2017" t="str">
            <v>NACIONES UNIDAS E2-30 Y NUÑEZ DE VELA EDIFICIO METROPOLITAN PISO 18</v>
          </cell>
        </row>
        <row r="2018">
          <cell r="A2018" t="str">
            <v>OB-2023-FEB-14-30</v>
          </cell>
          <cell r="B2018">
            <v>515299</v>
          </cell>
          <cell r="C2018" t="str">
            <v>OB-2023-FEB-14-30</v>
          </cell>
          <cell r="D2018" t="str">
            <v>LYNX</v>
          </cell>
          <cell r="E2018" t="str">
            <v>DESPACHO</v>
          </cell>
          <cell r="F2018" t="str">
            <v>EXCLUSIVO</v>
          </cell>
          <cell r="G2018" t="str">
            <v>FT86076</v>
          </cell>
          <cell r="H2018">
            <v>44971</v>
          </cell>
          <cell r="I2018" t="str">
            <v>ENTREGADO</v>
          </cell>
          <cell r="J2018">
            <v>44972</v>
          </cell>
          <cell r="K2018" t="str">
            <v>SUPTELCOM - EDISON MONTENEGRO / DANIEL GONZÁLEZ</v>
          </cell>
          <cell r="L2018" t="str">
            <v>AV. AMAZONAS N25-23 Y COLÓN. EDIFICIO ESPAÑA OFICINA 25</v>
          </cell>
        </row>
        <row r="2019">
          <cell r="A2019" t="str">
            <v>570749</v>
          </cell>
          <cell r="B2019">
            <v>515294</v>
          </cell>
          <cell r="C2019" t="str">
            <v>570749</v>
          </cell>
          <cell r="D2019" t="str">
            <v>DPW</v>
          </cell>
          <cell r="E2019" t="str">
            <v>DESPACHO</v>
          </cell>
          <cell r="F2019" t="str">
            <v>NORMAL</v>
          </cell>
          <cell r="G2019" t="str">
            <v>FT86147</v>
          </cell>
          <cell r="H2019">
            <v>44971</v>
          </cell>
          <cell r="I2019" t="str">
            <v>ENTREGADO</v>
          </cell>
          <cell r="J2019">
            <v>44972</v>
          </cell>
          <cell r="K2019" t="str">
            <v>UNIDAD EDUCATIVA EL SAUCE</v>
          </cell>
          <cell r="L2019" t="str">
            <v>VIA INTEROCEANICA KM. 12, JUNTO AL CLUB EL NACIONA, TUMBACO, PICHINCHA, QUITO, ECUADOR./MARIA LAURA VALDIVIESO/593 99 973 5529///8:00AM- 15:00PM- DIFICIL ACCESO CAMINO INTERNO //</v>
          </cell>
        </row>
        <row r="2020">
          <cell r="A2020" t="str">
            <v>570760</v>
          </cell>
          <cell r="B2020">
            <v>515295</v>
          </cell>
          <cell r="C2020" t="str">
            <v>570760</v>
          </cell>
          <cell r="D2020" t="str">
            <v>DPW</v>
          </cell>
          <cell r="E2020" t="str">
            <v>DESPACHO</v>
          </cell>
          <cell r="F2020" t="str">
            <v>NORMAL</v>
          </cell>
          <cell r="G2020" t="str">
            <v>FT86148</v>
          </cell>
          <cell r="H2020">
            <v>44971</v>
          </cell>
          <cell r="I2020" t="str">
            <v>HABILITADO_RUTEO</v>
          </cell>
          <cell r="J2020">
            <v>44973</v>
          </cell>
          <cell r="K2020" t="str">
            <v>JESSS INTERNATIONAL CHRISTIAN ACADEMY</v>
          </cell>
          <cell r="L2020" t="str">
            <v>CALLE LOS NOGALES NO N52-120, INTERCEPCION PRIMERA TRANSVERSAL, PICHINCHA, QUITO, ECUADOR./MARIA GUAMAN/593999448689/ROSITA GUEVARA/593988083800/ //</v>
          </cell>
        </row>
        <row r="2021">
          <cell r="A2021" t="str">
            <v>570765</v>
          </cell>
          <cell r="B2021">
            <v>515296</v>
          </cell>
          <cell r="C2021" t="str">
            <v>570765</v>
          </cell>
          <cell r="D2021" t="str">
            <v>DPW</v>
          </cell>
          <cell r="E2021" t="str">
            <v>DESPACHO</v>
          </cell>
          <cell r="F2021" t="str">
            <v>NORMAL</v>
          </cell>
          <cell r="G2021" t="str">
            <v>FT86149</v>
          </cell>
          <cell r="H2021">
            <v>44971</v>
          </cell>
          <cell r="I2021" t="str">
            <v>ENTREGADO</v>
          </cell>
          <cell r="J2021">
            <v>44972</v>
          </cell>
          <cell r="K2021" t="str">
            <v>COLEGIO SAN VICENTE DE PAUL</v>
          </cell>
          <cell r="L2021" t="str">
            <v>CALLE: ORIENTE Y SUCRE COLONIA/ZONA CIUDAD: CONOCOTO PICHINCHA/MAX REYES /593998272971/ALEXANDRA ZURITA/986377406/7:30AM-12:00PM//</v>
          </cell>
        </row>
        <row r="2022">
          <cell r="A2022" t="str">
            <v>Recoleccion_17</v>
          </cell>
          <cell r="B2022">
            <v>515297</v>
          </cell>
          <cell r="C2022" t="str">
            <v>Recoleccion_17</v>
          </cell>
          <cell r="D2022" t="str">
            <v>DPW</v>
          </cell>
          <cell r="E2022" t="str">
            <v>DESPACHO</v>
          </cell>
          <cell r="F2022" t="str">
            <v>NORMAL</v>
          </cell>
          <cell r="G2022" t="str">
            <v>FT86151</v>
          </cell>
          <cell r="H2022">
            <v>44971</v>
          </cell>
          <cell r="I2022" t="str">
            <v>ENTREGADO</v>
          </cell>
          <cell r="J2022">
            <v>44972</v>
          </cell>
          <cell r="K2022" t="str">
            <v>COLEGIO ANDINO</v>
          </cell>
          <cell r="L2022" t="str">
            <v>AV. COLON E9-205 Y 6 DE DICIEMBRE, C.P. 170135, PICHINCHA, QUITO, ECUADOR./KONNY ANDRADE/593992709900///9:00AM-13:00PM - DIFICIL ACCESO SEGUNDO PISO//LUIS SUAREZ/0 98 738 0025(QUIEN ENTREGARA 10 SKYBO</v>
          </cell>
        </row>
        <row r="2023">
          <cell r="A2023" t="str">
            <v>Recoleccion_16</v>
          </cell>
          <cell r="B2023">
            <v>515298</v>
          </cell>
          <cell r="C2023" t="str">
            <v>Recoleccion_16</v>
          </cell>
          <cell r="D2023" t="str">
            <v>DPW</v>
          </cell>
          <cell r="E2023" t="str">
            <v>DESPACHO</v>
          </cell>
          <cell r="F2023" t="str">
            <v>NORMAL</v>
          </cell>
          <cell r="G2023" t="str">
            <v>FT86150</v>
          </cell>
          <cell r="H2023">
            <v>44971</v>
          </cell>
          <cell r="I2023" t="str">
            <v>ENTREGADO</v>
          </cell>
          <cell r="J2023">
            <v>44973</v>
          </cell>
          <cell r="K2023" t="str">
            <v>UNIDAD EDUCATIVA EL SAUCE</v>
          </cell>
          <cell r="L2023" t="str">
            <v xml:space="preserve">VIA INTEROCEANICA KM. 12, JUNTO AL CLUB EL NACIONA, TUMBACO, PICHINCHA, QUITO, ECUADOR./MARIA LAURA VALDIVIESO/593 99 973 5529///8:00AM- 15:00PM- DIFICIL ACCESO CAMINO INTERNO //GABRIELA ORTIZ / +593 </v>
          </cell>
        </row>
        <row r="2024">
          <cell r="A2024" t="str">
            <v>2495607</v>
          </cell>
          <cell r="B2024">
            <v>515291</v>
          </cell>
          <cell r="C2024" t="str">
            <v>2495607</v>
          </cell>
          <cell r="D2024" t="str">
            <v>MDELIVERY</v>
          </cell>
          <cell r="E2024" t="str">
            <v>DESPACHO</v>
          </cell>
          <cell r="F2024" t="str">
            <v>EXPRESS</v>
          </cell>
          <cell r="G2024" t="str">
            <v>031080002495607</v>
          </cell>
          <cell r="H2024">
            <v>44971</v>
          </cell>
          <cell r="I2024" t="str">
            <v>ENTREGADO</v>
          </cell>
          <cell r="J2024">
            <v>44971</v>
          </cell>
          <cell r="K2024" t="str">
            <v xml:space="preserve">TANIA SARMIENTO_SEGURIDAD ELECTRONICA OMNITRONELECTRICA CIA LTDA </v>
          </cell>
          <cell r="L2024" t="str">
            <v>AZUAY CUENCA JULIO MATOVELE 7 60 AVENIDA RICARDO MUNOZ SEGURIDAD ELECTRONICA OMNITRONELECTRICA CIA LTDA</v>
          </cell>
        </row>
        <row r="2025">
          <cell r="A2025" t="str">
            <v>2495601</v>
          </cell>
          <cell r="B2025">
            <v>515292</v>
          </cell>
          <cell r="C2025" t="str">
            <v>2495601</v>
          </cell>
          <cell r="D2025" t="str">
            <v>MDELIVERY</v>
          </cell>
          <cell r="E2025" t="str">
            <v>DESPACHO</v>
          </cell>
          <cell r="F2025" t="str">
            <v>EXPRESS</v>
          </cell>
          <cell r="G2025" t="str">
            <v>FT86078</v>
          </cell>
          <cell r="H2025">
            <v>44971</v>
          </cell>
          <cell r="I2025" t="str">
            <v>ENTREGADO</v>
          </cell>
          <cell r="J2025">
            <v>44972</v>
          </cell>
          <cell r="K2025" t="str">
            <v>JONATHAN TAPIA_COMITE DE EMPRESA DE LOS TRABAJADORES DEL DIARIO</v>
          </cell>
          <cell r="L2025" t="str">
            <v>GUAYAS GUAYAQUIL AV DOMINGO COMIN Y ERNESTO ALBAN SUR DE LA CIUDAD MATRIZ DE DIARIO EL UNIVERSO FRENTE A LA PARADA DE LA METROVIA DE LA CDLA 9 DE OCTUBRE EN GARITA PEDIR PERMISO PARA ENTRAR AL AREA DE</v>
          </cell>
        </row>
        <row r="2026">
          <cell r="A2026" t="str">
            <v>2495610</v>
          </cell>
          <cell r="B2026">
            <v>515293</v>
          </cell>
          <cell r="C2026" t="str">
            <v>2495610</v>
          </cell>
          <cell r="D2026" t="str">
            <v>MDELIVERY</v>
          </cell>
          <cell r="E2026" t="str">
            <v>DESPACHO</v>
          </cell>
          <cell r="F2026" t="str">
            <v>EXPRESS</v>
          </cell>
          <cell r="G2026" t="str">
            <v>FT86079</v>
          </cell>
          <cell r="H2026">
            <v>44971</v>
          </cell>
          <cell r="I2026" t="str">
            <v>ENTREGADO</v>
          </cell>
          <cell r="J2026">
            <v>44972</v>
          </cell>
          <cell r="K2026" t="str">
            <v xml:space="preserve">GISEL AVEIGA NIETO_FILTROCORP S A </v>
          </cell>
          <cell r="L2026" t="str">
            <v>GUAYAS GUAYAQUIL CDLA MIRADOR DEL NORTE MZ 32 SL 8 10 11 CDLA MIRADOR DEL NORTE FTE A TERRENOS DE COLEGIO LA SALLE</v>
          </cell>
        </row>
        <row r="2027">
          <cell r="A2027" t="str">
            <v>2495794</v>
          </cell>
          <cell r="B2027">
            <v>515283</v>
          </cell>
          <cell r="C2027" t="str">
            <v>2495794</v>
          </cell>
          <cell r="D2027" t="str">
            <v>MDELIVERY</v>
          </cell>
          <cell r="E2027" t="str">
            <v>DESPACHO</v>
          </cell>
          <cell r="F2027" t="str">
            <v>NORMAL</v>
          </cell>
          <cell r="G2027" t="str">
            <v>FT86125</v>
          </cell>
          <cell r="H2027">
            <v>44971</v>
          </cell>
          <cell r="I2027" t="str">
            <v>ENTREGADO</v>
          </cell>
          <cell r="J2027">
            <v>44973</v>
          </cell>
          <cell r="K2027" t="str">
            <v>Claudio Carrillo_TURBOSYSTEMS ECUADOR S A</v>
          </cell>
          <cell r="L2027" t="str">
            <v>Av Oswaldo Guayasamin E4 145 y Av Siena</v>
          </cell>
        </row>
        <row r="2028">
          <cell r="A2028" t="str">
            <v>2495799</v>
          </cell>
          <cell r="B2028">
            <v>515284</v>
          </cell>
          <cell r="C2028" t="str">
            <v>2495799</v>
          </cell>
          <cell r="D2028" t="str">
            <v>MDELIVERY</v>
          </cell>
          <cell r="E2028" t="str">
            <v>DESPACHO</v>
          </cell>
          <cell r="F2028" t="str">
            <v>NORMAL</v>
          </cell>
          <cell r="G2028" t="str">
            <v>FT86124</v>
          </cell>
          <cell r="H2028">
            <v>44971</v>
          </cell>
          <cell r="I2028" t="str">
            <v>ENTREGADO</v>
          </cell>
          <cell r="J2028">
            <v>44972</v>
          </cell>
          <cell r="K2028" t="str">
            <v>Sofia Benitez_ASOCIACION SOLIDARISTA PROFUTURO</v>
          </cell>
          <cell r="L2028" t="str">
            <v xml:space="preserve"> Holcim Planta Quito Norte Av Manuel Zambrano 200 y 6 de Diciembre </v>
          </cell>
        </row>
        <row r="2029">
          <cell r="A2029" t="str">
            <v>2495801</v>
          </cell>
          <cell r="B2029">
            <v>515285</v>
          </cell>
          <cell r="C2029" t="str">
            <v>2495801</v>
          </cell>
          <cell r="D2029" t="str">
            <v>MDELIVERY</v>
          </cell>
          <cell r="E2029" t="str">
            <v>DESPACHO</v>
          </cell>
          <cell r="F2029" t="str">
            <v>NORMAL</v>
          </cell>
          <cell r="G2029" t="str">
            <v>FT86117</v>
          </cell>
          <cell r="H2029">
            <v>44971</v>
          </cell>
          <cell r="I2029" t="str">
            <v>ENTREGADO</v>
          </cell>
          <cell r="J2029">
            <v>44972</v>
          </cell>
          <cell r="K2029" t="str">
            <v>LUIS ALBERTO SANMARTIN NAVARRO_LUIS ALBERTO SANMARTIN NAVARRO</v>
          </cell>
          <cell r="L2029" t="str">
            <v>QG53 JGH s n y Juan Bautista Aguirre Barrio la Mallas Sector Loma de Puengasi Av Libertador Simon Bolivar Quito</v>
          </cell>
        </row>
        <row r="2030">
          <cell r="A2030" t="str">
            <v>2495803</v>
          </cell>
          <cell r="B2030">
            <v>515286</v>
          </cell>
          <cell r="C2030" t="str">
            <v>2495803</v>
          </cell>
          <cell r="D2030" t="str">
            <v>MDELIVERY</v>
          </cell>
          <cell r="E2030" t="str">
            <v>DESPACHO</v>
          </cell>
          <cell r="F2030" t="str">
            <v>NORMAL</v>
          </cell>
          <cell r="G2030" t="str">
            <v>FT86126</v>
          </cell>
          <cell r="H2030">
            <v>44971</v>
          </cell>
          <cell r="I2030" t="str">
            <v>ENTREGADO</v>
          </cell>
          <cell r="J2030">
            <v>44972</v>
          </cell>
          <cell r="K2030" t="str">
            <v>FERNANDO ALVARADO_ NIPRO MEDICAL CORPORATION</v>
          </cell>
          <cell r="L2030" t="str">
            <v>Calle El Arenal Oe11 192 y Panamericana Norte Galpon Azul</v>
          </cell>
        </row>
        <row r="2031">
          <cell r="A2031" t="str">
            <v>2495804</v>
          </cell>
          <cell r="B2031">
            <v>515287</v>
          </cell>
          <cell r="C2031" t="str">
            <v>2495804</v>
          </cell>
          <cell r="D2031" t="str">
            <v>MDELIVERY</v>
          </cell>
          <cell r="E2031" t="str">
            <v>DESPACHO</v>
          </cell>
          <cell r="F2031" t="str">
            <v>NORMAL</v>
          </cell>
          <cell r="G2031" t="str">
            <v>031080002495804</v>
          </cell>
          <cell r="H2031">
            <v>44971</v>
          </cell>
          <cell r="I2031" t="str">
            <v>ENTREGADO</v>
          </cell>
          <cell r="J2031">
            <v>44972</v>
          </cell>
          <cell r="K2031" t="str">
            <v>SILVIA RAQUEL VELEZ LOOR_SILVIA RAQUEL VELEZ LOOR</v>
          </cell>
          <cell r="L2031" t="str">
            <v>Victor veleZ y Reales tamarindos ENTREGAR EN urbanizacion san Luis casa 40 2 pisos color blanco diagonal al restaurante Cajamarca</v>
          </cell>
        </row>
        <row r="2032">
          <cell r="A2032" t="str">
            <v>2495805</v>
          </cell>
          <cell r="B2032">
            <v>515288</v>
          </cell>
          <cell r="C2032" t="str">
            <v>2495805</v>
          </cell>
          <cell r="D2032" t="str">
            <v>MDELIVERY</v>
          </cell>
          <cell r="E2032" t="str">
            <v>DESPACHO</v>
          </cell>
          <cell r="F2032" t="str">
            <v>NORMAL</v>
          </cell>
          <cell r="G2032" t="str">
            <v>FT86130</v>
          </cell>
          <cell r="H2032">
            <v>44971</v>
          </cell>
          <cell r="I2032" t="str">
            <v>ENTREGADO</v>
          </cell>
          <cell r="J2032">
            <v>44972</v>
          </cell>
          <cell r="K2032" t="str">
            <v>VICKY MUELA_COMITE DE EMPRESA DE LOS TRABAJADORES DE LA EMPRESA</v>
          </cell>
          <cell r="L2032" t="str">
            <v>Via AmaguaNa km 25 empresa FV</v>
          </cell>
        </row>
        <row r="2033">
          <cell r="A2033" t="str">
            <v>2495808</v>
          </cell>
          <cell r="B2033">
            <v>515289</v>
          </cell>
          <cell r="C2033" t="str">
            <v>2495808</v>
          </cell>
          <cell r="D2033" t="str">
            <v>MDELIVERY</v>
          </cell>
          <cell r="E2033" t="str">
            <v>DESPACHO</v>
          </cell>
          <cell r="F2033" t="str">
            <v>NORMAL</v>
          </cell>
          <cell r="G2033" t="str">
            <v>FT86140</v>
          </cell>
          <cell r="H2033">
            <v>44971</v>
          </cell>
          <cell r="I2033" t="str">
            <v>ENTREGADO</v>
          </cell>
          <cell r="J2033">
            <v>44973</v>
          </cell>
          <cell r="K2033" t="str">
            <v xml:space="preserve">Alexandra de Lourdes Monge ZuNiga_BANCO GUAYAQUIL S A </v>
          </cell>
          <cell r="L2033" t="str">
            <v>GUAYAS GUAYAQUIL Urb Villa del Rey Mz 22 villa 2 etapa Reina Isabel VILLA DEL REY</v>
          </cell>
        </row>
        <row r="2034">
          <cell r="A2034" t="str">
            <v>2495809</v>
          </cell>
          <cell r="B2034">
            <v>515290</v>
          </cell>
          <cell r="C2034" t="str">
            <v>2495809</v>
          </cell>
          <cell r="D2034" t="str">
            <v>MDELIVERY</v>
          </cell>
          <cell r="E2034" t="str">
            <v>DESPACHO</v>
          </cell>
          <cell r="F2034" t="str">
            <v>NORMAL</v>
          </cell>
          <cell r="G2034" t="str">
            <v>FT86119</v>
          </cell>
          <cell r="H2034">
            <v>44971</v>
          </cell>
          <cell r="I2034" t="str">
            <v>ENTREGADO</v>
          </cell>
          <cell r="J2034">
            <v>44973</v>
          </cell>
          <cell r="K2034" t="str">
            <v>PAMELA SOFIA GUERRA CUZME_PAMELA SOFIA GUERRA CUZME</v>
          </cell>
          <cell r="L2034" t="str">
            <v>TUMBACO PASAJE SAN LORENZO Y DOMINGO RENGIFO</v>
          </cell>
        </row>
        <row r="2035">
          <cell r="A2035" t="str">
            <v>2495717</v>
          </cell>
          <cell r="B2035">
            <v>515241</v>
          </cell>
          <cell r="C2035" t="str">
            <v>2495717</v>
          </cell>
          <cell r="D2035" t="str">
            <v>MDELIVERY</v>
          </cell>
          <cell r="E2035" t="str">
            <v>DESPACHO</v>
          </cell>
          <cell r="F2035" t="str">
            <v>EXPRESS</v>
          </cell>
          <cell r="G2035" t="str">
            <v>FEX46916</v>
          </cell>
          <cell r="H2035">
            <v>44971</v>
          </cell>
          <cell r="I2035" t="str">
            <v>ENTREGADO</v>
          </cell>
          <cell r="J2035">
            <v>44972</v>
          </cell>
          <cell r="K2035" t="str">
            <v>Sonia Borja_URGENTITO EC S A</v>
          </cell>
          <cell r="L2035" t="str">
            <v>Eloy Alfaro E10 72 y Fresnos</v>
          </cell>
        </row>
        <row r="2036">
          <cell r="A2036" t="str">
            <v>2495735</v>
          </cell>
          <cell r="B2036">
            <v>515242</v>
          </cell>
          <cell r="C2036" t="str">
            <v>2495735</v>
          </cell>
          <cell r="D2036" t="str">
            <v>MDELIVERY</v>
          </cell>
          <cell r="E2036" t="str">
            <v>DESPACHO</v>
          </cell>
          <cell r="F2036" t="str">
            <v>EXPRESS</v>
          </cell>
          <cell r="G2036" t="str">
            <v>FTR46886</v>
          </cell>
          <cell r="H2036">
            <v>44971</v>
          </cell>
          <cell r="I2036" t="str">
            <v>ENTREGADO</v>
          </cell>
          <cell r="J2036">
            <v>44971</v>
          </cell>
          <cell r="K2036" t="str">
            <v xml:space="preserve">SANDRA VILLAFUERTE_SEGURIDAD PROTECCION MONITOREO SEPROM CIA LTDA </v>
          </cell>
          <cell r="L2036" t="str">
            <v>Av MaNosca Oe1 14 y Av 10 de Agosto Piso 3</v>
          </cell>
        </row>
        <row r="2037">
          <cell r="A2037" t="str">
            <v>2495764</v>
          </cell>
          <cell r="B2037">
            <v>515243</v>
          </cell>
          <cell r="C2037" t="str">
            <v>2495764</v>
          </cell>
          <cell r="D2037" t="str">
            <v>MDELIVERY</v>
          </cell>
          <cell r="E2037" t="str">
            <v>DESPACHO</v>
          </cell>
          <cell r="F2037" t="str">
            <v>EXPRESS</v>
          </cell>
          <cell r="G2037" t="str">
            <v>FTR46906</v>
          </cell>
          <cell r="H2037">
            <v>44971</v>
          </cell>
          <cell r="I2037" t="str">
            <v>ENTREGADO</v>
          </cell>
          <cell r="J2037">
            <v>44971</v>
          </cell>
          <cell r="K2037" t="str">
            <v>ELIZABETH CAJAMARCA MELANI ENRIQUEZ_ASOCIACION DE EMPLEADOS DEL BANCO CENTRAL DEL ECUA</v>
          </cell>
          <cell r="L2037" t="str">
            <v>centro de quito Edifico del Banco Central ubicado en la AV 10 de agosto y BriceNo EN LA SEBAC</v>
          </cell>
        </row>
        <row r="2038">
          <cell r="A2038" t="str">
            <v>2495766</v>
          </cell>
          <cell r="B2038">
            <v>515244</v>
          </cell>
          <cell r="C2038" t="str">
            <v>2495766</v>
          </cell>
          <cell r="D2038" t="str">
            <v>MDELIVERY</v>
          </cell>
          <cell r="E2038" t="str">
            <v>DESPACHO</v>
          </cell>
          <cell r="F2038" t="str">
            <v>EXPRESS</v>
          </cell>
          <cell r="G2038" t="str">
            <v>FTR46907</v>
          </cell>
          <cell r="H2038">
            <v>44971</v>
          </cell>
          <cell r="I2038" t="str">
            <v>ENTREGADO</v>
          </cell>
          <cell r="J2038">
            <v>44971</v>
          </cell>
          <cell r="K2038" t="str">
            <v>Mauricio Avila_EMPRESA DE PUBLICIDAD PUBLISTRATEGY CIA LTDA</v>
          </cell>
          <cell r="L2038" t="str">
            <v xml:space="preserve">Republica del salvador y Portugal edificio Athos 4 piso Quito Ecuador </v>
          </cell>
        </row>
        <row r="2039">
          <cell r="A2039" t="str">
            <v>2495767</v>
          </cell>
          <cell r="B2039">
            <v>515245</v>
          </cell>
          <cell r="C2039" t="str">
            <v>2495767</v>
          </cell>
          <cell r="D2039" t="str">
            <v>MDELIVERY</v>
          </cell>
          <cell r="E2039" t="str">
            <v>DESPACHO</v>
          </cell>
          <cell r="F2039" t="str">
            <v>EXPRESS</v>
          </cell>
          <cell r="G2039" t="str">
            <v>FTR46905</v>
          </cell>
          <cell r="H2039">
            <v>44971</v>
          </cell>
          <cell r="I2039" t="str">
            <v>ENTREGADO</v>
          </cell>
          <cell r="J2039">
            <v>44971</v>
          </cell>
          <cell r="K2039" t="str">
            <v>GABRIELA NOVOA ADMINISTRACION_GABRIELA ALEJANDRA NOVOA CASTRO</v>
          </cell>
          <cell r="L2039" t="str">
            <v>AV AMAZONAS N6 114 Y AV REPUBLICA 3ER NIVEL ADMINISTRACION DEL MALL EL JARDIN</v>
          </cell>
        </row>
        <row r="2040">
          <cell r="A2040" t="str">
            <v>2495780</v>
          </cell>
          <cell r="B2040">
            <v>515246</v>
          </cell>
          <cell r="C2040" t="str">
            <v>2495780</v>
          </cell>
          <cell r="D2040" t="str">
            <v>MDELIVERY</v>
          </cell>
          <cell r="E2040" t="str">
            <v>DESPACHO</v>
          </cell>
          <cell r="F2040" t="str">
            <v>EXPRESS</v>
          </cell>
          <cell r="G2040" t="str">
            <v>FTR46887</v>
          </cell>
          <cell r="H2040">
            <v>44971</v>
          </cell>
          <cell r="I2040" t="str">
            <v>ENTREGADO</v>
          </cell>
          <cell r="J2040">
            <v>44971</v>
          </cell>
          <cell r="K2040" t="str">
            <v>Jean Pierre Navas_AUTOMOVIL CLUB DEL ECUADOR ANETA</v>
          </cell>
          <cell r="L2040" t="str">
            <v>QUITO Eloy Alfaro N28 16 y Berlin Matriz Aneta</v>
          </cell>
        </row>
        <row r="2041">
          <cell r="A2041" t="str">
            <v>2495788</v>
          </cell>
          <cell r="B2041">
            <v>515247</v>
          </cell>
          <cell r="C2041" t="str">
            <v>2495788</v>
          </cell>
          <cell r="D2041" t="str">
            <v>MDELIVERY</v>
          </cell>
          <cell r="E2041" t="str">
            <v>DESPACHO</v>
          </cell>
          <cell r="F2041" t="str">
            <v>EXPRESS</v>
          </cell>
          <cell r="G2041" t="str">
            <v>FEX46918</v>
          </cell>
          <cell r="H2041">
            <v>44971</v>
          </cell>
          <cell r="I2041" t="str">
            <v>ENTREGADO</v>
          </cell>
          <cell r="J2041">
            <v>44971</v>
          </cell>
          <cell r="K2041" t="str">
            <v>PATRICIA LUNA_URBANO EXPRESS S A RAPIEXX</v>
          </cell>
          <cell r="L2041" t="str">
            <v>Azucenas N44 131 y Granados cerca del redondel del ciclista</v>
          </cell>
        </row>
        <row r="2042">
          <cell r="A2042" t="str">
            <v>2495793</v>
          </cell>
          <cell r="B2042">
            <v>515248</v>
          </cell>
          <cell r="C2042" t="str">
            <v>2495793</v>
          </cell>
          <cell r="D2042" t="str">
            <v>MDELIVERY</v>
          </cell>
          <cell r="E2042" t="str">
            <v>DESPACHO</v>
          </cell>
          <cell r="F2042" t="str">
            <v>EXPRESS</v>
          </cell>
          <cell r="G2042" t="str">
            <v>FTR46888</v>
          </cell>
          <cell r="H2042">
            <v>44971</v>
          </cell>
          <cell r="I2042" t="str">
            <v>ENTREGADO</v>
          </cell>
          <cell r="J2042">
            <v>44971</v>
          </cell>
          <cell r="K2042" t="str">
            <v>MICHAEL HUMBERTO MONCAYO CEVALLOS_MICHAEL HUMBERTO MONCAYO CEVALLOS</v>
          </cell>
          <cell r="L2042" t="str">
            <v>QUITO 7 AV REPuBLICA DEL SALVADOR 36 64 Y SUECIA EN EL MINISTERIO DE ENERGiA Y MINAS 8 00 17 00</v>
          </cell>
        </row>
        <row r="2043">
          <cell r="A2043" t="str">
            <v>2495797</v>
          </cell>
          <cell r="B2043">
            <v>515249</v>
          </cell>
          <cell r="C2043" t="str">
            <v>2495797</v>
          </cell>
          <cell r="D2043" t="str">
            <v>MDELIVERY</v>
          </cell>
          <cell r="E2043" t="str">
            <v>DESPACHO</v>
          </cell>
          <cell r="F2043" t="str">
            <v>EXPRESS</v>
          </cell>
          <cell r="G2043" t="str">
            <v>FEX46919</v>
          </cell>
          <cell r="H2043">
            <v>44971</v>
          </cell>
          <cell r="I2043" t="str">
            <v>ENTREGADO</v>
          </cell>
          <cell r="J2043">
            <v>44971</v>
          </cell>
          <cell r="K2043" t="str">
            <v xml:space="preserve">BELEN REGALADO VICTORIA CHUNGANDRO_QUIFATEX S A </v>
          </cell>
          <cell r="L2043" t="str">
            <v>Panamericana Norte Km 14 5 entre pasaje Cepeda y calle Leonidas ProaNo Calderon</v>
          </cell>
        </row>
        <row r="2044">
          <cell r="A2044" t="str">
            <v>2495802</v>
          </cell>
          <cell r="B2044">
            <v>515250</v>
          </cell>
          <cell r="C2044" t="str">
            <v>2495802</v>
          </cell>
          <cell r="D2044" t="str">
            <v>MDELIVERY</v>
          </cell>
          <cell r="E2044" t="str">
            <v>DESPACHO</v>
          </cell>
          <cell r="F2044" t="str">
            <v>EXPRESS</v>
          </cell>
          <cell r="G2044" t="str">
            <v>FTR46889</v>
          </cell>
          <cell r="H2044">
            <v>44971</v>
          </cell>
          <cell r="I2044" t="str">
            <v>ENTREGADO</v>
          </cell>
          <cell r="J2044">
            <v>44971</v>
          </cell>
          <cell r="K2044" t="str">
            <v>ANDRES ALEJANDRO LALALEO MOSQUERA_ANDRES ALEJANDRO LALALEO MOSQUERA</v>
          </cell>
          <cell r="L2044" t="str">
            <v>QUITO CALLE YANEZ PINZON N25 106 Y AV COLON EN MICROTEATRO UIO CASA BLANCA DE 2 PISOS A LADO DE CANGREJOS GUAYAS</v>
          </cell>
        </row>
        <row r="2045">
          <cell r="A2045" t="str">
            <v>2495690</v>
          </cell>
          <cell r="B2045">
            <v>515251</v>
          </cell>
          <cell r="C2045" t="str">
            <v>2495690</v>
          </cell>
          <cell r="D2045" t="str">
            <v>MDELIVERY</v>
          </cell>
          <cell r="E2045" t="str">
            <v>DESPACHO</v>
          </cell>
          <cell r="F2045" t="str">
            <v>NORMAL</v>
          </cell>
          <cell r="G2045" t="str">
            <v>FT86116</v>
          </cell>
          <cell r="H2045">
            <v>44971</v>
          </cell>
          <cell r="I2045" t="str">
            <v>ENTREGADO</v>
          </cell>
          <cell r="J2045">
            <v>44972</v>
          </cell>
          <cell r="K2045" t="str">
            <v>JACQUELINE SERRANO COURRAU_JACQUELINE SERRANO COURRAU</v>
          </cell>
          <cell r="L2045" t="str">
            <v>NAZACOTA PUENTO Oe3 245 y PEDRO BOTTO Villas del Rosario Casa 27</v>
          </cell>
        </row>
        <row r="2046">
          <cell r="A2046" t="str">
            <v>2495691</v>
          </cell>
          <cell r="B2046">
            <v>515252</v>
          </cell>
          <cell r="C2046" t="str">
            <v>2495691</v>
          </cell>
          <cell r="D2046" t="str">
            <v>MDELIVERY</v>
          </cell>
          <cell r="E2046" t="str">
            <v>DESPACHO</v>
          </cell>
          <cell r="F2046" t="str">
            <v>NORMAL</v>
          </cell>
          <cell r="G2046" t="str">
            <v>FT86115</v>
          </cell>
          <cell r="H2046">
            <v>44971</v>
          </cell>
          <cell r="I2046" t="str">
            <v>ENTREGADO</v>
          </cell>
          <cell r="J2046">
            <v>44973</v>
          </cell>
          <cell r="K2046" t="str">
            <v>JENNY ELIZABETH MUNOZ GALLARDO_JENNY ELIZABETH MUNOZ GALLARDO</v>
          </cell>
          <cell r="L2046" t="str">
            <v>CIUDADELA ATAHUALPA EN LA CALLE ITURRALDE OE2 340 Y GALO MOLINA PORToN NEGRO CERRAMIENTO OCRE TIMBRE DERECHO ES TIPO CONDOMINIO CERCA DE LA FUNERARIA NACIONAL FRENTE A UNA LAVADORA Y A LADO DE UNAS CO</v>
          </cell>
        </row>
        <row r="2047">
          <cell r="A2047" t="str">
            <v>2495692</v>
          </cell>
          <cell r="B2047">
            <v>515253</v>
          </cell>
          <cell r="C2047" t="str">
            <v>2495692</v>
          </cell>
          <cell r="D2047" t="str">
            <v>MDELIVERY</v>
          </cell>
          <cell r="E2047" t="str">
            <v>DESPACHO</v>
          </cell>
          <cell r="F2047" t="str">
            <v>NORMAL</v>
          </cell>
          <cell r="G2047" t="str">
            <v>FT86131</v>
          </cell>
          <cell r="H2047">
            <v>44971</v>
          </cell>
          <cell r="I2047" t="str">
            <v>ENTREGADO</v>
          </cell>
          <cell r="J2047">
            <v>44973</v>
          </cell>
          <cell r="K2047" t="str">
            <v>Marjorie Orellana_MAREAUTO SA</v>
          </cell>
          <cell r="L2047" t="str">
            <v>Av de los Granados E11 67 y de las hiedras esq Edificio Maresa</v>
          </cell>
        </row>
        <row r="2048">
          <cell r="A2048" t="str">
            <v>2495712</v>
          </cell>
          <cell r="B2048">
            <v>515254</v>
          </cell>
          <cell r="C2048" t="str">
            <v>2495712</v>
          </cell>
          <cell r="D2048" t="str">
            <v>MDELIVERY</v>
          </cell>
          <cell r="E2048" t="str">
            <v>DESPACHO</v>
          </cell>
          <cell r="F2048" t="str">
            <v>NORMAL</v>
          </cell>
          <cell r="G2048" t="str">
            <v>FT86247</v>
          </cell>
          <cell r="H2048">
            <v>44971</v>
          </cell>
          <cell r="I2048" t="str">
            <v>ENTREGADO</v>
          </cell>
          <cell r="J2048">
            <v>44972</v>
          </cell>
          <cell r="K2048" t="str">
            <v>PAMELA ESPINOSA_FICARDER S A</v>
          </cell>
          <cell r="L2048" t="str">
            <v xml:space="preserve">VOZ ANDES Y SAN FRANCISCO GRUPOMEGA </v>
          </cell>
        </row>
        <row r="2049">
          <cell r="A2049" t="str">
            <v>2495713</v>
          </cell>
          <cell r="B2049">
            <v>515255</v>
          </cell>
          <cell r="C2049" t="str">
            <v>2495713</v>
          </cell>
          <cell r="D2049" t="str">
            <v>MDELIVERY</v>
          </cell>
          <cell r="E2049" t="str">
            <v>DESPACHO</v>
          </cell>
          <cell r="F2049" t="str">
            <v>NORMAL</v>
          </cell>
          <cell r="G2049" t="str">
            <v>031080002495713</v>
          </cell>
          <cell r="H2049">
            <v>44971</v>
          </cell>
          <cell r="I2049" t="str">
            <v>ENTREGADO</v>
          </cell>
          <cell r="J2049">
            <v>44972</v>
          </cell>
          <cell r="K2049" t="str">
            <v>SANCHEZ SANTANA EZEQUIEL_SANCHEZ SANTANA EZEQUIEL</v>
          </cell>
          <cell r="L2049" t="str">
            <v>PQA ESMERALDAS BOLIVAR 202 Y SALINAS REF PRIMER PISO ALTO EN EL CONSULTORIO DENTAL EXTRADENT</v>
          </cell>
        </row>
        <row r="2050">
          <cell r="A2050" t="str">
            <v>2495714</v>
          </cell>
          <cell r="B2050">
            <v>515256</v>
          </cell>
          <cell r="C2050" t="str">
            <v>2495714</v>
          </cell>
          <cell r="D2050" t="str">
            <v>MDELIVERY</v>
          </cell>
          <cell r="E2050" t="str">
            <v>DESPACHO</v>
          </cell>
          <cell r="F2050" t="str">
            <v>NORMAL</v>
          </cell>
          <cell r="G2050" t="str">
            <v>FT86128</v>
          </cell>
          <cell r="H2050">
            <v>44971</v>
          </cell>
          <cell r="I2050" t="str">
            <v>ENTREGADO</v>
          </cell>
          <cell r="J2050">
            <v>44972</v>
          </cell>
          <cell r="K2050" t="str">
            <v>GABRIELA PUENTE Cristian Javier Armendariz Rosero_IMPORFAMILY S A</v>
          </cell>
          <cell r="L2050" t="str">
            <v>QUITO PICHINCHA VENEZUELA N1 10 Y ROCAFUERTE</v>
          </cell>
        </row>
        <row r="2051">
          <cell r="A2051" t="str">
            <v>2495715</v>
          </cell>
          <cell r="B2051">
            <v>515257</v>
          </cell>
          <cell r="C2051" t="str">
            <v>2495715</v>
          </cell>
          <cell r="D2051" t="str">
            <v>MDELIVERY</v>
          </cell>
          <cell r="E2051" t="str">
            <v>DESPACHO</v>
          </cell>
          <cell r="F2051" t="str">
            <v>NORMAL</v>
          </cell>
          <cell r="G2051" t="str">
            <v>FT86113</v>
          </cell>
          <cell r="H2051">
            <v>44971</v>
          </cell>
          <cell r="I2051" t="str">
            <v>ENTREGADO</v>
          </cell>
          <cell r="J2051">
            <v>44972</v>
          </cell>
          <cell r="K2051" t="str">
            <v>FREDDY BANO_INSTITUTO SUPERIOR TECNOLOGICO MAYOR PEDRO TRAVERSARI</v>
          </cell>
          <cell r="L2051" t="str">
            <v>Av Matilde alvarez y Hugo Diaz Romero Sector Chillogallo</v>
          </cell>
        </row>
        <row r="2052">
          <cell r="A2052" t="str">
            <v>2495716</v>
          </cell>
          <cell r="B2052">
            <v>515258</v>
          </cell>
          <cell r="C2052" t="str">
            <v>2495716</v>
          </cell>
          <cell r="D2052" t="str">
            <v>MDELIVERY</v>
          </cell>
          <cell r="E2052" t="str">
            <v>DESPACHO</v>
          </cell>
          <cell r="F2052" t="str">
            <v>NORMAL</v>
          </cell>
          <cell r="G2052" t="str">
            <v>FT86142</v>
          </cell>
          <cell r="H2052">
            <v>44971</v>
          </cell>
          <cell r="I2052" t="str">
            <v>ENTREGADO</v>
          </cell>
          <cell r="J2052">
            <v>44972</v>
          </cell>
          <cell r="K2052" t="str">
            <v>ERIC MERCADO O PEDRO ILLESCAS_KEVIN ADRIAN MARIN BAQUERIZO</v>
          </cell>
          <cell r="L2052" t="str">
            <v>ciudadela 9 de octubre calle tercera villa 306 y avenida tercera sur de la ciudad casa de 2 pisos con rejas blancas</v>
          </cell>
        </row>
        <row r="2053">
          <cell r="A2053" t="str">
            <v>2495720</v>
          </cell>
          <cell r="B2053">
            <v>515259</v>
          </cell>
          <cell r="C2053" t="str">
            <v>2495720</v>
          </cell>
          <cell r="D2053" t="str">
            <v>MDELIVERY</v>
          </cell>
          <cell r="E2053" t="str">
            <v>DESPACHO</v>
          </cell>
          <cell r="F2053" t="str">
            <v>NORMAL</v>
          </cell>
          <cell r="G2053" t="str">
            <v>FT86129</v>
          </cell>
          <cell r="H2053">
            <v>44971</v>
          </cell>
          <cell r="I2053" t="str">
            <v>ENTREGADO</v>
          </cell>
          <cell r="J2053">
            <v>44972</v>
          </cell>
          <cell r="K2053" t="str">
            <v>CRISTIAN PAREDES_DINERS CLUB DEL ECUADOR S A SOCIEDAD FINANCIERA</v>
          </cell>
          <cell r="L2053" t="str">
            <v>Amazonas y Pereira Matriz Banco Pichincha Av Piso 7</v>
          </cell>
        </row>
        <row r="2054">
          <cell r="A2054" t="str">
            <v>2495721</v>
          </cell>
          <cell r="B2054">
            <v>515260</v>
          </cell>
          <cell r="C2054" t="str">
            <v>2495721</v>
          </cell>
          <cell r="D2054" t="str">
            <v>MDELIVERY</v>
          </cell>
          <cell r="E2054" t="str">
            <v>DESPACHO</v>
          </cell>
          <cell r="F2054" t="str">
            <v>NORMAL</v>
          </cell>
          <cell r="G2054" t="str">
            <v>FT86114</v>
          </cell>
          <cell r="H2054">
            <v>44971</v>
          </cell>
          <cell r="I2054" t="str">
            <v>ENTREGADO</v>
          </cell>
          <cell r="J2054">
            <v>44972</v>
          </cell>
          <cell r="K2054" t="str">
            <v xml:space="preserve">Esteban Flores_MABECA CORPORATION S A </v>
          </cell>
          <cell r="L2054" t="str">
            <v xml:space="preserve"> Av Pampite y Simon Valenzuela Ed YOO Cumbaya </v>
          </cell>
        </row>
        <row r="2055">
          <cell r="A2055" t="str">
            <v>2495726</v>
          </cell>
          <cell r="B2055">
            <v>515261</v>
          </cell>
          <cell r="C2055" t="str">
            <v>2495726</v>
          </cell>
          <cell r="D2055" t="str">
            <v>MDELIVERY</v>
          </cell>
          <cell r="E2055" t="str">
            <v>DESPACHO</v>
          </cell>
          <cell r="F2055" t="str">
            <v>NORMAL</v>
          </cell>
          <cell r="G2055" t="str">
            <v>FT86118</v>
          </cell>
          <cell r="H2055">
            <v>44971</v>
          </cell>
          <cell r="I2055" t="str">
            <v>ENTREGADO</v>
          </cell>
          <cell r="J2055">
            <v>44972</v>
          </cell>
          <cell r="K2055" t="str">
            <v>ROBERTO GERMAN BALLADARES LASCANO_ROBERTO GERMAN BALLADARES LASCANO</v>
          </cell>
          <cell r="L2055" t="str">
            <v>CHILLOGALLO CIUDADELA LOS ANDES JULIO JARA Y KLEVER VILLALVA ENTRANDO POR LA CALLE MANUELA CANIZARES DIAGONAL A LA CASA COMUNAL CASA BARRIAL LOTE 136</v>
          </cell>
        </row>
        <row r="2056">
          <cell r="A2056" t="str">
            <v>2495727</v>
          </cell>
          <cell r="B2056">
            <v>515262</v>
          </cell>
          <cell r="C2056" t="str">
            <v>2495727</v>
          </cell>
          <cell r="D2056" t="str">
            <v>MDELIVERY</v>
          </cell>
          <cell r="E2056" t="str">
            <v>DESPACHO</v>
          </cell>
          <cell r="F2056" t="str">
            <v>NORMAL</v>
          </cell>
          <cell r="G2056" t="str">
            <v>031080002495727</v>
          </cell>
          <cell r="H2056">
            <v>44971</v>
          </cell>
          <cell r="I2056" t="str">
            <v>ENTREGADO</v>
          </cell>
          <cell r="J2056">
            <v>44972</v>
          </cell>
          <cell r="K2056" t="str">
            <v>JOSEPH ALAN PEREZ SERRA_JOSEPH ALAN PEREZ SERRA</v>
          </cell>
          <cell r="L2056" t="str">
            <v>URB CAMINOS VECINALES CALLE CESAR FERNANDEZ Y CARLOS BURMEO FRENTE A LA IGLESIA ALIANZA</v>
          </cell>
        </row>
        <row r="2057">
          <cell r="A2057" t="str">
            <v>2495728</v>
          </cell>
          <cell r="B2057">
            <v>515263</v>
          </cell>
          <cell r="C2057" t="str">
            <v>2495728</v>
          </cell>
          <cell r="D2057" t="str">
            <v>MDELIVERY</v>
          </cell>
          <cell r="E2057" t="str">
            <v>DESPACHO</v>
          </cell>
          <cell r="F2057" t="str">
            <v>NORMAL</v>
          </cell>
          <cell r="G2057" t="str">
            <v>FT86138</v>
          </cell>
          <cell r="H2057">
            <v>44971</v>
          </cell>
          <cell r="I2057" t="str">
            <v>ENTREGADO</v>
          </cell>
          <cell r="J2057">
            <v>44972</v>
          </cell>
          <cell r="K2057" t="str">
            <v>Marjorie Chamba SHIRMA MANJARREZ_COMITE DE EMPRESA DE LOS TRABAJADORES DE CONTECON</v>
          </cell>
          <cell r="L2057" t="str">
            <v>Av 25 e julio diagonal a la primax Complejo de Ingenieros civiles del Guayas referencia pared y porton naranja Lunes a viernes Horario 9 30 a 17 30</v>
          </cell>
        </row>
        <row r="2058">
          <cell r="A2058" t="str">
            <v>2495729</v>
          </cell>
          <cell r="B2058">
            <v>515264</v>
          </cell>
          <cell r="C2058" t="str">
            <v>2495729</v>
          </cell>
          <cell r="D2058" t="str">
            <v>MDELIVERY</v>
          </cell>
          <cell r="E2058" t="str">
            <v>DESPACHO</v>
          </cell>
          <cell r="F2058" t="str">
            <v>NORMAL</v>
          </cell>
          <cell r="G2058" t="str">
            <v>FT86122</v>
          </cell>
          <cell r="H2058">
            <v>44971</v>
          </cell>
          <cell r="I2058" t="str">
            <v>ENTREGADO</v>
          </cell>
          <cell r="J2058">
            <v>44972</v>
          </cell>
          <cell r="K2058" t="str">
            <v xml:space="preserve">Milton Peralta_ASOCIACION DE EMPLEADOS DE PRESIDENCIA DE LA REPUBLICA PYME </v>
          </cell>
          <cell r="L2058" t="str">
            <v>PICHINCHA QUITO Garcia Moreno N10 43 Chile y Espejo presidencia de la republica</v>
          </cell>
        </row>
        <row r="2059">
          <cell r="A2059" t="str">
            <v>2495736</v>
          </cell>
          <cell r="B2059">
            <v>515265</v>
          </cell>
          <cell r="C2059" t="str">
            <v>2495736</v>
          </cell>
          <cell r="D2059" t="str">
            <v>MDELIVERY</v>
          </cell>
          <cell r="E2059" t="str">
            <v>DESPACHO</v>
          </cell>
          <cell r="F2059" t="str">
            <v>NORMAL</v>
          </cell>
          <cell r="G2059" t="str">
            <v>FT86132</v>
          </cell>
          <cell r="H2059">
            <v>44971</v>
          </cell>
          <cell r="I2059" t="str">
            <v>ENTREGADO</v>
          </cell>
          <cell r="J2059">
            <v>44972</v>
          </cell>
          <cell r="K2059" t="str">
            <v xml:space="preserve">MAYRA ORTIZ_CONFITECA C A </v>
          </cell>
          <cell r="L2059" t="str">
            <v>PANAMERICANA SUR KM 9 Y CONDOR NAN SECTOR GUAJALO ALADO DE PETROECUADOR</v>
          </cell>
        </row>
        <row r="2060">
          <cell r="A2060" t="str">
            <v>2495765</v>
          </cell>
          <cell r="B2060">
            <v>515266</v>
          </cell>
          <cell r="C2060" t="str">
            <v>2495765</v>
          </cell>
          <cell r="D2060" t="str">
            <v>MDELIVERY</v>
          </cell>
          <cell r="E2060" t="str">
            <v>DESPACHO</v>
          </cell>
          <cell r="F2060" t="str">
            <v>NORMAL</v>
          </cell>
          <cell r="G2060" t="str">
            <v>FT86145</v>
          </cell>
          <cell r="H2060">
            <v>44971</v>
          </cell>
          <cell r="I2060" t="str">
            <v>ENTREGADO</v>
          </cell>
          <cell r="J2060">
            <v>44972</v>
          </cell>
          <cell r="K2060" t="str">
            <v>ERIC MERCADO O PEDRO ILLESCAS_ROSA ALICIA MACIAS MENENDEZ</v>
          </cell>
          <cell r="L2060" t="str">
            <v>ciudadela 9 de octubre calle tercera villa 306 y avenida tercera sur de la ciudad casa de 2 pisos con rejas blancas</v>
          </cell>
        </row>
        <row r="2061">
          <cell r="A2061" t="str">
            <v>2495769</v>
          </cell>
          <cell r="B2061">
            <v>515267</v>
          </cell>
          <cell r="C2061" t="str">
            <v>2495769</v>
          </cell>
          <cell r="D2061" t="str">
            <v>MDELIVERY</v>
          </cell>
          <cell r="E2061" t="str">
            <v>DESPACHO</v>
          </cell>
          <cell r="F2061" t="str">
            <v>NORMAL</v>
          </cell>
          <cell r="G2061" t="str">
            <v>031080002495769</v>
          </cell>
          <cell r="H2061">
            <v>44971</v>
          </cell>
          <cell r="I2061" t="str">
            <v>ENTREGADO</v>
          </cell>
          <cell r="J2061">
            <v>44972</v>
          </cell>
          <cell r="K2061" t="str">
            <v>SANDRO JAVIER DELGADO GABILANES_SANDRO JAVIER DELGADO GABILANES</v>
          </cell>
          <cell r="L2061" t="str">
            <v>DURAN CALLE ORAMA GONZALES CASA DE UN PISOS COLOR BLANCO ATRaS DE LA ESCUELA MUNDO ALEGRE</v>
          </cell>
        </row>
        <row r="2062">
          <cell r="A2062" t="str">
            <v>2495770</v>
          </cell>
          <cell r="B2062">
            <v>515268</v>
          </cell>
          <cell r="C2062" t="str">
            <v>2495770</v>
          </cell>
          <cell r="D2062" t="str">
            <v>MDELIVERY</v>
          </cell>
          <cell r="E2062" t="str">
            <v>DESPACHO</v>
          </cell>
          <cell r="F2062" t="str">
            <v>NORMAL</v>
          </cell>
          <cell r="G2062" t="str">
            <v>031080002495770</v>
          </cell>
          <cell r="H2062">
            <v>44971</v>
          </cell>
          <cell r="I2062" t="str">
            <v>ENTREGADO</v>
          </cell>
          <cell r="J2062">
            <v>44972</v>
          </cell>
          <cell r="K2062" t="str">
            <v>JOSE EDUARDO CEVALLOS SIMISTERRA_JOSE EDUARDO CEVALLOS SIMISTERRA</v>
          </cell>
          <cell r="L2062" t="str">
            <v xml:space="preserve"> Av Libertador B y Julio Pl ledesma Cerca del Restaurante Aqui me quedo Casa de un piso de caNa en frente tiene un cerramiento de zinc y una puerta con rejas negras San Rafael </v>
          </cell>
        </row>
        <row r="2063">
          <cell r="A2063" t="str">
            <v>2495771</v>
          </cell>
          <cell r="B2063">
            <v>515269</v>
          </cell>
          <cell r="C2063" t="str">
            <v>2495771</v>
          </cell>
          <cell r="D2063" t="str">
            <v>MDELIVERY</v>
          </cell>
          <cell r="E2063" t="str">
            <v>DESPACHO</v>
          </cell>
          <cell r="F2063" t="str">
            <v>NORMAL</v>
          </cell>
          <cell r="G2063" t="str">
            <v>031080002495771</v>
          </cell>
          <cell r="H2063">
            <v>44971</v>
          </cell>
          <cell r="I2063" t="str">
            <v>ENTREGADO</v>
          </cell>
          <cell r="J2063">
            <v>44972</v>
          </cell>
          <cell r="K2063" t="str">
            <v>JHON KEVIN SANCAN MARCILLO_JHON KEVIN SANCAN MARCILLO</v>
          </cell>
          <cell r="L2063" t="str">
            <v>RETIRO EN OFICINA DE TRAMACO PORTETE Y TUNGURAHUA</v>
          </cell>
        </row>
        <row r="2064">
          <cell r="A2064" t="str">
            <v>2495772</v>
          </cell>
          <cell r="B2064">
            <v>515270</v>
          </cell>
          <cell r="C2064" t="str">
            <v>2495772</v>
          </cell>
          <cell r="D2064" t="str">
            <v>MDELIVERY</v>
          </cell>
          <cell r="E2064" t="str">
            <v>DESPACHO</v>
          </cell>
          <cell r="F2064" t="str">
            <v>NORMAL</v>
          </cell>
          <cell r="G2064" t="str">
            <v>FT86141</v>
          </cell>
          <cell r="H2064">
            <v>44971</v>
          </cell>
          <cell r="I2064" t="str">
            <v>ENTREGADO</v>
          </cell>
          <cell r="J2064">
            <v>44972</v>
          </cell>
          <cell r="K2064" t="str">
            <v>MATAMOROS DELGADO WENDY DEL PILAR O JACINTO NARVAEZ_MATAMOROS DELGADO WENDY DEL PILAR</v>
          </cell>
          <cell r="L2064" t="str">
            <v>GUAYAS GUAYAQUIL CALLEJoN 27 ENTRE ORIENTE Y AMAZONAS SECTOR SUBURBIO REFERENCIA DIAGONAL A LA EX ESCUELA ALLAZGOS DE JESUS</v>
          </cell>
        </row>
        <row r="2065">
          <cell r="A2065" t="str">
            <v>2495773</v>
          </cell>
          <cell r="B2065">
            <v>515271</v>
          </cell>
          <cell r="C2065" t="str">
            <v>2495773</v>
          </cell>
          <cell r="D2065" t="str">
            <v>MDELIVERY</v>
          </cell>
          <cell r="E2065" t="str">
            <v>DESPACHO</v>
          </cell>
          <cell r="F2065" t="str">
            <v>NORMAL</v>
          </cell>
          <cell r="G2065" t="str">
            <v>FT86154</v>
          </cell>
          <cell r="H2065">
            <v>44971</v>
          </cell>
          <cell r="I2065" t="str">
            <v>ENTREGADO</v>
          </cell>
          <cell r="J2065">
            <v>44972</v>
          </cell>
          <cell r="K2065" t="str">
            <v>IRMARYS VANESSA LOPEZ ROJAS O JHEYMI RAMOS_LAS ROJAS CORPORATION</v>
          </cell>
          <cell r="L2065" t="str">
            <v xml:space="preserve">GUAYAS GUAYAQUIL URDESA AV VISTOR EMILIO ESTRADA Y GUAYACANES EDIFICIO COLOMBO 722 </v>
          </cell>
        </row>
        <row r="2066">
          <cell r="A2066" t="str">
            <v>2495774</v>
          </cell>
          <cell r="B2066">
            <v>515272</v>
          </cell>
          <cell r="C2066" t="str">
            <v>2495774</v>
          </cell>
          <cell r="D2066" t="str">
            <v>MDELIVERY</v>
          </cell>
          <cell r="E2066" t="str">
            <v>DESPACHO</v>
          </cell>
          <cell r="F2066" t="str">
            <v>NORMAL</v>
          </cell>
          <cell r="G2066" t="str">
            <v>IC7218</v>
          </cell>
          <cell r="H2066">
            <v>44971</v>
          </cell>
          <cell r="I2066" t="str">
            <v>ENTREGADO</v>
          </cell>
          <cell r="J2066">
            <v>44972</v>
          </cell>
          <cell r="K2066" t="str">
            <v xml:space="preserve">MARCO ANTONIO MENDEZ ESPINOZA PABLO ANDRES VINTIMILLA CARRASCO_COMITe DE EMPRESA DE LOS TRABAJADORES DE LA EMPRESA ELECTIRCA REGIONAL CENTRO SUR C A </v>
          </cell>
          <cell r="L2066" t="str">
            <v>MAX UHLE Y PUMAPUNGO EN EL EDIFICIO DE LA EMPRESA ELECTRICA REGIONAL CENTRO SUR</v>
          </cell>
        </row>
        <row r="2067">
          <cell r="A2067" t="str">
            <v>2495775</v>
          </cell>
          <cell r="B2067">
            <v>515273</v>
          </cell>
          <cell r="C2067" t="str">
            <v>2495775</v>
          </cell>
          <cell r="D2067" t="str">
            <v>MDELIVERY</v>
          </cell>
          <cell r="E2067" t="str">
            <v>DESPACHO</v>
          </cell>
          <cell r="F2067" t="str">
            <v>NORMAL</v>
          </cell>
          <cell r="G2067" t="str">
            <v>FT86137</v>
          </cell>
          <cell r="H2067">
            <v>44971</v>
          </cell>
          <cell r="I2067" t="str">
            <v>ENTREGADO</v>
          </cell>
          <cell r="J2067">
            <v>44972</v>
          </cell>
          <cell r="K2067" t="str">
            <v>JOSE BYRON ARTEAGA PARRAGA O JEAN CARLOS ARTEAGA PARRAGA_JOSE BYRON ARTEAGA PARRAGA</v>
          </cell>
          <cell r="L2067" t="str">
            <v>Mucholote 1 Etapa 6 Mz 2574 V 11 Casa de una planta color beige con tejado rojo con porton color verde Atras del chifa Hong Kong</v>
          </cell>
        </row>
        <row r="2068">
          <cell r="A2068" t="str">
            <v>2495776</v>
          </cell>
          <cell r="B2068">
            <v>515274</v>
          </cell>
          <cell r="C2068" t="str">
            <v>2495776</v>
          </cell>
          <cell r="D2068" t="str">
            <v>MDELIVERY</v>
          </cell>
          <cell r="E2068" t="str">
            <v>DESPACHO</v>
          </cell>
          <cell r="F2068" t="str">
            <v>NORMAL</v>
          </cell>
          <cell r="G2068" t="str">
            <v>031080002495776</v>
          </cell>
          <cell r="H2068">
            <v>44971</v>
          </cell>
          <cell r="I2068" t="str">
            <v>ENTREGADO</v>
          </cell>
          <cell r="J2068">
            <v>44972</v>
          </cell>
          <cell r="K2068" t="str">
            <v>RECALDE RECALDE MILTON MAURICIO O YAZMIN ANDINO_RECALDE RECALDE MILTON MAURICIO</v>
          </cell>
          <cell r="L2068" t="str">
            <v>SAN MIGUEL DE URCUQUI PQA SAN BLAS SECTOR SAN NICOLAS CALLE JULIO MARIA MATOVELLE Y GUZMAN CASA 1PISO CON LETRERO DE PINAN SEGURIDAD PRIVADA A 2 CUADRAS UPC</v>
          </cell>
        </row>
        <row r="2069">
          <cell r="A2069" t="str">
            <v>2495777</v>
          </cell>
          <cell r="B2069">
            <v>515275</v>
          </cell>
          <cell r="C2069" t="str">
            <v>2495777</v>
          </cell>
          <cell r="D2069" t="str">
            <v>MDELIVERY</v>
          </cell>
          <cell r="E2069" t="str">
            <v>DESPACHO</v>
          </cell>
          <cell r="F2069" t="str">
            <v>NORMAL</v>
          </cell>
          <cell r="G2069" t="str">
            <v>031080002495777</v>
          </cell>
          <cell r="H2069">
            <v>44971</v>
          </cell>
          <cell r="I2069" t="str">
            <v>ENTREGADO</v>
          </cell>
          <cell r="J2069">
            <v>44973</v>
          </cell>
          <cell r="K2069" t="str">
            <v>PABLO CESAR GRADOS ALMEIDA_PABLO CESAR GRADOS ALMEIDA</v>
          </cell>
          <cell r="L2069" t="str">
            <v>ciudadela 9 de octubre calle tercera villa 306 y avenida tercera sur de la ciudad casa de 2 pisos con rejas blancas</v>
          </cell>
        </row>
        <row r="2070">
          <cell r="A2070" t="str">
            <v>2495778_1</v>
          </cell>
          <cell r="B2070">
            <v>515276</v>
          </cell>
          <cell r="C2070" t="str">
            <v>2495778_1</v>
          </cell>
          <cell r="D2070" t="str">
            <v>MDELIVERY</v>
          </cell>
          <cell r="E2070" t="str">
            <v>DESPACHO</v>
          </cell>
          <cell r="F2070" t="str">
            <v>NORMAL</v>
          </cell>
          <cell r="G2070" t="str">
            <v>FT86143</v>
          </cell>
          <cell r="H2070">
            <v>44971</v>
          </cell>
          <cell r="I2070" t="str">
            <v>ENTREGADO</v>
          </cell>
          <cell r="J2070">
            <v>44972</v>
          </cell>
          <cell r="K2070" t="str">
            <v>YOSELYN JESSENIA MENDIETA MOLINA_YOSELYN JESSENIA MENDIETA MOLINA</v>
          </cell>
          <cell r="L2070" t="str">
            <v xml:space="preserve">SAMANES 5 AV ISIDRO AYORA Y TEORODO ALVARADO 923 SOLAR 1 JUNTO A LA IGLESIA CRUZ DEL PAPA </v>
          </cell>
        </row>
        <row r="2071">
          <cell r="A2071" t="str">
            <v>2495779</v>
          </cell>
          <cell r="B2071">
            <v>515277</v>
          </cell>
          <cell r="C2071" t="str">
            <v>2495779</v>
          </cell>
          <cell r="D2071" t="str">
            <v>MDELIVERY</v>
          </cell>
          <cell r="E2071" t="str">
            <v>DESPACHO</v>
          </cell>
          <cell r="F2071" t="str">
            <v>NORMAL</v>
          </cell>
          <cell r="G2071" t="str">
            <v>FT86127</v>
          </cell>
          <cell r="H2071">
            <v>44971</v>
          </cell>
          <cell r="I2071" t="str">
            <v>ENTREGADO</v>
          </cell>
          <cell r="J2071">
            <v>44972</v>
          </cell>
          <cell r="K2071" t="str">
            <v xml:space="preserve">Boriz Baier_INDUSTRIAL DANEC S A </v>
          </cell>
          <cell r="L2071" t="str">
            <v>Av General Enriquez SN y Av Shyris Fabrica Danec</v>
          </cell>
        </row>
        <row r="2072">
          <cell r="A2072" t="str">
            <v>2495783</v>
          </cell>
          <cell r="B2072">
            <v>515278</v>
          </cell>
          <cell r="C2072" t="str">
            <v>2495783</v>
          </cell>
          <cell r="D2072" t="str">
            <v>MDELIVERY</v>
          </cell>
          <cell r="E2072" t="str">
            <v>DESPACHO</v>
          </cell>
          <cell r="F2072" t="str">
            <v>NORMAL</v>
          </cell>
          <cell r="G2072" t="str">
            <v>FT86123</v>
          </cell>
          <cell r="H2072">
            <v>44971</v>
          </cell>
          <cell r="I2072" t="str">
            <v>ENTREGADO</v>
          </cell>
          <cell r="J2072">
            <v>44972</v>
          </cell>
          <cell r="K2072" t="str">
            <v>Nathaly Herrera Ricardo Reyes_SETEC S A AGENCIA ASESORA PRODUCTORA DE SEGUROS</v>
          </cell>
          <cell r="L2072" t="str">
            <v>AV REPUBLICA DEL SALVADOR 491 Y NACIONES UNIDAS EDIFICIO SUYANA PISO 11 referencia al frente del hotel Sheraton</v>
          </cell>
        </row>
        <row r="2073">
          <cell r="A2073" t="str">
            <v>2495784</v>
          </cell>
          <cell r="B2073">
            <v>515279</v>
          </cell>
          <cell r="C2073" t="str">
            <v>2495784</v>
          </cell>
          <cell r="D2073" t="str">
            <v>MDELIVERY</v>
          </cell>
          <cell r="E2073" t="str">
            <v>DESPACHO</v>
          </cell>
          <cell r="F2073" t="str">
            <v>NORMAL</v>
          </cell>
          <cell r="G2073" t="str">
            <v>IC7219</v>
          </cell>
          <cell r="H2073">
            <v>44971</v>
          </cell>
          <cell r="I2073" t="str">
            <v>ENTREGADO</v>
          </cell>
          <cell r="J2073">
            <v>44972</v>
          </cell>
          <cell r="K2073" t="str">
            <v xml:space="preserve">MANOLO ORTIZ_CONTINENTAL TIRE ANDINA S A </v>
          </cell>
          <cell r="L2073" t="str">
            <v>Panamericana Norte Km 2 8 Y Av de las Americas en Continental Tire Cuenca Azuay</v>
          </cell>
        </row>
        <row r="2074">
          <cell r="A2074" t="str">
            <v>2495787</v>
          </cell>
          <cell r="B2074">
            <v>515280</v>
          </cell>
          <cell r="C2074" t="str">
            <v>2495787</v>
          </cell>
          <cell r="D2074" t="str">
            <v>MDELIVERY</v>
          </cell>
          <cell r="E2074" t="str">
            <v>DESPACHO</v>
          </cell>
          <cell r="F2074" t="str">
            <v>NORMAL</v>
          </cell>
          <cell r="G2074" t="str">
            <v>031080002495787</v>
          </cell>
          <cell r="H2074">
            <v>44971</v>
          </cell>
          <cell r="I2074" t="str">
            <v>INCIDENCIA</v>
          </cell>
          <cell r="J2074">
            <v>44973</v>
          </cell>
          <cell r="K2074" t="str">
            <v>GRANDA SANCHEZ DIANA NOEMI_GRANDA SANCHEZ DIANA NOEMI</v>
          </cell>
          <cell r="L2074" t="str">
            <v>PQA EL COCA AV 9 DE OCTUBRE Y FERNANDO ROY REF ENTREGA SERA EN FARMACIAS ECONOMICAS DIAGONAL AL ECU 911</v>
          </cell>
        </row>
        <row r="2075">
          <cell r="A2075" t="str">
            <v>2495791</v>
          </cell>
          <cell r="B2075">
            <v>515281</v>
          </cell>
          <cell r="C2075" t="str">
            <v>2495791</v>
          </cell>
          <cell r="D2075" t="str">
            <v>MDELIVERY</v>
          </cell>
          <cell r="E2075" t="str">
            <v>DESPACHO</v>
          </cell>
          <cell r="F2075" t="str">
            <v>NORMAL</v>
          </cell>
          <cell r="G2075" t="str">
            <v>FT86139</v>
          </cell>
          <cell r="H2075">
            <v>44971</v>
          </cell>
          <cell r="I2075" t="str">
            <v>ENTREGADO</v>
          </cell>
          <cell r="J2075">
            <v>44972</v>
          </cell>
          <cell r="K2075" t="str">
            <v>Blanca Hidalgo_EOA</v>
          </cell>
          <cell r="L2075" t="str">
            <v>CALLE PUBLICA S N Y AV CARLOS JULIO AROSEMENA ATT JUAN MARTIN SCHOTEL EDF 2PS PLOMO CONHO DE VINO</v>
          </cell>
        </row>
        <row r="2076">
          <cell r="A2076" t="str">
            <v>2495792</v>
          </cell>
          <cell r="B2076">
            <v>515282</v>
          </cell>
          <cell r="C2076" t="str">
            <v>2495792</v>
          </cell>
          <cell r="D2076" t="str">
            <v>MDELIVERY</v>
          </cell>
          <cell r="E2076" t="str">
            <v>DESPACHO</v>
          </cell>
          <cell r="F2076" t="str">
            <v>NORMAL</v>
          </cell>
          <cell r="G2076" t="str">
            <v>031080002495792</v>
          </cell>
          <cell r="H2076">
            <v>44971</v>
          </cell>
          <cell r="I2076" t="str">
            <v>ENTREGADO</v>
          </cell>
          <cell r="J2076">
            <v>44972</v>
          </cell>
          <cell r="K2076" t="str">
            <v>JESSICA ESTHER PLUAS LLERENA_JESSICA ESTHER PLUAS LLERENA</v>
          </cell>
          <cell r="L2076" t="str">
            <v xml:space="preserve">Salinas escuela superior militar d aviacion en la Fae calle Atahualpa y avenida 7ma </v>
          </cell>
        </row>
        <row r="2077">
          <cell r="A2077" t="str">
            <v>LDDGYEH0039</v>
          </cell>
          <cell r="B2077">
            <v>515239</v>
          </cell>
          <cell r="C2077" t="str">
            <v>LDDGYEH0039</v>
          </cell>
          <cell r="D2077" t="str">
            <v>CONECEL_DOCUMENTOS</v>
          </cell>
          <cell r="E2077" t="str">
            <v>DESPACHO</v>
          </cell>
          <cell r="F2077" t="str">
            <v>NORMAL</v>
          </cell>
          <cell r="G2077" t="str">
            <v>FT86103</v>
          </cell>
          <cell r="H2077">
            <v>44971</v>
          </cell>
          <cell r="I2077" t="str">
            <v>ENTREGADO</v>
          </cell>
          <cell r="J2077">
            <v>44972</v>
          </cell>
          <cell r="K2077" t="str">
            <v>Lourdes Quinteros/OFC BRELDYNG</v>
          </cell>
          <cell r="L2077" t="str">
            <v>OFC BRELDYNG CALLE 7MO PASAJE 37ª Y V. EMILIO ROMERO, BODEGAS DE FERRETERIA ESPINOZA, bodega #8 (exactamente queda en la Juan Tanca Marengo km. 4.5 pasando la coca cola</v>
          </cell>
        </row>
        <row r="2078">
          <cell r="A2078" t="str">
            <v>LDDGYEI0038</v>
          </cell>
          <cell r="B2078">
            <v>515240</v>
          </cell>
          <cell r="C2078" t="str">
            <v>LDDGYEI0038</v>
          </cell>
          <cell r="D2078" t="str">
            <v>CONECEL_DOCUMENTOS</v>
          </cell>
          <cell r="E2078" t="str">
            <v>DESPACHO</v>
          </cell>
          <cell r="F2078" t="str">
            <v>NORMAL</v>
          </cell>
          <cell r="G2078" t="str">
            <v>FT86104</v>
          </cell>
          <cell r="H2078">
            <v>44971</v>
          </cell>
          <cell r="I2078" t="str">
            <v>ENTREGADO</v>
          </cell>
          <cell r="J2078">
            <v>44972</v>
          </cell>
          <cell r="K2078" t="str">
            <v>Paola Loja /Conecel Reg</v>
          </cell>
          <cell r="L2078" t="str">
            <v>GYE - Centro Comercial Garzo centro-ACC</v>
          </cell>
        </row>
        <row r="2079">
          <cell r="A2079" t="str">
            <v>LDDGYEA0053</v>
          </cell>
          <cell r="B2079">
            <v>515233</v>
          </cell>
          <cell r="C2079" t="str">
            <v>LDDGYEA0053</v>
          </cell>
          <cell r="D2079" t="str">
            <v>CONECEL_DOCUMENTOS</v>
          </cell>
          <cell r="E2079" t="str">
            <v>DESPACHO</v>
          </cell>
          <cell r="F2079" t="str">
            <v>NORMAL</v>
          </cell>
          <cell r="G2079" t="str">
            <v>FT86105</v>
          </cell>
          <cell r="H2079">
            <v>44971</v>
          </cell>
          <cell r="I2079" t="str">
            <v>ENTREGADO</v>
          </cell>
          <cell r="J2079">
            <v>44972</v>
          </cell>
          <cell r="K2079" t="str">
            <v>Stephanie Perez ACC/Paola Loja ACC-OPE Equipos</v>
          </cell>
          <cell r="L2079" t="str">
            <v>GYE - Centro Comercial Garzo centro-ACC/REGULARIZACIONES</v>
          </cell>
        </row>
        <row r="2080">
          <cell r="A2080" t="str">
            <v>LDDGYEB0053</v>
          </cell>
          <cell r="B2080">
            <v>515234</v>
          </cell>
          <cell r="C2080" t="str">
            <v>LDDGYEB0053</v>
          </cell>
          <cell r="D2080" t="str">
            <v>CONECEL_DOCUMENTOS</v>
          </cell>
          <cell r="E2080" t="str">
            <v>DESPACHO</v>
          </cell>
          <cell r="F2080" t="str">
            <v>NORMAL</v>
          </cell>
          <cell r="G2080" t="str">
            <v>FT86106</v>
          </cell>
          <cell r="H2080">
            <v>44971</v>
          </cell>
          <cell r="I2080" t="str">
            <v>ENTREGADO</v>
          </cell>
          <cell r="J2080">
            <v>44972</v>
          </cell>
          <cell r="K2080" t="str">
            <v>Stephanie Perez ACC</v>
          </cell>
          <cell r="L2080" t="str">
            <v>GYE - Centro Comercial Garzo centro-ACC</v>
          </cell>
        </row>
        <row r="2081">
          <cell r="A2081" t="str">
            <v>LDDUIOC0035</v>
          </cell>
          <cell r="B2081">
            <v>515235</v>
          </cell>
          <cell r="C2081" t="str">
            <v>LDDUIOC0035</v>
          </cell>
          <cell r="D2081" t="str">
            <v>CONECEL_DOCUMENTOS</v>
          </cell>
          <cell r="E2081" t="str">
            <v>DESPACHO</v>
          </cell>
          <cell r="F2081" t="str">
            <v>NORMAL</v>
          </cell>
          <cell r="G2081" t="str">
            <v>FT86111</v>
          </cell>
          <cell r="H2081">
            <v>44971</v>
          </cell>
          <cell r="I2081" t="str">
            <v>ENTREGADO</v>
          </cell>
          <cell r="J2081">
            <v>44972</v>
          </cell>
          <cell r="K2081" t="str">
            <v>Yoel Ramirez/ADT</v>
          </cell>
          <cell r="L2081" t="str">
            <v>Quito: Yanez Pinzon y Colon Edificio Rigel piso 3</v>
          </cell>
        </row>
        <row r="2082">
          <cell r="A2082" t="str">
            <v>LDDUIOE0057</v>
          </cell>
          <cell r="B2082">
            <v>515236</v>
          </cell>
          <cell r="C2082" t="str">
            <v>LDDUIOE0057</v>
          </cell>
          <cell r="D2082" t="str">
            <v>CONECEL_DOCUMENTOS</v>
          </cell>
          <cell r="E2082" t="str">
            <v>DESPACHO</v>
          </cell>
          <cell r="F2082" t="str">
            <v>NORMAL</v>
          </cell>
          <cell r="G2082" t="str">
            <v>FT86112</v>
          </cell>
          <cell r="H2082">
            <v>44971</v>
          </cell>
          <cell r="I2082" t="str">
            <v>ENTREGADO</v>
          </cell>
          <cell r="J2082">
            <v>44972</v>
          </cell>
          <cell r="K2082" t="str">
            <v>Maria Fernanda Munoz/CANT</v>
          </cell>
          <cell r="L2082" t="str">
            <v xml:space="preserve">QUITO Av. 10 de Agosto N34-601 y Juan Pablo Sanz </v>
          </cell>
        </row>
        <row r="2083">
          <cell r="A2083" t="str">
            <v>LDDGYEF0052</v>
          </cell>
          <cell r="B2083">
            <v>515237</v>
          </cell>
          <cell r="C2083" t="str">
            <v>LDDGYEF0052</v>
          </cell>
          <cell r="D2083" t="str">
            <v>CONECEL_DOCUMENTOS</v>
          </cell>
          <cell r="E2083" t="str">
            <v>DESPACHO</v>
          </cell>
          <cell r="F2083" t="str">
            <v>NORMAL</v>
          </cell>
          <cell r="G2083" t="str">
            <v>FT86107</v>
          </cell>
          <cell r="H2083">
            <v>44971</v>
          </cell>
          <cell r="I2083" t="str">
            <v>ENTREGADO</v>
          </cell>
          <cell r="J2083">
            <v>44972</v>
          </cell>
          <cell r="K2083" t="str">
            <v>TOMAS ANDRADE/GSO/ALG</v>
          </cell>
          <cell r="L2083" t="str">
            <v xml:space="preserve"> Gye:  Urdenor 2 - parque empresarial colon , edificio Coloncorp B mezanine atras de Netlife</v>
          </cell>
        </row>
        <row r="2084">
          <cell r="A2084" t="str">
            <v>LDDGYEG0059</v>
          </cell>
          <cell r="B2084">
            <v>515238</v>
          </cell>
          <cell r="C2084" t="str">
            <v>LDDGYEG0059</v>
          </cell>
          <cell r="D2084" t="str">
            <v>CONECEL_DOCUMENTOS</v>
          </cell>
          <cell r="E2084" t="str">
            <v>DESPACHO</v>
          </cell>
          <cell r="F2084" t="str">
            <v>NORMAL</v>
          </cell>
          <cell r="G2084" t="str">
            <v>FT86108</v>
          </cell>
          <cell r="H2084">
            <v>44971</v>
          </cell>
          <cell r="I2084" t="str">
            <v>ENTREGADO</v>
          </cell>
          <cell r="J2084">
            <v>44972</v>
          </cell>
          <cell r="K2084" t="str">
            <v>GABRIELA SANDOVAL/PSG</v>
          </cell>
          <cell r="L2084" t="str">
            <v xml:space="preserve"> Gye:  Urdenor 2 - parque empresarial colon , edificio Coloncorp B mezanine atras de Netlife</v>
          </cell>
        </row>
        <row r="2085">
          <cell r="A2085" t="str">
            <v>SP_23_087_1052607</v>
          </cell>
          <cell r="B2085">
            <v>515232</v>
          </cell>
          <cell r="C2085" t="str">
            <v>SP_23_087_1052607</v>
          </cell>
          <cell r="D2085" t="str">
            <v>SPARE</v>
          </cell>
          <cell r="E2085" t="str">
            <v>DESPACHO</v>
          </cell>
          <cell r="F2085" t="str">
            <v>NORMAL</v>
          </cell>
          <cell r="G2085" t="str">
            <v>FT86021</v>
          </cell>
          <cell r="H2085">
            <v>44971</v>
          </cell>
          <cell r="I2085" t="str">
            <v>ENTREGADO</v>
          </cell>
          <cell r="J2085">
            <v>44971</v>
          </cell>
          <cell r="K2085" t="str">
            <v>HUAWEI_UIO_RICHARD ZAMBRANO</v>
          </cell>
          <cell r="L2085" t="str">
            <v>NACIONES UNIDAS E2-30 Y NUÑEZ DE VELA EDIFICIO METROPOLITAN PISO 18</v>
          </cell>
        </row>
        <row r="2086">
          <cell r="A2086" t="str">
            <v>SP_23_085_18535972</v>
          </cell>
          <cell r="B2086">
            <v>515231</v>
          </cell>
          <cell r="C2086" t="str">
            <v>SP_23_085_18535972</v>
          </cell>
          <cell r="D2086" t="str">
            <v>SPARE</v>
          </cell>
          <cell r="E2086" t="str">
            <v>DESPACHO</v>
          </cell>
          <cell r="F2086" t="str">
            <v>NORMAL</v>
          </cell>
          <cell r="G2086" t="str">
            <v>FT86020</v>
          </cell>
          <cell r="H2086">
            <v>44971</v>
          </cell>
          <cell r="I2086" t="str">
            <v>ENTREGADO</v>
          </cell>
          <cell r="J2086">
            <v>44971</v>
          </cell>
          <cell r="K2086" t="str">
            <v>HUAWEI_UIO_PABLO MONTALVO</v>
          </cell>
          <cell r="L2086" t="str">
            <v>NACIONES UNIDAS E2-30 Y NUÑEZ DE VELA EDIFICIO METROPOLITAN PISO 18</v>
          </cell>
        </row>
        <row r="2087">
          <cell r="A2087" t="str">
            <v>2023-01713</v>
          </cell>
          <cell r="B2087">
            <v>515225</v>
          </cell>
          <cell r="C2087" t="str">
            <v>2023-01713</v>
          </cell>
          <cell r="D2087" t="str">
            <v>MOVISTAR</v>
          </cell>
          <cell r="E2087" t="str">
            <v>DESPACHO</v>
          </cell>
          <cell r="F2087" t="str">
            <v>NORMAL</v>
          </cell>
          <cell r="G2087" t="str">
            <v>FT86178</v>
          </cell>
          <cell r="H2087">
            <v>44971</v>
          </cell>
          <cell r="I2087" t="str">
            <v>ENTREGADO</v>
          </cell>
          <cell r="J2087">
            <v>44972</v>
          </cell>
          <cell r="K2087" t="str">
            <v>MASTER CELL SERVICES_SYLVIA DEL ROCIO AREVALO JACOME</v>
          </cell>
          <cell r="L2087" t="str">
            <v>Av. Naciones Unidas E7-94 entre Shyris y Republica del Salvador, Edificio Taschen quinto piso</v>
          </cell>
        </row>
        <row r="2088">
          <cell r="A2088" t="str">
            <v>2023-01714</v>
          </cell>
          <cell r="B2088">
            <v>515226</v>
          </cell>
          <cell r="C2088" t="str">
            <v>2023-01714</v>
          </cell>
          <cell r="D2088" t="str">
            <v>MOVISTAR</v>
          </cell>
          <cell r="E2088" t="str">
            <v>DESPACHO</v>
          </cell>
          <cell r="F2088" t="str">
            <v>NORMAL</v>
          </cell>
          <cell r="G2088" t="str">
            <v>031080202301714</v>
          </cell>
          <cell r="H2088">
            <v>44971</v>
          </cell>
          <cell r="I2088" t="str">
            <v>ENTREGADO</v>
          </cell>
          <cell r="J2088">
            <v>44973</v>
          </cell>
          <cell r="K2088" t="str">
            <v>HONORATO MARQUEZ (LUIS ABAD)_PRISCILA MOSQUERA</v>
          </cell>
          <cell r="L2088" t="str">
            <v>DV CALLE HONORATO MARQUEZ Y SUCRE ZARUMA</v>
          </cell>
        </row>
        <row r="2089">
          <cell r="A2089" t="str">
            <v>2023-01715</v>
          </cell>
          <cell r="B2089">
            <v>515227</v>
          </cell>
          <cell r="C2089" t="str">
            <v>2023-01715</v>
          </cell>
          <cell r="D2089" t="str">
            <v>MOVISTAR</v>
          </cell>
          <cell r="E2089" t="str">
            <v>DESPACHO</v>
          </cell>
          <cell r="F2089" t="str">
            <v>NORMAL</v>
          </cell>
          <cell r="G2089" t="str">
            <v>FT86179</v>
          </cell>
          <cell r="H2089">
            <v>44971</v>
          </cell>
          <cell r="I2089" t="str">
            <v>ENTREGADO</v>
          </cell>
          <cell r="J2089">
            <v>44973</v>
          </cell>
          <cell r="K2089" t="str">
            <v>IBS CALL CENTER UIO_JOSE LUIS CORAL MOLINA</v>
          </cell>
          <cell r="L2089" t="str">
            <v xml:space="preserve">JOSE ARIZAGA E337 Y JORGE DROM ED ARISTO PLAZA PISO 8 OF 84 MATRIZ IBS </v>
          </cell>
        </row>
        <row r="2090">
          <cell r="A2090" t="str">
            <v>2023-01716</v>
          </cell>
          <cell r="B2090">
            <v>515228</v>
          </cell>
          <cell r="C2090" t="str">
            <v>2023-01716</v>
          </cell>
          <cell r="D2090" t="str">
            <v>MOVISTAR</v>
          </cell>
          <cell r="E2090" t="str">
            <v>DESPACHO</v>
          </cell>
          <cell r="F2090" t="str">
            <v>NORMAL</v>
          </cell>
          <cell r="G2090" t="str">
            <v>FT86260</v>
          </cell>
          <cell r="H2090">
            <v>44971</v>
          </cell>
          <cell r="I2090" t="str">
            <v>ENTREGADO</v>
          </cell>
          <cell r="J2090">
            <v>44972</v>
          </cell>
          <cell r="K2090" t="str">
            <v>AE CORPORATIVO ROMERO RYRTECH (MALL DEL SUR)_MAURENY ROMERO</v>
          </cell>
          <cell r="L2090" t="str">
            <v>Av. 25 de Julio y Ernesto Alban locales 111 y 112</v>
          </cell>
        </row>
        <row r="2091">
          <cell r="A2091" t="str">
            <v>2023-01717</v>
          </cell>
          <cell r="B2091">
            <v>515229</v>
          </cell>
          <cell r="C2091" t="str">
            <v>2023-01717</v>
          </cell>
          <cell r="D2091" t="str">
            <v>MOVISTAR</v>
          </cell>
          <cell r="E2091" t="str">
            <v>DESPACHO</v>
          </cell>
          <cell r="F2091" t="str">
            <v>NORMAL</v>
          </cell>
          <cell r="G2091" t="str">
            <v>031080202301717</v>
          </cell>
          <cell r="H2091">
            <v>44971</v>
          </cell>
          <cell r="I2091" t="str">
            <v>ENTREGADO</v>
          </cell>
          <cell r="J2091">
            <v>44972</v>
          </cell>
          <cell r="K2091" t="str">
            <v>GRUPO ROMERO (C.C. MALL EL FORTIN)_ROMERO RODRIGUEZ MAURENY GEANELLA</v>
          </cell>
          <cell r="L2091" t="str">
            <v>Av perimetral calle casuarina Centro Comercial  Mall del fortin</v>
          </cell>
        </row>
        <row r="2092">
          <cell r="A2092" t="str">
            <v>SG_23_182</v>
          </cell>
          <cell r="B2092">
            <v>515224</v>
          </cell>
          <cell r="C2092" t="str">
            <v>SG_23_182</v>
          </cell>
          <cell r="D2092" t="str">
            <v>SG</v>
          </cell>
          <cell r="E2092" t="str">
            <v>DESPACHO</v>
          </cell>
          <cell r="F2092" t="str">
            <v>NORMAL</v>
          </cell>
          <cell r="G2092" t="str">
            <v>FT86263</v>
          </cell>
          <cell r="H2092">
            <v>44971</v>
          </cell>
          <cell r="I2092" t="str">
            <v>ENTREGADO</v>
          </cell>
          <cell r="J2092">
            <v>44972</v>
          </cell>
          <cell r="K2092" t="str">
            <v>DISPROSEG SANGOLQUI</v>
          </cell>
          <cell r="L2092" t="str">
            <v>SANGOLQUI, CUENDINA, SAN LUIS E IRITIYACU, SANGOLQUÍ</v>
          </cell>
        </row>
        <row r="2093">
          <cell r="A2093" t="str">
            <v>53755</v>
          </cell>
          <cell r="B2093">
            <v>515217</v>
          </cell>
          <cell r="C2093" t="str">
            <v>53755</v>
          </cell>
          <cell r="D2093" t="str">
            <v>DEGSO</v>
          </cell>
          <cell r="E2093" t="str">
            <v>DESPACHO</v>
          </cell>
          <cell r="F2093" t="str">
            <v>NORMAL</v>
          </cell>
          <cell r="G2093" t="str">
            <v>FT86250</v>
          </cell>
          <cell r="H2093">
            <v>44971</v>
          </cell>
          <cell r="I2093" t="str">
            <v>ENTREGADO</v>
          </cell>
          <cell r="J2093">
            <v>44972</v>
          </cell>
          <cell r="K2093" t="str">
            <v>PINTURAS CONDOR S. A.</v>
          </cell>
          <cell r="L2093" t="str">
            <v>DIRECCION: SUR - CUSUBAMBA OE1-365 MANGLAR ALTO ? TELF 3985600</v>
          </cell>
        </row>
        <row r="2094">
          <cell r="A2094" t="str">
            <v>53761</v>
          </cell>
          <cell r="B2094">
            <v>515223</v>
          </cell>
          <cell r="C2094" t="str">
            <v>53761</v>
          </cell>
          <cell r="D2094" t="str">
            <v>DEGSO</v>
          </cell>
          <cell r="E2094" t="str">
            <v>DESPACHO</v>
          </cell>
          <cell r="F2094" t="str">
            <v>NORMAL</v>
          </cell>
          <cell r="G2094" t="str">
            <v>FT86251</v>
          </cell>
          <cell r="H2094">
            <v>44971</v>
          </cell>
          <cell r="I2094" t="str">
            <v>ENTREGADO</v>
          </cell>
          <cell r="J2094">
            <v>44972</v>
          </cell>
          <cell r="K2094" t="str">
            <v>SEDEMI S.C.C.</v>
          </cell>
          <cell r="L2094" t="str">
            <v>DIRECCION:VIA SANGOLQUI AMAGUANA KM 4 ½ EL CARMEN LOTE 4 ? ATENCION CARLOS VACA - TELF 2093992</v>
          </cell>
        </row>
        <row r="2095">
          <cell r="A2095" t="str">
            <v>2495571</v>
          </cell>
          <cell r="B2095">
            <v>515188</v>
          </cell>
          <cell r="C2095" t="str">
            <v>2495571</v>
          </cell>
          <cell r="D2095" t="str">
            <v>MDELIVERY</v>
          </cell>
          <cell r="E2095" t="str">
            <v>DESPACHO</v>
          </cell>
          <cell r="F2095" t="str">
            <v>NORMAL</v>
          </cell>
          <cell r="G2095" t="str">
            <v>FT86073</v>
          </cell>
          <cell r="H2095">
            <v>44971</v>
          </cell>
          <cell r="I2095" t="str">
            <v>ENTREGADO</v>
          </cell>
          <cell r="J2095">
            <v>44972</v>
          </cell>
          <cell r="K2095" t="str">
            <v>Paulina Murillo de Molina_CONSTRUIR FUTURO S A CONFUTURO</v>
          </cell>
          <cell r="L2095" t="str">
            <v>PICHINCHA QUITO Avenida Republica E7 123 y Pasaje Martin Carrion Edificio Pucara 3er piso</v>
          </cell>
        </row>
        <row r="2096">
          <cell r="A2096" t="str">
            <v>2495572</v>
          </cell>
          <cell r="B2096">
            <v>515189</v>
          </cell>
          <cell r="C2096" t="str">
            <v>2495572</v>
          </cell>
          <cell r="D2096" t="str">
            <v>MDELIVERY</v>
          </cell>
          <cell r="E2096" t="str">
            <v>DESPACHO</v>
          </cell>
          <cell r="F2096" t="str">
            <v>NORMAL</v>
          </cell>
          <cell r="G2096" t="str">
            <v>FT86091</v>
          </cell>
          <cell r="H2096">
            <v>44971</v>
          </cell>
          <cell r="I2096" t="str">
            <v>ENTREGADO</v>
          </cell>
          <cell r="J2096">
            <v>44972</v>
          </cell>
          <cell r="K2096" t="str">
            <v xml:space="preserve">Veronica Mendoza o Kimberley Pico contacto 0962600317_BANCO DEL PACIFICO S A </v>
          </cell>
          <cell r="L2096" t="str">
            <v xml:space="preserve"> GUAYAS GUAYAQUIL P ICAZA 200 Y PEDRO CARBO MATRIZ BANCO DEL PACIFICO PISO 5 AREA Comex y Giros </v>
          </cell>
        </row>
        <row r="2097">
          <cell r="A2097" t="str">
            <v>2495582</v>
          </cell>
          <cell r="B2097">
            <v>515190</v>
          </cell>
          <cell r="C2097" t="str">
            <v>2495582</v>
          </cell>
          <cell r="D2097" t="str">
            <v>MDELIVERY</v>
          </cell>
          <cell r="E2097" t="str">
            <v>DESPACHO</v>
          </cell>
          <cell r="F2097" t="str">
            <v>NORMAL</v>
          </cell>
          <cell r="G2097" t="str">
            <v>031080002495582</v>
          </cell>
          <cell r="H2097">
            <v>44971</v>
          </cell>
          <cell r="I2097" t="str">
            <v>ENTREGADO</v>
          </cell>
          <cell r="J2097">
            <v>44972</v>
          </cell>
          <cell r="K2097" t="str">
            <v>CARLOS VICENTE JIMENEZ MONTOYA_CARLOS VICENTE JIMENEZ MONTOYA</v>
          </cell>
          <cell r="L2097" t="str">
            <v>CALLE ALFREDO BAQUERIZO MORENO Y LOS CHASQUIS CASA COLOR VESH DE 3 PISOS JUNTO A LAVANDERIA MARY TERE</v>
          </cell>
        </row>
        <row r="2098">
          <cell r="A2098" t="str">
            <v>2495583</v>
          </cell>
          <cell r="B2098">
            <v>515191</v>
          </cell>
          <cell r="C2098" t="str">
            <v>2495583</v>
          </cell>
          <cell r="D2098" t="str">
            <v>MDELIVERY</v>
          </cell>
          <cell r="E2098" t="str">
            <v>DESPACHO</v>
          </cell>
          <cell r="F2098" t="str">
            <v>NORMAL</v>
          </cell>
          <cell r="G2098" t="str">
            <v>FT86068</v>
          </cell>
          <cell r="H2098">
            <v>44971</v>
          </cell>
          <cell r="I2098" t="str">
            <v>ENTREGADO</v>
          </cell>
          <cell r="J2098">
            <v>44972</v>
          </cell>
          <cell r="K2098" t="str">
            <v xml:space="preserve">LESLY GABRIELA ALVEAR CONCE_BANCO GUAYAQUIL S A </v>
          </cell>
          <cell r="L2098" t="str">
            <v xml:space="preserve">PICHINCHA QUITO Av Gral RumiNahui NA QUITO Centro Comercial San Luis Shopping </v>
          </cell>
        </row>
        <row r="2099">
          <cell r="A2099" t="str">
            <v>2495585</v>
          </cell>
          <cell r="B2099">
            <v>515192</v>
          </cell>
          <cell r="C2099" t="str">
            <v>2495585</v>
          </cell>
          <cell r="D2099" t="str">
            <v>MDELIVERY</v>
          </cell>
          <cell r="E2099" t="str">
            <v>DESPACHO</v>
          </cell>
          <cell r="F2099" t="str">
            <v>NORMAL</v>
          </cell>
          <cell r="G2099" t="str">
            <v>FT86045</v>
          </cell>
          <cell r="H2099">
            <v>44971</v>
          </cell>
          <cell r="I2099" t="str">
            <v>ENTREGADO</v>
          </cell>
          <cell r="J2099">
            <v>44973</v>
          </cell>
          <cell r="K2099" t="str">
            <v xml:space="preserve">Karla Diaz_OCEANBEACH S A </v>
          </cell>
          <cell r="L2099" t="str">
            <v>PICHINCHA QUITO Tababela calle Nicolas Baquero s n y 29 de abril en el CENTRO LOGISTICO ALPACHACA A PARTIR DEL DIA JUEVES REALIZAR LA VISITA</v>
          </cell>
        </row>
        <row r="2100">
          <cell r="A2100" t="str">
            <v>2495595</v>
          </cell>
          <cell r="B2100">
            <v>515193</v>
          </cell>
          <cell r="C2100" t="str">
            <v>2495595</v>
          </cell>
          <cell r="D2100" t="str">
            <v>MDELIVERY</v>
          </cell>
          <cell r="E2100" t="str">
            <v>DESPACHO</v>
          </cell>
          <cell r="F2100" t="str">
            <v>NORMAL</v>
          </cell>
          <cell r="G2100" t="str">
            <v>FT86041</v>
          </cell>
          <cell r="H2100">
            <v>44971</v>
          </cell>
          <cell r="I2100" t="str">
            <v>ENTREGADO</v>
          </cell>
          <cell r="J2100">
            <v>44972</v>
          </cell>
          <cell r="K2100" t="str">
            <v>PABLO VINICIO VELA FLORES_PABLO VINICIO VELA FLORES</v>
          </cell>
          <cell r="L2100" t="str">
            <v xml:space="preserve">QUITO parroquia de Cotocollao ciudadela consejo provincial calle n 90 casa oe7 44 casa color concho de vino con porton blanco casa de 3 pisos referencia del domicilio parte de abajo tienda mas debajo </v>
          </cell>
        </row>
        <row r="2101">
          <cell r="A2101" t="str">
            <v>2495596</v>
          </cell>
          <cell r="B2101">
            <v>515194</v>
          </cell>
          <cell r="C2101" t="str">
            <v>2495596</v>
          </cell>
          <cell r="D2101" t="str">
            <v>MDELIVERY</v>
          </cell>
          <cell r="E2101" t="str">
            <v>DESPACHO</v>
          </cell>
          <cell r="F2101" t="str">
            <v>NORMAL</v>
          </cell>
          <cell r="G2101" t="str">
            <v>FT86042</v>
          </cell>
          <cell r="H2101">
            <v>44971</v>
          </cell>
          <cell r="I2101" t="str">
            <v>ENTREGADO</v>
          </cell>
          <cell r="J2101">
            <v>44972</v>
          </cell>
          <cell r="K2101" t="str">
            <v>JEFFERSON FERMIN PASTUNA AYALA_JEFFERSON FERMIN PASTUNA AYALA</v>
          </cell>
          <cell r="L2101" t="str">
            <v>CALLE MONTUFAR Y ESMERALDAS DEJAR EN EL DISTRITO DE POLICIA MANUELA SAENZ</v>
          </cell>
        </row>
        <row r="2102">
          <cell r="A2102" t="str">
            <v>2495597</v>
          </cell>
          <cell r="B2102">
            <v>515195</v>
          </cell>
          <cell r="C2102" t="str">
            <v>2495597</v>
          </cell>
          <cell r="D2102" t="str">
            <v>MDELIVERY</v>
          </cell>
          <cell r="E2102" t="str">
            <v>DESPACHO</v>
          </cell>
          <cell r="F2102" t="str">
            <v>NORMAL</v>
          </cell>
          <cell r="G2102" t="str">
            <v>FT86099</v>
          </cell>
          <cell r="H2102">
            <v>44971</v>
          </cell>
          <cell r="I2102" t="str">
            <v>ENTREGADO</v>
          </cell>
          <cell r="J2102">
            <v>44972</v>
          </cell>
          <cell r="K2102" t="str">
            <v>Jonathan Tapia_COMITE DE EMPRESA DE LOS TRABAJADORES DEL DIARIO E</v>
          </cell>
          <cell r="L2102" t="str">
            <v xml:space="preserve"> Av Domingo Comin y Ernesto Alban sur de la ciudad Referencia de llegada Matriz de Diario El Universo frente a la parada de la metrovia de la cdla 9 de octubre en garita pedir permiso para entrar al a</v>
          </cell>
        </row>
        <row r="2103">
          <cell r="A2103" t="str">
            <v>2495602</v>
          </cell>
          <cell r="B2103">
            <v>515196</v>
          </cell>
          <cell r="C2103" t="str">
            <v>2495602</v>
          </cell>
          <cell r="D2103" t="str">
            <v>MDELIVERY</v>
          </cell>
          <cell r="E2103" t="str">
            <v>DESPACHO</v>
          </cell>
          <cell r="F2103" t="str">
            <v>NORMAL</v>
          </cell>
          <cell r="G2103" t="str">
            <v>031080002495602</v>
          </cell>
          <cell r="H2103">
            <v>44971</v>
          </cell>
          <cell r="I2103" t="str">
            <v>ENTREGADO</v>
          </cell>
          <cell r="J2103">
            <v>44972</v>
          </cell>
          <cell r="K2103" t="str">
            <v>ANDRES NATANAEL SOLIS CORTEZ_ANDRES NATANAEL SOLIS CORTEZ</v>
          </cell>
          <cell r="L2103" t="str">
            <v>GUAYAS CANTON MILAGRO CDLA BANCO DE LA VIVIENDA CALLE BUCAY 128 Y CALLE MILAGRO REF ATRaS DE FULLL AUTOS</v>
          </cell>
        </row>
        <row r="2104">
          <cell r="A2104" t="str">
            <v>2495603</v>
          </cell>
          <cell r="B2104">
            <v>515197</v>
          </cell>
          <cell r="C2104" t="str">
            <v>2495603</v>
          </cell>
          <cell r="D2104" t="str">
            <v>MDELIVERY</v>
          </cell>
          <cell r="E2104" t="str">
            <v>DESPACHO</v>
          </cell>
          <cell r="F2104" t="str">
            <v>NORMAL</v>
          </cell>
          <cell r="G2104" t="str">
            <v>FT86064</v>
          </cell>
          <cell r="H2104">
            <v>44971</v>
          </cell>
          <cell r="I2104" t="str">
            <v>ENTREGADO</v>
          </cell>
          <cell r="J2104">
            <v>44972</v>
          </cell>
          <cell r="K2104" t="str">
            <v xml:space="preserve">PAOLA ELIZABETH MESTANZA VELA_BANCO GUAYAQUIL S A </v>
          </cell>
          <cell r="L2104" t="str">
            <v xml:space="preserve"> PICHINCHA QUITO MORAN VALVERDE NA CENTRO COMERCIAL QUICENTRO SUR AGENCIA BANCO GUAYAQUIL </v>
          </cell>
        </row>
        <row r="2105">
          <cell r="A2105" t="str">
            <v>2495604</v>
          </cell>
          <cell r="B2105">
            <v>515198</v>
          </cell>
          <cell r="C2105" t="str">
            <v>2495604</v>
          </cell>
          <cell r="D2105" t="str">
            <v>MDELIVERY</v>
          </cell>
          <cell r="E2105" t="str">
            <v>DESPACHO</v>
          </cell>
          <cell r="F2105" t="str">
            <v>NORMAL</v>
          </cell>
          <cell r="G2105" t="str">
            <v>031080002495604</v>
          </cell>
          <cell r="H2105">
            <v>44971</v>
          </cell>
          <cell r="I2105" t="str">
            <v>ENTREGADO</v>
          </cell>
          <cell r="J2105">
            <v>44972</v>
          </cell>
          <cell r="K2105" t="str">
            <v>ALEX DANIEL MOLINA ALCIVAR_ANA ALEXANDRA YUGCHA CAIZA</v>
          </cell>
          <cell r="L2105" t="str">
            <v xml:space="preserve">CIUDADELA PRESIDENCIAL CALLE ALFREDO BAQUERIZO MORENO Y LOS CHASQUIS CASA D 3 PISOS COLOR VESH JUNTO A LAVANDERIA MARY TERE </v>
          </cell>
        </row>
        <row r="2106">
          <cell r="A2106" t="str">
            <v>2495605</v>
          </cell>
          <cell r="B2106">
            <v>515199</v>
          </cell>
          <cell r="C2106" t="str">
            <v>2495605</v>
          </cell>
          <cell r="D2106" t="str">
            <v>MDELIVERY</v>
          </cell>
          <cell r="E2106" t="str">
            <v>DESPACHO</v>
          </cell>
          <cell r="F2106" t="str">
            <v>NORMAL</v>
          </cell>
          <cell r="G2106" t="str">
            <v>FT86144</v>
          </cell>
          <cell r="H2106">
            <v>44971</v>
          </cell>
          <cell r="I2106" t="str">
            <v>ENTREGADO</v>
          </cell>
          <cell r="J2106">
            <v>44972</v>
          </cell>
          <cell r="K2106" t="str">
            <v>MIRELLA FREIRE CHRISTIAN ECHANIQUE_INMOBILIARIA SAN JORGE SA</v>
          </cell>
          <cell r="L2106" t="str">
            <v>URDENOR 1 MZ 121 SL 2 DETRaS DE JARDINES DE ESPERANZA</v>
          </cell>
        </row>
        <row r="2107">
          <cell r="A2107" t="str">
            <v>2495606_1</v>
          </cell>
          <cell r="B2107">
            <v>515200</v>
          </cell>
          <cell r="C2107" t="str">
            <v>2495606_1</v>
          </cell>
          <cell r="D2107" t="str">
            <v>MDELIVERY</v>
          </cell>
          <cell r="E2107" t="str">
            <v>DESPACHO</v>
          </cell>
          <cell r="F2107" t="str">
            <v>NORMAL</v>
          </cell>
          <cell r="G2107" t="str">
            <v>031080024956061</v>
          </cell>
          <cell r="H2107">
            <v>44971</v>
          </cell>
          <cell r="I2107" t="str">
            <v>ENTREGADO</v>
          </cell>
          <cell r="J2107">
            <v>44973</v>
          </cell>
          <cell r="K2107" t="str">
            <v xml:space="preserve">Priscila Diaz_ASOCIACION DE LOS TRABAJADORES DE PAPELERA NACIONAL S A </v>
          </cell>
          <cell r="L2107" t="str">
            <v>Marcelino MaridueNa Av Papelera Nacional Frente A Garita 1 De Papelera Nacional</v>
          </cell>
        </row>
        <row r="2108">
          <cell r="A2108" t="str">
            <v>2495611</v>
          </cell>
          <cell r="B2108">
            <v>515201</v>
          </cell>
          <cell r="C2108" t="str">
            <v>2495611</v>
          </cell>
          <cell r="D2108" t="str">
            <v>MDELIVERY</v>
          </cell>
          <cell r="E2108" t="str">
            <v>DESPACHO</v>
          </cell>
          <cell r="F2108" t="str">
            <v>NORMAL</v>
          </cell>
          <cell r="G2108" t="str">
            <v>031080002495611</v>
          </cell>
          <cell r="H2108">
            <v>44971</v>
          </cell>
          <cell r="I2108" t="str">
            <v>INCIDENCIA</v>
          </cell>
          <cell r="J2108">
            <v>44973</v>
          </cell>
          <cell r="K2108" t="str">
            <v>OSCAR HERNANDO ESPINOSA CONTENTO_OSCAR HERNANDO ESPINOSA CONTENTO</v>
          </cell>
          <cell r="L2108" t="str">
            <v>FRANCIA Y FEBRES CORDERO AL FRENTE DE UNA LUBRICADORA DONDE ESTA LA ESTETICA "LIZ"</v>
          </cell>
        </row>
        <row r="2109">
          <cell r="A2109" t="str">
            <v>2495612</v>
          </cell>
          <cell r="B2109">
            <v>515202</v>
          </cell>
          <cell r="C2109" t="str">
            <v>2495612</v>
          </cell>
          <cell r="D2109" t="str">
            <v>MDELIVERY</v>
          </cell>
          <cell r="E2109" t="str">
            <v>DESPACHO</v>
          </cell>
          <cell r="F2109" t="str">
            <v>NORMAL</v>
          </cell>
          <cell r="G2109" t="str">
            <v>031080002495612</v>
          </cell>
          <cell r="H2109">
            <v>44971</v>
          </cell>
          <cell r="I2109" t="str">
            <v>ENTREGADO</v>
          </cell>
          <cell r="J2109">
            <v>44972</v>
          </cell>
          <cell r="K2109" t="str">
            <v>Carlos Carrera Servio Bermeo Carlos Cevallos_PORTRANS S A</v>
          </cell>
          <cell r="L2109" t="str">
            <v>GUAYAS GUAYAQUIL Km 18 5 via Daule frente al campo chino bodegas Agunsa oficinas de Portrans norte</v>
          </cell>
        </row>
        <row r="2110">
          <cell r="A2110" t="str">
            <v>2495619</v>
          </cell>
          <cell r="B2110">
            <v>515203</v>
          </cell>
          <cell r="C2110" t="str">
            <v>2495619</v>
          </cell>
          <cell r="D2110" t="str">
            <v>MDELIVERY</v>
          </cell>
          <cell r="E2110" t="str">
            <v>DESPACHO</v>
          </cell>
          <cell r="F2110" t="str">
            <v>NORMAL</v>
          </cell>
          <cell r="G2110" t="str">
            <v>FT86038</v>
          </cell>
          <cell r="H2110">
            <v>44971</v>
          </cell>
          <cell r="I2110" t="str">
            <v>ENTREGADO</v>
          </cell>
          <cell r="J2110">
            <v>44972</v>
          </cell>
          <cell r="K2110" t="str">
            <v>Valeria Barahona_TECNOLOGIA APLICADA DEL ECUADOR S A TECNASA</v>
          </cell>
          <cell r="L2110" t="str">
            <v>PICHINCHA QUITO Orellana E44 30 y Amazonas edificio Orellana 500 Piso 3</v>
          </cell>
        </row>
        <row r="2111">
          <cell r="A2111" t="str">
            <v>2495622</v>
          </cell>
          <cell r="B2111">
            <v>515204</v>
          </cell>
          <cell r="C2111" t="str">
            <v>2495622</v>
          </cell>
          <cell r="D2111" t="str">
            <v>MDELIVERY</v>
          </cell>
          <cell r="E2111" t="str">
            <v>DESPACHO</v>
          </cell>
          <cell r="F2111" t="str">
            <v>NORMAL</v>
          </cell>
          <cell r="G2111" t="str">
            <v>031080002495622</v>
          </cell>
          <cell r="H2111">
            <v>44971</v>
          </cell>
          <cell r="I2111" t="str">
            <v>ENTREGADO</v>
          </cell>
          <cell r="J2111">
            <v>44972</v>
          </cell>
          <cell r="K2111" t="str">
            <v>HERNAN GUSTAVO CARAGUAY CARAGUAY_HERNAN GUSTAVO CARAGUAY CARAGUAY</v>
          </cell>
          <cell r="L2111" t="str">
            <v>SALVADOR BUSTAMANTE CELY Y CALLE CHONE COORDENADAS 3 979006 79 200942</v>
          </cell>
        </row>
        <row r="2112">
          <cell r="A2112" t="str">
            <v>2495623</v>
          </cell>
          <cell r="B2112">
            <v>515205</v>
          </cell>
          <cell r="C2112" t="str">
            <v>2495623</v>
          </cell>
          <cell r="D2112" t="str">
            <v>MDELIVERY</v>
          </cell>
          <cell r="E2112" t="str">
            <v>DESPACHO</v>
          </cell>
          <cell r="F2112" t="str">
            <v>NORMAL</v>
          </cell>
          <cell r="G2112" t="str">
            <v>FT86063</v>
          </cell>
          <cell r="H2112">
            <v>44971</v>
          </cell>
          <cell r="I2112" t="str">
            <v>ENTREGADO</v>
          </cell>
          <cell r="J2112">
            <v>44972</v>
          </cell>
          <cell r="K2112" t="str">
            <v xml:space="preserve">Ivan Alejandro Sanchez Alcivar_BANCO GUAYAQUIL S A </v>
          </cell>
          <cell r="L2112" t="str">
            <v xml:space="preserve"> PICHINCHA QUITO Sector la colon 980 Reina Victoria y Santamaria SECTOR COLON </v>
          </cell>
        </row>
        <row r="2113">
          <cell r="A2113" t="str">
            <v>2495624</v>
          </cell>
          <cell r="B2113">
            <v>515206</v>
          </cell>
          <cell r="C2113" t="str">
            <v>2495624</v>
          </cell>
          <cell r="D2113" t="str">
            <v>MDELIVERY</v>
          </cell>
          <cell r="E2113" t="str">
            <v>DESPACHO</v>
          </cell>
          <cell r="F2113" t="str">
            <v>NORMAL</v>
          </cell>
          <cell r="G2113" t="str">
            <v>IC7217</v>
          </cell>
          <cell r="H2113">
            <v>44971</v>
          </cell>
          <cell r="I2113" t="str">
            <v>ENTREGADO</v>
          </cell>
          <cell r="J2113">
            <v>44972</v>
          </cell>
          <cell r="K2113" t="str">
            <v>CECILIA PADILLA_FERNANDO ADRIAN CALDERON CORDERO</v>
          </cell>
          <cell r="L2113" t="str">
            <v>AZUAY CUENCA Paseo Rio Machangara S N Cornelio Vintimilla Parque Industrial LA EUROPEA</v>
          </cell>
        </row>
        <row r="2114">
          <cell r="A2114" t="str">
            <v>2495626</v>
          </cell>
          <cell r="B2114">
            <v>515207</v>
          </cell>
          <cell r="C2114" t="str">
            <v>2495626</v>
          </cell>
          <cell r="D2114" t="str">
            <v>MDELIVERY</v>
          </cell>
          <cell r="E2114" t="str">
            <v>DESPACHO</v>
          </cell>
          <cell r="F2114" t="str">
            <v>NORMAL</v>
          </cell>
          <cell r="G2114" t="str">
            <v>031080002495626</v>
          </cell>
          <cell r="H2114">
            <v>44971</v>
          </cell>
          <cell r="I2114" t="str">
            <v>ENTREGADO</v>
          </cell>
          <cell r="J2114">
            <v>44972</v>
          </cell>
          <cell r="K2114" t="str">
            <v xml:space="preserve">Espinoza Sanchez Luis Daniel_BANCO GUAYAQUIL S A </v>
          </cell>
          <cell r="L2114" t="str">
            <v xml:space="preserve"> GUAYAS DAULE Av Malecon NA entre Guayquil y Colon Ag Banco Guayaquil Daule a 200mts de CC El Yanco </v>
          </cell>
        </row>
        <row r="2115">
          <cell r="A2115" t="str">
            <v>2495627</v>
          </cell>
          <cell r="B2115">
            <v>515208</v>
          </cell>
          <cell r="C2115" t="str">
            <v>2495627</v>
          </cell>
          <cell r="D2115" t="str">
            <v>MDELIVERY</v>
          </cell>
          <cell r="E2115" t="str">
            <v>DESPACHO</v>
          </cell>
          <cell r="F2115" t="str">
            <v>NORMAL</v>
          </cell>
          <cell r="G2115" t="str">
            <v>FT86088</v>
          </cell>
          <cell r="H2115">
            <v>44971</v>
          </cell>
          <cell r="I2115" t="str">
            <v>ENTREGADO</v>
          </cell>
          <cell r="J2115">
            <v>44972</v>
          </cell>
          <cell r="K2115" t="str">
            <v>Alejandra Acosta_LA GANGA R C A C LTD</v>
          </cell>
          <cell r="L2115" t="str">
            <v>GUAYAS GUAYAQUIL Cdla Kennedy Norte NA Calle Jose Castillo Miguel angel</v>
          </cell>
        </row>
        <row r="2116">
          <cell r="A2116" t="str">
            <v>2495629</v>
          </cell>
          <cell r="B2116">
            <v>515209</v>
          </cell>
          <cell r="C2116" t="str">
            <v>2495629</v>
          </cell>
          <cell r="D2116" t="str">
            <v>MDELIVERY</v>
          </cell>
          <cell r="E2116" t="str">
            <v>DESPACHO</v>
          </cell>
          <cell r="F2116" t="str">
            <v>DERIVADO PICK UP</v>
          </cell>
          <cell r="G2116" t="str">
            <v>031080002495629</v>
          </cell>
          <cell r="H2116">
            <v>44971</v>
          </cell>
          <cell r="I2116" t="str">
            <v>ENTREGADO</v>
          </cell>
          <cell r="J2116">
            <v>44972</v>
          </cell>
          <cell r="K2116" t="str">
            <v>NELSON MANUEL CARPIO RAMOS_NELSON MANUEL CARPIO RAMOS</v>
          </cell>
          <cell r="L2116" t="str">
            <v>GUAYAS RETIRA EN Tramaco Portete Agencia PORTETE 2500 Y TUGURAHUA DIAGONAL A SABOR MANABITA</v>
          </cell>
        </row>
        <row r="2117">
          <cell r="A2117" t="str">
            <v>2495630</v>
          </cell>
          <cell r="B2117">
            <v>515210</v>
          </cell>
          <cell r="C2117" t="str">
            <v>2495630</v>
          </cell>
          <cell r="D2117" t="str">
            <v>MDELIVERY</v>
          </cell>
          <cell r="E2117" t="str">
            <v>DESPACHO</v>
          </cell>
          <cell r="F2117" t="str">
            <v>NORMAL</v>
          </cell>
          <cell r="G2117" t="str">
            <v>FT86082</v>
          </cell>
          <cell r="H2117">
            <v>44971</v>
          </cell>
          <cell r="I2117" t="str">
            <v>ENTREGADO</v>
          </cell>
          <cell r="J2117">
            <v>44972</v>
          </cell>
          <cell r="K2117" t="str">
            <v xml:space="preserve">Ivonne Molina_MAINT S A </v>
          </cell>
          <cell r="L2117" t="str">
            <v xml:space="preserve">GUAYAS GUAYAQUIL Dr Alfredo Baquerizo Moreno 713 y Guayaquil 090306 Guayaquil Ecuador </v>
          </cell>
        </row>
        <row r="2118">
          <cell r="A2118" t="str">
            <v>2495631</v>
          </cell>
          <cell r="B2118">
            <v>515211</v>
          </cell>
          <cell r="C2118" t="str">
            <v>2495631</v>
          </cell>
          <cell r="D2118" t="str">
            <v>MDELIVERY</v>
          </cell>
          <cell r="E2118" t="str">
            <v>DESPACHO</v>
          </cell>
          <cell r="F2118" t="str">
            <v>NORMAL</v>
          </cell>
          <cell r="G2118" t="str">
            <v>031080002495631</v>
          </cell>
          <cell r="H2118">
            <v>44971</v>
          </cell>
          <cell r="I2118" t="str">
            <v>ENTREGADO</v>
          </cell>
          <cell r="J2118">
            <v>44972</v>
          </cell>
          <cell r="K2118" t="str">
            <v xml:space="preserve">Carlos Carrera Servio Bermeo y Carlos Cevallos_ARETINA S A </v>
          </cell>
          <cell r="L2118" t="str">
            <v>GUAYAS GUAYAQUIL Km 18 5 via Daule frente al campo chino bodegas Agunsa oficinas de Portrans norte</v>
          </cell>
        </row>
        <row r="2119">
          <cell r="A2119" t="str">
            <v>2495632</v>
          </cell>
          <cell r="B2119">
            <v>515212</v>
          </cell>
          <cell r="C2119" t="str">
            <v>2495632</v>
          </cell>
          <cell r="D2119" t="str">
            <v>MDELIVERY</v>
          </cell>
          <cell r="E2119" t="str">
            <v>DESPACHO</v>
          </cell>
          <cell r="F2119" t="str">
            <v>NORMAL</v>
          </cell>
          <cell r="G2119" t="str">
            <v>FT86065</v>
          </cell>
          <cell r="H2119">
            <v>44971</v>
          </cell>
          <cell r="I2119" t="str">
            <v>ENTREGADO</v>
          </cell>
          <cell r="J2119">
            <v>44972</v>
          </cell>
          <cell r="K2119" t="str">
            <v xml:space="preserve">Kevin Nicolas Simba Llumiquinga_BANCO GUAYAQUIL S A </v>
          </cell>
          <cell r="L2119" t="str">
            <v>PICHINCHA QUITO Santa Maria NA Reina Victoria Sucursal Mayor Quito</v>
          </cell>
        </row>
        <row r="2120">
          <cell r="A2120" t="str">
            <v>2495633</v>
          </cell>
          <cell r="B2120">
            <v>515213</v>
          </cell>
          <cell r="C2120" t="str">
            <v>2495633</v>
          </cell>
          <cell r="D2120" t="str">
            <v>MDELIVERY</v>
          </cell>
          <cell r="E2120" t="str">
            <v>DESPACHO</v>
          </cell>
          <cell r="F2120" t="str">
            <v>NORMAL</v>
          </cell>
          <cell r="G2120" t="str">
            <v>FT86071</v>
          </cell>
          <cell r="H2120">
            <v>44971</v>
          </cell>
          <cell r="I2120" t="str">
            <v>ENTREGADO</v>
          </cell>
          <cell r="J2120">
            <v>44972</v>
          </cell>
          <cell r="K2120" t="str">
            <v xml:space="preserve">MIRIAN TORRES_WELLNESSGRP S A </v>
          </cell>
          <cell r="L2120" t="str">
            <v>Av Francisco de Orellana e Interoceanica Centro Comercial Paseo San Francisco 1er Piso Mezanine Oficinas Quorum Cumbaya Nota puede recibir Esperanza Eche con numero 0999204847</v>
          </cell>
        </row>
        <row r="2121">
          <cell r="A2121" t="str">
            <v>2495683</v>
          </cell>
          <cell r="B2121">
            <v>515214</v>
          </cell>
          <cell r="C2121" t="str">
            <v>2495683</v>
          </cell>
          <cell r="D2121" t="str">
            <v>MDELIVERY</v>
          </cell>
          <cell r="E2121" t="str">
            <v>DESPACHO</v>
          </cell>
          <cell r="F2121" t="str">
            <v>NORMAL</v>
          </cell>
          <cell r="G2121" t="str">
            <v>FT86049</v>
          </cell>
          <cell r="H2121">
            <v>44971</v>
          </cell>
          <cell r="I2121" t="str">
            <v>ENTREGADO</v>
          </cell>
          <cell r="J2121">
            <v>44972</v>
          </cell>
          <cell r="K2121" t="str">
            <v xml:space="preserve">JESUS CRESPO_COMERCIALIZADORA TRAMA COLOR MULTITEXTIL CIA LTDA </v>
          </cell>
          <cell r="L2121" t="str">
            <v>POMASQUI AUTOPISTA MANUEL CORDOVA GALARZA N3 843 ENTRADA DE GALPONES MADEVAL</v>
          </cell>
        </row>
        <row r="2122">
          <cell r="A2122" t="str">
            <v>2495687</v>
          </cell>
          <cell r="B2122">
            <v>515215</v>
          </cell>
          <cell r="C2122" t="str">
            <v>2495687</v>
          </cell>
          <cell r="D2122" t="str">
            <v>MDELIVERY</v>
          </cell>
          <cell r="E2122" t="str">
            <v>DESPACHO</v>
          </cell>
          <cell r="F2122" t="str">
            <v>NORMAL</v>
          </cell>
          <cell r="G2122" t="str">
            <v>FT86046</v>
          </cell>
          <cell r="H2122">
            <v>44971</v>
          </cell>
          <cell r="I2122" t="str">
            <v>ENTREGADO</v>
          </cell>
          <cell r="J2122">
            <v>44972</v>
          </cell>
          <cell r="K2122" t="str">
            <v>VARGAS ZAPATA JOSE JAVIER_VARGAS ZAPATA JOSE JAVIER</v>
          </cell>
          <cell r="L2122" t="str">
            <v xml:space="preserve">NORTE DE QUITO CALDERoN ZABALA BARRIO DEL CISNE AV KINDER Y FAISANES LOTE 10 CASA 3 PISOS FACHADA DE PIEDRA </v>
          </cell>
        </row>
        <row r="2123">
          <cell r="A2123" t="str">
            <v>2495689</v>
          </cell>
          <cell r="B2123">
            <v>515216</v>
          </cell>
          <cell r="C2123" t="str">
            <v>2495689</v>
          </cell>
          <cell r="D2123" t="str">
            <v>MDELIVERY</v>
          </cell>
          <cell r="E2123" t="str">
            <v>DESPACHO</v>
          </cell>
          <cell r="F2123" t="str">
            <v>NORMAL</v>
          </cell>
          <cell r="G2123" t="str">
            <v>FT86062</v>
          </cell>
          <cell r="H2123">
            <v>44971</v>
          </cell>
          <cell r="I2123" t="str">
            <v>ENTREGADO</v>
          </cell>
          <cell r="J2123">
            <v>44972</v>
          </cell>
          <cell r="K2123" t="str">
            <v xml:space="preserve">GABRIELA VACA_ LABORATORIOS SIEGFRIED S A </v>
          </cell>
          <cell r="L2123" t="str">
            <v>Av Republica de El Salvador N34 493 170135 Edificio Torre Gibraltar PB</v>
          </cell>
        </row>
        <row r="2124">
          <cell r="A2124" t="str">
            <v>2495539</v>
          </cell>
          <cell r="B2124">
            <v>515150</v>
          </cell>
          <cell r="C2124" t="str">
            <v>2495539</v>
          </cell>
          <cell r="D2124" t="str">
            <v>MDELIVERY</v>
          </cell>
          <cell r="E2124" t="str">
            <v>DESPACHO</v>
          </cell>
          <cell r="F2124" t="str">
            <v>EXPRESS</v>
          </cell>
          <cell r="G2124" t="str">
            <v>FTR46898</v>
          </cell>
          <cell r="H2124">
            <v>44971</v>
          </cell>
          <cell r="I2124" t="str">
            <v>ENTREGADO</v>
          </cell>
          <cell r="J2124">
            <v>44971</v>
          </cell>
          <cell r="K2124" t="str">
            <v>FABRICIO MORENO_ FUNDACION CRISFE</v>
          </cell>
          <cell r="L2124" t="str">
            <v>La Colina N26 70 y San Ignacio</v>
          </cell>
        </row>
        <row r="2125">
          <cell r="A2125" t="str">
            <v>2495546</v>
          </cell>
          <cell r="B2125">
            <v>515151</v>
          </cell>
          <cell r="C2125" t="str">
            <v>2495546</v>
          </cell>
          <cell r="D2125" t="str">
            <v>MDELIVERY</v>
          </cell>
          <cell r="E2125" t="str">
            <v>DESPACHO</v>
          </cell>
          <cell r="F2125" t="str">
            <v>EXPRESS</v>
          </cell>
          <cell r="G2125" t="str">
            <v>FTR46904</v>
          </cell>
          <cell r="H2125">
            <v>44971</v>
          </cell>
          <cell r="I2125" t="str">
            <v>ENTREGADO</v>
          </cell>
          <cell r="J2125">
            <v>44971</v>
          </cell>
          <cell r="K2125" t="str">
            <v>GABRIELA QUEZADA_ASOCIACION DE EMPLEADOS DE PETROAMAZONAS EP</v>
          </cell>
          <cell r="L2125" t="str">
            <v>PICHINCHA QUITO LA NINA E9 64 Y AV 6 DE DICIEMBRE EDIFICIO SAN FRANCISCO PLAZA PISO 2 ALADO BANCO INTERNACIONAL</v>
          </cell>
        </row>
        <row r="2126">
          <cell r="A2126" t="str">
            <v>2495562</v>
          </cell>
          <cell r="B2126">
            <v>515152</v>
          </cell>
          <cell r="C2126" t="str">
            <v>2495562</v>
          </cell>
          <cell r="D2126" t="str">
            <v>MDELIVERY</v>
          </cell>
          <cell r="E2126" t="str">
            <v>DESPACHO</v>
          </cell>
          <cell r="F2126" t="str">
            <v>EXPRESS</v>
          </cell>
          <cell r="G2126" t="str">
            <v>FEX46917</v>
          </cell>
          <cell r="H2126">
            <v>44971</v>
          </cell>
          <cell r="I2126" t="str">
            <v>ENTREGADO</v>
          </cell>
          <cell r="J2126">
            <v>44971</v>
          </cell>
          <cell r="K2126" t="str">
            <v>Daniela Rosero_ DANIELA ESTEFANIA ROSERO DE LA VEGA</v>
          </cell>
          <cell r="L2126" t="str">
            <v>de los naranjos y de las azucenas edificio los naranjos departamento 29</v>
          </cell>
        </row>
        <row r="2127">
          <cell r="A2127" t="str">
            <v>2495570</v>
          </cell>
          <cell r="B2127">
            <v>515153</v>
          </cell>
          <cell r="C2127" t="str">
            <v>2495570</v>
          </cell>
          <cell r="D2127" t="str">
            <v>MDELIVERY</v>
          </cell>
          <cell r="E2127" t="str">
            <v>DESPACHO</v>
          </cell>
          <cell r="F2127" t="str">
            <v>EXPRESS</v>
          </cell>
          <cell r="G2127" t="str">
            <v>FTR46900</v>
          </cell>
          <cell r="H2127">
            <v>44971</v>
          </cell>
          <cell r="I2127" t="str">
            <v>ENTREGADO</v>
          </cell>
          <cell r="J2127">
            <v>44971</v>
          </cell>
          <cell r="K2127" t="str">
            <v xml:space="preserve">GRACIELA MOLINA_COOPERATIVA DE AHORRO Y CREDITO POLITECNICA LTDA </v>
          </cell>
          <cell r="L2127" t="str">
            <v>ESCUELA POLITECNICA NACIONAL LADRON DE GUEVARA Y ANDALUCIA FACULTAD DE INGENIERIA EDIFICIO 15 3 PISO</v>
          </cell>
        </row>
        <row r="2128">
          <cell r="A2128" t="str">
            <v>2495573</v>
          </cell>
          <cell r="B2128">
            <v>515154</v>
          </cell>
          <cell r="C2128" t="str">
            <v>2495573</v>
          </cell>
          <cell r="D2128" t="str">
            <v>MDELIVERY</v>
          </cell>
          <cell r="E2128" t="str">
            <v>DESPACHO</v>
          </cell>
          <cell r="F2128" t="str">
            <v>EXPRESS</v>
          </cell>
          <cell r="G2128" t="str">
            <v>FT86074</v>
          </cell>
          <cell r="H2128">
            <v>44971</v>
          </cell>
          <cell r="I2128" t="str">
            <v>ENTREGADO</v>
          </cell>
          <cell r="J2128">
            <v>44973</v>
          </cell>
          <cell r="K2128" t="str">
            <v>Patricia Luna_URBANO EXPRESS S A RAPIEXX</v>
          </cell>
          <cell r="L2128" t="str">
            <v>De Las Azucenas N44 131 y de Los Granados</v>
          </cell>
        </row>
        <row r="2129">
          <cell r="A2129" t="str">
            <v>2495598</v>
          </cell>
          <cell r="B2129">
            <v>515155</v>
          </cell>
          <cell r="C2129" t="str">
            <v>2495598</v>
          </cell>
          <cell r="D2129" t="str">
            <v>MDELIVERY</v>
          </cell>
          <cell r="E2129" t="str">
            <v>DESPACHO</v>
          </cell>
          <cell r="F2129" t="str">
            <v>EXPRESS</v>
          </cell>
          <cell r="G2129" t="str">
            <v>FTR46895</v>
          </cell>
          <cell r="H2129">
            <v>44971</v>
          </cell>
          <cell r="I2129" t="str">
            <v>ENTREGADO</v>
          </cell>
          <cell r="J2129">
            <v>44971</v>
          </cell>
          <cell r="K2129" t="str">
            <v>LIDIA MUNOZ_ BANCO PICHINCHA CA</v>
          </cell>
          <cell r="L2129" t="str">
            <v>10 de agosto y villa lengua esquina Mezanine Ag Virtual Banco Pichincha</v>
          </cell>
        </row>
        <row r="2130">
          <cell r="A2130" t="str">
            <v>2495599</v>
          </cell>
          <cell r="B2130">
            <v>515156</v>
          </cell>
          <cell r="C2130" t="str">
            <v>2495599</v>
          </cell>
          <cell r="D2130" t="str">
            <v>MDELIVERY</v>
          </cell>
          <cell r="E2130" t="str">
            <v>DESPACHO</v>
          </cell>
          <cell r="F2130" t="str">
            <v>EXPRESS</v>
          </cell>
          <cell r="G2130" t="str">
            <v>FTR46902</v>
          </cell>
          <cell r="H2130">
            <v>44971</v>
          </cell>
          <cell r="I2130" t="str">
            <v>ENTREGADO</v>
          </cell>
          <cell r="J2130">
            <v>44971</v>
          </cell>
          <cell r="K2130" t="str">
            <v>Francisco Herrera_LEGIO SEGURIDAD LEGSEGU CIA LTDA</v>
          </cell>
          <cell r="L2130" t="str">
            <v>General Murgeon Oe3 02 y Jorge Juan junto a Cartimex UIO</v>
          </cell>
        </row>
        <row r="2131">
          <cell r="A2131" t="str">
            <v>2495600</v>
          </cell>
          <cell r="B2131">
            <v>515157</v>
          </cell>
          <cell r="C2131" t="str">
            <v>2495600</v>
          </cell>
          <cell r="D2131" t="str">
            <v>MDELIVERY</v>
          </cell>
          <cell r="E2131" t="str">
            <v>DESPACHO</v>
          </cell>
          <cell r="F2131" t="str">
            <v>EXPRESS</v>
          </cell>
          <cell r="G2131" t="str">
            <v>FTR46903</v>
          </cell>
          <cell r="H2131">
            <v>44971</v>
          </cell>
          <cell r="I2131" t="str">
            <v>ENTREGADO</v>
          </cell>
          <cell r="J2131">
            <v>44971</v>
          </cell>
          <cell r="K2131" t="str">
            <v>ANITA CABRERA_BANCO INTERNACIONAL</v>
          </cell>
          <cell r="L2131" t="str">
            <v>PATRIA Y 9 DE OCTUBRE MATRIZ BANCO INTERNACIONAL AREA DE CORRESPONDENCIA</v>
          </cell>
        </row>
        <row r="2132">
          <cell r="A2132" t="str">
            <v>2495613</v>
          </cell>
          <cell r="B2132">
            <v>515158</v>
          </cell>
          <cell r="C2132" t="str">
            <v>2495613</v>
          </cell>
          <cell r="D2132" t="str">
            <v>MDELIVERY</v>
          </cell>
          <cell r="E2132" t="str">
            <v>DESPACHO</v>
          </cell>
          <cell r="F2132" t="str">
            <v>EXPRESS</v>
          </cell>
          <cell r="G2132" t="str">
            <v>FTR46901</v>
          </cell>
          <cell r="H2132">
            <v>44971</v>
          </cell>
          <cell r="I2132" t="str">
            <v>ENTREGADO</v>
          </cell>
          <cell r="J2132">
            <v>44971</v>
          </cell>
          <cell r="K2132" t="str">
            <v xml:space="preserve">GABRIELA VACA_ LABORATORIOS SIEGFRIED S A </v>
          </cell>
          <cell r="L2132" t="str">
            <v>Av Republica de El Salvador N34 493 170135 Edificio Torre Gibraltar PB</v>
          </cell>
        </row>
        <row r="2133">
          <cell r="A2133" t="str">
            <v>2495615</v>
          </cell>
          <cell r="B2133">
            <v>515159</v>
          </cell>
          <cell r="C2133" t="str">
            <v>2495615</v>
          </cell>
          <cell r="D2133" t="str">
            <v>MDELIVERY</v>
          </cell>
          <cell r="E2133" t="str">
            <v>DESPACHO</v>
          </cell>
          <cell r="F2133" t="str">
            <v>EXPRESS</v>
          </cell>
          <cell r="G2133" t="str">
            <v>FEX46920</v>
          </cell>
          <cell r="H2133">
            <v>44971</v>
          </cell>
          <cell r="I2133" t="str">
            <v>ENTREGADO</v>
          </cell>
          <cell r="J2133">
            <v>44971</v>
          </cell>
          <cell r="K2133" t="str">
            <v xml:space="preserve">JOSSELYN RAMOS_CONFECCIONES RECREATIVAS FIBRAN CIA LTDA </v>
          </cell>
          <cell r="L2133" t="str">
            <v>calle E3 N68 177 y calle N69 barrio las Carretas confecciones fibran</v>
          </cell>
        </row>
        <row r="2134">
          <cell r="A2134" t="str">
            <v>2495618</v>
          </cell>
          <cell r="B2134">
            <v>515160</v>
          </cell>
          <cell r="C2134" t="str">
            <v>2495618</v>
          </cell>
          <cell r="D2134" t="str">
            <v>MDELIVERY</v>
          </cell>
          <cell r="E2134" t="str">
            <v>DESPACHO</v>
          </cell>
          <cell r="F2134" t="str">
            <v>EXPRESS</v>
          </cell>
          <cell r="G2134" t="str">
            <v>FTR46896</v>
          </cell>
          <cell r="H2134">
            <v>44971</v>
          </cell>
          <cell r="I2134" t="str">
            <v>ENTREGADO</v>
          </cell>
          <cell r="J2134">
            <v>44971</v>
          </cell>
          <cell r="K2134" t="str">
            <v>ELIZABETH TANDAZO_ASOCIACION DE EMPLEADOS DEL INSTITUTO NACI DE ESTA</v>
          </cell>
          <cell r="L2134" t="str">
            <v>Juan Larrea N15 36 y Jose Riofrio INEC</v>
          </cell>
        </row>
        <row r="2135">
          <cell r="A2135" t="str">
            <v>2495625</v>
          </cell>
          <cell r="B2135">
            <v>515161</v>
          </cell>
          <cell r="C2135" t="str">
            <v>2495625</v>
          </cell>
          <cell r="D2135" t="str">
            <v>MDELIVERY</v>
          </cell>
          <cell r="E2135" t="str">
            <v>DESPACHO</v>
          </cell>
          <cell r="F2135" t="str">
            <v>EXPRESS</v>
          </cell>
          <cell r="G2135" t="str">
            <v>FTR46897</v>
          </cell>
          <cell r="H2135">
            <v>44971</v>
          </cell>
          <cell r="I2135" t="str">
            <v>ENTREGADO</v>
          </cell>
          <cell r="J2135">
            <v>44971</v>
          </cell>
          <cell r="K2135" t="str">
            <v>ADRIANA PLAZA_MALES BASTIDAS JESSICA PAOLA</v>
          </cell>
          <cell r="L2135" t="str">
            <v>RUIZ DE CASTILLA N30 13 Y ANDAGOYA EDF EXPOCOLOR MZ OFICINA 3</v>
          </cell>
        </row>
        <row r="2136">
          <cell r="A2136" t="str">
            <v>2495634</v>
          </cell>
          <cell r="B2136">
            <v>515162</v>
          </cell>
          <cell r="C2136" t="str">
            <v>2495634</v>
          </cell>
          <cell r="D2136" t="str">
            <v>MDELIVERY</v>
          </cell>
          <cell r="E2136" t="str">
            <v>DESPACHO</v>
          </cell>
          <cell r="F2136" t="str">
            <v>EXPRESS</v>
          </cell>
          <cell r="G2136" t="str">
            <v>FT86075</v>
          </cell>
          <cell r="H2136">
            <v>44971</v>
          </cell>
          <cell r="I2136" t="str">
            <v>ENTREGADO</v>
          </cell>
          <cell r="J2136">
            <v>44972</v>
          </cell>
          <cell r="K2136" t="str">
            <v>Rene Giovany Gongora_BANCO DE LA PRODUCCION S A PRODUBANCO</v>
          </cell>
          <cell r="L2136" t="str">
            <v>Av Simon Bolivar y Via a Nayon Centro Corporativo Ekopark Torre 1 PRODUBANCO</v>
          </cell>
        </row>
        <row r="2137">
          <cell r="A2137" t="str">
            <v>2495688</v>
          </cell>
          <cell r="B2137">
            <v>515163</v>
          </cell>
          <cell r="C2137" t="str">
            <v>2495688</v>
          </cell>
          <cell r="D2137" t="str">
            <v>MDELIVERY</v>
          </cell>
          <cell r="E2137" t="str">
            <v>DESPACHO</v>
          </cell>
          <cell r="F2137" t="str">
            <v>EXPRESS</v>
          </cell>
          <cell r="G2137" t="str">
            <v>FTR46899</v>
          </cell>
          <cell r="H2137">
            <v>44971</v>
          </cell>
          <cell r="I2137" t="str">
            <v>ENTREGADO</v>
          </cell>
          <cell r="J2137">
            <v>44971</v>
          </cell>
          <cell r="K2137" t="str">
            <v>JEFFERSON VEGA FERNANDO PINZON RECEPCION_Laboratorios Bago del Ecuador S A</v>
          </cell>
          <cell r="L2137" t="str">
            <v>AV 12 de Octubre E10 80 y Lizardo Garcia Edificio Alto Aragon P B Frente Supermaxi 12 de Oct</v>
          </cell>
        </row>
        <row r="2138">
          <cell r="A2138" t="str">
            <v>2495498</v>
          </cell>
          <cell r="B2138">
            <v>515164</v>
          </cell>
          <cell r="C2138" t="str">
            <v>2495498</v>
          </cell>
          <cell r="D2138" t="str">
            <v>MDELIVERY</v>
          </cell>
          <cell r="E2138" t="str">
            <v>DESPACHO</v>
          </cell>
          <cell r="F2138" t="str">
            <v>NORMAL</v>
          </cell>
          <cell r="G2138" t="str">
            <v>031080002495498</v>
          </cell>
          <cell r="H2138">
            <v>44971</v>
          </cell>
          <cell r="I2138" t="str">
            <v>INCIDENCIA</v>
          </cell>
          <cell r="J2138">
            <v>44973</v>
          </cell>
          <cell r="K2138" t="str">
            <v>CRISTHIAN FERNANDO AKACHU ANTUN_CRISTHIAN FERNANDO AKACHU ANTUN</v>
          </cell>
          <cell r="L2138" t="str">
            <v>LATACUNGA PUJILU CARRETERA TRONCAL DE LA SIERRA Y CARRETETA PANAMERICANA CALLE ELOY ALFARO BARRIO SANFELIPE COORDENADAS 0 948600 78 657032</v>
          </cell>
        </row>
        <row r="2139">
          <cell r="A2139" t="str">
            <v>2495499</v>
          </cell>
          <cell r="B2139">
            <v>515165</v>
          </cell>
          <cell r="C2139" t="str">
            <v>2495499</v>
          </cell>
          <cell r="D2139" t="str">
            <v>MDELIVERY</v>
          </cell>
          <cell r="E2139" t="str">
            <v>DESPACHO</v>
          </cell>
          <cell r="F2139" t="str">
            <v>NORMAL</v>
          </cell>
          <cell r="G2139" t="str">
            <v>031080002495499</v>
          </cell>
          <cell r="H2139">
            <v>44971</v>
          </cell>
          <cell r="I2139" t="str">
            <v>INCIDENCIA</v>
          </cell>
          <cell r="J2139">
            <v>44973</v>
          </cell>
          <cell r="K2139" t="str">
            <v>ZURITA MORALES ANDRES GUSTAVO_ZURITA MORALES ANDRES GUSTAVO</v>
          </cell>
          <cell r="L2139" t="str">
            <v>PQA CHIGUILPE KM 4 5 VIA QUITO URBANIZACION EL PARAISO REF CASA DE 2 PISOS BALDOZA AZUL CON CELESTE Y REJAS BLANCAS CERCA AL ESTADIO DEPORTIVO</v>
          </cell>
        </row>
        <row r="2140">
          <cell r="A2140" t="str">
            <v>2495500</v>
          </cell>
          <cell r="B2140">
            <v>515166</v>
          </cell>
          <cell r="C2140" t="str">
            <v>2495500</v>
          </cell>
          <cell r="D2140" t="str">
            <v>MDELIVERY</v>
          </cell>
          <cell r="E2140" t="str">
            <v>DESPACHO</v>
          </cell>
          <cell r="F2140" t="str">
            <v>NORMAL</v>
          </cell>
          <cell r="G2140" t="str">
            <v>031080002495500</v>
          </cell>
          <cell r="H2140">
            <v>44971</v>
          </cell>
          <cell r="I2140" t="str">
            <v>ENTREGADO</v>
          </cell>
          <cell r="J2140">
            <v>44972</v>
          </cell>
          <cell r="K2140" t="str">
            <v xml:space="preserve">Wagner Garcia Lissette Colon_VISUALSAT ECUADOR S A </v>
          </cell>
          <cell r="L2140" t="str">
            <v xml:space="preserve"> GUAYAS GUAYAQUIL Via Daule Km 12 5 bodegas Verdeloma junto al terminal de la metrovia Guayaquil Ecuador </v>
          </cell>
        </row>
        <row r="2141">
          <cell r="A2141" t="str">
            <v>2495530</v>
          </cell>
          <cell r="B2141">
            <v>515167</v>
          </cell>
          <cell r="C2141" t="str">
            <v>2495530</v>
          </cell>
          <cell r="D2141" t="str">
            <v>MDELIVERY</v>
          </cell>
          <cell r="E2141" t="str">
            <v>DESPACHO</v>
          </cell>
          <cell r="F2141" t="str">
            <v>NORMAL</v>
          </cell>
          <cell r="G2141" t="str">
            <v>FT86090</v>
          </cell>
          <cell r="H2141">
            <v>44971</v>
          </cell>
          <cell r="I2141" t="str">
            <v>ENTREGADO</v>
          </cell>
          <cell r="J2141">
            <v>44972</v>
          </cell>
          <cell r="K2141" t="str">
            <v>ANDREA CORAL o TITO PLUAS_BANCO DEL PACIFICO</v>
          </cell>
          <cell r="L2141" t="str">
            <v>P ICAZA 200 Y PEDRO CARBO MATRIZ BANCO DEL PACIFICO PISO 8 AREA ASESORIA JURIDICA</v>
          </cell>
        </row>
        <row r="2142">
          <cell r="A2142" t="str">
            <v>2495531</v>
          </cell>
          <cell r="B2142">
            <v>515168</v>
          </cell>
          <cell r="C2142" t="str">
            <v>2495531</v>
          </cell>
          <cell r="D2142" t="str">
            <v>MDELIVERY</v>
          </cell>
          <cell r="E2142" t="str">
            <v>DESPACHO</v>
          </cell>
          <cell r="F2142" t="str">
            <v>NORMAL</v>
          </cell>
          <cell r="G2142" t="str">
            <v>031080002495531</v>
          </cell>
          <cell r="H2142">
            <v>44971</v>
          </cell>
          <cell r="I2142" t="str">
            <v>ENTREGADO</v>
          </cell>
          <cell r="J2142">
            <v>44972</v>
          </cell>
          <cell r="K2142" t="str">
            <v xml:space="preserve">Johanna Torres Almeida_ COOPERATIVA DE AHORRO Y CREDITO DE LOS EMPLEADOS DE SERVIENTREGA S A TERCERIZADORAS CONTRATISTAS Y PROVEEDORES </v>
          </cell>
          <cell r="L2142" t="str">
            <v>Km 7 5 Via Daule con int Av Juan Tanca Marengo</v>
          </cell>
        </row>
        <row r="2143">
          <cell r="A2143" t="str">
            <v>2495532</v>
          </cell>
          <cell r="B2143">
            <v>515169</v>
          </cell>
          <cell r="C2143" t="str">
            <v>2495532</v>
          </cell>
          <cell r="D2143" t="str">
            <v>MDELIVERY</v>
          </cell>
          <cell r="E2143" t="str">
            <v>DESPACHO</v>
          </cell>
          <cell r="F2143" t="str">
            <v>NORMAL</v>
          </cell>
          <cell r="G2143" t="str">
            <v>FT86072</v>
          </cell>
          <cell r="H2143">
            <v>44971</v>
          </cell>
          <cell r="I2143" t="str">
            <v>ENTREGADO</v>
          </cell>
          <cell r="J2143">
            <v>44972</v>
          </cell>
          <cell r="K2143" t="str">
            <v>Patricia Luna_URBANO EXPRESS S A RAPIEXX</v>
          </cell>
          <cell r="L2143" t="str">
            <v>De Las Azucenas N44 131 y de Los Granados</v>
          </cell>
        </row>
        <row r="2144">
          <cell r="A2144" t="str">
            <v>2495533</v>
          </cell>
          <cell r="B2144">
            <v>515170</v>
          </cell>
          <cell r="C2144" t="str">
            <v>2495533</v>
          </cell>
          <cell r="D2144" t="str">
            <v>MDELIVERY</v>
          </cell>
          <cell r="E2144" t="str">
            <v>DESPACHO</v>
          </cell>
          <cell r="F2144" t="str">
            <v>NORMAL</v>
          </cell>
          <cell r="G2144" t="str">
            <v>FT86040</v>
          </cell>
          <cell r="H2144">
            <v>44971</v>
          </cell>
          <cell r="I2144" t="str">
            <v>ENTREGADO</v>
          </cell>
          <cell r="J2144">
            <v>44973</v>
          </cell>
          <cell r="K2144" t="str">
            <v>FATIMA ESTEFANIA SANTOS MORALES_FATIMA ESTEFANIA SANTOS MORALES</v>
          </cell>
          <cell r="L2144" t="str">
            <v>QUITO NORTE SECTOR SAN CARLOS PEDRO DE ALVARADO Y HERNANDO DE LUQUE ENTREGAR EN EDIFICIO ESQUINERO BLOQUE MACHALA DEPARTAMENTO 312 COLOR BLANCO Y VERDE</v>
          </cell>
        </row>
        <row r="2145">
          <cell r="A2145" t="str">
            <v>2495534</v>
          </cell>
          <cell r="B2145">
            <v>515171</v>
          </cell>
          <cell r="C2145" t="str">
            <v>2495534</v>
          </cell>
          <cell r="D2145" t="str">
            <v>MDELIVERY</v>
          </cell>
          <cell r="E2145" t="str">
            <v>DESPACHO</v>
          </cell>
          <cell r="F2145" t="str">
            <v>NORMAL</v>
          </cell>
          <cell r="G2145" t="str">
            <v>031080002495534</v>
          </cell>
          <cell r="H2145">
            <v>44971</v>
          </cell>
          <cell r="I2145" t="str">
            <v>ENTREGADO</v>
          </cell>
          <cell r="J2145">
            <v>44972</v>
          </cell>
          <cell r="K2145" t="str">
            <v>BOLIVAR GABRIEL CASTANEDA GOYES_BOLIVAR GABRIEL CASTANEDA GOYES</v>
          </cell>
          <cell r="L2145" t="str">
            <v>Av Antonio Jose de Sucre y Mexico En la casa YOLY Multifabritex</v>
          </cell>
        </row>
        <row r="2146">
          <cell r="A2146" t="str">
            <v>2495535</v>
          </cell>
          <cell r="B2146">
            <v>515172</v>
          </cell>
          <cell r="C2146" t="str">
            <v>2495535</v>
          </cell>
          <cell r="D2146" t="str">
            <v>MDELIVERY</v>
          </cell>
          <cell r="E2146" t="str">
            <v>DESPACHO</v>
          </cell>
          <cell r="F2146" t="str">
            <v>NORMAL</v>
          </cell>
          <cell r="G2146" t="str">
            <v>FT86066</v>
          </cell>
          <cell r="H2146">
            <v>44971</v>
          </cell>
          <cell r="I2146" t="str">
            <v>ENTREGADO</v>
          </cell>
          <cell r="J2146">
            <v>44972</v>
          </cell>
          <cell r="K2146" t="str">
            <v>FANNY REVELO LEYDI MONTE_MEGADATOS S A</v>
          </cell>
          <cell r="L2146" t="str">
            <v>PICHINCHA QUITO NuNez de Vela E3 13 y Atahualpa Ed Torre del puente 3er piso Quito</v>
          </cell>
        </row>
        <row r="2147">
          <cell r="A2147" t="str">
            <v>2495536</v>
          </cell>
          <cell r="B2147">
            <v>515173</v>
          </cell>
          <cell r="C2147" t="str">
            <v>2495536</v>
          </cell>
          <cell r="D2147" t="str">
            <v>MDELIVERY</v>
          </cell>
          <cell r="E2147" t="str">
            <v>DESPACHO</v>
          </cell>
          <cell r="F2147" t="str">
            <v>NORMAL</v>
          </cell>
          <cell r="G2147" t="str">
            <v>FT86100</v>
          </cell>
          <cell r="H2147">
            <v>44971</v>
          </cell>
          <cell r="I2147" t="str">
            <v>ENTREGADO</v>
          </cell>
          <cell r="J2147">
            <v>44972</v>
          </cell>
          <cell r="K2147" t="str">
            <v xml:space="preserve">Patricia Miranda_CARRO SEGURO CARSEG S A </v>
          </cell>
          <cell r="L2147" t="str">
            <v>GUAYAS GUAYAQUIL Cdla Vernaza Norte Mz 10 Solar 19 GUAYAS GUAYAQUIL</v>
          </cell>
        </row>
        <row r="2148">
          <cell r="A2148" t="str">
            <v>2495537</v>
          </cell>
          <cell r="B2148">
            <v>515174</v>
          </cell>
          <cell r="C2148" t="str">
            <v>2495537</v>
          </cell>
          <cell r="D2148" t="str">
            <v>MDELIVERY</v>
          </cell>
          <cell r="E2148" t="str">
            <v>DESPACHO</v>
          </cell>
          <cell r="F2148" t="str">
            <v>NORMAL</v>
          </cell>
          <cell r="G2148" t="str">
            <v>031080002495537</v>
          </cell>
          <cell r="H2148">
            <v>44971</v>
          </cell>
          <cell r="I2148" t="str">
            <v>ENTREGADO</v>
          </cell>
          <cell r="J2148">
            <v>44973</v>
          </cell>
          <cell r="K2148" t="str">
            <v>Stefania Cascante Priscila Diaz_ASOCIACION DE LOS TRABAJADORES DE PAPELERA NACIONA</v>
          </cell>
          <cell r="L2148" t="str">
            <v xml:space="preserve">Marcelino MaridueNa Av Papelera Nacional frente a garita 1 de Papelera Nacional </v>
          </cell>
        </row>
        <row r="2149">
          <cell r="A2149" t="str">
            <v>2495540</v>
          </cell>
          <cell r="B2149">
            <v>515175</v>
          </cell>
          <cell r="C2149" t="str">
            <v>2495540</v>
          </cell>
          <cell r="D2149" t="str">
            <v>MDELIVERY</v>
          </cell>
          <cell r="E2149" t="str">
            <v>DESPACHO</v>
          </cell>
          <cell r="F2149" t="str">
            <v>NORMAL</v>
          </cell>
          <cell r="G2149" t="str">
            <v>FT86089</v>
          </cell>
          <cell r="H2149">
            <v>44971</v>
          </cell>
          <cell r="I2149" t="str">
            <v>ENTREGADO</v>
          </cell>
          <cell r="J2149">
            <v>44972</v>
          </cell>
          <cell r="K2149" t="str">
            <v>Adriana Gutierrez_UNIVERSIDAD CASA GRANDE</v>
          </cell>
          <cell r="L2149" t="str">
            <v>Calle Ilanes diagonal a la puerta 6 del Centro Comercial Alban Borja Garita de Universidad Casa Grande</v>
          </cell>
        </row>
        <row r="2150">
          <cell r="A2150" t="str">
            <v>2495541</v>
          </cell>
          <cell r="B2150">
            <v>515176</v>
          </cell>
          <cell r="C2150" t="str">
            <v>2495541</v>
          </cell>
          <cell r="D2150" t="str">
            <v>MDELIVERY</v>
          </cell>
          <cell r="E2150" t="str">
            <v>DESPACHO</v>
          </cell>
          <cell r="F2150" t="str">
            <v>NORMAL</v>
          </cell>
          <cell r="G2150" t="str">
            <v>031080002495541</v>
          </cell>
          <cell r="H2150">
            <v>44971</v>
          </cell>
          <cell r="I2150" t="str">
            <v>INCIDENCIA</v>
          </cell>
          <cell r="J2150">
            <v>44973</v>
          </cell>
          <cell r="K2150" t="str">
            <v>CARLOS GEOVANNY NARANJO LOPEZ_CARLOS GEOVANNY NARANJO LOPEZ</v>
          </cell>
          <cell r="L2150" t="str">
            <v>CIUDADELA MONTE ISLA DEL SOL 525 Y SIN CALLE SECUNDARIA A UNA CUADRA DE DESPENSA DONA ARACELI DEJAR EN HORARIO DE LA MANANA 10 AM</v>
          </cell>
        </row>
        <row r="2151">
          <cell r="A2151" t="str">
            <v>2495542</v>
          </cell>
          <cell r="B2151">
            <v>515177</v>
          </cell>
          <cell r="C2151" t="str">
            <v>2495542</v>
          </cell>
          <cell r="D2151" t="str">
            <v>MDELIVERY</v>
          </cell>
          <cell r="E2151" t="str">
            <v>DESPACHO</v>
          </cell>
          <cell r="F2151" t="str">
            <v>NORMAL</v>
          </cell>
          <cell r="G2151" t="str">
            <v>FT86080</v>
          </cell>
          <cell r="H2151">
            <v>44971</v>
          </cell>
          <cell r="I2151" t="str">
            <v>ENTREGADO</v>
          </cell>
          <cell r="J2151">
            <v>44972</v>
          </cell>
          <cell r="K2151" t="str">
            <v>Jaqueline Estrada_FUNDACION SANTIAGO DE GUAYAQUIL</v>
          </cell>
          <cell r="L2151" t="str">
            <v>Avenida Carlos Julio Arosemena Km 1 5 dentro del campus de la Universidad Catolica de Santiago de Guayaquil junto al edificio de Radio y Television</v>
          </cell>
        </row>
        <row r="2152">
          <cell r="A2152" t="str">
            <v>2495543</v>
          </cell>
          <cell r="B2152">
            <v>515178</v>
          </cell>
          <cell r="C2152" t="str">
            <v>2495543</v>
          </cell>
          <cell r="D2152" t="str">
            <v>MDELIVERY</v>
          </cell>
          <cell r="E2152" t="str">
            <v>DESPACHO</v>
          </cell>
          <cell r="F2152" t="str">
            <v>NORMAL</v>
          </cell>
          <cell r="G2152" t="str">
            <v>031080002495543</v>
          </cell>
          <cell r="H2152">
            <v>44971</v>
          </cell>
          <cell r="I2152" t="str">
            <v>ENTREGADO</v>
          </cell>
          <cell r="J2152">
            <v>44972</v>
          </cell>
          <cell r="K2152" t="str">
            <v>GENITH ALEXANDRA SALINAS VALAREZO_GENITH ALEXANDRA SALINAS VALAREZO</v>
          </cell>
          <cell r="L2152" t="str">
            <v>10 de Agosto Entre Bolivar y Pichincha A 1 cuadra y media del Autobanco de Machala En el local Interservices Sector Centro</v>
          </cell>
        </row>
        <row r="2153">
          <cell r="A2153" t="str">
            <v>2495544</v>
          </cell>
          <cell r="B2153">
            <v>515179</v>
          </cell>
          <cell r="C2153" t="str">
            <v>2495544</v>
          </cell>
          <cell r="D2153" t="str">
            <v>MDELIVERY</v>
          </cell>
          <cell r="E2153" t="str">
            <v>DESPACHO</v>
          </cell>
          <cell r="F2153" t="str">
            <v>NORMAL</v>
          </cell>
          <cell r="G2153" t="str">
            <v>FT86061</v>
          </cell>
          <cell r="H2153">
            <v>44971</v>
          </cell>
          <cell r="I2153" t="str">
            <v>ENTREGADO</v>
          </cell>
          <cell r="J2153">
            <v>44972</v>
          </cell>
          <cell r="K2153" t="str">
            <v>CRISTIAN PAREDES_ BANCO PICHINCHA CA</v>
          </cell>
          <cell r="L2153" t="str">
            <v>Amazonas y Pereira Matriz Banco Pichincha Av Piso 7</v>
          </cell>
        </row>
        <row r="2154">
          <cell r="A2154" t="str">
            <v>2495545</v>
          </cell>
          <cell r="B2154">
            <v>515180</v>
          </cell>
          <cell r="C2154" t="str">
            <v>2495545</v>
          </cell>
          <cell r="D2154" t="str">
            <v>MDELIVERY</v>
          </cell>
          <cell r="E2154" t="str">
            <v>DESPACHO</v>
          </cell>
          <cell r="F2154" t="str">
            <v>NORMAL</v>
          </cell>
          <cell r="G2154" t="str">
            <v>FT86081</v>
          </cell>
          <cell r="H2154">
            <v>44971</v>
          </cell>
          <cell r="I2154" t="str">
            <v>INCIDENCIA</v>
          </cell>
          <cell r="J2154">
            <v>44972</v>
          </cell>
          <cell r="K2154" t="str">
            <v>CARLOS DANIEL VILLAMAR PLUAS_CARLOS DANIEL VILLAMAR PLUAS</v>
          </cell>
          <cell r="L2154" t="str">
            <v xml:space="preserve">COMPANiA 62 DE BOMBEROS CALLE 18 NO Y VIA PERIMETRAL ALADO DEL GOE EN LA PERIMETRAL ATRaS DE SOCIOVIVIENDA </v>
          </cell>
        </row>
        <row r="2155">
          <cell r="A2155" t="str">
            <v>2495547</v>
          </cell>
          <cell r="B2155">
            <v>515181</v>
          </cell>
          <cell r="C2155" t="str">
            <v>2495547</v>
          </cell>
          <cell r="D2155" t="str">
            <v>MDELIVERY</v>
          </cell>
          <cell r="E2155" t="str">
            <v>DESPACHO</v>
          </cell>
          <cell r="F2155" t="str">
            <v>NORMAL</v>
          </cell>
          <cell r="G2155" t="str">
            <v>FT86053</v>
          </cell>
          <cell r="H2155">
            <v>44971</v>
          </cell>
          <cell r="I2155" t="str">
            <v>ENTREGADO</v>
          </cell>
          <cell r="J2155">
            <v>44972</v>
          </cell>
          <cell r="K2155" t="str">
            <v xml:space="preserve">MICHAEL CONSTANTE_SOCIEDAD INDUSTRIAL RELI PYME </v>
          </cell>
          <cell r="L2155" t="str">
            <v>PICHINCHA QUITO Avenida Portugal E9 59 y Avenida de Los Shyris</v>
          </cell>
        </row>
        <row r="2156">
          <cell r="A2156" t="str">
            <v>2495548</v>
          </cell>
          <cell r="B2156">
            <v>515182</v>
          </cell>
          <cell r="C2156" t="str">
            <v>2495548</v>
          </cell>
          <cell r="D2156" t="str">
            <v>MDELIVERY</v>
          </cell>
          <cell r="E2156" t="str">
            <v>DESPACHO</v>
          </cell>
          <cell r="F2156" t="str">
            <v>NORMAL</v>
          </cell>
          <cell r="G2156" t="str">
            <v>FT86048</v>
          </cell>
          <cell r="H2156">
            <v>44971</v>
          </cell>
          <cell r="I2156" t="str">
            <v>ENTREGADO</v>
          </cell>
          <cell r="J2156">
            <v>44972</v>
          </cell>
          <cell r="K2156" t="str">
            <v xml:space="preserve">FANNY REVELO LEYDI MONTE_MEGADATOS S A </v>
          </cell>
          <cell r="L2156" t="str">
            <v>PICHINCHA QUITO NuNez de Vela E3 13 y Atahualpa Ed Torre del puente 3er piso Quito</v>
          </cell>
        </row>
        <row r="2157">
          <cell r="A2157" t="str">
            <v>2495560</v>
          </cell>
          <cell r="B2157">
            <v>515183</v>
          </cell>
          <cell r="C2157" t="str">
            <v>2495560</v>
          </cell>
          <cell r="D2157" t="str">
            <v>MDELIVERY</v>
          </cell>
          <cell r="E2157" t="str">
            <v>DESPACHO</v>
          </cell>
          <cell r="F2157" t="str">
            <v>NORMAL</v>
          </cell>
          <cell r="G2157" t="str">
            <v>FT86085</v>
          </cell>
          <cell r="H2157">
            <v>44971</v>
          </cell>
          <cell r="I2157" t="str">
            <v>INCIDENCIA</v>
          </cell>
          <cell r="J2157">
            <v>44972</v>
          </cell>
          <cell r="K2157" t="str">
            <v>KAREN MARGARITA BAQUE VERGARA_KAREN MARGARITA BAQUE VERGARA</v>
          </cell>
          <cell r="L2157" t="str">
            <v>COMPANiA 62 DE BOMBEROS CALLE 18 NO Y VIA PERIMETRAL ALADO DEL GOE EN LA PERIMETRAL ATRaS DE SOCIOVIVIENDA</v>
          </cell>
        </row>
        <row r="2158">
          <cell r="A2158" t="str">
            <v>2495561</v>
          </cell>
          <cell r="B2158">
            <v>515184</v>
          </cell>
          <cell r="C2158" t="str">
            <v>2495561</v>
          </cell>
          <cell r="D2158" t="str">
            <v>MDELIVERY</v>
          </cell>
          <cell r="E2158" t="str">
            <v>DESPACHO</v>
          </cell>
          <cell r="F2158" t="str">
            <v>NORMAL</v>
          </cell>
          <cell r="G2158" t="str">
            <v>031080002495561</v>
          </cell>
          <cell r="H2158">
            <v>44971</v>
          </cell>
          <cell r="I2158" t="str">
            <v>ENTREGADO</v>
          </cell>
          <cell r="J2158">
            <v>44972</v>
          </cell>
          <cell r="K2158" t="str">
            <v>Carlos Carrera Servio Bermeo y Carlos Cevallos_PORTRANS</v>
          </cell>
          <cell r="L2158" t="str">
            <v>Km 18 5 via Daule frente al campo chino bodegas Agunsa oficinas de Portrans norte</v>
          </cell>
        </row>
        <row r="2159">
          <cell r="A2159" t="str">
            <v>2495563</v>
          </cell>
          <cell r="B2159">
            <v>515185</v>
          </cell>
          <cell r="C2159" t="str">
            <v>2495563</v>
          </cell>
          <cell r="D2159" t="str">
            <v>MDELIVERY</v>
          </cell>
          <cell r="E2159" t="str">
            <v>DESPACHO</v>
          </cell>
          <cell r="F2159" t="str">
            <v>NORMAL</v>
          </cell>
          <cell r="G2159" t="str">
            <v>FT86043</v>
          </cell>
          <cell r="H2159">
            <v>44971</v>
          </cell>
          <cell r="I2159" t="str">
            <v>ENTREGADO</v>
          </cell>
          <cell r="J2159">
            <v>44972</v>
          </cell>
          <cell r="K2159" t="str">
            <v>JACQUELINE LAURA JURADO ASTUDILLO_JACQUELINE LAURA JURADO ASTUDILLO</v>
          </cell>
          <cell r="L2159" t="str">
            <v>QUITUMBE Av Condor Nan Oe2 91 y calle Oe2b esquina a 200mt a la izquierda de la parada del Trole Condor Nan cerca de la Plataforma Gubernamental del Sur local esquinero pintado de amarillo y rojo</v>
          </cell>
        </row>
        <row r="2160">
          <cell r="A2160" t="str">
            <v>2495564</v>
          </cell>
          <cell r="B2160">
            <v>515186</v>
          </cell>
          <cell r="C2160" t="str">
            <v>2495564</v>
          </cell>
          <cell r="D2160" t="str">
            <v>MDELIVERY</v>
          </cell>
          <cell r="E2160" t="str">
            <v>DESPACHO</v>
          </cell>
          <cell r="F2160" t="str">
            <v>NORMAL</v>
          </cell>
          <cell r="G2160" t="str">
            <v>FT86039</v>
          </cell>
          <cell r="H2160">
            <v>44971</v>
          </cell>
          <cell r="I2160" t="str">
            <v>ENTREGADO</v>
          </cell>
          <cell r="J2160">
            <v>44972</v>
          </cell>
          <cell r="K2160" t="str">
            <v xml:space="preserve">Jacqueline Jara_FLEXIPLAST S A </v>
          </cell>
          <cell r="L2160" t="str">
            <v>Calle union s n y Cap Giovanni Calles</v>
          </cell>
        </row>
        <row r="2161">
          <cell r="A2161" t="str">
            <v>2495569</v>
          </cell>
          <cell r="B2161">
            <v>515187</v>
          </cell>
          <cell r="C2161" t="str">
            <v>2495569</v>
          </cell>
          <cell r="D2161" t="str">
            <v>MDELIVERY</v>
          </cell>
          <cell r="E2161" t="str">
            <v>DESPACHO</v>
          </cell>
          <cell r="F2161" t="str">
            <v>NORMAL</v>
          </cell>
          <cell r="G2161" t="str">
            <v>FT86044</v>
          </cell>
          <cell r="H2161">
            <v>44971</v>
          </cell>
          <cell r="I2161" t="str">
            <v>ENTREGADO</v>
          </cell>
          <cell r="J2161">
            <v>44972</v>
          </cell>
          <cell r="K2161" t="str">
            <v>MAX JIMENEZ_TANIA MARIBEL MENDEZ UVIDIA</v>
          </cell>
          <cell r="L2161" t="str">
            <v>DEJAR EN EL DISTRITO DE POLICiA MANUELA SaENZ CALLE MONTUFAR Y MANABI ENTREGAR EL CHIP AL SENOR MAX JIMENEZ</v>
          </cell>
        </row>
        <row r="2162">
          <cell r="A2162" t="str">
            <v>25270</v>
          </cell>
          <cell r="B2162">
            <v>515148</v>
          </cell>
          <cell r="C2162" t="str">
            <v>25270</v>
          </cell>
          <cell r="D2162" t="str">
            <v>WORLINASLI</v>
          </cell>
          <cell r="E2162" t="str">
            <v>DESPACHO</v>
          </cell>
          <cell r="F2162" t="str">
            <v>NORMAL</v>
          </cell>
          <cell r="G2162" t="str">
            <v>86014</v>
          </cell>
          <cell r="H2162">
            <v>44971</v>
          </cell>
          <cell r="I2162" t="str">
            <v>ENTREGADO</v>
          </cell>
          <cell r="J2162">
            <v>44972</v>
          </cell>
          <cell r="K2162" t="str">
            <v>JOSE CORREA VILLALBA</v>
          </cell>
          <cell r="L2162" t="str">
            <v>CONSEJO PROVINCIAL CALLE OE7C N88-96 Y N89, EL CONDADO</v>
          </cell>
        </row>
        <row r="2163">
          <cell r="A2163" t="str">
            <v>25272</v>
          </cell>
          <cell r="B2163">
            <v>515149</v>
          </cell>
          <cell r="C2163" t="str">
            <v>25272</v>
          </cell>
          <cell r="D2163" t="str">
            <v>WORLINASLI</v>
          </cell>
          <cell r="E2163" t="str">
            <v>DESPACHO</v>
          </cell>
          <cell r="F2163" t="str">
            <v>NORMAL</v>
          </cell>
          <cell r="G2163" t="str">
            <v>86015</v>
          </cell>
          <cell r="H2163">
            <v>44971</v>
          </cell>
          <cell r="I2163" t="str">
            <v>ENTREGADO</v>
          </cell>
          <cell r="J2163">
            <v>44972</v>
          </cell>
          <cell r="K2163" t="str">
            <v>RUBEN TORRES ORTEGA</v>
          </cell>
          <cell r="L2163" t="str">
            <v>AV. OSWALDO GUAYASAMIN Y MANUEL CANOLA LOCAL NUMERO 3</v>
          </cell>
        </row>
        <row r="2164">
          <cell r="A2164" t="str">
            <v>SG_2023_246</v>
          </cell>
          <cell r="B2164">
            <v>515146</v>
          </cell>
          <cell r="C2164" t="str">
            <v>SG_2023_246</v>
          </cell>
          <cell r="D2164" t="str">
            <v>SG</v>
          </cell>
          <cell r="E2164" t="str">
            <v>DESPACHO</v>
          </cell>
          <cell r="F2164" t="str">
            <v>NORMAL</v>
          </cell>
          <cell r="G2164" t="str">
            <v>86259</v>
          </cell>
          <cell r="H2164">
            <v>44971</v>
          </cell>
          <cell r="I2164" t="str">
            <v>ENTREGADO</v>
          </cell>
          <cell r="J2164">
            <v>44972</v>
          </cell>
          <cell r="K2164" t="str">
            <v>FINPAC</v>
          </cell>
          <cell r="L2164" t="str">
            <v>LOTIZACION CERRO COLORADO COOP VERGELES MZ 1245 SOLAR 1-2</v>
          </cell>
        </row>
        <row r="2165">
          <cell r="A2165" t="str">
            <v>SG_2023_245_254</v>
          </cell>
          <cell r="B2165">
            <v>515145</v>
          </cell>
          <cell r="C2165" t="str">
            <v>SG_2023_245_254</v>
          </cell>
          <cell r="D2165" t="str">
            <v>SG</v>
          </cell>
          <cell r="E2165" t="str">
            <v>DESPACHO</v>
          </cell>
          <cell r="F2165" t="str">
            <v>NORMAL</v>
          </cell>
          <cell r="G2165" t="str">
            <v>86257</v>
          </cell>
          <cell r="H2165">
            <v>44971</v>
          </cell>
          <cell r="I2165" t="str">
            <v>ENTREGADO</v>
          </cell>
          <cell r="J2165">
            <v>44972</v>
          </cell>
          <cell r="K2165" t="str">
            <v>DISPROSEG SAN CAMILO</v>
          </cell>
          <cell r="L2165" t="str">
            <v>SAN ALFONSO 49 Y SAN CAMILO</v>
          </cell>
        </row>
        <row r="2166">
          <cell r="A2166" t="str">
            <v>SHOWA_547</v>
          </cell>
          <cell r="B2166">
            <v>515144</v>
          </cell>
          <cell r="C2166" t="str">
            <v>SHOWA_547</v>
          </cell>
          <cell r="D2166" t="str">
            <v>DEGSO</v>
          </cell>
          <cell r="E2166" t="str">
            <v>DESPACHO</v>
          </cell>
          <cell r="F2166" t="str">
            <v>NORMAL</v>
          </cell>
          <cell r="G2166" t="str">
            <v>FT86009</v>
          </cell>
          <cell r="H2166">
            <v>44971</v>
          </cell>
          <cell r="I2166" t="str">
            <v>ENTREGADO</v>
          </cell>
          <cell r="J2166">
            <v>44972</v>
          </cell>
          <cell r="K2166" t="str">
            <v>SHOWA</v>
          </cell>
          <cell r="L2166" t="str">
            <v xml:space="preserve">TRANSFERENCIA ENTRE BODEGAS </v>
          </cell>
        </row>
        <row r="2167">
          <cell r="A2167" t="str">
            <v>SG_2022_240</v>
          </cell>
          <cell r="B2167">
            <v>515139</v>
          </cell>
          <cell r="C2167" t="str">
            <v>SG_2022_240</v>
          </cell>
          <cell r="D2167" t="str">
            <v>SG</v>
          </cell>
          <cell r="E2167" t="str">
            <v>DESPACHO</v>
          </cell>
          <cell r="F2167" t="str">
            <v>NORMAL</v>
          </cell>
          <cell r="G2167" t="str">
            <v>86256</v>
          </cell>
          <cell r="H2167">
            <v>44971</v>
          </cell>
          <cell r="I2167" t="str">
            <v>EN_TRANSITO</v>
          </cell>
          <cell r="J2167">
            <v>44972</v>
          </cell>
          <cell r="K2167" t="str">
            <v>DISPROSEG SANGOLQUI</v>
          </cell>
          <cell r="L2167" t="str">
            <v>CALLE SAN LUIS S/N O IRITIYACU SECTOR SALNGOLQUI</v>
          </cell>
        </row>
        <row r="2168">
          <cell r="A2168" t="str">
            <v>20003104042530</v>
          </cell>
          <cell r="B2168">
            <v>515138</v>
          </cell>
          <cell r="C2168" t="str">
            <v>20003104042530</v>
          </cell>
          <cell r="D2168" t="str">
            <v>CONECEL_REG</v>
          </cell>
          <cell r="E2168" t="str">
            <v>DESPACHO</v>
          </cell>
          <cell r="F2168" t="str">
            <v>NORMAL</v>
          </cell>
          <cell r="G2168" t="str">
            <v>FEX46885</v>
          </cell>
          <cell r="H2168">
            <v>44971</v>
          </cell>
          <cell r="I2168" t="str">
            <v>ENTREGADO</v>
          </cell>
          <cell r="J2168">
            <v>44972</v>
          </cell>
          <cell r="K2168" t="str">
            <v>EULALIA DEL PILAR CEVALLOS SUAREZ</v>
          </cell>
          <cell r="L2168" t="str">
            <v>COTOCOLLAO|BUENAVENTURA AGUILERA|BERNARDO DE LEGARDA||Num./Villa:N67-103|||SUBASTACION EEQ.</v>
          </cell>
        </row>
        <row r="2169">
          <cell r="A2169" t="str">
            <v>45292</v>
          </cell>
          <cell r="B2169">
            <v>515095</v>
          </cell>
          <cell r="C2169" t="str">
            <v>45292</v>
          </cell>
          <cell r="D2169" t="str">
            <v>MDELIVERY</v>
          </cell>
          <cell r="E2169" t="str">
            <v>DESPACHO</v>
          </cell>
          <cell r="F2169" t="str">
            <v>DERIVADO PICK UP</v>
          </cell>
          <cell r="G2169" t="str">
            <v>031080000045292</v>
          </cell>
          <cell r="H2169">
            <v>44971</v>
          </cell>
          <cell r="I2169" t="str">
            <v>ENTREGADO</v>
          </cell>
          <cell r="J2169">
            <v>44973</v>
          </cell>
          <cell r="K2169" t="str">
            <v>JOSE RAFAEL  UNTUNA TASIGUANO</v>
          </cell>
          <cell r="L2169" t="str">
            <v>OFICINA TRAMACO ELOY ALFARO</v>
          </cell>
        </row>
        <row r="2170">
          <cell r="A2170" t="str">
            <v>45301</v>
          </cell>
          <cell r="B2170">
            <v>515096</v>
          </cell>
          <cell r="C2170" t="str">
            <v>45301</v>
          </cell>
          <cell r="D2170" t="str">
            <v>MDELIVERY</v>
          </cell>
          <cell r="E2170" t="str">
            <v>DESPACHO</v>
          </cell>
          <cell r="F2170" t="str">
            <v>NORMAL</v>
          </cell>
          <cell r="G2170" t="str">
            <v>031080000045301</v>
          </cell>
          <cell r="H2170">
            <v>44971</v>
          </cell>
          <cell r="I2170" t="str">
            <v>ENTREGADO</v>
          </cell>
          <cell r="J2170">
            <v>44973</v>
          </cell>
          <cell r="K2170" t="str">
            <v>MELANIE ALEJANDRA  ARREAGA ARRIAGA</v>
          </cell>
          <cell r="L2170" t="str">
            <v>SANTA ELENA VIA SANTA ELENA BALLENITA RUTA SPONDYLUS SN CALLE C</v>
          </cell>
        </row>
        <row r="2171">
          <cell r="A2171" t="str">
            <v>45309</v>
          </cell>
          <cell r="B2171">
            <v>515097</v>
          </cell>
          <cell r="C2171" t="str">
            <v>45309</v>
          </cell>
          <cell r="D2171" t="str">
            <v>MDELIVERY</v>
          </cell>
          <cell r="E2171" t="str">
            <v>DESPACHO</v>
          </cell>
          <cell r="F2171" t="str">
            <v>DERIVADO PICK UP</v>
          </cell>
          <cell r="G2171" t="str">
            <v>031080000045309</v>
          </cell>
          <cell r="H2171">
            <v>44971</v>
          </cell>
          <cell r="I2171" t="str">
            <v>ENTREGADO</v>
          </cell>
          <cell r="J2171">
            <v>44973</v>
          </cell>
          <cell r="K2171" t="str">
            <v>LUIS RODOLFO FELIX TRIANA</v>
          </cell>
          <cell r="L2171" t="str">
            <v>OFICINA TRAMACO PORTETE</v>
          </cell>
        </row>
        <row r="2172">
          <cell r="A2172" t="str">
            <v>45322</v>
          </cell>
          <cell r="B2172">
            <v>515098</v>
          </cell>
          <cell r="C2172" t="str">
            <v>45322</v>
          </cell>
          <cell r="D2172" t="str">
            <v>MDELIVERY</v>
          </cell>
          <cell r="E2172" t="str">
            <v>DESPACHO</v>
          </cell>
          <cell r="F2172" t="str">
            <v>NORMAL</v>
          </cell>
          <cell r="G2172" t="str">
            <v>FT86059</v>
          </cell>
          <cell r="H2172">
            <v>44971</v>
          </cell>
          <cell r="I2172" t="str">
            <v>ENTREGADO</v>
          </cell>
          <cell r="J2172">
            <v>44972</v>
          </cell>
          <cell r="K2172" t="str">
            <v>JEANETH BRIGITT CELI JARAMILLO</v>
          </cell>
          <cell r="L2172" t="str">
            <v>CARCELEN CALLE ANTONIO BASANTES SN GONZALO CORREA</v>
          </cell>
        </row>
        <row r="2173">
          <cell r="A2173" t="str">
            <v>45362</v>
          </cell>
          <cell r="B2173">
            <v>515099</v>
          </cell>
          <cell r="C2173" t="str">
            <v>45362</v>
          </cell>
          <cell r="D2173" t="str">
            <v>MDELIVERY</v>
          </cell>
          <cell r="E2173" t="str">
            <v>DESPACHO</v>
          </cell>
          <cell r="F2173" t="str">
            <v>NORMAL</v>
          </cell>
          <cell r="G2173" t="str">
            <v>FT86054</v>
          </cell>
          <cell r="H2173">
            <v>44971</v>
          </cell>
          <cell r="I2173" t="str">
            <v>ENTREGADO</v>
          </cell>
          <cell r="J2173">
            <v>44972</v>
          </cell>
          <cell r="K2173" t="str">
            <v>CARINA BETSABE ALVARADO ORTIZ</v>
          </cell>
          <cell r="L2173" t="str">
            <v>ITCHIMBIA CALLE LUIS SAA N14 20 CALLE LUIS SODIRO</v>
          </cell>
        </row>
        <row r="2174">
          <cell r="A2174" t="str">
            <v>45371</v>
          </cell>
          <cell r="B2174">
            <v>515100</v>
          </cell>
          <cell r="C2174" t="str">
            <v>45371</v>
          </cell>
          <cell r="D2174" t="str">
            <v>MDELIVERY</v>
          </cell>
          <cell r="E2174" t="str">
            <v>DESPACHO</v>
          </cell>
          <cell r="F2174" t="str">
            <v>NORMAL</v>
          </cell>
          <cell r="G2174" t="str">
            <v>FT86067</v>
          </cell>
          <cell r="H2174">
            <v>44971</v>
          </cell>
          <cell r="I2174" t="str">
            <v>ENTREGADO</v>
          </cell>
          <cell r="J2174">
            <v>44973</v>
          </cell>
          <cell r="K2174" t="str">
            <v>MARIA JOSE ALVAREZ BETANCOURTH</v>
          </cell>
          <cell r="L2174" t="str">
            <v>PUENGASI CALLE AGUSTIN BALDEON 275 CALLE COVI</v>
          </cell>
        </row>
        <row r="2175">
          <cell r="A2175" t="str">
            <v>45384</v>
          </cell>
          <cell r="B2175">
            <v>515101</v>
          </cell>
          <cell r="C2175" t="str">
            <v>45384</v>
          </cell>
          <cell r="D2175" t="str">
            <v>MDELIVERY</v>
          </cell>
          <cell r="E2175" t="str">
            <v>DESPACHO</v>
          </cell>
          <cell r="F2175" t="str">
            <v>NORMAL</v>
          </cell>
          <cell r="G2175" t="str">
            <v>FT86084 / 031080000045384</v>
          </cell>
          <cell r="H2175">
            <v>44971</v>
          </cell>
          <cell r="I2175" t="str">
            <v>HABILITADO_RUTEO</v>
          </cell>
          <cell r="J2175">
            <v>44973</v>
          </cell>
          <cell r="K2175" t="str">
            <v>OMAR JESUS ANZULES SANTANA</v>
          </cell>
          <cell r="L2175" t="str">
            <v>RETIRA AGENCIA TRAMACO VIA A DAULE</v>
          </cell>
        </row>
        <row r="2176">
          <cell r="A2176" t="str">
            <v>45431</v>
          </cell>
          <cell r="B2176">
            <v>515102</v>
          </cell>
          <cell r="C2176" t="str">
            <v>45431</v>
          </cell>
          <cell r="D2176" t="str">
            <v>MDELIVERY</v>
          </cell>
          <cell r="E2176" t="str">
            <v>DESPACHO</v>
          </cell>
          <cell r="F2176" t="str">
            <v>DERIVADO PICK UP</v>
          </cell>
          <cell r="G2176" t="str">
            <v>031080000045431</v>
          </cell>
          <cell r="H2176">
            <v>44971</v>
          </cell>
          <cell r="I2176" t="str">
            <v>EN_TRANSITO</v>
          </cell>
          <cell r="J2176">
            <v>44971</v>
          </cell>
          <cell r="K2176" t="str">
            <v>JOHANNA ANDREA MONTOYA ANGEL</v>
          </cell>
          <cell r="L2176" t="str">
            <v>OFICINA TRAMACO ESMERALDAS CENTRO DE DISTRIBUCION</v>
          </cell>
        </row>
        <row r="2177">
          <cell r="A2177" t="str">
            <v>45612</v>
          </cell>
          <cell r="B2177">
            <v>515103</v>
          </cell>
          <cell r="C2177" t="str">
            <v>45612</v>
          </cell>
          <cell r="D2177" t="str">
            <v>MDELIVERY</v>
          </cell>
          <cell r="E2177" t="str">
            <v>DESPACHO</v>
          </cell>
          <cell r="F2177" t="str">
            <v>NORMAL</v>
          </cell>
          <cell r="G2177" t="str">
            <v>031080000045612</v>
          </cell>
          <cell r="H2177">
            <v>44971</v>
          </cell>
          <cell r="I2177" t="str">
            <v>EN_TRANSITO</v>
          </cell>
          <cell r="J2177">
            <v>44971</v>
          </cell>
          <cell r="K2177" t="str">
            <v>BLANCA MARLENE ORTIZ BARAHONA</v>
          </cell>
          <cell r="L2177" t="str">
            <v>CANAR VIA PANAMERICANA NORTE  SN</v>
          </cell>
        </row>
        <row r="2178">
          <cell r="A2178" t="str">
            <v>45714</v>
          </cell>
          <cell r="B2178">
            <v>515104</v>
          </cell>
          <cell r="C2178" t="str">
            <v>45714</v>
          </cell>
          <cell r="D2178" t="str">
            <v>MDELIVERY</v>
          </cell>
          <cell r="E2178" t="str">
            <v>DESPACHO</v>
          </cell>
          <cell r="F2178" t="str">
            <v>DERIVADO PICK UP</v>
          </cell>
          <cell r="G2178" t="str">
            <v>031080000045714</v>
          </cell>
          <cell r="H2178">
            <v>44971</v>
          </cell>
          <cell r="I2178" t="str">
            <v>ENTREGADO</v>
          </cell>
          <cell r="J2178">
            <v>44972</v>
          </cell>
          <cell r="K2178" t="str">
            <v>CARLOS OSWALDO CHIMBO RIVERA</v>
          </cell>
          <cell r="L2178" t="str">
            <v>OFICINA TRAMACO PORTETE</v>
          </cell>
        </row>
        <row r="2179">
          <cell r="A2179" t="str">
            <v>45808</v>
          </cell>
          <cell r="B2179">
            <v>515105</v>
          </cell>
          <cell r="C2179" t="str">
            <v>45808</v>
          </cell>
          <cell r="D2179" t="str">
            <v>MDELIVERY</v>
          </cell>
          <cell r="E2179" t="str">
            <v>DESPACHO</v>
          </cell>
          <cell r="F2179" t="str">
            <v>NORMAL</v>
          </cell>
          <cell r="G2179" t="str">
            <v>FT86051</v>
          </cell>
          <cell r="H2179">
            <v>44971</v>
          </cell>
          <cell r="I2179" t="str">
            <v>HABILITADO_RUTEO</v>
          </cell>
          <cell r="J2179">
            <v>44973</v>
          </cell>
          <cell r="K2179" t="str">
            <v>JIMMY MISAEL SALAZAR SHIGUANGO</v>
          </cell>
          <cell r="L2179" t="str">
            <v>LA MAGDALENA AV MARISCAL SUCRE SN CALLE CHILIBULO</v>
          </cell>
        </row>
        <row r="2180">
          <cell r="A2180" t="str">
            <v>45960</v>
          </cell>
          <cell r="B2180">
            <v>515106</v>
          </cell>
          <cell r="C2180" t="str">
            <v>45960</v>
          </cell>
          <cell r="D2180" t="str">
            <v>MDELIVERY</v>
          </cell>
          <cell r="E2180" t="str">
            <v>DESPACHO</v>
          </cell>
          <cell r="F2180" t="str">
            <v>DERIVADO PICK UP</v>
          </cell>
          <cell r="G2180" t="str">
            <v>031080000045960</v>
          </cell>
          <cell r="H2180">
            <v>44971</v>
          </cell>
          <cell r="I2180" t="str">
            <v>EN_TRANSITO</v>
          </cell>
          <cell r="J2180">
            <v>44971</v>
          </cell>
          <cell r="K2180" t="str">
            <v>ANDDY HIGUITA LUGO MORALES</v>
          </cell>
          <cell r="L2180" t="str">
            <v>OFICINA TRAMACO ESMERALDAS CENTRO DE DISTRIBUCION</v>
          </cell>
        </row>
        <row r="2181">
          <cell r="A2181" t="str">
            <v>46047</v>
          </cell>
          <cell r="B2181">
            <v>515107</v>
          </cell>
          <cell r="C2181" t="str">
            <v>46047</v>
          </cell>
          <cell r="D2181" t="str">
            <v>MDELIVERY</v>
          </cell>
          <cell r="E2181" t="str">
            <v>DESPACHO</v>
          </cell>
          <cell r="F2181" t="str">
            <v>NORMAL</v>
          </cell>
          <cell r="G2181" t="str">
            <v>FT86096</v>
          </cell>
          <cell r="H2181">
            <v>44971</v>
          </cell>
          <cell r="I2181" t="str">
            <v>ENTREGADO</v>
          </cell>
          <cell r="J2181">
            <v>44972</v>
          </cell>
          <cell r="K2181" t="str">
            <v>ANGELA PAULA MURILLO BRAVO</v>
          </cell>
          <cell r="L2181" t="str">
            <v>TARQUI COOP BASTION POPULAR  BLOQUE 4 MZ 799 VILLA 15</v>
          </cell>
        </row>
        <row r="2182">
          <cell r="A2182" t="str">
            <v>46050</v>
          </cell>
          <cell r="B2182">
            <v>515108</v>
          </cell>
          <cell r="C2182" t="str">
            <v>46050</v>
          </cell>
          <cell r="D2182" t="str">
            <v>MDELIVERY</v>
          </cell>
          <cell r="E2182" t="str">
            <v>DESPACHO</v>
          </cell>
          <cell r="F2182" t="str">
            <v>NORMAL</v>
          </cell>
          <cell r="G2182" t="str">
            <v>FT86098</v>
          </cell>
          <cell r="H2182">
            <v>44971</v>
          </cell>
          <cell r="I2182" t="str">
            <v>ENTREGADO</v>
          </cell>
          <cell r="J2182">
            <v>44972</v>
          </cell>
          <cell r="K2182" t="str">
            <v>CARLOS ALEXANDER BAQUERIZO ALMEIDA</v>
          </cell>
          <cell r="L2182" t="str">
            <v>LETAMENDI CALLE 13  SN  Y CRISTOBAL COLON</v>
          </cell>
        </row>
        <row r="2183">
          <cell r="A2183" t="str">
            <v>46207</v>
          </cell>
          <cell r="B2183">
            <v>515109</v>
          </cell>
          <cell r="C2183" t="str">
            <v>46207</v>
          </cell>
          <cell r="D2183" t="str">
            <v>MDELIVERY</v>
          </cell>
          <cell r="E2183" t="str">
            <v>DESPACHO</v>
          </cell>
          <cell r="F2183" t="str">
            <v>NORMAL</v>
          </cell>
          <cell r="G2183" t="str">
            <v>FT86097</v>
          </cell>
          <cell r="H2183">
            <v>44971</v>
          </cell>
          <cell r="I2183" t="str">
            <v>ENTREGADO</v>
          </cell>
          <cell r="J2183">
            <v>44972</v>
          </cell>
          <cell r="K2183" t="str">
            <v>DILAN ELIAN VERA MONTESDEOCA</v>
          </cell>
          <cell r="L2183" t="str">
            <v>XIMENA CDLA LOS TULIPANES  MZ 17 VILLA 4</v>
          </cell>
        </row>
        <row r="2184">
          <cell r="A2184" t="str">
            <v>46730</v>
          </cell>
          <cell r="B2184">
            <v>515110</v>
          </cell>
          <cell r="C2184" t="str">
            <v>46730</v>
          </cell>
          <cell r="D2184" t="str">
            <v>MDELIVERY</v>
          </cell>
          <cell r="E2184" t="str">
            <v>DESPACHO</v>
          </cell>
          <cell r="F2184" t="str">
            <v>NORMAL</v>
          </cell>
          <cell r="G2184" t="str">
            <v>FT86057</v>
          </cell>
          <cell r="H2184">
            <v>44971</v>
          </cell>
          <cell r="I2184" t="str">
            <v>HABILITADO_RUTEO</v>
          </cell>
          <cell r="J2184">
            <v>44973</v>
          </cell>
          <cell r="K2184" t="str">
            <v>JERSON ELIAS QUINONEZ PERLAZA</v>
          </cell>
          <cell r="L2184" t="str">
            <v>AMAGUANIA CALLE ISIDRO AYORA  SN  BUSTOS</v>
          </cell>
        </row>
        <row r="2185">
          <cell r="A2185" t="str">
            <v>46895</v>
          </cell>
          <cell r="B2185">
            <v>515111</v>
          </cell>
          <cell r="C2185" t="str">
            <v>46895</v>
          </cell>
          <cell r="D2185" t="str">
            <v>MDELIVERY</v>
          </cell>
          <cell r="E2185" t="str">
            <v>DESPACHO</v>
          </cell>
          <cell r="F2185" t="str">
            <v>NORMAL</v>
          </cell>
          <cell r="G2185" t="str">
            <v>FT86093</v>
          </cell>
          <cell r="H2185">
            <v>44971</v>
          </cell>
          <cell r="I2185" t="str">
            <v>ENTREGADO</v>
          </cell>
          <cell r="J2185">
            <v>44973</v>
          </cell>
          <cell r="K2185" t="str">
            <v>JONATHAN MATEO  YAGUAL CRUZ</v>
          </cell>
          <cell r="L2185" t="str">
            <v>FEBRES CORDERO CALLE PICHINCHA  212  Y MENDIBURO</v>
          </cell>
        </row>
        <row r="2186">
          <cell r="A2186" t="str">
            <v>47025</v>
          </cell>
          <cell r="B2186">
            <v>515112</v>
          </cell>
          <cell r="C2186" t="str">
            <v>47025</v>
          </cell>
          <cell r="D2186" t="str">
            <v>MDELIVERY</v>
          </cell>
          <cell r="E2186" t="str">
            <v>DESPACHO</v>
          </cell>
          <cell r="F2186" t="str">
            <v>NORMAL</v>
          </cell>
          <cell r="G2186" t="str">
            <v>FT86094</v>
          </cell>
          <cell r="H2186">
            <v>44971</v>
          </cell>
          <cell r="I2186" t="str">
            <v>ENTREGADO</v>
          </cell>
          <cell r="J2186">
            <v>44972</v>
          </cell>
          <cell r="K2186" t="str">
            <v>WALTER ALFONSO  MUNOZ ANDRADE</v>
          </cell>
          <cell r="L2186" t="str">
            <v>BOLIVAR SAGRARIO CALLE SAN MARTIN  SN  Y GUARANDA</v>
          </cell>
        </row>
        <row r="2187">
          <cell r="A2187" t="str">
            <v>47497</v>
          </cell>
          <cell r="B2187">
            <v>515113</v>
          </cell>
          <cell r="C2187" t="str">
            <v>47497</v>
          </cell>
          <cell r="D2187" t="str">
            <v>MDELIVERY</v>
          </cell>
          <cell r="E2187" t="str">
            <v>DESPACHO</v>
          </cell>
          <cell r="F2187" t="str">
            <v>NORMAL</v>
          </cell>
          <cell r="G2187" t="str">
            <v>FT86056</v>
          </cell>
          <cell r="H2187">
            <v>44971</v>
          </cell>
          <cell r="I2187" t="str">
            <v>ENTREGADO</v>
          </cell>
          <cell r="J2187">
            <v>44972</v>
          </cell>
          <cell r="K2187" t="str">
            <v>MARLON ALBERTO FLORES FACTOS</v>
          </cell>
          <cell r="L2187" t="str">
            <v>SAN JUAN  CALLE ASUNCION  OE7 55  Y NUEVA YORK</v>
          </cell>
        </row>
        <row r="2188">
          <cell r="A2188" t="str">
            <v>47603</v>
          </cell>
          <cell r="B2188">
            <v>515114</v>
          </cell>
          <cell r="C2188" t="str">
            <v>47603</v>
          </cell>
          <cell r="D2188" t="str">
            <v>MDELIVERY</v>
          </cell>
          <cell r="E2188" t="str">
            <v>DESPACHO</v>
          </cell>
          <cell r="F2188" t="str">
            <v>NORMAL</v>
          </cell>
          <cell r="G2188" t="str">
            <v>FT86083</v>
          </cell>
          <cell r="H2188">
            <v>44971</v>
          </cell>
          <cell r="I2188" t="str">
            <v>ENTREGADO</v>
          </cell>
          <cell r="J2188">
            <v>44972</v>
          </cell>
          <cell r="K2188" t="str">
            <v>DANIELA GIRALDO ARISTIZABAL</v>
          </cell>
          <cell r="L2188" t="str">
            <v>BOLIVAR CALLE COLON  203  Y PICHINCHA</v>
          </cell>
        </row>
        <row r="2189">
          <cell r="A2189" t="str">
            <v>47630</v>
          </cell>
          <cell r="B2189">
            <v>515115</v>
          </cell>
          <cell r="C2189" t="str">
            <v>47630</v>
          </cell>
          <cell r="D2189" t="str">
            <v>MDELIVERY</v>
          </cell>
          <cell r="E2189" t="str">
            <v>DESPACHO</v>
          </cell>
          <cell r="F2189" t="str">
            <v>NORMAL</v>
          </cell>
          <cell r="G2189" t="str">
            <v>FT86120</v>
          </cell>
          <cell r="H2189">
            <v>44971</v>
          </cell>
          <cell r="I2189" t="str">
            <v>ENTREGADO</v>
          </cell>
          <cell r="J2189">
            <v>44972</v>
          </cell>
          <cell r="K2189" t="str">
            <v>MERCEDES MARGARITA SIMBANA PINTA</v>
          </cell>
          <cell r="L2189" t="str">
            <v>SANGOLQUI CALLE ATAHUALPA  SN  Y FLORIDA</v>
          </cell>
        </row>
        <row r="2190">
          <cell r="A2190" t="str">
            <v>4890198</v>
          </cell>
          <cell r="B2190">
            <v>515116</v>
          </cell>
          <cell r="C2190" t="str">
            <v>4890198</v>
          </cell>
          <cell r="D2190" t="str">
            <v>MDELIVERY</v>
          </cell>
          <cell r="E2190" t="str">
            <v>DESPACHO</v>
          </cell>
          <cell r="F2190" t="str">
            <v>NORMAL</v>
          </cell>
          <cell r="G2190" t="str">
            <v>FT86155</v>
          </cell>
          <cell r="H2190">
            <v>44971</v>
          </cell>
          <cell r="I2190" t="str">
            <v>INCIDENCIA</v>
          </cell>
          <cell r="J2190">
            <v>44973</v>
          </cell>
          <cell r="K2190" t="str">
            <v>SALTOS GILER  XAVIER ARIEL</v>
          </cell>
          <cell r="L2190" t="str">
            <v>POSORJA CALLE 1 SN CALLE 25 DE JULIO</v>
          </cell>
        </row>
        <row r="2191">
          <cell r="A2191" t="str">
            <v>4894605</v>
          </cell>
          <cell r="B2191">
            <v>515117</v>
          </cell>
          <cell r="C2191" t="str">
            <v>4894605</v>
          </cell>
          <cell r="D2191" t="str">
            <v>MDELIVERY</v>
          </cell>
          <cell r="E2191" t="str">
            <v>DESPACHO</v>
          </cell>
          <cell r="F2191" t="str">
            <v>NORMAL</v>
          </cell>
          <cell r="G2191" t="str">
            <v>031080004894605</v>
          </cell>
          <cell r="H2191">
            <v>44971</v>
          </cell>
          <cell r="I2191" t="str">
            <v>ENTREGADO</v>
          </cell>
          <cell r="J2191">
            <v>44972</v>
          </cell>
          <cell r="K2191" t="str">
            <v>Mayra del Rocio Rodriguez Guerra</v>
          </cell>
          <cell r="L2191" t="str">
            <v>RIOBAMBA CALLE LOJA  SN  NUEVA YORK</v>
          </cell>
        </row>
        <row r="2192">
          <cell r="A2192" t="str">
            <v>4898193</v>
          </cell>
          <cell r="B2192">
            <v>515118</v>
          </cell>
          <cell r="C2192" t="str">
            <v>4898193</v>
          </cell>
          <cell r="D2192" t="str">
            <v>MDELIVERY</v>
          </cell>
          <cell r="E2192" t="str">
            <v>DESPACHO</v>
          </cell>
          <cell r="F2192" t="str">
            <v>NORMAL</v>
          </cell>
          <cell r="G2192" t="str">
            <v>031080004898193</v>
          </cell>
          <cell r="H2192">
            <v>44971</v>
          </cell>
          <cell r="I2192" t="str">
            <v>ENTREGADO</v>
          </cell>
          <cell r="J2192">
            <v>44972</v>
          </cell>
          <cell r="K2192" t="str">
            <v>SILVIA LILIANA CAMPOVERDE TORRES</v>
          </cell>
          <cell r="L2192" t="str">
            <v>SAN JACINTO  AV JAIME ROLDOS  SN</v>
          </cell>
        </row>
        <row r="2193">
          <cell r="A2193" t="str">
            <v>4898226</v>
          </cell>
          <cell r="B2193">
            <v>515119</v>
          </cell>
          <cell r="C2193" t="str">
            <v>4898226</v>
          </cell>
          <cell r="D2193" t="str">
            <v>MDELIVERY</v>
          </cell>
          <cell r="E2193" t="str">
            <v>DESPACHO</v>
          </cell>
          <cell r="F2193" t="str">
            <v>NORMAL</v>
          </cell>
          <cell r="G2193" t="str">
            <v>031080004898226</v>
          </cell>
          <cell r="H2193">
            <v>44971</v>
          </cell>
          <cell r="I2193" t="str">
            <v>ENTREGADO</v>
          </cell>
          <cell r="J2193">
            <v>44973</v>
          </cell>
          <cell r="K2193" t="str">
            <v>CARRION PILCO PATRICIA ELIZABETH</v>
          </cell>
          <cell r="L2193" t="str">
            <v>LOJA CALLE CLODOVEO JARAMILLO  22 43  ENTRE ROSARIO Y ASUCION</v>
          </cell>
        </row>
        <row r="2194">
          <cell r="A2194" t="str">
            <v>4898806</v>
          </cell>
          <cell r="B2194">
            <v>515120</v>
          </cell>
          <cell r="C2194" t="str">
            <v>4898806</v>
          </cell>
          <cell r="D2194" t="str">
            <v>MDELIVERY</v>
          </cell>
          <cell r="E2194" t="str">
            <v>DESPACHO</v>
          </cell>
          <cell r="F2194" t="str">
            <v>NORMAL</v>
          </cell>
          <cell r="G2194" t="str">
            <v>031080004898806</v>
          </cell>
          <cell r="H2194">
            <v>44971</v>
          </cell>
          <cell r="I2194" t="str">
            <v>INCIDENCIA</v>
          </cell>
          <cell r="J2194">
            <v>44973</v>
          </cell>
          <cell r="K2194" t="str">
            <v>ROQUE GABRIEL LOPEZ DELGADO</v>
          </cell>
          <cell r="L2194" t="str">
            <v>JARAMIJO  VIA A LA BASE NAVAL  SN  ALAJUELA</v>
          </cell>
        </row>
        <row r="2195">
          <cell r="A2195" t="str">
            <v>4900301</v>
          </cell>
          <cell r="B2195">
            <v>515121</v>
          </cell>
          <cell r="C2195" t="str">
            <v>4900301</v>
          </cell>
          <cell r="D2195" t="str">
            <v>MDELIVERY</v>
          </cell>
          <cell r="E2195" t="str">
            <v>DESPACHO</v>
          </cell>
          <cell r="F2195" t="str">
            <v>NORMAL</v>
          </cell>
          <cell r="G2195" t="str">
            <v>031080004900301</v>
          </cell>
          <cell r="H2195">
            <v>44971</v>
          </cell>
          <cell r="I2195" t="str">
            <v>ENTREGADO</v>
          </cell>
          <cell r="J2195">
            <v>44972</v>
          </cell>
          <cell r="K2195" t="str">
            <v>MARCIAL MACIAS RITA RAQUEL</v>
          </cell>
          <cell r="L2195" t="str">
            <v>ELOY ALFARO CDLA PRIMAVERA 2  SECTOR 1 C MZ 4 VILLA 14</v>
          </cell>
        </row>
        <row r="2196">
          <cell r="A2196" t="str">
            <v>4900455</v>
          </cell>
          <cell r="B2196">
            <v>515122</v>
          </cell>
          <cell r="C2196" t="str">
            <v>4900455</v>
          </cell>
          <cell r="D2196" t="str">
            <v>MDELIVERY</v>
          </cell>
          <cell r="E2196" t="str">
            <v>DESPACHO</v>
          </cell>
          <cell r="F2196" t="str">
            <v>NORMAL</v>
          </cell>
          <cell r="G2196" t="str">
            <v>FT86052</v>
          </cell>
          <cell r="H2196">
            <v>44971</v>
          </cell>
          <cell r="I2196" t="str">
            <v>ENTREGADO</v>
          </cell>
          <cell r="J2196">
            <v>44972</v>
          </cell>
          <cell r="K2196" t="str">
            <v>PAILLACHO MEDINA SONIA ELIZABETH</v>
          </cell>
          <cell r="L2196" t="str">
            <v>TUMBACO AV UNIVERISTARIA   SN AV OSWALDO GUAYASAMIN</v>
          </cell>
        </row>
        <row r="2197">
          <cell r="A2197" t="str">
            <v>4901088</v>
          </cell>
          <cell r="B2197">
            <v>515123</v>
          </cell>
          <cell r="C2197" t="str">
            <v>4901088</v>
          </cell>
          <cell r="D2197" t="str">
            <v>MDELIVERY</v>
          </cell>
          <cell r="E2197" t="str">
            <v>DESPACHO</v>
          </cell>
          <cell r="F2197" t="str">
            <v>NORMAL</v>
          </cell>
          <cell r="G2197" t="str">
            <v>031080004901088</v>
          </cell>
          <cell r="H2197">
            <v>44971</v>
          </cell>
          <cell r="I2197" t="str">
            <v>ENTREGADO</v>
          </cell>
          <cell r="J2197">
            <v>44972</v>
          </cell>
          <cell r="K2197" t="str">
            <v>Sandra Paulina Aranda Pazmio</v>
          </cell>
          <cell r="L2197" t="str">
            <v>PISHILATA  CALLE OYAMBARO  SN  Y YAHUARCOCHA</v>
          </cell>
        </row>
        <row r="2198">
          <cell r="A2198" t="str">
            <v>4901092</v>
          </cell>
          <cell r="B2198">
            <v>515124</v>
          </cell>
          <cell r="C2198" t="str">
            <v>4901092</v>
          </cell>
          <cell r="D2198" t="str">
            <v>MDELIVERY</v>
          </cell>
          <cell r="E2198" t="str">
            <v>DESPACHO</v>
          </cell>
          <cell r="F2198" t="str">
            <v>NORMAL</v>
          </cell>
          <cell r="G2198" t="str">
            <v>031080004901092</v>
          </cell>
          <cell r="H2198">
            <v>44971</v>
          </cell>
          <cell r="I2198" t="str">
            <v>ENTREGADO</v>
          </cell>
          <cell r="J2198">
            <v>44972</v>
          </cell>
          <cell r="K2198" t="str">
            <v>Sandra Paulina Aranda Pazmio</v>
          </cell>
          <cell r="L2198" t="str">
            <v>PISHILATA  CALLE OYAMBARO SN  Y YAGUARCOCHA</v>
          </cell>
        </row>
        <row r="2199">
          <cell r="A2199" t="str">
            <v>4901097</v>
          </cell>
          <cell r="B2199">
            <v>515125</v>
          </cell>
          <cell r="C2199" t="str">
            <v>4901097</v>
          </cell>
          <cell r="D2199" t="str">
            <v>MDELIVERY</v>
          </cell>
          <cell r="E2199" t="str">
            <v>DESPACHO</v>
          </cell>
          <cell r="F2199" t="str">
            <v>NORMAL</v>
          </cell>
          <cell r="G2199" t="str">
            <v>031080004901097</v>
          </cell>
          <cell r="H2199">
            <v>44971</v>
          </cell>
          <cell r="I2199" t="str">
            <v>ENTREGADO</v>
          </cell>
          <cell r="J2199">
            <v>44972</v>
          </cell>
          <cell r="K2199" t="str">
            <v>Sandra Paulina Aranda Pazmio</v>
          </cell>
          <cell r="L2199" t="str">
            <v>PISHILATA CALLE OYAMBARO SN  Y YAHUARCOCHA</v>
          </cell>
        </row>
        <row r="2200">
          <cell r="A2200" t="str">
            <v>4901820</v>
          </cell>
          <cell r="B2200">
            <v>515126</v>
          </cell>
          <cell r="C2200" t="str">
            <v>4901820</v>
          </cell>
          <cell r="D2200" t="str">
            <v>MDELIVERY</v>
          </cell>
          <cell r="E2200" t="str">
            <v>DESPACHO</v>
          </cell>
          <cell r="F2200" t="str">
            <v>NORMAL</v>
          </cell>
          <cell r="G2200" t="str">
            <v>FT86121</v>
          </cell>
          <cell r="H2200">
            <v>44971</v>
          </cell>
          <cell r="I2200" t="str">
            <v>ENTREGADO</v>
          </cell>
          <cell r="J2200">
            <v>44972</v>
          </cell>
          <cell r="K2200" t="str">
            <v>DIEGO GONZALO ALCOSER VELOZO</v>
          </cell>
          <cell r="L2200" t="str">
            <v>SANGOLQUI   CALLE KM 2 Y MEDIO VIA AMAGUANIA  SN</v>
          </cell>
        </row>
        <row r="2201">
          <cell r="A2201" t="str">
            <v>4902467</v>
          </cell>
          <cell r="B2201">
            <v>515127</v>
          </cell>
          <cell r="C2201" t="str">
            <v>4902467</v>
          </cell>
          <cell r="D2201" t="str">
            <v>MDELIVERY</v>
          </cell>
          <cell r="E2201" t="str">
            <v>DESPACHO</v>
          </cell>
          <cell r="F2201" t="str">
            <v>DERIVADO PICK UP</v>
          </cell>
          <cell r="G2201" t="str">
            <v>031080004902467</v>
          </cell>
          <cell r="H2201">
            <v>44971</v>
          </cell>
          <cell r="I2201" t="str">
            <v>INCIDENCIA</v>
          </cell>
          <cell r="J2201">
            <v>44973</v>
          </cell>
          <cell r="K2201" t="str">
            <v>Hector Abel Jurado Macias</v>
          </cell>
          <cell r="L2201" t="str">
            <v>OFICINA TRAMACO SAN MARINO</v>
          </cell>
        </row>
        <row r="2202">
          <cell r="A2202" t="str">
            <v>4902520</v>
          </cell>
          <cell r="B2202">
            <v>515128</v>
          </cell>
          <cell r="C2202" t="str">
            <v>4902520</v>
          </cell>
          <cell r="D2202" t="str">
            <v>MDELIVERY</v>
          </cell>
          <cell r="E2202" t="str">
            <v>DESPACHO</v>
          </cell>
          <cell r="F2202" t="str">
            <v>NORMAL</v>
          </cell>
          <cell r="G2202" t="str">
            <v>031080004902520</v>
          </cell>
          <cell r="H2202">
            <v>44971</v>
          </cell>
          <cell r="I2202" t="str">
            <v>ENTREGADO</v>
          </cell>
          <cell r="J2202">
            <v>44972</v>
          </cell>
          <cell r="K2202" t="str">
            <v>Gabriela Johanna Abad Palacios</v>
          </cell>
          <cell r="L2202" t="str">
            <v>AZOGUES  CALLE SIMON BOLIVAR  SN  Y 10 DE AGOSTO</v>
          </cell>
        </row>
        <row r="2203">
          <cell r="A2203" t="str">
            <v>4902650</v>
          </cell>
          <cell r="B2203">
            <v>515129</v>
          </cell>
          <cell r="C2203" t="str">
            <v>4902650</v>
          </cell>
          <cell r="D2203" t="str">
            <v>MDELIVERY</v>
          </cell>
          <cell r="E2203" t="str">
            <v>DESPACHO</v>
          </cell>
          <cell r="F2203" t="str">
            <v>NORMAL</v>
          </cell>
          <cell r="G2203" t="str">
            <v>FT86102</v>
          </cell>
          <cell r="H2203">
            <v>44971</v>
          </cell>
          <cell r="I2203" t="str">
            <v>ENTREGADO</v>
          </cell>
          <cell r="J2203">
            <v>44972</v>
          </cell>
          <cell r="K2203" t="str">
            <v>ELIANA ANAIS VEGA GARCIA</v>
          </cell>
          <cell r="L2203" t="str">
            <v>TARQUI  AV CARLOS LUIS DANIN A1 VILLA 20 AV DEMOCRACIA</v>
          </cell>
        </row>
        <row r="2204">
          <cell r="A2204" t="str">
            <v>4902660</v>
          </cell>
          <cell r="B2204">
            <v>515130</v>
          </cell>
          <cell r="C2204" t="str">
            <v>4902660</v>
          </cell>
          <cell r="D2204" t="str">
            <v>MDELIVERY</v>
          </cell>
          <cell r="E2204" t="str">
            <v>DESPACHO</v>
          </cell>
          <cell r="F2204" t="str">
            <v>NORMAL</v>
          </cell>
          <cell r="G2204" t="str">
            <v>FT86055</v>
          </cell>
          <cell r="H2204">
            <v>44971</v>
          </cell>
          <cell r="I2204" t="str">
            <v>ENTREGADO</v>
          </cell>
          <cell r="J2204">
            <v>44972</v>
          </cell>
          <cell r="K2204" t="str">
            <v>MARIA FERNANDA DIAZ SORNOZA</v>
          </cell>
          <cell r="L2204" t="str">
            <v>INAQUITO AV ELOY ALFARO  N32 300  Y CARLOS TOBAR</v>
          </cell>
        </row>
        <row r="2205">
          <cell r="A2205" t="str">
            <v>4902728</v>
          </cell>
          <cell r="B2205">
            <v>515131</v>
          </cell>
          <cell r="C2205" t="str">
            <v>4902728</v>
          </cell>
          <cell r="D2205" t="str">
            <v>MDELIVERY</v>
          </cell>
          <cell r="E2205" t="str">
            <v>DESPACHO</v>
          </cell>
          <cell r="F2205" t="str">
            <v>NORMAL</v>
          </cell>
          <cell r="G2205" t="str">
            <v>031080004902728</v>
          </cell>
          <cell r="H2205">
            <v>44971</v>
          </cell>
          <cell r="I2205" t="str">
            <v>INCIDENCIA</v>
          </cell>
          <cell r="J2205">
            <v>44973</v>
          </cell>
          <cell r="K2205" t="str">
            <v>JORGE LUIS PROANO CAZCO</v>
          </cell>
          <cell r="L2205" t="str">
            <v>MACHACHI AV PANAMERICANA SUR  SN</v>
          </cell>
        </row>
        <row r="2206">
          <cell r="A2206" t="str">
            <v>4902787</v>
          </cell>
          <cell r="B2206">
            <v>515132</v>
          </cell>
          <cell r="C2206" t="str">
            <v>4902787</v>
          </cell>
          <cell r="D2206" t="str">
            <v>MDELIVERY</v>
          </cell>
          <cell r="E2206" t="str">
            <v>DESPACHO</v>
          </cell>
          <cell r="F2206" t="str">
            <v>NORMAL</v>
          </cell>
          <cell r="G2206" t="str">
            <v>FT86070</v>
          </cell>
          <cell r="H2206">
            <v>44971</v>
          </cell>
          <cell r="I2206" t="str">
            <v>ENTREGADO</v>
          </cell>
          <cell r="J2206">
            <v>44972</v>
          </cell>
          <cell r="K2206" t="str">
            <v>BETSABE GUADALUPE BONILLA ANDRADE</v>
          </cell>
          <cell r="L2206" t="str">
            <v>LA MAGDALENA CALLE MAXIMILIANO RODRIGUEZ  OE2 259  Y LAURO GUERRERO</v>
          </cell>
        </row>
        <row r="2207">
          <cell r="A2207" t="str">
            <v>4903192</v>
          </cell>
          <cell r="B2207">
            <v>515133</v>
          </cell>
          <cell r="C2207" t="str">
            <v>4903192</v>
          </cell>
          <cell r="D2207" t="str">
            <v>MDELIVERY</v>
          </cell>
          <cell r="E2207" t="str">
            <v>DESPACHO</v>
          </cell>
          <cell r="F2207" t="str">
            <v>NORMAL</v>
          </cell>
          <cell r="G2207" t="str">
            <v>031080004903192</v>
          </cell>
          <cell r="H2207">
            <v>44971</v>
          </cell>
          <cell r="I2207" t="str">
            <v>ENTREGADO</v>
          </cell>
          <cell r="J2207">
            <v>44973</v>
          </cell>
          <cell r="K2207" t="str">
            <v>RICHARD ENRIQUE TOPA PAUCAR</v>
          </cell>
          <cell r="L2207" t="str">
            <v>SANTO DOMINGO DE LOS COLORADOS AV ABRAHAM CALAZACON  SN  Y VIA A CHONE</v>
          </cell>
        </row>
        <row r="2208">
          <cell r="A2208" t="str">
            <v>4903278</v>
          </cell>
          <cell r="B2208">
            <v>515134</v>
          </cell>
          <cell r="C2208" t="str">
            <v>4903278</v>
          </cell>
          <cell r="D2208" t="str">
            <v>MDELIVERY</v>
          </cell>
          <cell r="E2208" t="str">
            <v>DESPACHO</v>
          </cell>
          <cell r="F2208" t="str">
            <v>NORMAL</v>
          </cell>
          <cell r="G2208" t="str">
            <v>FT86095</v>
          </cell>
          <cell r="H2208">
            <v>44971</v>
          </cell>
          <cell r="I2208" t="str">
            <v>ENTREGADO</v>
          </cell>
          <cell r="J2208">
            <v>44973</v>
          </cell>
          <cell r="K2208" t="str">
            <v>SARA KATIUSKA REYES MALAVE</v>
          </cell>
          <cell r="L2208" t="str">
            <v>TARQUI AV RODRIGO ICAZA CORNEJO  BLOQUE 42 DPTO 102 Y DR ENRIQUE GRAU RUIZ</v>
          </cell>
        </row>
        <row r="2209">
          <cell r="A2209" t="str">
            <v>4903657</v>
          </cell>
          <cell r="B2209">
            <v>515135</v>
          </cell>
          <cell r="C2209" t="str">
            <v>4903657</v>
          </cell>
          <cell r="D2209" t="str">
            <v>MDELIVERY</v>
          </cell>
          <cell r="E2209" t="str">
            <v>DESPACHO</v>
          </cell>
          <cell r="F2209" t="str">
            <v>NORMAL</v>
          </cell>
          <cell r="G2209" t="str">
            <v>FT86047</v>
          </cell>
          <cell r="H2209">
            <v>44971</v>
          </cell>
          <cell r="I2209" t="str">
            <v>ENTREGADO</v>
          </cell>
          <cell r="J2209">
            <v>44972</v>
          </cell>
          <cell r="K2209" t="str">
            <v>ANTONIO GOLIATH YIMI</v>
          </cell>
          <cell r="L2209" t="str">
            <v>EL CONDADO AV JOHN F KENNEDY N71 174 CALLE VANGOGN</v>
          </cell>
        </row>
        <row r="2210">
          <cell r="A2210" t="str">
            <v>27652</v>
          </cell>
          <cell r="B2210">
            <v>515077</v>
          </cell>
          <cell r="C2210" t="str">
            <v>27652</v>
          </cell>
          <cell r="D2210" t="str">
            <v>MDELIVERY</v>
          </cell>
          <cell r="E2210" t="str">
            <v>DESPACHO</v>
          </cell>
          <cell r="F2210" t="str">
            <v>NORMAL</v>
          </cell>
          <cell r="G2210" t="str">
            <v>FT86069</v>
          </cell>
          <cell r="H2210">
            <v>44971</v>
          </cell>
          <cell r="I2210" t="str">
            <v>ENTREGADO</v>
          </cell>
          <cell r="J2210">
            <v>44972</v>
          </cell>
          <cell r="K2210" t="str">
            <v>JOSE ROMULO CATOTA VIRACOCHA</v>
          </cell>
          <cell r="L2210" t="str">
            <v>SAN BARTOLO AV PEDRO VICENTE MALDONADO SN CALLE BALZAR</v>
          </cell>
        </row>
        <row r="2211">
          <cell r="A2211" t="str">
            <v>28659</v>
          </cell>
          <cell r="B2211">
            <v>515078</v>
          </cell>
          <cell r="C2211" t="str">
            <v>28659</v>
          </cell>
          <cell r="D2211" t="str">
            <v>MDELIVERY</v>
          </cell>
          <cell r="E2211" t="str">
            <v>DESPACHO</v>
          </cell>
          <cell r="F2211" t="str">
            <v>NORMAL</v>
          </cell>
          <cell r="G2211" t="str">
            <v>FT86060</v>
          </cell>
          <cell r="H2211">
            <v>44971</v>
          </cell>
          <cell r="I2211" t="str">
            <v>HABILITADO_RUTEO</v>
          </cell>
          <cell r="J2211">
            <v>44973</v>
          </cell>
          <cell r="K2211" t="str">
            <v>JOFFRE JAVIER ANGULO ANGULO</v>
          </cell>
          <cell r="L2211" t="str">
            <v>LA CONCEPCION CALLE MARCO AGUIRRE  SN  Y MIGUEL BEDOYA</v>
          </cell>
        </row>
        <row r="2212">
          <cell r="A2212" t="str">
            <v>31964</v>
          </cell>
          <cell r="B2212">
            <v>515079</v>
          </cell>
          <cell r="C2212" t="str">
            <v>31964</v>
          </cell>
          <cell r="D2212" t="str">
            <v>MDELIVERY</v>
          </cell>
          <cell r="E2212" t="str">
            <v>DESPACHO</v>
          </cell>
          <cell r="F2212" t="str">
            <v>NORMAL</v>
          </cell>
          <cell r="G2212" t="str">
            <v>031080000031964</v>
          </cell>
          <cell r="H2212">
            <v>44971</v>
          </cell>
          <cell r="I2212" t="str">
            <v>EN_TRANSITO</v>
          </cell>
          <cell r="J2212">
            <v>44971</v>
          </cell>
          <cell r="K2212" t="str">
            <v>JOSE FELIPE OCHOA OCHOA</v>
          </cell>
          <cell r="L2212" t="str">
            <v>ECUADOR CALLEJON EL GUABO  SN ENTRE MACHALA Y JUAN NUNEZ PUERTO</v>
          </cell>
        </row>
        <row r="2213">
          <cell r="A2213" t="str">
            <v>32393</v>
          </cell>
          <cell r="B2213">
            <v>515080</v>
          </cell>
          <cell r="C2213" t="str">
            <v>32393</v>
          </cell>
          <cell r="D2213" t="str">
            <v>MDELIVERY</v>
          </cell>
          <cell r="E2213" t="str">
            <v>DESPACHO</v>
          </cell>
          <cell r="F2213" t="str">
            <v>DERIVADO PICK UP</v>
          </cell>
          <cell r="G2213" t="str">
            <v>031080000032393</v>
          </cell>
          <cell r="H2213">
            <v>44971</v>
          </cell>
          <cell r="I2213" t="str">
            <v>ENTREGADO</v>
          </cell>
          <cell r="J2213">
            <v>44973</v>
          </cell>
          <cell r="K2213" t="str">
            <v>FAUSTO XAVIER ALVEAR ULLOA</v>
          </cell>
          <cell r="L2213" t="str">
            <v>OFICINA TRAMACO EL CARMEN</v>
          </cell>
        </row>
        <row r="2214">
          <cell r="A2214" t="str">
            <v>41664</v>
          </cell>
          <cell r="B2214">
            <v>515081</v>
          </cell>
          <cell r="C2214" t="str">
            <v>41664</v>
          </cell>
          <cell r="D2214" t="str">
            <v>MDELIVERY</v>
          </cell>
          <cell r="E2214" t="str">
            <v>DESPACHO</v>
          </cell>
          <cell r="F2214" t="str">
            <v>NORMAL</v>
          </cell>
          <cell r="G2214" t="str">
            <v>031080000041664</v>
          </cell>
          <cell r="H2214">
            <v>44971</v>
          </cell>
          <cell r="I2214" t="str">
            <v>ENTREGADO</v>
          </cell>
          <cell r="J2214">
            <v>44972</v>
          </cell>
          <cell r="K2214" t="str">
            <v>IDETH NATALY INTRIEGO MERO</v>
          </cell>
          <cell r="L2214" t="str">
            <v>MANTA CALLE 12  SN  Y AV 37</v>
          </cell>
        </row>
        <row r="2215">
          <cell r="A2215" t="str">
            <v>44041</v>
          </cell>
          <cell r="B2215">
            <v>515082</v>
          </cell>
          <cell r="C2215" t="str">
            <v>44041</v>
          </cell>
          <cell r="D2215" t="str">
            <v>MDELIVERY</v>
          </cell>
          <cell r="E2215" t="str">
            <v>DESPACHO</v>
          </cell>
          <cell r="F2215" t="str">
            <v>NORMAL</v>
          </cell>
          <cell r="G2215" t="str">
            <v>031080000044041</v>
          </cell>
          <cell r="H2215">
            <v>44971</v>
          </cell>
          <cell r="I2215" t="str">
            <v>ENTREGADO</v>
          </cell>
          <cell r="J2215">
            <v>44972</v>
          </cell>
          <cell r="K2215" t="str">
            <v>CRISTHIAN ANTONIO CHAVEZ ROSALES</v>
          </cell>
          <cell r="L2215" t="str">
            <v>ANDRES DE VERA CALLE PEDRO GUAL  SN  ENTRE 10 DE AGOSTO Y CORDOVA</v>
          </cell>
        </row>
        <row r="2216">
          <cell r="A2216" t="str">
            <v>44062</v>
          </cell>
          <cell r="B2216">
            <v>515083</v>
          </cell>
          <cell r="C2216" t="str">
            <v>44062</v>
          </cell>
          <cell r="D2216" t="str">
            <v>MDELIVERY</v>
          </cell>
          <cell r="E2216" t="str">
            <v>DESPACHO</v>
          </cell>
          <cell r="F2216" t="str">
            <v>DERIVADO PICK UP</v>
          </cell>
          <cell r="G2216" t="str">
            <v>031080000044062</v>
          </cell>
          <cell r="H2216">
            <v>44971</v>
          </cell>
          <cell r="I2216" t="str">
            <v>EN_TRANSITO</v>
          </cell>
          <cell r="J2216">
            <v>44971</v>
          </cell>
          <cell r="K2216" t="str">
            <v>JHON ANDRES CHIRIAPA NUNINK</v>
          </cell>
          <cell r="L2216" t="str">
            <v>OFICINA TRAMACO MACAS</v>
          </cell>
        </row>
        <row r="2217">
          <cell r="A2217" t="str">
            <v>44760</v>
          </cell>
          <cell r="B2217">
            <v>515084</v>
          </cell>
          <cell r="C2217" t="str">
            <v>44760</v>
          </cell>
          <cell r="D2217" t="str">
            <v>MDELIVERY</v>
          </cell>
          <cell r="E2217" t="str">
            <v>DESPACHO</v>
          </cell>
          <cell r="F2217" t="str">
            <v>NORMAL</v>
          </cell>
          <cell r="G2217" t="str">
            <v>031080000044760</v>
          </cell>
          <cell r="H2217">
            <v>44971</v>
          </cell>
          <cell r="I2217" t="str">
            <v>ENTREGADO</v>
          </cell>
          <cell r="J2217">
            <v>44972</v>
          </cell>
          <cell r="K2217" t="str">
            <v>JULECXI MISHELLE SOLORZANO MAZAMBA</v>
          </cell>
          <cell r="L2217" t="str">
            <v>LA LIBERTAD CALLE AV 36 SN CALLE 45</v>
          </cell>
        </row>
        <row r="2218">
          <cell r="A2218" t="str">
            <v>44800</v>
          </cell>
          <cell r="B2218">
            <v>515085</v>
          </cell>
          <cell r="C2218" t="str">
            <v>44800</v>
          </cell>
          <cell r="D2218" t="str">
            <v>MDELIVERY</v>
          </cell>
          <cell r="E2218" t="str">
            <v>DESPACHO</v>
          </cell>
          <cell r="F2218" t="str">
            <v>NORMAL</v>
          </cell>
          <cell r="G2218" t="str">
            <v>FT86101</v>
          </cell>
          <cell r="H2218">
            <v>44971</v>
          </cell>
          <cell r="I2218" t="str">
            <v>ENTREGADO</v>
          </cell>
          <cell r="J2218">
            <v>44972</v>
          </cell>
          <cell r="K2218" t="str">
            <v>JOSE ANTONIO ROMERO MARINO</v>
          </cell>
          <cell r="L2218" t="str">
            <v>TARQUI COOP JUAN PABLO SEGUNDO MZ 23 40 SOLAR 28</v>
          </cell>
        </row>
        <row r="2219">
          <cell r="A2219" t="str">
            <v>44876</v>
          </cell>
          <cell r="B2219">
            <v>515086</v>
          </cell>
          <cell r="C2219" t="str">
            <v>44876</v>
          </cell>
          <cell r="D2219" t="str">
            <v>MDELIVERY</v>
          </cell>
          <cell r="E2219" t="str">
            <v>DESPACHO</v>
          </cell>
          <cell r="F2219" t="str">
            <v>DERIVADO PICK UP</v>
          </cell>
          <cell r="G2219" t="str">
            <v>031080000044876</v>
          </cell>
          <cell r="H2219">
            <v>44971</v>
          </cell>
          <cell r="I2219" t="str">
            <v>ENTREGADO</v>
          </cell>
          <cell r="J2219">
            <v>44973</v>
          </cell>
          <cell r="K2219" t="str">
            <v>ALFREDO ANTONIO NUNEZ JARA</v>
          </cell>
          <cell r="L2219" t="str">
            <v>OFICINA TRAMACO JIPIJAPA</v>
          </cell>
        </row>
        <row r="2220">
          <cell r="A2220" t="str">
            <v>44967</v>
          </cell>
          <cell r="B2220">
            <v>515087</v>
          </cell>
          <cell r="C2220" t="str">
            <v>44967</v>
          </cell>
          <cell r="D2220" t="str">
            <v>MDELIVERY</v>
          </cell>
          <cell r="E2220" t="str">
            <v>DESPACHO</v>
          </cell>
          <cell r="F2220" t="str">
            <v>NORMAL</v>
          </cell>
          <cell r="G2220" t="str">
            <v>031080000044967</v>
          </cell>
          <cell r="H2220">
            <v>44971</v>
          </cell>
          <cell r="I2220" t="str">
            <v>ENTREGADO</v>
          </cell>
          <cell r="J2220">
            <v>44972</v>
          </cell>
          <cell r="K2220" t="str">
            <v>BRAULIO MIGUEL RON BUSTOS</v>
          </cell>
          <cell r="L2220" t="str">
            <v>TENA CALLE JUAN LEON MERA 647 ENTRE CALLE ABDON CALDERON Y JUAN LEON MERA</v>
          </cell>
        </row>
        <row r="2221">
          <cell r="A2221" t="str">
            <v>44981</v>
          </cell>
          <cell r="B2221">
            <v>515088</v>
          </cell>
          <cell r="C2221" t="str">
            <v>44981</v>
          </cell>
          <cell r="D2221" t="str">
            <v>MDELIVERY</v>
          </cell>
          <cell r="E2221" t="str">
            <v>DESPACHO</v>
          </cell>
          <cell r="F2221" t="str">
            <v>NORMAL</v>
          </cell>
          <cell r="G2221" t="str">
            <v>031080000044981</v>
          </cell>
          <cell r="H2221">
            <v>44971</v>
          </cell>
          <cell r="I2221" t="str">
            <v>ENTREGADO</v>
          </cell>
          <cell r="J2221">
            <v>44972</v>
          </cell>
          <cell r="K2221" t="str">
            <v>DAVID ENRIQUE LAZ ARBOLEDA</v>
          </cell>
          <cell r="L2221" t="str">
            <v>PUERTO BOLIVAR CALLE 25AVA OESTE SN  CALLE 1ERA SUR</v>
          </cell>
        </row>
        <row r="2222">
          <cell r="A2222" t="str">
            <v>45012</v>
          </cell>
          <cell r="B2222">
            <v>515089</v>
          </cell>
          <cell r="C2222" t="str">
            <v>45012</v>
          </cell>
          <cell r="D2222" t="str">
            <v>MDELIVERY</v>
          </cell>
          <cell r="E2222" t="str">
            <v>DESPACHO</v>
          </cell>
          <cell r="F2222" t="str">
            <v>NORMAL</v>
          </cell>
          <cell r="G2222" t="str">
            <v>031080000045012</v>
          </cell>
          <cell r="H2222">
            <v>44971</v>
          </cell>
          <cell r="I2222" t="str">
            <v>ENTREGADO</v>
          </cell>
          <cell r="J2222">
            <v>44973</v>
          </cell>
          <cell r="K2222" t="str">
            <v>FRANKLIN JOSHUA  ARAGON CALDERON</v>
          </cell>
          <cell r="L2222" t="str">
            <v>NARANJITO    CALLE 9 DE OCTUBRE  SN CALLE TELMO ROBALLO</v>
          </cell>
        </row>
        <row r="2223">
          <cell r="A2223" t="str">
            <v>45137</v>
          </cell>
          <cell r="B2223">
            <v>515090</v>
          </cell>
          <cell r="C2223" t="str">
            <v>45137</v>
          </cell>
          <cell r="D2223" t="str">
            <v>MDELIVERY</v>
          </cell>
          <cell r="E2223" t="str">
            <v>DESPACHO</v>
          </cell>
          <cell r="F2223" t="str">
            <v>NORMAL</v>
          </cell>
          <cell r="G2223" t="str">
            <v>FT86058</v>
          </cell>
          <cell r="H2223">
            <v>44971</v>
          </cell>
          <cell r="I2223" t="str">
            <v>ENTREGADO</v>
          </cell>
          <cell r="J2223">
            <v>44972</v>
          </cell>
          <cell r="K2223" t="str">
            <v>IVONNE ESTHER SUAREZ SUAREZ</v>
          </cell>
          <cell r="L2223" t="str">
            <v>TURUBAMBA CALLE ALBERTO SPENCER HERRERA OE3 184 Y PSJE S26E</v>
          </cell>
        </row>
        <row r="2224">
          <cell r="A2224" t="str">
            <v>45168</v>
          </cell>
          <cell r="B2224">
            <v>515091</v>
          </cell>
          <cell r="C2224" t="str">
            <v>45168</v>
          </cell>
          <cell r="D2224" t="str">
            <v>MDELIVERY</v>
          </cell>
          <cell r="E2224" t="str">
            <v>DESPACHO</v>
          </cell>
          <cell r="F2224" t="str">
            <v>NORMAL</v>
          </cell>
          <cell r="G2224" t="str">
            <v>031080000045168</v>
          </cell>
          <cell r="H2224">
            <v>44971</v>
          </cell>
          <cell r="I2224" t="str">
            <v>ENTREGADO</v>
          </cell>
          <cell r="J2224">
            <v>44972</v>
          </cell>
          <cell r="K2224" t="str">
            <v>MAXIMO JONATHAN VELIZ VILLACRES</v>
          </cell>
          <cell r="L2224" t="str">
            <v>VUELTA LARGA CALLE LOS ALMENDROS SN ENTRE RUMINIAHUI Y AV UNIVERSITARIA</v>
          </cell>
        </row>
        <row r="2225">
          <cell r="A2225" t="str">
            <v>45172</v>
          </cell>
          <cell r="B2225">
            <v>515092</v>
          </cell>
          <cell r="C2225" t="str">
            <v>45172</v>
          </cell>
          <cell r="D2225" t="str">
            <v>MDELIVERY</v>
          </cell>
          <cell r="E2225" t="str">
            <v>DESPACHO</v>
          </cell>
          <cell r="F2225" t="str">
            <v>NORMAL</v>
          </cell>
          <cell r="G2225" t="str">
            <v>FT86050</v>
          </cell>
          <cell r="H2225">
            <v>44971</v>
          </cell>
          <cell r="I2225" t="str">
            <v>HABILITADO_RUTEO</v>
          </cell>
          <cell r="J2225">
            <v>44973</v>
          </cell>
          <cell r="K2225" t="str">
            <v>VERONICA GUADALUPE JIMENEZ GUERRA</v>
          </cell>
          <cell r="L2225" t="str">
            <v>BELISARIO QUEVEDO CALLE JOSE DE ROSARIO N25 141 CALLE HUMBERTO ALBORNOZ</v>
          </cell>
        </row>
        <row r="2226">
          <cell r="A2226" t="str">
            <v>45180</v>
          </cell>
          <cell r="B2226">
            <v>515093</v>
          </cell>
          <cell r="C2226" t="str">
            <v>45180</v>
          </cell>
          <cell r="D2226" t="str">
            <v>MDELIVERY</v>
          </cell>
          <cell r="E2226" t="str">
            <v>DESPACHO</v>
          </cell>
          <cell r="F2226" t="str">
            <v>NORMAL</v>
          </cell>
          <cell r="G2226" t="str">
            <v>FT86092</v>
          </cell>
          <cell r="H2226">
            <v>44971</v>
          </cell>
          <cell r="I2226" t="str">
            <v>DEVOLUCION_EN_PROCESO</v>
          </cell>
          <cell r="J2226">
            <v>44973</v>
          </cell>
          <cell r="K2226" t="str">
            <v>ARELYS ADRIANA  ALVARADO ALAY</v>
          </cell>
          <cell r="L2226" t="str">
            <v>TARQUI  SAUCES 4 BLOQUE 95 DEP 208 AV JOSE MARIA EGAS</v>
          </cell>
        </row>
        <row r="2227">
          <cell r="A2227" t="str">
            <v>45236</v>
          </cell>
          <cell r="B2227">
            <v>515094</v>
          </cell>
          <cell r="C2227" t="str">
            <v>45236</v>
          </cell>
          <cell r="D2227" t="str">
            <v>MDELIVERY</v>
          </cell>
          <cell r="E2227" t="str">
            <v>DESPACHO</v>
          </cell>
          <cell r="F2227" t="str">
            <v>DERIVADO PICK UP</v>
          </cell>
          <cell r="G2227" t="str">
            <v>031080000045236</v>
          </cell>
          <cell r="H2227">
            <v>44971</v>
          </cell>
          <cell r="I2227" t="str">
            <v>ENTREGADO</v>
          </cell>
          <cell r="J2227">
            <v>44972</v>
          </cell>
          <cell r="K2227" t="str">
            <v>FELIX RODOLFO CARPIO SOLEDISPA</v>
          </cell>
          <cell r="L2227" t="str">
            <v>OFICINA TRAMACO EL TENA</v>
          </cell>
        </row>
        <row r="2228">
          <cell r="A2228" t="str">
            <v>DHL_23_062</v>
          </cell>
          <cell r="B2228">
            <v>515075</v>
          </cell>
          <cell r="C2228" t="str">
            <v>DHL_23_062</v>
          </cell>
          <cell r="D2228" t="str">
            <v>DHL</v>
          </cell>
          <cell r="E2228" t="str">
            <v>DESPACHO</v>
          </cell>
          <cell r="F2228" t="str">
            <v>NORMAL</v>
          </cell>
          <cell r="G2228" t="str">
            <v>FT86007</v>
          </cell>
          <cell r="H2228">
            <v>44971</v>
          </cell>
          <cell r="I2228" t="str">
            <v>ENTREGADO</v>
          </cell>
          <cell r="J2228">
            <v>44971</v>
          </cell>
          <cell r="K2228" t="str">
            <v>DHL MATRIZ</v>
          </cell>
          <cell r="L2228" t="str">
            <v>AV. ELOY ALFARO 113 A Y PASAJE LOS JUNCOS EDIFICIO DHL, SECTOR COMITE DEL PUEBLO</v>
          </cell>
        </row>
        <row r="2229">
          <cell r="A2229" t="str">
            <v>DHL_23_063</v>
          </cell>
          <cell r="B2229">
            <v>515076</v>
          </cell>
          <cell r="C2229" t="str">
            <v>DHL_23_063</v>
          </cell>
          <cell r="D2229" t="str">
            <v>DHL</v>
          </cell>
          <cell r="E2229" t="str">
            <v>DESPACHO</v>
          </cell>
          <cell r="F2229" t="str">
            <v>NORMAL</v>
          </cell>
          <cell r="G2229" t="str">
            <v>FT86008</v>
          </cell>
          <cell r="H2229">
            <v>44971</v>
          </cell>
          <cell r="I2229" t="str">
            <v>ENTREGADO</v>
          </cell>
          <cell r="J2229">
            <v>44971</v>
          </cell>
          <cell r="K2229" t="str">
            <v>DHL MATRIZ</v>
          </cell>
          <cell r="L2229" t="str">
            <v>AV. ELOY ALFARO 113 A Y PASAJE LOS JUNCOS EDIFICIO DHL, SECTOR COMITE DEL PUEBLO</v>
          </cell>
        </row>
        <row r="2230">
          <cell r="A2230" t="str">
            <v>424924111</v>
          </cell>
          <cell r="B2230">
            <v>515033</v>
          </cell>
          <cell r="C2230" t="str">
            <v>424924111</v>
          </cell>
          <cell r="D2230" t="str">
            <v>FLEXTUENTI</v>
          </cell>
          <cell r="E2230" t="str">
            <v>DESPACHO</v>
          </cell>
          <cell r="F2230" t="str">
            <v>NORMAL</v>
          </cell>
          <cell r="G2230" t="str">
            <v>FT86035</v>
          </cell>
          <cell r="H2230">
            <v>44971</v>
          </cell>
          <cell r="I2230" t="str">
            <v>ENTREGADO</v>
          </cell>
          <cell r="J2230">
            <v>44972</v>
          </cell>
          <cell r="K2230" t="str">
            <v>Rosario Duque</v>
          </cell>
          <cell r="L2230" t="str">
            <v>POMASQUI   AV SIMON BOLIVAR  MANZANA 3  MANUELA CANIZARES</v>
          </cell>
        </row>
        <row r="2231">
          <cell r="A2231" t="str">
            <v>424924123</v>
          </cell>
          <cell r="B2231">
            <v>515034</v>
          </cell>
          <cell r="C2231" t="str">
            <v>424924123</v>
          </cell>
          <cell r="D2231" t="str">
            <v>FLEXTUENTI</v>
          </cell>
          <cell r="E2231" t="str">
            <v>DESPACHO</v>
          </cell>
          <cell r="F2231" t="str">
            <v>NORMAL</v>
          </cell>
          <cell r="G2231" t="str">
            <v>FT86034</v>
          </cell>
          <cell r="H2231">
            <v>44971</v>
          </cell>
          <cell r="I2231" t="str">
            <v>ENTREGADO</v>
          </cell>
          <cell r="J2231">
            <v>44972</v>
          </cell>
          <cell r="K2231" t="str">
            <v>Mercedes Tipanta</v>
          </cell>
          <cell r="L2231" t="str">
            <v>GUAMANI  CALLE S62  LOTE 597 OE7E</v>
          </cell>
        </row>
        <row r="2232">
          <cell r="A2232" t="str">
            <v>424924142</v>
          </cell>
          <cell r="B2232">
            <v>515035</v>
          </cell>
          <cell r="C2232" t="str">
            <v>424924142</v>
          </cell>
          <cell r="D2232" t="str">
            <v>FLEXTUENTI</v>
          </cell>
          <cell r="E2232" t="str">
            <v>DESPACHO</v>
          </cell>
          <cell r="F2232" t="str">
            <v>NORMAL</v>
          </cell>
          <cell r="G2232" t="str">
            <v>IC7216</v>
          </cell>
          <cell r="H2232">
            <v>44971</v>
          </cell>
          <cell r="I2232" t="str">
            <v>ENTREGADO</v>
          </cell>
          <cell r="J2232">
            <v>44973</v>
          </cell>
          <cell r="K2232" t="str">
            <v>Macarena Andrea Franzetti</v>
          </cell>
          <cell r="L2232" t="str">
            <v>CANARIBAMBA   CALLE CACIQUE CATEMU SN  AV GUAPONDELIG</v>
          </cell>
        </row>
        <row r="2233">
          <cell r="A2233" t="str">
            <v>424924681</v>
          </cell>
          <cell r="B2233">
            <v>515036</v>
          </cell>
          <cell r="C2233" t="str">
            <v>424924681</v>
          </cell>
          <cell r="D2233" t="str">
            <v>FLEXTUENTI</v>
          </cell>
          <cell r="E2233" t="str">
            <v>DESPACHO</v>
          </cell>
          <cell r="F2233" t="str">
            <v>NORMAL</v>
          </cell>
          <cell r="G2233" t="str">
            <v>031080424924681</v>
          </cell>
          <cell r="H2233">
            <v>44971</v>
          </cell>
          <cell r="I2233" t="str">
            <v>ENTREGADO</v>
          </cell>
          <cell r="J2233">
            <v>44972</v>
          </cell>
          <cell r="K2233" t="str">
            <v>Jeniffer Flores</v>
          </cell>
          <cell r="L2233" t="str">
            <v>SANTA ELENA GUILLERMO ORDONEZ SN MANABI</v>
          </cell>
        </row>
        <row r="2234">
          <cell r="A2234" t="str">
            <v>424924964</v>
          </cell>
          <cell r="B2234">
            <v>515037</v>
          </cell>
          <cell r="C2234" t="str">
            <v>424924964</v>
          </cell>
          <cell r="D2234" t="str">
            <v>FLEXTUENTI</v>
          </cell>
          <cell r="E2234" t="str">
            <v>DESPACHO</v>
          </cell>
          <cell r="F2234" t="str">
            <v>NORMAL</v>
          </cell>
          <cell r="G2234" t="str">
            <v>FT86033</v>
          </cell>
          <cell r="H2234">
            <v>44971</v>
          </cell>
          <cell r="I2234" t="str">
            <v>ENTREGADO</v>
          </cell>
          <cell r="J2234">
            <v>44972</v>
          </cell>
          <cell r="K2234" t="str">
            <v>Jonathan Alexander Ocana Caucana</v>
          </cell>
          <cell r="L2234" t="str">
            <v>CHIMBACALLE CALLE  ANGEL POLIBIO CHAVEZ  SN  AV PEDRO VICENTE MALDONADO</v>
          </cell>
        </row>
        <row r="2235">
          <cell r="A2235" t="str">
            <v>424925086</v>
          </cell>
          <cell r="B2235">
            <v>515038</v>
          </cell>
          <cell r="C2235" t="str">
            <v>424925086</v>
          </cell>
          <cell r="D2235" t="str">
            <v>FLEXTUENTI</v>
          </cell>
          <cell r="E2235" t="str">
            <v>DESPACHO</v>
          </cell>
          <cell r="F2235" t="str">
            <v>NORMAL</v>
          </cell>
          <cell r="G2235" t="str">
            <v>FT86087</v>
          </cell>
          <cell r="H2235">
            <v>44971</v>
          </cell>
          <cell r="I2235" t="str">
            <v>ENTREGADO</v>
          </cell>
          <cell r="J2235">
            <v>44972</v>
          </cell>
          <cell r="K2235" t="str">
            <v>FREDY ERNESTO OSORIO ESTEVEZ</v>
          </cell>
          <cell r="L2235" t="str">
            <v>XIMENA AV FRANCISCO DE ORELLANA  MANZANA 104 SOLAR 12  ELEDORO ARBOLEDA ZABALETA</v>
          </cell>
        </row>
        <row r="2236">
          <cell r="A2236" t="str">
            <v>424925100</v>
          </cell>
          <cell r="B2236">
            <v>515039</v>
          </cell>
          <cell r="C2236" t="str">
            <v>424925100</v>
          </cell>
          <cell r="D2236" t="str">
            <v>FLEXTUENTI</v>
          </cell>
          <cell r="E2236" t="str">
            <v>DESPACHO</v>
          </cell>
          <cell r="F2236" t="str">
            <v>NORMAL</v>
          </cell>
          <cell r="G2236" t="str">
            <v>FT86032</v>
          </cell>
          <cell r="H2236">
            <v>44971</v>
          </cell>
          <cell r="I2236" t="str">
            <v>ENTREGADO</v>
          </cell>
          <cell r="J2236">
            <v>44972</v>
          </cell>
          <cell r="K2236" t="str">
            <v>Wendy Pamela Lema Alomoto</v>
          </cell>
          <cell r="L2236" t="str">
            <v>SOLANDA  CALLE CUBIJIES OE4 198  ENTRE APUELA Y AV RUMICHA NAN</v>
          </cell>
        </row>
        <row r="2237">
          <cell r="A2237" t="str">
            <v>424925138</v>
          </cell>
          <cell r="B2237">
            <v>515040</v>
          </cell>
          <cell r="C2237" t="str">
            <v>424925138</v>
          </cell>
          <cell r="D2237" t="str">
            <v>FLEXTUENTI</v>
          </cell>
          <cell r="E2237" t="str">
            <v>DESPACHO</v>
          </cell>
          <cell r="F2237" t="str">
            <v>NORMAL</v>
          </cell>
          <cell r="G2237" t="str">
            <v>031080424925138</v>
          </cell>
          <cell r="H2237">
            <v>44971</v>
          </cell>
          <cell r="I2237" t="str">
            <v>ENTREGADO</v>
          </cell>
          <cell r="J2237">
            <v>44972</v>
          </cell>
          <cell r="K2237" t="str">
            <v>Pedro Juan ABAD Espinoza</v>
          </cell>
          <cell r="L2237" t="str">
            <v>PASCUALES   CALLE LEONIDAS PLAZA SN  PSJE CHUNCHI</v>
          </cell>
        </row>
        <row r="2238">
          <cell r="A2238" t="str">
            <v>424925139</v>
          </cell>
          <cell r="B2238">
            <v>515041</v>
          </cell>
          <cell r="C2238" t="str">
            <v>424925139</v>
          </cell>
          <cell r="D2238" t="str">
            <v>FLEXTUENTI</v>
          </cell>
          <cell r="E2238" t="str">
            <v>DESPACHO</v>
          </cell>
          <cell r="F2238" t="str">
            <v>NORMAL</v>
          </cell>
          <cell r="G2238" t="str">
            <v>031080424925139</v>
          </cell>
          <cell r="H2238">
            <v>44971</v>
          </cell>
          <cell r="I2238" t="str">
            <v>ENTREGADO</v>
          </cell>
          <cell r="J2238">
            <v>44972</v>
          </cell>
          <cell r="K2238" t="str">
            <v>Elias Gabriel Zhumi Forgett</v>
          </cell>
          <cell r="L2238" t="str">
            <v>EL RECREO (GY)   CDLA EL RECREO 5TA ETAPA  MZ530 V11  SN</v>
          </cell>
        </row>
        <row r="2239">
          <cell r="A2239" t="str">
            <v>424925144</v>
          </cell>
          <cell r="B2239">
            <v>515042</v>
          </cell>
          <cell r="C2239" t="str">
            <v>424925144</v>
          </cell>
          <cell r="D2239" t="str">
            <v>FLEXTUENTI</v>
          </cell>
          <cell r="E2239" t="str">
            <v>DESPACHO</v>
          </cell>
          <cell r="F2239" t="str">
            <v>NORMAL</v>
          </cell>
          <cell r="G2239" t="str">
            <v>031080424925144</v>
          </cell>
          <cell r="H2239">
            <v>44971</v>
          </cell>
          <cell r="I2239" t="str">
            <v>ENTREGADO</v>
          </cell>
          <cell r="J2239">
            <v>44972</v>
          </cell>
          <cell r="K2239" t="str">
            <v>Angie Salas</v>
          </cell>
          <cell r="L2239" t="str">
            <v>RIO VERDE  CALLE RIVERA  CASA 1  CALLE VALPARAISO</v>
          </cell>
        </row>
        <row r="2240">
          <cell r="A2240" t="str">
            <v>424925168</v>
          </cell>
          <cell r="B2240">
            <v>515043</v>
          </cell>
          <cell r="C2240" t="str">
            <v>424925168</v>
          </cell>
          <cell r="D2240" t="str">
            <v>FLEXTUENTI</v>
          </cell>
          <cell r="E2240" t="str">
            <v>DESPACHO</v>
          </cell>
          <cell r="F2240" t="str">
            <v>NORMAL</v>
          </cell>
          <cell r="G2240" t="str">
            <v>031080424925168</v>
          </cell>
          <cell r="H2240">
            <v>44971</v>
          </cell>
          <cell r="I2240" t="str">
            <v>ENTREGADO</v>
          </cell>
          <cell r="J2240">
            <v>44972</v>
          </cell>
          <cell r="K2240" t="str">
            <v>Jose Virgilio Zambrano Hernandez</v>
          </cell>
          <cell r="L2240" t="str">
            <v>CHONE  AV AMAZONAS  SN  AV MANUEL DE JESUS ALVAREZ</v>
          </cell>
        </row>
        <row r="2241">
          <cell r="A2241" t="str">
            <v>424925244</v>
          </cell>
          <cell r="B2241">
            <v>515044</v>
          </cell>
          <cell r="C2241" t="str">
            <v>424925244</v>
          </cell>
          <cell r="D2241" t="str">
            <v>FLEXTUENTI</v>
          </cell>
          <cell r="E2241" t="str">
            <v>DESPACHO</v>
          </cell>
          <cell r="F2241" t="str">
            <v>NORMAL</v>
          </cell>
          <cell r="G2241" t="str">
            <v>031080424925244</v>
          </cell>
          <cell r="H2241">
            <v>44971</v>
          </cell>
          <cell r="I2241" t="str">
            <v>INCIDENCIA</v>
          </cell>
          <cell r="J2241">
            <v>44973</v>
          </cell>
          <cell r="K2241" t="str">
            <v>Luis alfredo Vivar ferrin</v>
          </cell>
          <cell r="L2241" t="str">
            <v>SAN LORENZO DE JIPIJAPA (MA)  CALLE AMAZONAS  VILLA 6 CALLE SAN MARTIN</v>
          </cell>
        </row>
        <row r="2242">
          <cell r="A2242" t="str">
            <v>424925307</v>
          </cell>
          <cell r="B2242">
            <v>515045</v>
          </cell>
          <cell r="C2242" t="str">
            <v>424925307</v>
          </cell>
          <cell r="D2242" t="str">
            <v>FLEXTUENTI</v>
          </cell>
          <cell r="E2242" t="str">
            <v>DESPACHO</v>
          </cell>
          <cell r="F2242" t="str">
            <v>NORMAL</v>
          </cell>
          <cell r="G2242" t="str">
            <v>031080424925307</v>
          </cell>
          <cell r="H2242">
            <v>44971</v>
          </cell>
          <cell r="I2242" t="str">
            <v>EN_TRANSITO</v>
          </cell>
          <cell r="J2242">
            <v>44971</v>
          </cell>
          <cell r="K2242" t="str">
            <v>Juan Carlos Salinas Tomala</v>
          </cell>
          <cell r="L2242" t="str">
            <v>SANTA ELENA CALLE AURELIO LAYNES  CASA 4  SN</v>
          </cell>
        </row>
        <row r="2243">
          <cell r="A2243" t="str">
            <v>424925314</v>
          </cell>
          <cell r="B2243">
            <v>515046</v>
          </cell>
          <cell r="C2243" t="str">
            <v>424925314</v>
          </cell>
          <cell r="D2243" t="str">
            <v>FLEXTUENTI</v>
          </cell>
          <cell r="E2243" t="str">
            <v>DESPACHO</v>
          </cell>
          <cell r="F2243" t="str">
            <v>NORMAL</v>
          </cell>
          <cell r="G2243" t="str">
            <v>031080424925314</v>
          </cell>
          <cell r="H2243">
            <v>44971</v>
          </cell>
          <cell r="I2243" t="str">
            <v>ENTREGADO</v>
          </cell>
          <cell r="J2243">
            <v>44972</v>
          </cell>
          <cell r="K2243" t="str">
            <v>Veronica Fuentes</v>
          </cell>
          <cell r="L2243" t="str">
            <v>LIZARZABURU   RIO PAUTE LT C  CALLE ROMERO Y CORDERO</v>
          </cell>
        </row>
        <row r="2244">
          <cell r="A2244" t="str">
            <v>424925383</v>
          </cell>
          <cell r="B2244">
            <v>515047</v>
          </cell>
          <cell r="C2244" t="str">
            <v>424925383</v>
          </cell>
          <cell r="D2244" t="str">
            <v>FLEXTUENTI</v>
          </cell>
          <cell r="E2244" t="str">
            <v>DESPACHO</v>
          </cell>
          <cell r="F2244" t="str">
            <v>EXPRESS UIO</v>
          </cell>
          <cell r="G2244" t="str">
            <v>FEX46914</v>
          </cell>
          <cell r="H2244">
            <v>44971</v>
          </cell>
          <cell r="I2244" t="str">
            <v>ENTREGADO</v>
          </cell>
          <cell r="J2244">
            <v>44971</v>
          </cell>
          <cell r="K2244" t="str">
            <v>Alejandro Benalcazar</v>
          </cell>
          <cell r="L2244" t="str">
            <v>KENNEDY  FRANCISCO NIETO N50 85 JOSE RAFAEL BISTAMANTE</v>
          </cell>
        </row>
        <row r="2245">
          <cell r="A2245" t="str">
            <v>424925384</v>
          </cell>
          <cell r="B2245">
            <v>515048</v>
          </cell>
          <cell r="C2245" t="str">
            <v>424925384</v>
          </cell>
          <cell r="D2245" t="str">
            <v>FLEXTUENTI</v>
          </cell>
          <cell r="E2245" t="str">
            <v>DESPACHO</v>
          </cell>
          <cell r="F2245" t="str">
            <v>NORMAL</v>
          </cell>
          <cell r="G2245" t="str">
            <v>FT86031</v>
          </cell>
          <cell r="H2245">
            <v>44971</v>
          </cell>
          <cell r="I2245" t="str">
            <v>ENTREGADO</v>
          </cell>
          <cell r="J2245">
            <v>44972</v>
          </cell>
          <cell r="K2245" t="str">
            <v>Pablo Davila</v>
          </cell>
          <cell r="L2245" t="str">
            <v>JIPIJAPA (PI)  CALLE DE LAS GUINDAS E25 219 CALLE JULIO ARELLANO</v>
          </cell>
        </row>
        <row r="2246">
          <cell r="A2246" t="str">
            <v>424925401</v>
          </cell>
          <cell r="B2246">
            <v>515049</v>
          </cell>
          <cell r="C2246" t="str">
            <v>424925401</v>
          </cell>
          <cell r="D2246" t="str">
            <v>FLEXTUENTI</v>
          </cell>
          <cell r="E2246" t="str">
            <v>DESPACHO</v>
          </cell>
          <cell r="F2246" t="str">
            <v>NORMAL</v>
          </cell>
          <cell r="G2246" t="str">
            <v>FT86030</v>
          </cell>
          <cell r="H2246">
            <v>44971</v>
          </cell>
          <cell r="I2246" t="str">
            <v>ENTREGADO</v>
          </cell>
          <cell r="J2246">
            <v>44972</v>
          </cell>
          <cell r="K2246" t="str">
            <v>Efrain Mero</v>
          </cell>
          <cell r="L2246" t="str">
            <v>CHILLOGALLO CALLE GARCIA DE VALVERDE  S36 65 CALLE NICOLAS CEVALLOS</v>
          </cell>
        </row>
        <row r="2247">
          <cell r="A2247" t="str">
            <v>424925469</v>
          </cell>
          <cell r="B2247">
            <v>515050</v>
          </cell>
          <cell r="C2247" t="str">
            <v>424925469</v>
          </cell>
          <cell r="D2247" t="str">
            <v>FLEXTUENTI</v>
          </cell>
          <cell r="E2247" t="str">
            <v>DESPACHO</v>
          </cell>
          <cell r="F2247" t="str">
            <v>DERIVADO PICK UP</v>
          </cell>
          <cell r="G2247" t="str">
            <v>031080424925469</v>
          </cell>
          <cell r="H2247">
            <v>44971</v>
          </cell>
          <cell r="I2247" t="str">
            <v>INCIDENCIA</v>
          </cell>
          <cell r="J2247">
            <v>44973</v>
          </cell>
          <cell r="K2247" t="str">
            <v>Hugo Joel Alcivar Troya</v>
          </cell>
          <cell r="L2247" t="str">
            <v>OFICINA TRAMACO LA MERCED</v>
          </cell>
        </row>
        <row r="2248">
          <cell r="A2248" t="str">
            <v>424925482</v>
          </cell>
          <cell r="B2248">
            <v>515051</v>
          </cell>
          <cell r="C2248" t="str">
            <v>424925482</v>
          </cell>
          <cell r="D2248" t="str">
            <v>FLEXTUENTI</v>
          </cell>
          <cell r="E2248" t="str">
            <v>DESPACHO</v>
          </cell>
          <cell r="F2248" t="str">
            <v>NORMAL</v>
          </cell>
          <cell r="G2248" t="str">
            <v>031080424925482</v>
          </cell>
          <cell r="H2248">
            <v>44971</v>
          </cell>
          <cell r="I2248" t="str">
            <v>EN_TRANSITO</v>
          </cell>
          <cell r="J2248">
            <v>44971</v>
          </cell>
          <cell r="K2248" t="str">
            <v>HERMES JAVIER MORAN VINCES</v>
          </cell>
          <cell r="L2248" t="str">
            <v>MANGLARALTO CALLE E15  SN  RUTA SPONDYLUS</v>
          </cell>
        </row>
        <row r="2249">
          <cell r="A2249" t="str">
            <v>424925485</v>
          </cell>
          <cell r="B2249">
            <v>515052</v>
          </cell>
          <cell r="C2249" t="str">
            <v>424925485</v>
          </cell>
          <cell r="D2249" t="str">
            <v>FLEXTUENTI</v>
          </cell>
          <cell r="E2249" t="str">
            <v>DESPACHO</v>
          </cell>
          <cell r="F2249" t="str">
            <v>EXPRESS UIO</v>
          </cell>
          <cell r="G2249" t="str">
            <v>FTR46891</v>
          </cell>
          <cell r="H2249">
            <v>44971</v>
          </cell>
          <cell r="I2249" t="str">
            <v>ENTREGADO</v>
          </cell>
          <cell r="J2249">
            <v>44971</v>
          </cell>
          <cell r="K2249" t="str">
            <v>Rony Inga</v>
          </cell>
          <cell r="L2249" t="str">
            <v>LA FLORESTA   ALFREDO MENA CAAMANO E5 30 ISABEL LA CATOLICA</v>
          </cell>
        </row>
        <row r="2250">
          <cell r="A2250" t="str">
            <v>424925666</v>
          </cell>
          <cell r="B2250">
            <v>515053</v>
          </cell>
          <cell r="C2250" t="str">
            <v>424925666</v>
          </cell>
          <cell r="D2250" t="str">
            <v>FLEXTUENTI</v>
          </cell>
          <cell r="E2250" t="str">
            <v>DESPACHO</v>
          </cell>
          <cell r="F2250" t="str">
            <v>NORMAL</v>
          </cell>
          <cell r="G2250" t="str">
            <v>FT86029</v>
          </cell>
          <cell r="H2250">
            <v>44971</v>
          </cell>
          <cell r="I2250" t="str">
            <v>ENTREGADO</v>
          </cell>
          <cell r="J2250">
            <v>44972</v>
          </cell>
          <cell r="K2250" t="str">
            <v>Melany Colorado</v>
          </cell>
          <cell r="L2250" t="str">
            <v>SOLANDA AV HUGO ORTIZ SN  PSJE  S24</v>
          </cell>
        </row>
        <row r="2251">
          <cell r="A2251" t="str">
            <v>424925667</v>
          </cell>
          <cell r="B2251">
            <v>515054</v>
          </cell>
          <cell r="C2251" t="str">
            <v>424925667</v>
          </cell>
          <cell r="D2251" t="str">
            <v>FLEXTUENTI</v>
          </cell>
          <cell r="E2251" t="str">
            <v>DESPACHO</v>
          </cell>
          <cell r="F2251" t="str">
            <v>NORMAL</v>
          </cell>
          <cell r="G2251" t="str">
            <v>FT86028</v>
          </cell>
          <cell r="H2251">
            <v>44971</v>
          </cell>
          <cell r="I2251" t="str">
            <v>ENTREGADO</v>
          </cell>
          <cell r="J2251">
            <v>44972</v>
          </cell>
          <cell r="K2251" t="str">
            <v>Melany Colorado</v>
          </cell>
          <cell r="L2251" t="str">
            <v>SOLANDA AV HUGO ORTIZ SN  PSJE  S24</v>
          </cell>
        </row>
        <row r="2252">
          <cell r="A2252" t="str">
            <v>424925771</v>
          </cell>
          <cell r="B2252">
            <v>515055</v>
          </cell>
          <cell r="C2252" t="str">
            <v>424925771</v>
          </cell>
          <cell r="D2252" t="str">
            <v>FLEXTUENTI</v>
          </cell>
          <cell r="E2252" t="str">
            <v>DESPACHO</v>
          </cell>
          <cell r="F2252" t="str">
            <v>NORMAL</v>
          </cell>
          <cell r="G2252" t="str">
            <v>FT86027</v>
          </cell>
          <cell r="H2252">
            <v>44971</v>
          </cell>
          <cell r="I2252" t="str">
            <v>ENTREGADO</v>
          </cell>
          <cell r="J2252">
            <v>44972</v>
          </cell>
          <cell r="K2252" t="str">
            <v>Johanna Cristina Pazmino Vega</v>
          </cell>
          <cell r="L2252" t="str">
            <v>SAN BARTOLO   PEATONAL OE4E S12 50 S12H</v>
          </cell>
        </row>
        <row r="2253">
          <cell r="A2253" t="str">
            <v>424936576</v>
          </cell>
          <cell r="B2253">
            <v>515056</v>
          </cell>
          <cell r="C2253" t="str">
            <v>424936576</v>
          </cell>
          <cell r="D2253" t="str">
            <v>FLEXTUENTI</v>
          </cell>
          <cell r="E2253" t="str">
            <v>DESPACHO</v>
          </cell>
          <cell r="F2253" t="str">
            <v>EXPRESS UIO</v>
          </cell>
          <cell r="G2253" t="str">
            <v>FTR46890</v>
          </cell>
          <cell r="H2253">
            <v>44971</v>
          </cell>
          <cell r="I2253" t="str">
            <v>ENTREGADO</v>
          </cell>
          <cell r="J2253">
            <v>44972</v>
          </cell>
          <cell r="K2253" t="str">
            <v>David Fernando Toledo Orellana</v>
          </cell>
          <cell r="L2253" t="str">
            <v>INAQUITO  ALPALLANA  E7183 WHYMPER</v>
          </cell>
        </row>
        <row r="2254">
          <cell r="A2254" t="str">
            <v>424936582</v>
          </cell>
          <cell r="B2254">
            <v>515057</v>
          </cell>
          <cell r="C2254" t="str">
            <v>424936582</v>
          </cell>
          <cell r="D2254" t="str">
            <v>FLEXTUENTI</v>
          </cell>
          <cell r="E2254" t="str">
            <v>DESPACHO</v>
          </cell>
          <cell r="F2254" t="str">
            <v>NORMAL</v>
          </cell>
          <cell r="G2254" t="str">
            <v>FT86026</v>
          </cell>
          <cell r="H2254">
            <v>44971</v>
          </cell>
          <cell r="I2254" t="str">
            <v>ENTREGADO</v>
          </cell>
          <cell r="J2254">
            <v>44972</v>
          </cell>
          <cell r="K2254" t="str">
            <v>Samael Pacheco</v>
          </cell>
          <cell r="L2254" t="str">
            <v>CALDERON EFRAAN ARMAS CASA 128 ETAPA 3  VIRGEN DE MONSERRAT</v>
          </cell>
        </row>
        <row r="2255">
          <cell r="A2255" t="str">
            <v>424936591</v>
          </cell>
          <cell r="B2255">
            <v>515058</v>
          </cell>
          <cell r="C2255" t="str">
            <v>424936591</v>
          </cell>
          <cell r="D2255" t="str">
            <v>FLEXTUENTI</v>
          </cell>
          <cell r="E2255" t="str">
            <v>DESPACHO</v>
          </cell>
          <cell r="F2255" t="str">
            <v>NORMAL</v>
          </cell>
          <cell r="G2255" t="str">
            <v>031080424936591</v>
          </cell>
          <cell r="H2255">
            <v>44971</v>
          </cell>
          <cell r="I2255" t="str">
            <v>ENTREGADO</v>
          </cell>
          <cell r="J2255">
            <v>44972</v>
          </cell>
          <cell r="K2255" t="str">
            <v>Mayra Altamirano</v>
          </cell>
          <cell r="L2255" t="str">
            <v>CAMILO PONCE  GENERAL BARAHONA  SN  ENTRE MEJIA Y BARRERIRO</v>
          </cell>
        </row>
        <row r="2256">
          <cell r="A2256" t="str">
            <v>424936610</v>
          </cell>
          <cell r="B2256">
            <v>515059</v>
          </cell>
          <cell r="C2256" t="str">
            <v>424936610</v>
          </cell>
          <cell r="D2256" t="str">
            <v>FLEXTUENTI</v>
          </cell>
          <cell r="E2256" t="str">
            <v>DESPACHO</v>
          </cell>
          <cell r="F2256" t="str">
            <v>NORMAL</v>
          </cell>
          <cell r="G2256" t="str">
            <v>FT86025</v>
          </cell>
          <cell r="H2256">
            <v>44971</v>
          </cell>
          <cell r="I2256" t="str">
            <v>ENTREGADO</v>
          </cell>
          <cell r="J2256">
            <v>44972</v>
          </cell>
          <cell r="K2256" t="str">
            <v>Kevin Celin</v>
          </cell>
          <cell r="L2256" t="str">
            <v>JIPIJAPA (PI)  AV  DE LA PRENSA  OE2 36 CALLE CARLOS MANUEL ENDARA</v>
          </cell>
        </row>
        <row r="2257">
          <cell r="A2257" t="str">
            <v>424936622</v>
          </cell>
          <cell r="B2257">
            <v>515060</v>
          </cell>
          <cell r="C2257" t="str">
            <v>424936622</v>
          </cell>
          <cell r="D2257" t="str">
            <v>FLEXTUENTI</v>
          </cell>
          <cell r="E2257" t="str">
            <v>DESPACHO</v>
          </cell>
          <cell r="F2257" t="str">
            <v>DERIVADO PICK UP</v>
          </cell>
          <cell r="G2257" t="str">
            <v>031080424936622</v>
          </cell>
          <cell r="H2257">
            <v>44971</v>
          </cell>
          <cell r="I2257" t="str">
            <v>ENTREGADO</v>
          </cell>
          <cell r="J2257">
            <v>44972</v>
          </cell>
          <cell r="K2257" t="str">
            <v>Maria Espin</v>
          </cell>
          <cell r="L2257" t="str">
            <v>OFICINA TRAMACO MACHACHI</v>
          </cell>
        </row>
        <row r="2258">
          <cell r="A2258" t="str">
            <v>424936671</v>
          </cell>
          <cell r="B2258">
            <v>515061</v>
          </cell>
          <cell r="C2258" t="str">
            <v>424936671</v>
          </cell>
          <cell r="D2258" t="str">
            <v>FLEXTUENTI</v>
          </cell>
          <cell r="E2258" t="str">
            <v>DESPACHO</v>
          </cell>
          <cell r="F2258" t="str">
            <v>NORMAL</v>
          </cell>
          <cell r="G2258" t="str">
            <v>031080424936671</v>
          </cell>
          <cell r="H2258">
            <v>44971</v>
          </cell>
          <cell r="I2258" t="str">
            <v>ENTREGADO</v>
          </cell>
          <cell r="J2258">
            <v>44972</v>
          </cell>
          <cell r="K2258" t="str">
            <v>Bryan Andres Armijos Orejuela</v>
          </cell>
          <cell r="L2258" t="str">
            <v>ESMERALDAS AV OLMEDO SN QUITO</v>
          </cell>
        </row>
        <row r="2259">
          <cell r="A2259" t="str">
            <v>424936733</v>
          </cell>
          <cell r="B2259">
            <v>515062</v>
          </cell>
          <cell r="C2259" t="str">
            <v>424936733</v>
          </cell>
          <cell r="D2259" t="str">
            <v>FLEXTUENTI</v>
          </cell>
          <cell r="E2259" t="str">
            <v>DESPACHO</v>
          </cell>
          <cell r="F2259" t="str">
            <v>DERIVADO PICK UP</v>
          </cell>
          <cell r="G2259" t="str">
            <v>031080424936733</v>
          </cell>
          <cell r="H2259">
            <v>44971</v>
          </cell>
          <cell r="I2259" t="str">
            <v>EN_TRANSITO</v>
          </cell>
          <cell r="J2259">
            <v>44971</v>
          </cell>
          <cell r="K2259" t="str">
            <v>Joel Velez Munoz</v>
          </cell>
          <cell r="L2259" t="str">
            <v>OFICINA TRAMACO PORTOVIEJO CENTRO DE DISTRIBUCION</v>
          </cell>
        </row>
        <row r="2260">
          <cell r="A2260" t="str">
            <v>424936740</v>
          </cell>
          <cell r="B2260">
            <v>515063</v>
          </cell>
          <cell r="C2260" t="str">
            <v>424936740</v>
          </cell>
          <cell r="D2260" t="str">
            <v>FLEXTUENTI</v>
          </cell>
          <cell r="E2260" t="str">
            <v>DESPACHO</v>
          </cell>
          <cell r="F2260" t="str">
            <v>NORMAL</v>
          </cell>
          <cell r="G2260" t="str">
            <v>031080424936740</v>
          </cell>
          <cell r="H2260">
            <v>44971</v>
          </cell>
          <cell r="I2260" t="str">
            <v>ENTREGADO</v>
          </cell>
          <cell r="J2260">
            <v>44973</v>
          </cell>
          <cell r="K2260" t="str">
            <v>Francisca Alejandra Jumbo arteaga</v>
          </cell>
          <cell r="L2260" t="str">
            <v>SAN SEBASTIAN CALLE  EUCALIPTOS 25 67  MEMBRILLOS</v>
          </cell>
        </row>
        <row r="2261">
          <cell r="A2261" t="str">
            <v>424936747</v>
          </cell>
          <cell r="B2261">
            <v>515064</v>
          </cell>
          <cell r="C2261" t="str">
            <v>424936747</v>
          </cell>
          <cell r="D2261" t="str">
            <v>FLEXTUENTI</v>
          </cell>
          <cell r="E2261" t="str">
            <v>DESPACHO</v>
          </cell>
          <cell r="F2261" t="str">
            <v>EXPRESS UIO</v>
          </cell>
          <cell r="G2261" t="str">
            <v>FEX46915</v>
          </cell>
          <cell r="H2261">
            <v>44971</v>
          </cell>
          <cell r="I2261" t="str">
            <v>ENTREGADO</v>
          </cell>
          <cell r="J2261">
            <v>44971</v>
          </cell>
          <cell r="K2261" t="str">
            <v>Margorie Vicente</v>
          </cell>
          <cell r="L2261" t="str">
            <v>CALDERON CALLE AMALIA URIGUEN CASA 45  AGUSTIN GUERRERO</v>
          </cell>
        </row>
        <row r="2262">
          <cell r="A2262" t="str">
            <v>424936755</v>
          </cell>
          <cell r="B2262">
            <v>515065</v>
          </cell>
          <cell r="C2262" t="str">
            <v>424936755</v>
          </cell>
          <cell r="D2262" t="str">
            <v>FLEXTUENTI</v>
          </cell>
          <cell r="E2262" t="str">
            <v>DESPACHO</v>
          </cell>
          <cell r="F2262" t="str">
            <v>DERIVADO PICK UP</v>
          </cell>
          <cell r="G2262" t="str">
            <v>031080424936755</v>
          </cell>
          <cell r="H2262">
            <v>44971</v>
          </cell>
          <cell r="I2262" t="str">
            <v>INCIDENCIA</v>
          </cell>
          <cell r="J2262">
            <v>44973</v>
          </cell>
          <cell r="K2262" t="str">
            <v>Walter Fabian Iza Ramirez</v>
          </cell>
          <cell r="L2262" t="str">
            <v>OFICINA TRAMACO MACHACHI</v>
          </cell>
        </row>
        <row r="2263">
          <cell r="A2263" t="str">
            <v>424936772</v>
          </cell>
          <cell r="B2263">
            <v>515066</v>
          </cell>
          <cell r="C2263" t="str">
            <v>424936772</v>
          </cell>
          <cell r="D2263" t="str">
            <v>FLEXTUENTI</v>
          </cell>
          <cell r="E2263" t="str">
            <v>DESPACHO</v>
          </cell>
          <cell r="F2263" t="str">
            <v>NORMAL</v>
          </cell>
          <cell r="G2263" t="str">
            <v>031080424936772</v>
          </cell>
          <cell r="H2263">
            <v>44971</v>
          </cell>
          <cell r="I2263" t="str">
            <v>ENTREGADO</v>
          </cell>
          <cell r="J2263">
            <v>44972</v>
          </cell>
          <cell r="K2263" t="str">
            <v>Jose Ismael Lalangui Arcos</v>
          </cell>
          <cell r="L2263" t="str">
            <v>CHIGUILPE  CALLE  VENUSTIANO CARRANZA 114  BENITO JAUREZ</v>
          </cell>
        </row>
        <row r="2264">
          <cell r="A2264" t="str">
            <v>WS424910090</v>
          </cell>
          <cell r="B2264">
            <v>515067</v>
          </cell>
          <cell r="C2264" t="str">
            <v>WS424910090</v>
          </cell>
          <cell r="D2264" t="str">
            <v>FLEXTUENTI</v>
          </cell>
          <cell r="E2264" t="str">
            <v>DESPACHO</v>
          </cell>
          <cell r="F2264" t="str">
            <v>NORMAL</v>
          </cell>
          <cell r="G2264" t="str">
            <v>031080424910090</v>
          </cell>
          <cell r="H2264">
            <v>44971</v>
          </cell>
          <cell r="I2264" t="str">
            <v>ENTREGADO</v>
          </cell>
          <cell r="J2264">
            <v>44973</v>
          </cell>
          <cell r="K2264" t="str">
            <v>Johana Lopez</v>
          </cell>
          <cell r="L2264" t="str">
            <v>SAGRARIO  LUIS VARGAS TORRE  SN  LUIS GONZALO GOMEZ JURADO</v>
          </cell>
        </row>
        <row r="2265">
          <cell r="A2265" t="str">
            <v>WS424910280</v>
          </cell>
          <cell r="B2265">
            <v>515068</v>
          </cell>
          <cell r="C2265" t="str">
            <v>WS424910280</v>
          </cell>
          <cell r="D2265" t="str">
            <v>FLEXTUENTI</v>
          </cell>
          <cell r="E2265" t="str">
            <v>DESPACHO</v>
          </cell>
          <cell r="F2265" t="str">
            <v>NORMAL</v>
          </cell>
          <cell r="G2265" t="str">
            <v>FT86023</v>
          </cell>
          <cell r="H2265">
            <v>44971</v>
          </cell>
          <cell r="I2265" t="str">
            <v>ENTREGADO</v>
          </cell>
          <cell r="J2265">
            <v>44972</v>
          </cell>
          <cell r="K2265" t="str">
            <v>Anibal Cuenca</v>
          </cell>
          <cell r="L2265" t="str">
            <v>CUMBAYA  AV SIENA   E6 159 CALLE TOSCANA</v>
          </cell>
        </row>
        <row r="2266">
          <cell r="A2266" t="str">
            <v>WS424936605</v>
          </cell>
          <cell r="B2266">
            <v>515069</v>
          </cell>
          <cell r="C2266" t="str">
            <v>WS424936605</v>
          </cell>
          <cell r="D2266" t="str">
            <v>FLEXTUENTI</v>
          </cell>
          <cell r="E2266" t="str">
            <v>DESPACHO</v>
          </cell>
          <cell r="F2266" t="str">
            <v>NORMAL</v>
          </cell>
          <cell r="G2266" t="str">
            <v>FT86086</v>
          </cell>
          <cell r="H2266">
            <v>44971</v>
          </cell>
          <cell r="I2266" t="str">
            <v>ENTREGADO</v>
          </cell>
          <cell r="J2266">
            <v>44972</v>
          </cell>
          <cell r="K2266" t="str">
            <v>Mario Raul Espinoza Ney</v>
          </cell>
          <cell r="L2266" t="str">
            <v>TARQUI (GY) CALLE DEMETRIO AGUILERA MALTA SN  AV FRANCISCO DE ORELLANA</v>
          </cell>
        </row>
        <row r="2267">
          <cell r="A2267" t="str">
            <v>WS424936685</v>
          </cell>
          <cell r="B2267">
            <v>515070</v>
          </cell>
          <cell r="C2267" t="str">
            <v>WS424936685</v>
          </cell>
          <cell r="D2267" t="str">
            <v>FLEXTUENTI</v>
          </cell>
          <cell r="E2267" t="str">
            <v>DESPACHO</v>
          </cell>
          <cell r="F2267" t="str">
            <v>NORMAL</v>
          </cell>
          <cell r="G2267" t="str">
            <v>FT86022</v>
          </cell>
          <cell r="H2267">
            <v>44971</v>
          </cell>
          <cell r="I2267" t="str">
            <v>ENTREGADO</v>
          </cell>
          <cell r="J2267">
            <v>44972</v>
          </cell>
          <cell r="K2267" t="str">
            <v>Mishell Estefania Choto Llumiquinga</v>
          </cell>
          <cell r="L2267" t="str">
            <v>QUITUMBE CALLE S39C  E12 21  AV  SIMON BOLIVAR</v>
          </cell>
        </row>
        <row r="2268">
          <cell r="A2268" t="str">
            <v>424924145</v>
          </cell>
          <cell r="B2268">
            <v>515071</v>
          </cell>
          <cell r="C2268" t="str">
            <v>424924145</v>
          </cell>
          <cell r="D2268" t="str">
            <v>FLEXTUENTI</v>
          </cell>
          <cell r="E2268" t="str">
            <v>DESPACHO</v>
          </cell>
          <cell r="F2268" t="str">
            <v>EXPRESS GYE</v>
          </cell>
          <cell r="G2268" t="str">
            <v>FT86005</v>
          </cell>
          <cell r="H2268">
            <v>44971</v>
          </cell>
          <cell r="I2268" t="str">
            <v>ENTREGADO</v>
          </cell>
          <cell r="J2268">
            <v>44971</v>
          </cell>
          <cell r="K2268" t="str">
            <v>MICHELE FARINA</v>
          </cell>
          <cell r="L2268" t="str">
            <v>TARQUI   CALLE LOS NARANJOS  CASA F4  ENTRE LOS ALMENDROS Y LAS PALMAS</v>
          </cell>
        </row>
        <row r="2269">
          <cell r="A2269" t="str">
            <v>424936609</v>
          </cell>
          <cell r="B2269">
            <v>515072</v>
          </cell>
          <cell r="C2269" t="str">
            <v>424936609</v>
          </cell>
          <cell r="D2269" t="str">
            <v>FLEXTUENTI</v>
          </cell>
          <cell r="E2269" t="str">
            <v>DESPACHO</v>
          </cell>
          <cell r="F2269" t="str">
            <v>EXPRESS GYE</v>
          </cell>
          <cell r="G2269" t="str">
            <v>FT86006</v>
          </cell>
          <cell r="H2269">
            <v>44971</v>
          </cell>
          <cell r="I2269" t="str">
            <v>ENTREGADO</v>
          </cell>
          <cell r="J2269">
            <v>44971</v>
          </cell>
          <cell r="K2269" t="str">
            <v>ANDREINA DEL CARMEN OLMEDO REYNA</v>
          </cell>
          <cell r="L2269" t="str">
            <v>ROCAFUERTE   CALLE 10 DE AGOSTO SN  CALLE PICHINCHA</v>
          </cell>
        </row>
        <row r="2270">
          <cell r="A2270" t="str">
            <v>424926159</v>
          </cell>
          <cell r="B2270">
            <v>515073</v>
          </cell>
          <cell r="C2270" t="str">
            <v>424926159</v>
          </cell>
          <cell r="D2270" t="str">
            <v>FLEXTUENTI</v>
          </cell>
          <cell r="E2270" t="str">
            <v>DESPACHO</v>
          </cell>
          <cell r="F2270" t="str">
            <v>NORMAL</v>
          </cell>
          <cell r="G2270" t="str">
            <v>031080424926159</v>
          </cell>
          <cell r="H2270">
            <v>44971</v>
          </cell>
          <cell r="I2270" t="str">
            <v>ENTREGADO</v>
          </cell>
          <cell r="J2270">
            <v>44972</v>
          </cell>
          <cell r="K2270" t="str">
            <v>Wendy Lasso Ott</v>
          </cell>
          <cell r="L2270" t="str">
            <v>DAULE VIA SALITRE  AV SAMBORONDOM  MZ 17 SL 34  E486</v>
          </cell>
        </row>
        <row r="2271">
          <cell r="A2271" t="str">
            <v>424936861</v>
          </cell>
          <cell r="B2271">
            <v>515074</v>
          </cell>
          <cell r="C2271" t="str">
            <v>424936861</v>
          </cell>
          <cell r="D2271" t="str">
            <v>FLEXTUENTI</v>
          </cell>
          <cell r="E2271" t="str">
            <v>DESPACHO</v>
          </cell>
          <cell r="F2271" t="str">
            <v>NORMAL</v>
          </cell>
          <cell r="G2271" t="str">
            <v>FT86024</v>
          </cell>
          <cell r="H2271">
            <v>44971</v>
          </cell>
          <cell r="I2271" t="str">
            <v>ENTREGADO</v>
          </cell>
          <cell r="J2271">
            <v>44972</v>
          </cell>
          <cell r="K2271" t="str">
            <v>Estefania Padilla</v>
          </cell>
          <cell r="L2271" t="str">
            <v>GUAYLLABAMBA PASAJE LA PLAYA  SN CALLE 10 DE AGOSTO</v>
          </cell>
        </row>
        <row r="2272">
          <cell r="A2272" t="str">
            <v>424906397</v>
          </cell>
          <cell r="B2272">
            <v>515021</v>
          </cell>
          <cell r="C2272" t="str">
            <v>424906397</v>
          </cell>
          <cell r="D2272" t="str">
            <v>FLEXTUENTI</v>
          </cell>
          <cell r="E2272" t="str">
            <v>DESPACHO</v>
          </cell>
          <cell r="F2272" t="str">
            <v>EXPRESS UIO</v>
          </cell>
          <cell r="G2272" t="str">
            <v>FTR46894</v>
          </cell>
          <cell r="H2272">
            <v>44971</v>
          </cell>
          <cell r="I2272" t="str">
            <v>ENTREGADO</v>
          </cell>
          <cell r="J2272">
            <v>44971</v>
          </cell>
          <cell r="K2272" t="str">
            <v>juan carlos idrovo</v>
          </cell>
          <cell r="L2272" t="str">
            <v>INAQUITO    AV ELOY ALFARO DELGADO N32 543 AV DE LOS SHYRIS</v>
          </cell>
        </row>
        <row r="2273">
          <cell r="A2273" t="str">
            <v>424906398</v>
          </cell>
          <cell r="B2273">
            <v>515022</v>
          </cell>
          <cell r="C2273" t="str">
            <v>424906398</v>
          </cell>
          <cell r="D2273" t="str">
            <v>FLEXTUENTI</v>
          </cell>
          <cell r="E2273" t="str">
            <v>DESPACHO</v>
          </cell>
          <cell r="F2273" t="str">
            <v>EXPRESS UIO</v>
          </cell>
          <cell r="G2273" t="str">
            <v>FTR46893</v>
          </cell>
          <cell r="H2273">
            <v>44971</v>
          </cell>
          <cell r="I2273" t="str">
            <v>ENTREGADO</v>
          </cell>
          <cell r="J2273">
            <v>44971</v>
          </cell>
          <cell r="K2273" t="str">
            <v>juan carlos idrovo</v>
          </cell>
          <cell r="L2273" t="str">
            <v>INAQUITO    AV ELOY ALFARO DELGADO  N32 543   AV DE LOS SHYRIS</v>
          </cell>
        </row>
        <row r="2274">
          <cell r="A2274" t="str">
            <v>424906404</v>
          </cell>
          <cell r="B2274">
            <v>515023</v>
          </cell>
          <cell r="C2274" t="str">
            <v>424906404</v>
          </cell>
          <cell r="D2274" t="str">
            <v>FLEXTUENTI</v>
          </cell>
          <cell r="E2274" t="str">
            <v>DESPACHO</v>
          </cell>
          <cell r="F2274" t="str">
            <v>EXPRESS UIO</v>
          </cell>
          <cell r="G2274" t="str">
            <v>FTR46892</v>
          </cell>
          <cell r="H2274">
            <v>44971</v>
          </cell>
          <cell r="I2274" t="str">
            <v>ENTREGADO</v>
          </cell>
          <cell r="J2274">
            <v>44971</v>
          </cell>
          <cell r="K2274" t="str">
            <v>juan carlos idrovo</v>
          </cell>
          <cell r="L2274" t="str">
            <v>INAQUITO    AV ELOY ALFARO DELGADO N32 543 AV DE LOS SHYRIS</v>
          </cell>
        </row>
        <row r="2275">
          <cell r="A2275" t="str">
            <v>424911862</v>
          </cell>
          <cell r="B2275">
            <v>515024</v>
          </cell>
          <cell r="C2275" t="str">
            <v>424911862</v>
          </cell>
          <cell r="D2275" t="str">
            <v>FLEXTUENTI</v>
          </cell>
          <cell r="E2275" t="str">
            <v>DESPACHO</v>
          </cell>
          <cell r="F2275" t="str">
            <v>NORMAL</v>
          </cell>
          <cell r="G2275" t="str">
            <v>031080424911862</v>
          </cell>
          <cell r="H2275">
            <v>44971</v>
          </cell>
          <cell r="I2275" t="str">
            <v>ENTREGADO</v>
          </cell>
          <cell r="J2275">
            <v>44973</v>
          </cell>
          <cell r="K2275" t="str">
            <v>Vinicio Mora</v>
          </cell>
          <cell r="L2275" t="str">
            <v>ZARUMA AV ALONSO DE MERCADILLO  SN SN</v>
          </cell>
        </row>
        <row r="2276">
          <cell r="A2276" t="str">
            <v>424913707</v>
          </cell>
          <cell r="B2276">
            <v>515025</v>
          </cell>
          <cell r="C2276" t="str">
            <v>424913707</v>
          </cell>
          <cell r="D2276" t="str">
            <v>FLEXTUENTI</v>
          </cell>
          <cell r="E2276" t="str">
            <v>DESPACHO</v>
          </cell>
          <cell r="F2276" t="str">
            <v>NORMAL</v>
          </cell>
          <cell r="G2276" t="str">
            <v>031080424913707</v>
          </cell>
          <cell r="H2276">
            <v>44971</v>
          </cell>
          <cell r="I2276" t="str">
            <v>ENTREGADO</v>
          </cell>
          <cell r="J2276">
            <v>44972</v>
          </cell>
          <cell r="K2276" t="str">
            <v>Viviana Loor</v>
          </cell>
          <cell r="L2276" t="str">
            <v>ROCAFUERTE CALLE 30 SE SEPTIEMBRE SN MANUEL J CALLE</v>
          </cell>
        </row>
        <row r="2277">
          <cell r="A2277" t="str">
            <v>424913941</v>
          </cell>
          <cell r="B2277">
            <v>515026</v>
          </cell>
          <cell r="C2277" t="str">
            <v>424913941</v>
          </cell>
          <cell r="D2277" t="str">
            <v>FLEXTUENTI</v>
          </cell>
          <cell r="E2277" t="str">
            <v>DESPACHO</v>
          </cell>
          <cell r="F2277" t="str">
            <v>NORMAL</v>
          </cell>
          <cell r="G2277" t="str">
            <v>031080424913941</v>
          </cell>
          <cell r="H2277">
            <v>44971</v>
          </cell>
          <cell r="I2277" t="str">
            <v>EN_TRANSITO</v>
          </cell>
          <cell r="J2277">
            <v>44971</v>
          </cell>
          <cell r="K2277" t="str">
            <v>Anthony Fernando Tigse Lasluisa</v>
          </cell>
          <cell r="L2277" t="str">
            <v>IZAMBA  AV PEDRO VASCONEZ SN JOSE VILLALVA</v>
          </cell>
        </row>
        <row r="2278">
          <cell r="A2278" t="str">
            <v>424914336</v>
          </cell>
          <cell r="B2278">
            <v>515027</v>
          </cell>
          <cell r="C2278" t="str">
            <v>424914336</v>
          </cell>
          <cell r="D2278" t="str">
            <v>FLEXTUENTI</v>
          </cell>
          <cell r="E2278" t="str">
            <v>DESPACHO</v>
          </cell>
          <cell r="F2278" t="str">
            <v>NORMAL</v>
          </cell>
          <cell r="G2278" t="str">
            <v>031080424914336</v>
          </cell>
          <cell r="H2278">
            <v>44971</v>
          </cell>
          <cell r="I2278" t="str">
            <v>ENTREGADO</v>
          </cell>
          <cell r="J2278">
            <v>44972</v>
          </cell>
          <cell r="K2278" t="str">
            <v>Jonathan Miguel Morrillo Menendez</v>
          </cell>
          <cell r="L2278" t="str">
            <v>LOS ESTEROS AV 103  SN  C116</v>
          </cell>
        </row>
        <row r="2279">
          <cell r="A2279" t="str">
            <v>424914355</v>
          </cell>
          <cell r="B2279">
            <v>515028</v>
          </cell>
          <cell r="C2279" t="str">
            <v>424914355</v>
          </cell>
          <cell r="D2279" t="str">
            <v>FLEXTUENTI</v>
          </cell>
          <cell r="E2279" t="str">
            <v>DESPACHO</v>
          </cell>
          <cell r="F2279" t="str">
            <v>NORMAL</v>
          </cell>
          <cell r="G2279" t="str">
            <v>031080424914355</v>
          </cell>
          <cell r="H2279">
            <v>44971</v>
          </cell>
          <cell r="I2279" t="str">
            <v>ENTREGADO</v>
          </cell>
          <cell r="J2279">
            <v>44972</v>
          </cell>
          <cell r="K2279" t="str">
            <v>Jherson Tanicuchi</v>
          </cell>
          <cell r="L2279" t="str">
            <v>TULCAN LAS TEJERIAS  SN SANGAY</v>
          </cell>
        </row>
        <row r="2280">
          <cell r="A2280" t="str">
            <v>424924040</v>
          </cell>
          <cell r="B2280">
            <v>515029</v>
          </cell>
          <cell r="C2280" t="str">
            <v>424924040</v>
          </cell>
          <cell r="D2280" t="str">
            <v>FLEXTUENTI</v>
          </cell>
          <cell r="E2280" t="str">
            <v>DESPACHO</v>
          </cell>
          <cell r="F2280" t="str">
            <v>NORMAL</v>
          </cell>
          <cell r="G2280" t="str">
            <v>FT86037</v>
          </cell>
          <cell r="H2280">
            <v>44971</v>
          </cell>
          <cell r="I2280" t="str">
            <v>ENTREGADO</v>
          </cell>
          <cell r="J2280">
            <v>44972</v>
          </cell>
          <cell r="K2280" t="str">
            <v>Alejandra Penaherrera</v>
          </cell>
          <cell r="L2280" t="str">
            <v>GUAMANI  FRANCISCO CAMPOS MNZ 8 CASA 14  CORONEL PEDRO CONCHA</v>
          </cell>
        </row>
        <row r="2281">
          <cell r="A2281" t="str">
            <v>424924096</v>
          </cell>
          <cell r="B2281">
            <v>515030</v>
          </cell>
          <cell r="C2281" t="str">
            <v>424924096</v>
          </cell>
          <cell r="D2281" t="str">
            <v>FLEXTUENTI</v>
          </cell>
          <cell r="E2281" t="str">
            <v>DESPACHO</v>
          </cell>
          <cell r="F2281" t="str">
            <v>NORMAL</v>
          </cell>
          <cell r="G2281" t="str">
            <v>FT86036</v>
          </cell>
          <cell r="H2281">
            <v>44971</v>
          </cell>
          <cell r="I2281" t="str">
            <v>ENTREGADO</v>
          </cell>
          <cell r="J2281">
            <v>44973</v>
          </cell>
          <cell r="K2281" t="str">
            <v>FREDY GEOVANY CHORLANGO TOAPANTA</v>
          </cell>
          <cell r="L2281" t="str">
            <v>PUENGASI  FRANCISCO MATIS S3 09 E14B</v>
          </cell>
        </row>
        <row r="2282">
          <cell r="A2282" t="str">
            <v>424924100</v>
          </cell>
          <cell r="B2282">
            <v>515031</v>
          </cell>
          <cell r="C2282" t="str">
            <v>424924100</v>
          </cell>
          <cell r="D2282" t="str">
            <v>FLEXTUENTI</v>
          </cell>
          <cell r="E2282" t="str">
            <v>DESPACHO</v>
          </cell>
          <cell r="F2282" t="str">
            <v>DERIVADO PICK UP</v>
          </cell>
          <cell r="G2282" t="str">
            <v>031080424924100</v>
          </cell>
          <cell r="H2282">
            <v>44971</v>
          </cell>
          <cell r="I2282" t="str">
            <v>EN_TRANSITO</v>
          </cell>
          <cell r="J2282">
            <v>44971</v>
          </cell>
          <cell r="K2282" t="str">
            <v>Carlos Enrique Franco Martinez</v>
          </cell>
          <cell r="L2282" t="str">
            <v>OFICINA TRAMACO CENTRO DE DISTRIBUCION VIA A DAULE</v>
          </cell>
        </row>
        <row r="2283">
          <cell r="A2283" t="str">
            <v>424924109</v>
          </cell>
          <cell r="B2283">
            <v>515032</v>
          </cell>
          <cell r="C2283" t="str">
            <v>424924109</v>
          </cell>
          <cell r="D2283" t="str">
            <v>FLEXTUENTI</v>
          </cell>
          <cell r="E2283" t="str">
            <v>DESPACHO</v>
          </cell>
          <cell r="F2283" t="str">
            <v>NORMAL</v>
          </cell>
          <cell r="G2283" t="str">
            <v>031080424924109</v>
          </cell>
          <cell r="H2283">
            <v>44971</v>
          </cell>
          <cell r="I2283" t="str">
            <v>ENTREGADO</v>
          </cell>
          <cell r="J2283">
            <v>44972</v>
          </cell>
          <cell r="K2283" t="str">
            <v>Cristopher Cabay</v>
          </cell>
          <cell r="L2283" t="str">
            <v>ELOY ALFARO   CALLE RIO YANAYACU N7 51 CALLE RIO COCA</v>
          </cell>
        </row>
        <row r="2284">
          <cell r="A2284" t="str">
            <v>28317</v>
          </cell>
          <cell r="B2284">
            <v>515010</v>
          </cell>
          <cell r="C2284" t="str">
            <v>28317</v>
          </cell>
          <cell r="D2284" t="str">
            <v>CARESTINO</v>
          </cell>
          <cell r="E2284" t="str">
            <v>DESPACHO</v>
          </cell>
          <cell r="G2284" t="str">
            <v>86016</v>
          </cell>
          <cell r="H2284">
            <v>44971</v>
          </cell>
          <cell r="I2284" t="str">
            <v>ENTREGADO</v>
          </cell>
          <cell r="J2284">
            <v>44972</v>
          </cell>
          <cell r="K2284" t="str">
            <v>MARIA DE LOS ANGELES PRECIADO ALCIVAR</v>
          </cell>
          <cell r="L2284" t="str">
            <v>VILLA DEL REY - PRINCESA DIANA. ENTRE ES URBANIZACION / VILLA 9 SOLAR 47</v>
          </cell>
        </row>
        <row r="2285">
          <cell r="A2285" t="str">
            <v>28319</v>
          </cell>
          <cell r="B2285">
            <v>515011</v>
          </cell>
          <cell r="C2285" t="str">
            <v>28319</v>
          </cell>
          <cell r="D2285" t="str">
            <v>CARESTINO</v>
          </cell>
          <cell r="E2285" t="str">
            <v>DESPACHO</v>
          </cell>
          <cell r="G2285" t="str">
            <v>031002004261305</v>
          </cell>
          <cell r="H2285">
            <v>44971</v>
          </cell>
          <cell r="I2285" t="str">
            <v>ENTREGADO</v>
          </cell>
          <cell r="J2285">
            <v>44972</v>
          </cell>
          <cell r="K2285" t="str">
            <v>CAROL ALEJANDRA SANCHEZ</v>
          </cell>
          <cell r="L2285" t="str">
            <v>CALLE 6 E. ENTRE AV 11 ESQUINA</v>
          </cell>
        </row>
        <row r="2286">
          <cell r="A2286" t="str">
            <v>28324</v>
          </cell>
          <cell r="B2286">
            <v>515012</v>
          </cell>
          <cell r="C2286" t="str">
            <v>28324</v>
          </cell>
          <cell r="D2286" t="str">
            <v>CARESTINO</v>
          </cell>
          <cell r="E2286" t="str">
            <v>DESPACHO</v>
          </cell>
          <cell r="G2286" t="str">
            <v>031002004261319</v>
          </cell>
          <cell r="H2286">
            <v>44971</v>
          </cell>
          <cell r="I2286" t="str">
            <v>ENTREGADO</v>
          </cell>
          <cell r="J2286">
            <v>44972</v>
          </cell>
          <cell r="K2286" t="str">
            <v>KIARA THALA PARRAGA GOMEZ</v>
          </cell>
          <cell r="L2286" t="str">
            <v>FRANKLIN TORRES Y GENARO CEDENO 0. ENTRE DETRAS DEL COLISEO CLUB PATRIA</v>
          </cell>
        </row>
        <row r="2287">
          <cell r="A2287" t="str">
            <v>28332</v>
          </cell>
          <cell r="B2287">
            <v>515013</v>
          </cell>
          <cell r="C2287" t="str">
            <v>28332</v>
          </cell>
          <cell r="D2287" t="str">
            <v>CARESTINO</v>
          </cell>
          <cell r="E2287" t="str">
            <v>DESPACHO</v>
          </cell>
          <cell r="G2287" t="str">
            <v>031002004261313</v>
          </cell>
          <cell r="H2287">
            <v>44971</v>
          </cell>
          <cell r="I2287" t="str">
            <v>ENTREGADO</v>
          </cell>
          <cell r="J2287">
            <v>44972</v>
          </cell>
          <cell r="K2287" t="str">
            <v>JUDITH QUIROZ</v>
          </cell>
          <cell r="L2287" t="str">
            <v>CALLE 16. ENTRE AVENIDA 25</v>
          </cell>
        </row>
        <row r="2288">
          <cell r="A2288" t="str">
            <v>28333</v>
          </cell>
          <cell r="B2288">
            <v>515014</v>
          </cell>
          <cell r="C2288" t="str">
            <v>28333</v>
          </cell>
          <cell r="D2288" t="str">
            <v>CARESTINO</v>
          </cell>
          <cell r="E2288" t="str">
            <v>DESPACHO</v>
          </cell>
          <cell r="G2288" t="str">
            <v>031002004261337</v>
          </cell>
          <cell r="H2288">
            <v>44971</v>
          </cell>
          <cell r="I2288" t="str">
            <v>ENTREGADO</v>
          </cell>
          <cell r="J2288">
            <v>44972</v>
          </cell>
          <cell r="K2288" t="str">
            <v>MICHELLE CAROLINA LANDAZURI SALCEDO</v>
          </cell>
          <cell r="L2288" t="str">
            <v>AV GRANADOS 386. CONJUNTO SANTA ELENA. ENTRE ISLA MARCHENA</v>
          </cell>
        </row>
        <row r="2289">
          <cell r="A2289" t="str">
            <v>28334</v>
          </cell>
          <cell r="B2289">
            <v>515015</v>
          </cell>
          <cell r="C2289" t="str">
            <v>28334</v>
          </cell>
          <cell r="D2289" t="str">
            <v>CARESTINO</v>
          </cell>
          <cell r="E2289" t="str">
            <v>DESPACHO</v>
          </cell>
          <cell r="G2289" t="str">
            <v>86017</v>
          </cell>
          <cell r="H2289">
            <v>44971</v>
          </cell>
          <cell r="I2289" t="str">
            <v>ENTREGADO</v>
          </cell>
          <cell r="J2289">
            <v>44972</v>
          </cell>
          <cell r="K2289" t="str">
            <v>JEFFERSON VEGA HOLGUIN</v>
          </cell>
          <cell r="L2289" t="str">
            <v>URB. MI LOTE 1 PRIMERA ETAPA MZ5158 SL8. ENTRE VILLABONITA INGRESANDO POR LA CERVECERIA NACIONAL</v>
          </cell>
        </row>
        <row r="2290">
          <cell r="A2290" t="str">
            <v>28337</v>
          </cell>
          <cell r="B2290">
            <v>515016</v>
          </cell>
          <cell r="C2290" t="str">
            <v>28337</v>
          </cell>
          <cell r="D2290" t="str">
            <v>CARESTINO</v>
          </cell>
          <cell r="E2290" t="str">
            <v>DESPACHO</v>
          </cell>
          <cell r="G2290" t="str">
            <v>031002004261344</v>
          </cell>
          <cell r="H2290">
            <v>44971</v>
          </cell>
          <cell r="I2290" t="str">
            <v>ENTREGADO</v>
          </cell>
          <cell r="J2290">
            <v>44972</v>
          </cell>
          <cell r="K2290" t="str">
            <v>ELIZABETH PACHECO QUITO</v>
          </cell>
          <cell r="L2290" t="str">
            <v>VARGAS TORRES Y TARQUI ESQUINA 2-86. ENTRE DIAGONAL AL SUPER AKI ARIZAGA, UNA CUADRA MAS ARRIBA DE LA RAFAEL MARIA ARIZAGA EN</v>
          </cell>
        </row>
        <row r="2291">
          <cell r="A2291" t="str">
            <v>28339</v>
          </cell>
          <cell r="B2291">
            <v>515017</v>
          </cell>
          <cell r="C2291" t="str">
            <v>28339</v>
          </cell>
          <cell r="D2291" t="str">
            <v>CARESTINO</v>
          </cell>
          <cell r="E2291" t="str">
            <v>DESPACHO</v>
          </cell>
          <cell r="G2291" t="str">
            <v>86018</v>
          </cell>
          <cell r="H2291">
            <v>44971</v>
          </cell>
          <cell r="I2291" t="str">
            <v>ENTREGADO</v>
          </cell>
          <cell r="J2291">
            <v>44972</v>
          </cell>
          <cell r="K2291" t="str">
            <v>ALBERTO PASTOR</v>
          </cell>
          <cell r="L2291" t="str">
            <v>CIUDADELA LAS GARZAS MANZANA 8 SOLAR 16 CONDOMINIO MIRANDA DEPARTAMENTO 5 PISO/DPTO: 5. ENTRE MANZANA 8 SOLAR 16</v>
          </cell>
        </row>
        <row r="2292">
          <cell r="A2292" t="str">
            <v>28348</v>
          </cell>
          <cell r="B2292">
            <v>515018</v>
          </cell>
          <cell r="C2292" t="str">
            <v>28348</v>
          </cell>
          <cell r="D2292" t="str">
            <v>CARESTINO</v>
          </cell>
          <cell r="E2292" t="str">
            <v>DESPACHO</v>
          </cell>
          <cell r="G2292" t="str">
            <v>86019</v>
          </cell>
          <cell r="H2292">
            <v>44971</v>
          </cell>
          <cell r="I2292" t="str">
            <v>ENTREGADO</v>
          </cell>
          <cell r="J2292">
            <v>44972</v>
          </cell>
          <cell r="K2292" t="str">
            <v>LEONARDO ABAD SUAREZ</v>
          </cell>
          <cell r="L2292" t="str">
            <v>PARAISO DEL RIO 1 MZ 2732 VILLA 11 11. ENTRE MUCHO LOTE 2</v>
          </cell>
        </row>
        <row r="2293">
          <cell r="A2293" t="str">
            <v>28401</v>
          </cell>
          <cell r="B2293">
            <v>515019</v>
          </cell>
          <cell r="C2293" t="str">
            <v>28401</v>
          </cell>
          <cell r="D2293" t="str">
            <v>CARESTINO</v>
          </cell>
          <cell r="E2293" t="str">
            <v>DESPACHO</v>
          </cell>
          <cell r="G2293" t="str">
            <v>031002004261362</v>
          </cell>
          <cell r="H2293">
            <v>44971</v>
          </cell>
          <cell r="I2293" t="str">
            <v>ENTREGADO</v>
          </cell>
          <cell r="J2293">
            <v>44973</v>
          </cell>
          <cell r="K2293" t="str">
            <v>EDINSON RAFAEL VIEIRA GARCIA</v>
          </cell>
          <cell r="L2293" t="str">
            <v>ARIZAGA Y BUENAVISTA SN. ENTRE ESQUINERO</v>
          </cell>
        </row>
        <row r="2294">
          <cell r="A2294" t="str">
            <v>28405</v>
          </cell>
          <cell r="B2294">
            <v>515020</v>
          </cell>
          <cell r="C2294" t="str">
            <v>28405</v>
          </cell>
          <cell r="D2294" t="str">
            <v>CARESTINO</v>
          </cell>
          <cell r="E2294" t="str">
            <v>DESPACHO</v>
          </cell>
          <cell r="G2294" t="str">
            <v>031002004261351</v>
          </cell>
          <cell r="H2294">
            <v>44971</v>
          </cell>
          <cell r="I2294" t="str">
            <v>ENTREGADO</v>
          </cell>
          <cell r="J2294">
            <v>44972</v>
          </cell>
          <cell r="K2294" t="str">
            <v>ALICIA REGALADO</v>
          </cell>
          <cell r="L2294" t="str">
            <v>AV.25 DE JUNIO 5 5 PISO/DPTO: 101. ENTRE ENTRADA A CIUDAD DEL SOL FRENTE A LOS RESTAURANTES</v>
          </cell>
        </row>
        <row r="2295">
          <cell r="A2295" t="str">
            <v>98936730</v>
          </cell>
          <cell r="B2295">
            <v>515009</v>
          </cell>
          <cell r="C2295" t="str">
            <v>98936730</v>
          </cell>
          <cell r="D2295" t="str">
            <v>HYCITE</v>
          </cell>
          <cell r="E2295" t="str">
            <v>DESPACHO</v>
          </cell>
          <cell r="F2295" t="str">
            <v>NORMAL</v>
          </cell>
          <cell r="G2295" t="str">
            <v>ITG7177</v>
          </cell>
          <cell r="H2295">
            <v>44971</v>
          </cell>
          <cell r="I2295" t="str">
            <v>ENTREGADO</v>
          </cell>
          <cell r="J2295">
            <v>44972</v>
          </cell>
          <cell r="K2295" t="str">
            <v>DANIEL PASTOR RIZO CHIRIGUAYA</v>
          </cell>
          <cell r="L2295" t="str">
            <v>URDENOR II SOLAR 43 MZ 0219 INGRESANDO POR PLAZA COLON GUAYAQUIL GUAYAQUIL 090607 GUAYAS</v>
          </cell>
        </row>
        <row r="2296">
          <cell r="A2296" t="str">
            <v>98905287</v>
          </cell>
          <cell r="B2296">
            <v>514970</v>
          </cell>
          <cell r="C2296" t="str">
            <v>98905287</v>
          </cell>
          <cell r="D2296" t="str">
            <v>HYCITE</v>
          </cell>
          <cell r="E2296" t="str">
            <v>DESPACHO</v>
          </cell>
          <cell r="F2296" t="str">
            <v>NORMAL</v>
          </cell>
          <cell r="G2296" t="str">
            <v>ITQ7160</v>
          </cell>
          <cell r="H2296">
            <v>44971</v>
          </cell>
          <cell r="I2296" t="str">
            <v>ENTREGADO</v>
          </cell>
          <cell r="J2296">
            <v>44972</v>
          </cell>
          <cell r="K2296" t="str">
            <v>BYRON D VERA SENO</v>
          </cell>
          <cell r="L2296" t="str">
            <v>AV DE LA PRENSA N45195 Y N45D Y YACUMBI   RUMIPAMBA 170104 PICHINCHA</v>
          </cell>
        </row>
        <row r="2297">
          <cell r="A2297" t="str">
            <v>98911138</v>
          </cell>
          <cell r="B2297">
            <v>514971</v>
          </cell>
          <cell r="C2297" t="str">
            <v>98911138</v>
          </cell>
          <cell r="D2297" t="str">
            <v>HYCITE</v>
          </cell>
          <cell r="E2297" t="str">
            <v>DESPACHO</v>
          </cell>
          <cell r="F2297" t="str">
            <v>NORMAL</v>
          </cell>
          <cell r="G2297" t="str">
            <v>031002004260933</v>
          </cell>
          <cell r="H2297">
            <v>44971</v>
          </cell>
          <cell r="I2297" t="str">
            <v>ENTREGADO</v>
          </cell>
          <cell r="J2297">
            <v>44973</v>
          </cell>
          <cell r="K2297" t="str">
            <v>ERNESTINA MIELES</v>
          </cell>
          <cell r="L2297" t="str">
            <v>CLE MARIAS CALLE MEDARDO CEVALLOS CLL 1 DE JUNIO CDLA LOS HELECHOS PORTOVIEJO // LOS HELECHOS ANDRES DE VERA 130101 MANABI</v>
          </cell>
        </row>
        <row r="2298">
          <cell r="A2298" t="str">
            <v>98914779</v>
          </cell>
          <cell r="B2298">
            <v>514972</v>
          </cell>
          <cell r="C2298" t="str">
            <v>98914779</v>
          </cell>
          <cell r="D2298" t="str">
            <v>HYCITE</v>
          </cell>
          <cell r="E2298" t="str">
            <v>DESPACHO</v>
          </cell>
          <cell r="F2298" t="str">
            <v>NORMAL</v>
          </cell>
          <cell r="G2298" t="str">
            <v>ITG7161</v>
          </cell>
          <cell r="H2298">
            <v>44971</v>
          </cell>
          <cell r="I2298" t="str">
            <v>ENTREGADO</v>
          </cell>
          <cell r="J2298">
            <v>44972</v>
          </cell>
          <cell r="K2298" t="str">
            <v>NANCY TORRES</v>
          </cell>
          <cell r="L2298" t="str">
            <v>CDLA AMAZONAS MZ 1 VILLA 16 FRENTE A CDLA VALDIVIA GUAYAQUIL // GUAYAQUIL XIMENA 090205 GUAYAS</v>
          </cell>
        </row>
        <row r="2299">
          <cell r="A2299" t="str">
            <v>98914791</v>
          </cell>
          <cell r="B2299">
            <v>514973</v>
          </cell>
          <cell r="C2299" t="str">
            <v>98914791</v>
          </cell>
          <cell r="D2299" t="str">
            <v>HYCITE</v>
          </cell>
          <cell r="E2299" t="str">
            <v>DESPACHO</v>
          </cell>
          <cell r="F2299" t="str">
            <v>NORMAL</v>
          </cell>
          <cell r="G2299" t="str">
            <v>ITG7162</v>
          </cell>
          <cell r="H2299">
            <v>44971</v>
          </cell>
          <cell r="I2299" t="str">
            <v>ENTREGADO</v>
          </cell>
          <cell r="J2299">
            <v>44972</v>
          </cell>
          <cell r="K2299" t="str">
            <v>MERCEDES COELLO</v>
          </cell>
          <cell r="L2299" t="str">
            <v>CDLA GUANGALA MZ E24 VILLA 5 A50 M DE IGLESIA SAN ESTEBAN GUAYAQUIL//SUR XIMENA 090202 GUAYAS</v>
          </cell>
        </row>
        <row r="2300">
          <cell r="A2300" t="str">
            <v>98916706</v>
          </cell>
          <cell r="B2300">
            <v>514974</v>
          </cell>
          <cell r="C2300" t="str">
            <v>98916706</v>
          </cell>
          <cell r="D2300" t="str">
            <v>HYCITE</v>
          </cell>
          <cell r="E2300" t="str">
            <v>DESPACHO</v>
          </cell>
          <cell r="F2300" t="str">
            <v>NORMAL</v>
          </cell>
          <cell r="G2300" t="str">
            <v>031002004260934</v>
          </cell>
          <cell r="H2300">
            <v>44971</v>
          </cell>
          <cell r="I2300" t="str">
            <v>ENTREGADO</v>
          </cell>
          <cell r="J2300">
            <v>44972</v>
          </cell>
          <cell r="K2300" t="str">
            <v>JESSENIA BAILON</v>
          </cell>
          <cell r="L2300" t="str">
            <v>ABRAHAM CALAZACON CASA 2517 A 100 METROS DEL PASEO SHOPPING JUNTO A SANTO DOMINGO//SANTO DOMINGO ZARACAY 230102 SANTO DOMINGO</v>
          </cell>
        </row>
        <row r="2301">
          <cell r="A2301" t="str">
            <v>98919350</v>
          </cell>
          <cell r="B2301">
            <v>514975</v>
          </cell>
          <cell r="C2301" t="str">
            <v>98919350</v>
          </cell>
          <cell r="D2301" t="str">
            <v>HYCITE</v>
          </cell>
          <cell r="E2301" t="str">
            <v>DESPACHO</v>
          </cell>
          <cell r="F2301" t="str">
            <v>NORMAL</v>
          </cell>
          <cell r="G2301" t="str">
            <v>031002004260930</v>
          </cell>
          <cell r="H2301">
            <v>44971</v>
          </cell>
          <cell r="I2301" t="str">
            <v>ENTREGADO</v>
          </cell>
          <cell r="J2301">
            <v>44972</v>
          </cell>
          <cell r="K2301" t="str">
            <v>TANYA MERIZALDE</v>
          </cell>
          <cell r="L2301" t="str">
            <v>BOSQUE DE LA COSTA ETAPA BRIZA MZ 22 VILLA 4 GUAYAQUIL GUAYAQUIL CHANGON 090909 GUAYAS</v>
          </cell>
        </row>
        <row r="2302">
          <cell r="A2302" t="str">
            <v>98920467</v>
          </cell>
          <cell r="B2302">
            <v>514976</v>
          </cell>
          <cell r="C2302" t="str">
            <v>98920467</v>
          </cell>
          <cell r="D2302" t="str">
            <v>HYCITE</v>
          </cell>
          <cell r="E2302" t="str">
            <v>DESPACHO</v>
          </cell>
          <cell r="F2302" t="str">
            <v>NORMAL</v>
          </cell>
          <cell r="G2302" t="str">
            <v>ITG7164</v>
          </cell>
          <cell r="H2302">
            <v>44971</v>
          </cell>
          <cell r="I2302" t="str">
            <v>ENTREGADO</v>
          </cell>
          <cell r="J2302">
            <v>44973</v>
          </cell>
          <cell r="K2302" t="str">
            <v>JOSE GALEAS</v>
          </cell>
          <cell r="L2302" t="str">
            <v>"5TO CALLEJON ""P"" ENTRE 23-24 AVA A DOS CUADRAS DEL TIA DE LA Q GUAYAQUIL ** SUBURBIO FEBRES CORDERO 090405 GUAYAS"</v>
          </cell>
        </row>
        <row r="2303">
          <cell r="A2303" t="str">
            <v>98921352</v>
          </cell>
          <cell r="B2303">
            <v>514977</v>
          </cell>
          <cell r="C2303" t="str">
            <v>98921352</v>
          </cell>
          <cell r="D2303" t="str">
            <v>HYCITE</v>
          </cell>
          <cell r="E2303" t="str">
            <v>DESPACHO</v>
          </cell>
          <cell r="F2303" t="str">
            <v>NORMAL</v>
          </cell>
          <cell r="G2303" t="str">
            <v>031002004261239</v>
          </cell>
          <cell r="H2303">
            <v>44971</v>
          </cell>
          <cell r="I2303" t="str">
            <v>EN_TRANSITO</v>
          </cell>
          <cell r="J2303">
            <v>44971</v>
          </cell>
          <cell r="K2303" t="str">
            <v>CARLOS GUAMANI</v>
          </cell>
          <cell r="L2303" t="str">
            <v>AV PROGRESO Y SAN LORENZO CENTRO FTE DONDE ESTA LETRA DE PARQUE CENTRAL QUINSALOMA-CENTRO QUINSALOMA 120408 LOS RIOS</v>
          </cell>
        </row>
        <row r="2304">
          <cell r="A2304" t="str">
            <v>98922321</v>
          </cell>
          <cell r="B2304">
            <v>514978</v>
          </cell>
          <cell r="C2304" t="str">
            <v>98922321</v>
          </cell>
          <cell r="D2304" t="str">
            <v>HYCITE</v>
          </cell>
          <cell r="E2304" t="str">
            <v>DESPACHO</v>
          </cell>
          <cell r="F2304" t="str">
            <v>NORMAL</v>
          </cell>
          <cell r="G2304" t="str">
            <v>031002004260936</v>
          </cell>
          <cell r="H2304">
            <v>44971</v>
          </cell>
          <cell r="I2304" t="str">
            <v>ENTREGADO</v>
          </cell>
          <cell r="J2304">
            <v>44973</v>
          </cell>
          <cell r="K2304" t="str">
            <v>EUDOMILIA GUAMAN</v>
          </cell>
          <cell r="L2304" t="str">
            <v>SEIQUES 258 - 53 LAURELES - YAGUARCUNA LOJA // CENTRO SAN SEBASTIAN 110110 LOJA</v>
          </cell>
        </row>
        <row r="2305">
          <cell r="A2305" t="str">
            <v>98922629</v>
          </cell>
          <cell r="B2305">
            <v>514979</v>
          </cell>
          <cell r="C2305" t="str">
            <v>98922629</v>
          </cell>
          <cell r="D2305" t="str">
            <v>HYCITE</v>
          </cell>
          <cell r="E2305" t="str">
            <v>DESPACHO</v>
          </cell>
          <cell r="F2305" t="str">
            <v>NORMAL</v>
          </cell>
          <cell r="G2305" t="str">
            <v>031002004260937</v>
          </cell>
          <cell r="H2305">
            <v>44971</v>
          </cell>
          <cell r="I2305" t="str">
            <v>ENTREGADO</v>
          </cell>
          <cell r="J2305">
            <v>44972</v>
          </cell>
          <cell r="K2305" t="str">
            <v>PEDRO CANTOS</v>
          </cell>
          <cell r="L2305" t="str">
            <v>SARGENTO HUGO MALDONADO MARISCAL AYACUCHO 7MA TRANSVERSAL PORTOVIEJO / CDLA EL PROGRESO PACHECO 130101 MANABI</v>
          </cell>
        </row>
        <row r="2306">
          <cell r="A2306" t="str">
            <v>98922690</v>
          </cell>
          <cell r="B2306">
            <v>514980</v>
          </cell>
          <cell r="C2306" t="str">
            <v>98922690</v>
          </cell>
          <cell r="D2306" t="str">
            <v>HYCITE</v>
          </cell>
          <cell r="E2306" t="str">
            <v>DESPACHO</v>
          </cell>
          <cell r="F2306" t="str">
            <v>NORMAL</v>
          </cell>
          <cell r="G2306" t="str">
            <v>031002004261238</v>
          </cell>
          <cell r="H2306">
            <v>44971</v>
          </cell>
          <cell r="I2306" t="str">
            <v>ENTREGADO</v>
          </cell>
          <cell r="J2306">
            <v>44972</v>
          </cell>
          <cell r="K2306" t="str">
            <v>VICTOR CHACHAPOYA</v>
          </cell>
          <cell r="L2306" t="str">
            <v>RICARDO GARCIAS Y SAUCES DIAGONAL DISCOTECA SANTO PECADO SALCEDO // SAN ANTONIO II SAN MIGUEL 050601 COTOPAXI</v>
          </cell>
        </row>
        <row r="2307">
          <cell r="A2307" t="str">
            <v>98922816</v>
          </cell>
          <cell r="B2307">
            <v>514981</v>
          </cell>
          <cell r="C2307" t="str">
            <v>98922816</v>
          </cell>
          <cell r="D2307" t="str">
            <v>HYCITE</v>
          </cell>
          <cell r="E2307" t="str">
            <v>DESPACHO</v>
          </cell>
          <cell r="F2307" t="str">
            <v>NORMAL</v>
          </cell>
          <cell r="G2307" t="str">
            <v>031002004260939</v>
          </cell>
          <cell r="H2307">
            <v>44971</v>
          </cell>
          <cell r="I2307" t="str">
            <v>ENTREGADO</v>
          </cell>
          <cell r="J2307">
            <v>44972</v>
          </cell>
          <cell r="K2307" t="str">
            <v>GRECIA CHAVEZ</v>
          </cell>
          <cell r="L2307" t="str">
            <v>SENEGAL Y AUSTRALIA LOTE 15 MZ 20 FRENTE A QUESO MOZARELLA SANTO DOMINGO // PORTON DEL CONSEJO BOMBOLI 230103 SANTO DOMINGO</v>
          </cell>
        </row>
        <row r="2308">
          <cell r="A2308" t="str">
            <v>98923047</v>
          </cell>
          <cell r="B2308">
            <v>514982</v>
          </cell>
          <cell r="C2308" t="str">
            <v>98923047</v>
          </cell>
          <cell r="D2308" t="str">
            <v>HYCITE</v>
          </cell>
          <cell r="E2308" t="str">
            <v>DESPACHO</v>
          </cell>
          <cell r="F2308" t="str">
            <v>NORMAL</v>
          </cell>
          <cell r="G2308" t="str">
            <v>ITQ7165</v>
          </cell>
          <cell r="H2308">
            <v>44971</v>
          </cell>
          <cell r="I2308" t="str">
            <v>ENTREGADO</v>
          </cell>
          <cell r="J2308">
            <v>44973</v>
          </cell>
          <cell r="K2308" t="str">
            <v>MYRIAM IDROBO</v>
          </cell>
          <cell r="L2308" t="str">
            <v>SORBONA E10-49 AV PARIS QUITO // JIPIJAPA JIPIJAPA 170501 PICHINCHA</v>
          </cell>
        </row>
        <row r="2309">
          <cell r="A2309" t="str">
            <v>98923508</v>
          </cell>
          <cell r="B2309">
            <v>514983</v>
          </cell>
          <cell r="C2309" t="str">
            <v>98923508</v>
          </cell>
          <cell r="D2309" t="str">
            <v>HYCITE</v>
          </cell>
          <cell r="E2309" t="str">
            <v>DESPACHO</v>
          </cell>
          <cell r="F2309" t="str">
            <v>NORMAL</v>
          </cell>
          <cell r="G2309" t="str">
            <v>031002004260940</v>
          </cell>
          <cell r="H2309">
            <v>44971</v>
          </cell>
          <cell r="I2309" t="str">
            <v>ENTREGADO</v>
          </cell>
          <cell r="J2309">
            <v>44973</v>
          </cell>
          <cell r="K2309" t="str">
            <v>IRENE CASTRO</v>
          </cell>
          <cell r="L2309" t="str">
            <v>LOJA / LOS GERANIOS VIOLETAS LOJA // SUR SAN SEBASTIAN 110110 LOJA</v>
          </cell>
        </row>
        <row r="2310">
          <cell r="A2310" t="str">
            <v>98923755</v>
          </cell>
          <cell r="B2310">
            <v>514984</v>
          </cell>
          <cell r="C2310" t="str">
            <v>98923755</v>
          </cell>
          <cell r="D2310" t="str">
            <v>HYCITE</v>
          </cell>
          <cell r="E2310" t="str">
            <v>DESPACHO</v>
          </cell>
          <cell r="F2310" t="str">
            <v>NORMAL</v>
          </cell>
          <cell r="G2310" t="str">
            <v>031002004260941</v>
          </cell>
          <cell r="H2310">
            <v>44971</v>
          </cell>
          <cell r="I2310" t="str">
            <v>ENTREGADO</v>
          </cell>
          <cell r="J2310">
            <v>44972</v>
          </cell>
          <cell r="K2310" t="str">
            <v>DANNY CARRILLO</v>
          </cell>
          <cell r="L2310" t="str">
            <v>URBANIZACION MONTERREY CASA NO 27 ATRAS DE I ASA MONTECRISTI//MONTECRISTI ELOY ALFARO 130216 MANABI</v>
          </cell>
        </row>
        <row r="2311">
          <cell r="A2311" t="str">
            <v>98924083</v>
          </cell>
          <cell r="B2311">
            <v>514985</v>
          </cell>
          <cell r="C2311" t="str">
            <v>98924083</v>
          </cell>
          <cell r="D2311" t="str">
            <v>HYCITE</v>
          </cell>
          <cell r="E2311" t="str">
            <v>DESPACHO</v>
          </cell>
          <cell r="F2311" t="str">
            <v>NORMAL</v>
          </cell>
          <cell r="G2311" t="str">
            <v>031002004260942</v>
          </cell>
          <cell r="H2311">
            <v>44971</v>
          </cell>
          <cell r="I2311" t="str">
            <v>ENTREGADO</v>
          </cell>
          <cell r="J2311">
            <v>44972</v>
          </cell>
          <cell r="K2311" t="str">
            <v>ISAURO MIELES</v>
          </cell>
          <cell r="L2311" t="str">
            <v>CALLEJON ALCIVAR CALLE PORTOVIEJO CASA ESQUINERA PORTOVIEJO / MOCORA- COLON COLON (MA) 130102 MANABI</v>
          </cell>
        </row>
        <row r="2312">
          <cell r="A2312" t="str">
            <v>98924125</v>
          </cell>
          <cell r="B2312">
            <v>514986</v>
          </cell>
          <cell r="C2312" t="str">
            <v>98924125</v>
          </cell>
          <cell r="D2312" t="str">
            <v>HYCITE</v>
          </cell>
          <cell r="E2312" t="str">
            <v>DESPACHO</v>
          </cell>
          <cell r="F2312" t="str">
            <v>NORMAL</v>
          </cell>
          <cell r="G2312" t="str">
            <v>031002004260943</v>
          </cell>
          <cell r="H2312">
            <v>44971</v>
          </cell>
          <cell r="I2312" t="str">
            <v>ENTREGADO</v>
          </cell>
          <cell r="J2312">
            <v>44972</v>
          </cell>
          <cell r="K2312" t="str">
            <v>PATRICIO H RUALES</v>
          </cell>
          <cell r="L2312" t="str">
            <v>EUGENIO ESPEJO 1703 INTERSEC COLOMBIA CASA ESQUINERA JUNTO AL INST STANFORD  LIZARZABURU 060111 CHIMBORAZO</v>
          </cell>
        </row>
        <row r="2313">
          <cell r="A2313" t="str">
            <v>98924180</v>
          </cell>
          <cell r="B2313">
            <v>514987</v>
          </cell>
          <cell r="C2313" t="str">
            <v>98924180</v>
          </cell>
          <cell r="D2313" t="str">
            <v>HYCITE</v>
          </cell>
          <cell r="E2313" t="str">
            <v>DESPACHO</v>
          </cell>
          <cell r="F2313" t="str">
            <v>NORMAL</v>
          </cell>
          <cell r="G2313" t="str">
            <v>031002004260944</v>
          </cell>
          <cell r="H2313">
            <v>44971</v>
          </cell>
          <cell r="I2313" t="str">
            <v>ENTREGADO</v>
          </cell>
          <cell r="J2313">
            <v>44973</v>
          </cell>
          <cell r="K2313" t="str">
            <v>OSCAR JIMENEZ</v>
          </cell>
          <cell r="L2313" t="str">
            <v>MERCADILLO 1162-55 Y JUAN JOSE PENA LOJA LOJA // CENTRO SAN SEBASTIAN 110110 LOJA</v>
          </cell>
        </row>
        <row r="2314">
          <cell r="A2314" t="str">
            <v>98925318</v>
          </cell>
          <cell r="B2314">
            <v>514988</v>
          </cell>
          <cell r="C2314" t="str">
            <v>98925318</v>
          </cell>
          <cell r="D2314" t="str">
            <v>HYCITE</v>
          </cell>
          <cell r="E2314" t="str">
            <v>DESPACHO</v>
          </cell>
          <cell r="F2314" t="str">
            <v>NORMAL</v>
          </cell>
          <cell r="G2314" t="str">
            <v>031002004260945</v>
          </cell>
          <cell r="H2314">
            <v>44971</v>
          </cell>
          <cell r="I2314" t="str">
            <v>ENTREGADO</v>
          </cell>
          <cell r="J2314">
            <v>44972</v>
          </cell>
          <cell r="K2314" t="str">
            <v>EXON PERAGALLO</v>
          </cell>
          <cell r="L2314" t="str">
            <v>AVENIDA DAULE ENTRADA A BALZAR AL FRENTE A LA CARROCERIA ALCIVAR BALZAR / SUR BALZAR 091302 GUAYAS</v>
          </cell>
        </row>
        <row r="2315">
          <cell r="A2315" t="str">
            <v>98925658</v>
          </cell>
          <cell r="B2315">
            <v>514989</v>
          </cell>
          <cell r="C2315" t="str">
            <v>98925658</v>
          </cell>
          <cell r="D2315" t="str">
            <v>HYCITE</v>
          </cell>
          <cell r="E2315" t="str">
            <v>DESPACHO</v>
          </cell>
          <cell r="F2315" t="str">
            <v>NORMAL</v>
          </cell>
          <cell r="G2315" t="str">
            <v>ITQ7166</v>
          </cell>
          <cell r="H2315">
            <v>44971</v>
          </cell>
          <cell r="I2315" t="str">
            <v>ENTREGADO</v>
          </cell>
          <cell r="J2315">
            <v>44972</v>
          </cell>
          <cell r="K2315" t="str">
            <v>CRIS CABEZAS TIANGA</v>
          </cell>
          <cell r="L2315" t="str">
            <v>RIO COFANES 328 Y SEGOVIA   QUITO DISTRITO METROPOLIT 170513 PICHINCHA</v>
          </cell>
        </row>
        <row r="2316">
          <cell r="A2316" t="str">
            <v>98926644</v>
          </cell>
          <cell r="B2316">
            <v>514990</v>
          </cell>
          <cell r="C2316" t="str">
            <v>98926644</v>
          </cell>
          <cell r="D2316" t="str">
            <v>HYCITE</v>
          </cell>
          <cell r="E2316" t="str">
            <v>DESPACHO</v>
          </cell>
          <cell r="F2316" t="str">
            <v>NORMAL</v>
          </cell>
          <cell r="G2316" t="str">
            <v>031002004260946</v>
          </cell>
          <cell r="H2316">
            <v>44971</v>
          </cell>
          <cell r="I2316" t="str">
            <v>ENTREGADO</v>
          </cell>
          <cell r="J2316">
            <v>44972</v>
          </cell>
          <cell r="K2316" t="str">
            <v>MESIAS CUNEZ</v>
          </cell>
          <cell r="L2316" t="str">
            <v>PORTOVIEJO Y 10 DE AGOSTO IGLESIA EVANGELICA APOSTOLICA EL CARMEN / CENTRO EL CARMEN 130505 MANABI</v>
          </cell>
        </row>
        <row r="2317">
          <cell r="A2317" t="str">
            <v>98926941</v>
          </cell>
          <cell r="B2317">
            <v>514991</v>
          </cell>
          <cell r="C2317" t="str">
            <v>98926941</v>
          </cell>
          <cell r="D2317" t="str">
            <v>HYCITE</v>
          </cell>
          <cell r="E2317" t="str">
            <v>DESPACHO</v>
          </cell>
          <cell r="F2317" t="str">
            <v>NORMAL</v>
          </cell>
          <cell r="G2317" t="str">
            <v>031002004260947</v>
          </cell>
          <cell r="H2317">
            <v>44971</v>
          </cell>
          <cell r="I2317" t="str">
            <v>EN_TRANSITO</v>
          </cell>
          <cell r="J2317">
            <v>44971</v>
          </cell>
          <cell r="K2317" t="str">
            <v>GUIDO GARCIA</v>
          </cell>
          <cell r="L2317" t="str">
            <v>AV LA FERROVIARIA Y 6TA ESTE CERCA DE LA CANCHA DEPORTIVA MACHALA / LUCHA DE LOS POBRES LA PROVIDENCIA 070218 EL ORO</v>
          </cell>
        </row>
        <row r="2318">
          <cell r="A2318" t="str">
            <v>98927194</v>
          </cell>
          <cell r="B2318">
            <v>514992</v>
          </cell>
          <cell r="C2318" t="str">
            <v>98927194</v>
          </cell>
          <cell r="D2318" t="str">
            <v>HYCITE</v>
          </cell>
          <cell r="E2318" t="str">
            <v>DESPACHO</v>
          </cell>
          <cell r="F2318" t="str">
            <v>NORMAL</v>
          </cell>
          <cell r="G2318" t="str">
            <v>031002004260948</v>
          </cell>
          <cell r="H2318">
            <v>44971</v>
          </cell>
          <cell r="I2318" t="str">
            <v>ENTREGADO</v>
          </cell>
          <cell r="J2318">
            <v>44972</v>
          </cell>
          <cell r="K2318" t="str">
            <v>DOLORES A BAYAS Z</v>
          </cell>
          <cell r="L2318" t="str">
            <v>CALLE 12 Y AVENIDA 28   MANTA 130221 MANABA</v>
          </cell>
        </row>
        <row r="2319">
          <cell r="A2319" t="str">
            <v>98927283</v>
          </cell>
          <cell r="B2319">
            <v>514993</v>
          </cell>
          <cell r="C2319" t="str">
            <v>98927283</v>
          </cell>
          <cell r="D2319" t="str">
            <v>HYCITE</v>
          </cell>
          <cell r="E2319" t="str">
            <v>DESPACHO</v>
          </cell>
          <cell r="F2319" t="str">
            <v>NORMAL</v>
          </cell>
          <cell r="G2319" t="str">
            <v>031002004260949</v>
          </cell>
          <cell r="H2319">
            <v>44971</v>
          </cell>
          <cell r="I2319" t="str">
            <v>INCIDENCIA</v>
          </cell>
          <cell r="J2319">
            <v>44973</v>
          </cell>
          <cell r="K2319" t="str">
            <v>ALEXYE JACOME</v>
          </cell>
          <cell r="L2319" t="str">
            <v>GEORGE WASHINGTON Y JIPIJAPA FRENTE PANADERIA PORTOVIEJO / CIUDADELA CALIFORNIA ANDRES DE VERA 130101 MANABI</v>
          </cell>
        </row>
        <row r="2320">
          <cell r="A2320" t="str">
            <v>98927373</v>
          </cell>
          <cell r="B2320">
            <v>514994</v>
          </cell>
          <cell r="C2320" t="str">
            <v>98927373</v>
          </cell>
          <cell r="D2320" t="str">
            <v>HYCITE</v>
          </cell>
          <cell r="E2320" t="str">
            <v>DESPACHO</v>
          </cell>
          <cell r="F2320" t="str">
            <v>NORMAL</v>
          </cell>
          <cell r="G2320" t="str">
            <v>ITQ7167</v>
          </cell>
          <cell r="H2320">
            <v>44971</v>
          </cell>
          <cell r="I2320" t="str">
            <v>ENTREGADO</v>
          </cell>
          <cell r="J2320">
            <v>44972</v>
          </cell>
          <cell r="K2320" t="str">
            <v>PAULINA L VILLACIS</v>
          </cell>
          <cell r="L2320" t="str">
            <v>AVENIDA GALO PLAZA LASSO N50 186 Y JOSE R BUSTAMANTE  KENNEDY 170302 PICHINCHA</v>
          </cell>
        </row>
        <row r="2321">
          <cell r="A2321" t="str">
            <v>98927473</v>
          </cell>
          <cell r="B2321">
            <v>514995</v>
          </cell>
          <cell r="C2321" t="str">
            <v>98927473</v>
          </cell>
          <cell r="D2321" t="str">
            <v>HYCITE</v>
          </cell>
          <cell r="E2321" t="str">
            <v>DESPACHO</v>
          </cell>
          <cell r="F2321" t="str">
            <v>NORMAL</v>
          </cell>
          <cell r="G2321" t="str">
            <v>ITQ7168</v>
          </cell>
          <cell r="H2321">
            <v>44971</v>
          </cell>
          <cell r="I2321" t="str">
            <v>ENTREGADO</v>
          </cell>
          <cell r="J2321">
            <v>44972</v>
          </cell>
          <cell r="K2321" t="str">
            <v>PABLO A FERNANDEZ</v>
          </cell>
          <cell r="L2321" t="str">
            <v>PASAJE BOLAA,OS E3 40 Y JORGE DROM   JIPIJAPA 170501 PICHINCHA</v>
          </cell>
        </row>
        <row r="2322">
          <cell r="A2322" t="str">
            <v>98927668</v>
          </cell>
          <cell r="B2322">
            <v>514996</v>
          </cell>
          <cell r="C2322" t="str">
            <v>98927668</v>
          </cell>
          <cell r="D2322" t="str">
            <v>HYCITE</v>
          </cell>
          <cell r="E2322" t="str">
            <v>DESPACHO</v>
          </cell>
          <cell r="F2322" t="str">
            <v>NORMAL</v>
          </cell>
          <cell r="G2322" t="str">
            <v>031002004260950</v>
          </cell>
          <cell r="H2322">
            <v>44971</v>
          </cell>
          <cell r="I2322" t="str">
            <v>INCIDENCIA</v>
          </cell>
          <cell r="J2322">
            <v>44973</v>
          </cell>
          <cell r="K2322" t="str">
            <v>ELBA MEDINA</v>
          </cell>
          <cell r="L2322" t="str">
            <v>CALLE TANDANACI COMUNA STA ROSA COMUNA SANTA ROSA LATACUNGA // COMUNA SANTA ROSA BELISARIO QUEVEDO 050205 COTOPAXI</v>
          </cell>
        </row>
        <row r="2323">
          <cell r="A2323" t="str">
            <v>98928629</v>
          </cell>
          <cell r="B2323">
            <v>514998</v>
          </cell>
          <cell r="C2323" t="str">
            <v>98928629</v>
          </cell>
          <cell r="D2323" t="str">
            <v>HYCITE</v>
          </cell>
          <cell r="E2323" t="str">
            <v>DESPACHO</v>
          </cell>
          <cell r="F2323" t="str">
            <v>NORMAL</v>
          </cell>
          <cell r="G2323" t="str">
            <v>ITQ7170</v>
          </cell>
          <cell r="H2323">
            <v>44971</v>
          </cell>
          <cell r="I2323" t="str">
            <v>ENTREGADO</v>
          </cell>
          <cell r="J2323">
            <v>44972</v>
          </cell>
          <cell r="K2323" t="str">
            <v>ROSA LUZON</v>
          </cell>
          <cell r="L2323" t="str">
            <v>PICOATA E4 - 20 6 DE NOVIEMBRE Y SIGSIPAMBA QUITO // SANTA ROSA LA ARGELIA 210205 PICHINCHA</v>
          </cell>
        </row>
        <row r="2324">
          <cell r="A2324" t="str">
            <v>98929122</v>
          </cell>
          <cell r="B2324">
            <v>514999</v>
          </cell>
          <cell r="C2324" t="str">
            <v>98929122</v>
          </cell>
          <cell r="D2324" t="str">
            <v>HYCITE</v>
          </cell>
          <cell r="E2324" t="str">
            <v>DESPACHO</v>
          </cell>
          <cell r="F2324" t="str">
            <v>NORMAL</v>
          </cell>
          <cell r="G2324" t="str">
            <v>ITQ7171</v>
          </cell>
          <cell r="H2324">
            <v>44971</v>
          </cell>
          <cell r="I2324" t="str">
            <v>ENTREGADO</v>
          </cell>
          <cell r="J2324">
            <v>44972</v>
          </cell>
          <cell r="K2324" t="str">
            <v>VICENTE IMAICELA</v>
          </cell>
          <cell r="L2324" t="str">
            <v>PEDRO CASTRILLON Y PASAJE 538B PASAJE 538B ANTES DE FERRETERIA QUITO // BARRIO 2 DE FEBRERO LA ECUATORIANA 170707 PICHINCHA</v>
          </cell>
        </row>
        <row r="2325">
          <cell r="A2325" t="str">
            <v>98929609</v>
          </cell>
          <cell r="B2325">
            <v>515000</v>
          </cell>
          <cell r="C2325" t="str">
            <v>98929609</v>
          </cell>
          <cell r="D2325" t="str">
            <v>HYCITE</v>
          </cell>
          <cell r="E2325" t="str">
            <v>DESPACHO</v>
          </cell>
          <cell r="F2325" t="str">
            <v>NORMAL</v>
          </cell>
          <cell r="G2325" t="str">
            <v>ITQ7172</v>
          </cell>
          <cell r="H2325">
            <v>44971</v>
          </cell>
          <cell r="I2325" t="str">
            <v>ENTREGADO</v>
          </cell>
          <cell r="J2325">
            <v>44972</v>
          </cell>
          <cell r="K2325" t="str">
            <v>MAYRA TITO</v>
          </cell>
          <cell r="L2325" t="str">
            <v>CALLE OE 6 S14-23 Y QUINCHUAS QUITO/SUR  SAN BARTOLO 170601 PICHINCHA</v>
          </cell>
        </row>
        <row r="2326">
          <cell r="A2326" t="str">
            <v>98930182</v>
          </cell>
          <cell r="B2326">
            <v>515001</v>
          </cell>
          <cell r="C2326" t="str">
            <v>98930182</v>
          </cell>
          <cell r="D2326" t="str">
            <v>HYCITE</v>
          </cell>
          <cell r="E2326" t="str">
            <v>DESPACHO</v>
          </cell>
          <cell r="F2326" t="str">
            <v>NORMAL</v>
          </cell>
          <cell r="G2326" t="str">
            <v>031002004260951</v>
          </cell>
          <cell r="H2326">
            <v>44971</v>
          </cell>
          <cell r="I2326" t="str">
            <v>ENTREGADO</v>
          </cell>
          <cell r="J2326">
            <v>44972</v>
          </cell>
          <cell r="K2326" t="str">
            <v>MARCO MOYA</v>
          </cell>
          <cell r="L2326" t="str">
            <v>AVENIDA UNIVERSITARIA MZ-AL- 4 Y SIN CALLE SECU  MANTA 130214 MANABI</v>
          </cell>
        </row>
        <row r="2327">
          <cell r="A2327" t="str">
            <v>98931190</v>
          </cell>
          <cell r="B2327">
            <v>515002</v>
          </cell>
          <cell r="C2327" t="str">
            <v>98931190</v>
          </cell>
          <cell r="D2327" t="str">
            <v>HYCITE</v>
          </cell>
          <cell r="E2327" t="str">
            <v>DESPACHO</v>
          </cell>
          <cell r="F2327" t="str">
            <v>NORMAL</v>
          </cell>
          <cell r="G2327" t="str">
            <v>ITQ7173</v>
          </cell>
          <cell r="H2327">
            <v>44971</v>
          </cell>
          <cell r="I2327" t="str">
            <v>ENTREGADO</v>
          </cell>
          <cell r="J2327">
            <v>44972</v>
          </cell>
          <cell r="K2327" t="str">
            <v>MARIA PAVON</v>
          </cell>
          <cell r="L2327" t="str">
            <v>JORGE PIEDRA OE 8-77 Y AV OCCIDENTAL CONJ EL PEDREGAL CASA 27 QUITO EL PEDREGAL COCHAPAMBA 170132 PICHINCHA</v>
          </cell>
        </row>
        <row r="2328">
          <cell r="A2328" t="str">
            <v>98931258</v>
          </cell>
          <cell r="B2328">
            <v>515003</v>
          </cell>
          <cell r="C2328" t="str">
            <v>98931258</v>
          </cell>
          <cell r="D2328" t="str">
            <v>HYCITE</v>
          </cell>
          <cell r="E2328" t="str">
            <v>DESPACHO</v>
          </cell>
          <cell r="F2328" t="str">
            <v>NORMAL</v>
          </cell>
          <cell r="G2328" t="str">
            <v>031002004260952</v>
          </cell>
          <cell r="H2328">
            <v>44971</v>
          </cell>
          <cell r="I2328" t="str">
            <v>INCIDENCIA</v>
          </cell>
          <cell r="J2328">
            <v>44973</v>
          </cell>
          <cell r="K2328" t="str">
            <v>CARLOS CAMINO</v>
          </cell>
          <cell r="L2328" t="str">
            <v>TOMAS DE BERLONGA Y SAN CRISTOBAL FRENTE AL PARQUE LA MALARIA LAGO AGRIO//GUCTABO ANDRADE NUEVA LOJA 210201 SUCUMBIOS</v>
          </cell>
        </row>
        <row r="2329">
          <cell r="A2329" t="str">
            <v>98931428</v>
          </cell>
          <cell r="B2329">
            <v>515004</v>
          </cell>
          <cell r="C2329" t="str">
            <v>98931428</v>
          </cell>
          <cell r="D2329" t="str">
            <v>HYCITE</v>
          </cell>
          <cell r="E2329" t="str">
            <v>DESPACHO</v>
          </cell>
          <cell r="F2329" t="str">
            <v>NORMAL</v>
          </cell>
          <cell r="G2329" t="str">
            <v>031002004260953</v>
          </cell>
          <cell r="H2329">
            <v>44971</v>
          </cell>
          <cell r="I2329" t="str">
            <v>EN_TRANSITO</v>
          </cell>
          <cell r="J2329">
            <v>44971</v>
          </cell>
          <cell r="K2329" t="str">
            <v>RITHA FIGUEROA</v>
          </cell>
          <cell r="L2329" t="str">
            <v>ECUADOR S/N Y 30 DE ABRIL (ESQUINA) FRENTE PARQUE INFANTIL PUTUMAYO // SIMON BOLIVAR PUERTO CARMEN DEL PUTUMAY 210301 SUCUMBIOS</v>
          </cell>
        </row>
        <row r="2330">
          <cell r="A2330" t="str">
            <v>98933622</v>
          </cell>
          <cell r="B2330">
            <v>515005</v>
          </cell>
          <cell r="C2330" t="str">
            <v>98933622</v>
          </cell>
          <cell r="D2330" t="str">
            <v>HYCITE</v>
          </cell>
          <cell r="E2330" t="str">
            <v>DESPACHO</v>
          </cell>
          <cell r="F2330" t="str">
            <v>NORMAL</v>
          </cell>
          <cell r="G2330" t="str">
            <v>ITQ7174</v>
          </cell>
          <cell r="H2330">
            <v>44971</v>
          </cell>
          <cell r="I2330" t="str">
            <v>ENTREGADO</v>
          </cell>
          <cell r="J2330">
            <v>44972</v>
          </cell>
          <cell r="K2330" t="str">
            <v>AZARIA LUNA</v>
          </cell>
          <cell r="L2330" t="str">
            <v>SERANCE 52-75 Y JOSE MARIA BECERRA DETRAS ESCUELA TARQUI QUITO / BARRIO TARQUI CALDERON 170201 PICHINCHA</v>
          </cell>
        </row>
        <row r="2331">
          <cell r="A2331" t="str">
            <v>98933830</v>
          </cell>
          <cell r="B2331">
            <v>515006</v>
          </cell>
          <cell r="C2331" t="str">
            <v>98933830</v>
          </cell>
          <cell r="D2331" t="str">
            <v>HYCITE</v>
          </cell>
          <cell r="E2331" t="str">
            <v>DESPACHO</v>
          </cell>
          <cell r="F2331" t="str">
            <v>NORMAL</v>
          </cell>
          <cell r="G2331" t="str">
            <v>031002004260954</v>
          </cell>
          <cell r="H2331">
            <v>44971</v>
          </cell>
          <cell r="I2331" t="str">
            <v>ENTREGADO</v>
          </cell>
          <cell r="J2331">
            <v>44972</v>
          </cell>
          <cell r="K2331" t="str">
            <v>VIKY ORDONEZ</v>
          </cell>
          <cell r="L2331" t="str">
            <v>COOPERATIVA LAS CANAMGAS 3 CUADRAS MANO DERECHA ESMERALDAS SIMA,N PLATA TORRES 080119 ESMERALDAS</v>
          </cell>
        </row>
        <row r="2332">
          <cell r="A2332" t="str">
            <v>98934015</v>
          </cell>
          <cell r="B2332">
            <v>515007</v>
          </cell>
          <cell r="C2332" t="str">
            <v>98934015</v>
          </cell>
          <cell r="D2332" t="str">
            <v>HYCITE</v>
          </cell>
          <cell r="E2332" t="str">
            <v>DESPACHO</v>
          </cell>
          <cell r="F2332" t="str">
            <v>NORMAL</v>
          </cell>
          <cell r="G2332" t="str">
            <v>ITG7175</v>
          </cell>
          <cell r="H2332">
            <v>44971</v>
          </cell>
          <cell r="I2332" t="str">
            <v>ENTREGADO</v>
          </cell>
          <cell r="J2332">
            <v>44972</v>
          </cell>
          <cell r="K2332" t="str">
            <v>BELGICA BARRAGAN</v>
          </cell>
          <cell r="L2332" t="str">
            <v>BASTION POPULAR 7A EN UNA TIENDA MZ 987 SOLAR 20 GIUAYAQUIL//BASTION POPULAR PASCUALES 090701 GUAYAS</v>
          </cell>
        </row>
        <row r="2333">
          <cell r="A2333" t="str">
            <v>98934020</v>
          </cell>
          <cell r="B2333">
            <v>515008</v>
          </cell>
          <cell r="C2333" t="str">
            <v>98934020</v>
          </cell>
          <cell r="D2333" t="str">
            <v>HYCITE</v>
          </cell>
          <cell r="E2333" t="str">
            <v>DESPACHO</v>
          </cell>
          <cell r="F2333" t="str">
            <v>NORMAL</v>
          </cell>
          <cell r="G2333" t="str">
            <v>ITG7176</v>
          </cell>
          <cell r="H2333">
            <v>44971</v>
          </cell>
          <cell r="I2333" t="str">
            <v>ENTREGADO</v>
          </cell>
          <cell r="J2333">
            <v>44972</v>
          </cell>
          <cell r="K2333" t="str">
            <v>NORCA VILLALTA</v>
          </cell>
          <cell r="L2333" t="str">
            <v>BASTION POPULAR MZ 987 SL 20 TIENDA GUAYAS-BASTION POPULAR PASCUALES 090701 GUAYAS</v>
          </cell>
        </row>
        <row r="2334">
          <cell r="A2334" t="str">
            <v>98859241</v>
          </cell>
          <cell r="B2334">
            <v>514963</v>
          </cell>
          <cell r="C2334" t="str">
            <v>98859241</v>
          </cell>
          <cell r="D2334" t="str">
            <v>HYCITE</v>
          </cell>
          <cell r="E2334" t="str">
            <v>DESPACHO</v>
          </cell>
          <cell r="F2334" t="str">
            <v>NORMAL</v>
          </cell>
          <cell r="G2334" t="str">
            <v>ITG7155</v>
          </cell>
          <cell r="H2334">
            <v>44971</v>
          </cell>
          <cell r="I2334" t="str">
            <v>ENTREGADO</v>
          </cell>
          <cell r="J2334">
            <v>44972</v>
          </cell>
          <cell r="K2334" t="str">
            <v>MERCY FLORES</v>
          </cell>
          <cell r="L2334" t="str">
            <v>ALBORADA ETAPA 12 MZ 10 VILLA 16 EDIFICIO 3 PISOS COLOR GRIS GUAYAQUIL / ALBORADA TARQUI 090501 GUAYAS</v>
          </cell>
        </row>
        <row r="2335">
          <cell r="A2335" t="str">
            <v>98878735</v>
          </cell>
          <cell r="B2335">
            <v>514964</v>
          </cell>
          <cell r="C2335" t="str">
            <v>98878735</v>
          </cell>
          <cell r="D2335" t="str">
            <v>HYCITE</v>
          </cell>
          <cell r="E2335" t="str">
            <v>DESPACHO</v>
          </cell>
          <cell r="F2335" t="str">
            <v>NORMAL</v>
          </cell>
          <cell r="G2335" t="str">
            <v>031002004260931</v>
          </cell>
          <cell r="H2335">
            <v>44971</v>
          </cell>
          <cell r="I2335" t="str">
            <v>ENTREGADO</v>
          </cell>
          <cell r="J2335">
            <v>44973</v>
          </cell>
          <cell r="K2335" t="str">
            <v>JHOSSELYN GUEVARA</v>
          </cell>
          <cell r="L2335" t="str">
            <v>VIA QUITO KM 3 1/2 ENTRNADO SEDE MAXIEL COTAN A 10 CUADRAS JUNTO A RADIO ANGA EL LAGO AGRIO // BA° LA LIBERTAD NUEVA LOJA (LAGO AGRIO) 210201 SUCUMBIOS</v>
          </cell>
        </row>
        <row r="2336">
          <cell r="A2336" t="str">
            <v>98885271</v>
          </cell>
          <cell r="B2336">
            <v>514965</v>
          </cell>
          <cell r="C2336" t="str">
            <v>98885271</v>
          </cell>
          <cell r="D2336" t="str">
            <v>HYCITE</v>
          </cell>
          <cell r="E2336" t="str">
            <v>DESPACHO</v>
          </cell>
          <cell r="F2336" t="str">
            <v>NORMAL</v>
          </cell>
          <cell r="G2336" t="str">
            <v>ITQ7156</v>
          </cell>
          <cell r="H2336">
            <v>44971</v>
          </cell>
          <cell r="I2336" t="str">
            <v>ENTREGADO</v>
          </cell>
          <cell r="J2336">
            <v>44972</v>
          </cell>
          <cell r="K2336" t="str">
            <v>JUAN FRANCO</v>
          </cell>
          <cell r="L2336" t="str">
            <v>PADRE RUMI CONJTO FEROSO 1 CHIILCA PAMBA CASA 5 SAN ANTONIO - QUITO SAN ANTONIO 170311 PICHINCHA</v>
          </cell>
        </row>
        <row r="2337">
          <cell r="A2337" t="str">
            <v>98886787</v>
          </cell>
          <cell r="B2337">
            <v>514966</v>
          </cell>
          <cell r="C2337" t="str">
            <v>98886787</v>
          </cell>
          <cell r="D2337" t="str">
            <v>HYCITE</v>
          </cell>
          <cell r="E2337" t="str">
            <v>DESPACHO</v>
          </cell>
          <cell r="F2337" t="str">
            <v>NORMAL</v>
          </cell>
          <cell r="G2337" t="str">
            <v>ITG7157</v>
          </cell>
          <cell r="H2337">
            <v>44971</v>
          </cell>
          <cell r="I2337" t="str">
            <v>ENTREGADO</v>
          </cell>
          <cell r="J2337">
            <v>44972</v>
          </cell>
          <cell r="K2337" t="str">
            <v>AURORA ROMERO</v>
          </cell>
          <cell r="L2337" t="str">
            <v>URB FONTANA KM 2.5 VIA SAMBORONDON MZ 2 - SOLAR 10 SAMBORONDON // SAMBORONDON LETAMENDI 090510 GUAYAS</v>
          </cell>
        </row>
        <row r="2338">
          <cell r="A2338" t="str">
            <v>98896313</v>
          </cell>
          <cell r="B2338">
            <v>514967</v>
          </cell>
          <cell r="C2338" t="str">
            <v>98896313</v>
          </cell>
          <cell r="D2338" t="str">
            <v>HYCITE</v>
          </cell>
          <cell r="E2338" t="str">
            <v>DESPACHO</v>
          </cell>
          <cell r="F2338" t="str">
            <v>NORMAL</v>
          </cell>
          <cell r="G2338" t="str">
            <v>ITQ7158</v>
          </cell>
          <cell r="H2338">
            <v>44971</v>
          </cell>
          <cell r="I2338" t="str">
            <v>ENTREGADO</v>
          </cell>
          <cell r="J2338">
            <v>44972</v>
          </cell>
          <cell r="K2338" t="str">
            <v>MARIA ARIAS</v>
          </cell>
          <cell r="L2338" t="str">
            <v>AV BRASIL NO 42 122 Y MARIANO ECHEVERRIA CENTRO QUIRURGICO QUITO TENIS QUITO // NORTE INAQUITO 170135 PICHINCHA</v>
          </cell>
        </row>
        <row r="2339">
          <cell r="A2339" t="str">
            <v>98896982</v>
          </cell>
          <cell r="B2339">
            <v>514968</v>
          </cell>
          <cell r="C2339" t="str">
            <v>98896982</v>
          </cell>
          <cell r="D2339" t="str">
            <v>HYCITE</v>
          </cell>
          <cell r="E2339" t="str">
            <v>DESPACHO</v>
          </cell>
          <cell r="F2339" t="str">
            <v>NORMAL</v>
          </cell>
          <cell r="G2339" t="str">
            <v>ITG7159</v>
          </cell>
          <cell r="H2339">
            <v>44971</v>
          </cell>
          <cell r="I2339" t="str">
            <v>ENTREGADO</v>
          </cell>
          <cell r="J2339">
            <v>44972</v>
          </cell>
          <cell r="K2339" t="str">
            <v>HENRY GARCIA</v>
          </cell>
          <cell r="L2339" t="str">
            <v>COOP LOS HELECHOS MZ S SOLAR 5 SECTOR 12 COOP LOS HELECHOS MZ S SOLAR 5 SECTOR 12 DURAN//DURAN ELOY ALFARO (DURAN / DURA 090507 GUAYAS</v>
          </cell>
        </row>
        <row r="2340">
          <cell r="A2340" t="str">
            <v>98904542</v>
          </cell>
          <cell r="B2340">
            <v>514969</v>
          </cell>
          <cell r="C2340" t="str">
            <v>98904542</v>
          </cell>
          <cell r="D2340" t="str">
            <v>HYCITE</v>
          </cell>
          <cell r="E2340" t="str">
            <v>DESPACHO</v>
          </cell>
          <cell r="F2340" t="str">
            <v>NORMAL</v>
          </cell>
          <cell r="G2340" t="str">
            <v>031002004260932</v>
          </cell>
          <cell r="H2340">
            <v>44971</v>
          </cell>
          <cell r="I2340" t="str">
            <v>ENTREGADO</v>
          </cell>
          <cell r="J2340">
            <v>44972</v>
          </cell>
          <cell r="K2340" t="str">
            <v>MARLON VERA</v>
          </cell>
          <cell r="L2340" t="str">
            <v>22 Y PRIMERA PARALELA ESQUINA RESTAURANTE LA CASA DEL BOLOM MANTA// MANTA LOS ESTEROS 130214 MANABI</v>
          </cell>
        </row>
        <row r="2341">
          <cell r="A2341" t="str">
            <v>TK-8190</v>
          </cell>
          <cell r="B2341">
            <v>514942</v>
          </cell>
          <cell r="C2341" t="str">
            <v>TK-8190</v>
          </cell>
          <cell r="D2341" t="str">
            <v>MDELIVERY</v>
          </cell>
          <cell r="E2341" t="str">
            <v>DESPACHO</v>
          </cell>
          <cell r="F2341" t="str">
            <v>EXPRESS</v>
          </cell>
          <cell r="G2341" t="str">
            <v/>
          </cell>
          <cell r="H2341">
            <v>44970</v>
          </cell>
          <cell r="I2341" t="str">
            <v>ENTREGADO</v>
          </cell>
          <cell r="J2341">
            <v>44972</v>
          </cell>
          <cell r="K2341" t="str">
            <v>OTECEL</v>
          </cell>
          <cell r="L2341" t="str">
            <v>AVDA SIMON BOLIVAR Y VIA NAYON CONJUNTO CORPORATIVO EKOPARK TORRE 3 TELEFONICA</v>
          </cell>
        </row>
        <row r="2342">
          <cell r="A2342" t="str">
            <v>TK-8191</v>
          </cell>
          <cell r="B2342">
            <v>514943</v>
          </cell>
          <cell r="C2342" t="str">
            <v>TK-8191</v>
          </cell>
          <cell r="D2342" t="str">
            <v>MDELIVERY</v>
          </cell>
          <cell r="E2342" t="str">
            <v>DESPACHO</v>
          </cell>
          <cell r="F2342" t="str">
            <v>EXPRESS</v>
          </cell>
          <cell r="G2342" t="str">
            <v/>
          </cell>
          <cell r="H2342">
            <v>44970</v>
          </cell>
          <cell r="I2342" t="str">
            <v>ENTREGADO</v>
          </cell>
          <cell r="J2342">
            <v>44972</v>
          </cell>
          <cell r="K2342" t="str">
            <v>OTECEL</v>
          </cell>
          <cell r="L2342" t="str">
            <v>AVDA SIMON BOLIVAR Y VIA NAYON CONJUNTO CORPORATIVO EKOPARK TORRE 3 TELEFONICA</v>
          </cell>
        </row>
        <row r="2343">
          <cell r="A2343" t="str">
            <v>TK-8192</v>
          </cell>
          <cell r="B2343">
            <v>514944</v>
          </cell>
          <cell r="C2343" t="str">
            <v>TK-8192</v>
          </cell>
          <cell r="D2343" t="str">
            <v>MDELIVERY</v>
          </cell>
          <cell r="E2343" t="str">
            <v>DESPACHO</v>
          </cell>
          <cell r="F2343" t="str">
            <v>EXPRESS</v>
          </cell>
          <cell r="G2343" t="str">
            <v/>
          </cell>
          <cell r="H2343">
            <v>44970</v>
          </cell>
          <cell r="I2343" t="str">
            <v>ENTREGADO</v>
          </cell>
          <cell r="J2343">
            <v>44972</v>
          </cell>
          <cell r="K2343" t="str">
            <v>OTECEL</v>
          </cell>
          <cell r="L2343" t="str">
            <v>AVDA SIMON BOLIVAR Y VIA NAYON CONJUNTO CORPORATIVO EKOPARK TORRE 3 TELEFONICA</v>
          </cell>
        </row>
        <row r="2344">
          <cell r="A2344" t="str">
            <v>TK-8193</v>
          </cell>
          <cell r="B2344">
            <v>514945</v>
          </cell>
          <cell r="C2344" t="str">
            <v>TK-8193</v>
          </cell>
          <cell r="D2344" t="str">
            <v>MDELIVERY</v>
          </cell>
          <cell r="E2344" t="str">
            <v>DESPACHO</v>
          </cell>
          <cell r="F2344" t="str">
            <v>EXPRESS</v>
          </cell>
          <cell r="G2344" t="str">
            <v/>
          </cell>
          <cell r="H2344">
            <v>44970</v>
          </cell>
          <cell r="I2344" t="str">
            <v>ENTREGADO</v>
          </cell>
          <cell r="J2344">
            <v>44972</v>
          </cell>
          <cell r="K2344" t="str">
            <v>OTECEL</v>
          </cell>
          <cell r="L2344" t="str">
            <v>AVDA SIMON BOLIVAR Y VIA NAYON CONJUNTO CORPORATIVO EKOPARK TORRE 3 TELEFONICA</v>
          </cell>
        </row>
        <row r="2345">
          <cell r="A2345" t="str">
            <v>TK-8194</v>
          </cell>
          <cell r="B2345">
            <v>514946</v>
          </cell>
          <cell r="C2345" t="str">
            <v>TK-8194</v>
          </cell>
          <cell r="D2345" t="str">
            <v>MDELIVERY</v>
          </cell>
          <cell r="E2345" t="str">
            <v>DESPACHO</v>
          </cell>
          <cell r="F2345" t="str">
            <v>EXPRESS</v>
          </cell>
          <cell r="G2345" t="str">
            <v/>
          </cell>
          <cell r="H2345">
            <v>44970</v>
          </cell>
          <cell r="I2345" t="str">
            <v>ENTREGADO</v>
          </cell>
          <cell r="J2345">
            <v>44972</v>
          </cell>
          <cell r="K2345" t="str">
            <v>OTECEL</v>
          </cell>
          <cell r="L2345" t="str">
            <v>AVDA SIMON BOLIVAR Y VIA NAYON CONJUNTO CORPORATIVO EKOPARK TORRE 3 TELEFONICA</v>
          </cell>
        </row>
        <row r="2346">
          <cell r="A2346" t="str">
            <v>TK-8195</v>
          </cell>
          <cell r="B2346">
            <v>514947</v>
          </cell>
          <cell r="C2346" t="str">
            <v>TK-8195</v>
          </cell>
          <cell r="D2346" t="str">
            <v>MDELIVERY</v>
          </cell>
          <cell r="E2346" t="str">
            <v>DESPACHO</v>
          </cell>
          <cell r="F2346" t="str">
            <v>EXPRESS</v>
          </cell>
          <cell r="G2346" t="str">
            <v/>
          </cell>
          <cell r="H2346">
            <v>44970</v>
          </cell>
          <cell r="I2346" t="str">
            <v>ENTREGADO</v>
          </cell>
          <cell r="J2346">
            <v>44972</v>
          </cell>
          <cell r="K2346" t="str">
            <v>OTECEL</v>
          </cell>
          <cell r="L2346" t="str">
            <v>AVDA SIMON BOLIVAR Y VIA NAYON CONJUNTO CORPORATIVO EKOPARK TORRE 3 TELEFONICA</v>
          </cell>
        </row>
        <row r="2347">
          <cell r="A2347" t="str">
            <v>TK-8196</v>
          </cell>
          <cell r="B2347">
            <v>514948</v>
          </cell>
          <cell r="C2347" t="str">
            <v>TK-8196</v>
          </cell>
          <cell r="D2347" t="str">
            <v>MDELIVERY</v>
          </cell>
          <cell r="E2347" t="str">
            <v>DESPACHO</v>
          </cell>
          <cell r="F2347" t="str">
            <v>EXPRESS</v>
          </cell>
          <cell r="G2347" t="str">
            <v/>
          </cell>
          <cell r="H2347">
            <v>44970</v>
          </cell>
          <cell r="I2347" t="str">
            <v>ENTREGADO</v>
          </cell>
          <cell r="J2347">
            <v>44972</v>
          </cell>
          <cell r="K2347" t="str">
            <v>OTECEL</v>
          </cell>
          <cell r="L2347" t="str">
            <v>AVDA SIMON BOLIVAR Y VIA NAYON CONJUNTO CORPORATIVO EKOPARK TORRE 3 TELEFONICA</v>
          </cell>
        </row>
        <row r="2348">
          <cell r="A2348" t="str">
            <v>TK-8197</v>
          </cell>
          <cell r="B2348">
            <v>514949</v>
          </cell>
          <cell r="C2348" t="str">
            <v>TK-8197</v>
          </cell>
          <cell r="D2348" t="str">
            <v>MDELIVERY</v>
          </cell>
          <cell r="E2348" t="str">
            <v>DESPACHO</v>
          </cell>
          <cell r="F2348" t="str">
            <v>EXPRESS</v>
          </cell>
          <cell r="G2348" t="str">
            <v/>
          </cell>
          <cell r="H2348">
            <v>44970</v>
          </cell>
          <cell r="I2348" t="str">
            <v>ENTREGADO</v>
          </cell>
          <cell r="J2348">
            <v>44972</v>
          </cell>
          <cell r="K2348" t="str">
            <v>OTECEL</v>
          </cell>
          <cell r="L2348" t="str">
            <v>AVDA SIMON BOLIVAR Y VIA NAYON CONJUNTO CORPORATIVO EKOPARK TORRE 3 TELEFONICA</v>
          </cell>
        </row>
        <row r="2349">
          <cell r="A2349" t="str">
            <v>TK-8198</v>
          </cell>
          <cell r="B2349">
            <v>514950</v>
          </cell>
          <cell r="C2349" t="str">
            <v>TK-8198</v>
          </cell>
          <cell r="D2349" t="str">
            <v>MDELIVERY</v>
          </cell>
          <cell r="E2349" t="str">
            <v>DESPACHO</v>
          </cell>
          <cell r="F2349" t="str">
            <v>EXPRESS</v>
          </cell>
          <cell r="G2349" t="str">
            <v/>
          </cell>
          <cell r="H2349">
            <v>44970</v>
          </cell>
          <cell r="I2349" t="str">
            <v>ENTREGADO</v>
          </cell>
          <cell r="J2349">
            <v>44972</v>
          </cell>
          <cell r="K2349" t="str">
            <v>OTECEL</v>
          </cell>
          <cell r="L2349" t="str">
            <v>AVDA SIMON BOLIVAR Y VIA NAYON CONJUNTO CORPORATIVO EKOPARK TORRE 3 TELEFONICA</v>
          </cell>
        </row>
        <row r="2350">
          <cell r="A2350" t="str">
            <v>TK-8200</v>
          </cell>
          <cell r="B2350">
            <v>514951</v>
          </cell>
          <cell r="C2350" t="str">
            <v>TK-8200</v>
          </cell>
          <cell r="D2350" t="str">
            <v>MDELIVERY</v>
          </cell>
          <cell r="E2350" t="str">
            <v>DESPACHO</v>
          </cell>
          <cell r="F2350" t="str">
            <v>EXPRESS</v>
          </cell>
          <cell r="G2350" t="str">
            <v/>
          </cell>
          <cell r="H2350">
            <v>44970</v>
          </cell>
          <cell r="I2350" t="str">
            <v>ENTREGADO</v>
          </cell>
          <cell r="J2350">
            <v>44972</v>
          </cell>
          <cell r="K2350" t="str">
            <v>OTECEL</v>
          </cell>
          <cell r="L2350" t="str">
            <v>AVDA SIMON BOLIVAR Y VIA NAYON CONJUNTO CORPORATIVO EKOPARK TORRE 3 TELEFONICA</v>
          </cell>
        </row>
        <row r="2351">
          <cell r="A2351" t="str">
            <v>TK-8201</v>
          </cell>
          <cell r="B2351">
            <v>514952</v>
          </cell>
          <cell r="C2351" t="str">
            <v>TK-8201</v>
          </cell>
          <cell r="D2351" t="str">
            <v>MDELIVERY</v>
          </cell>
          <cell r="E2351" t="str">
            <v>DESPACHO</v>
          </cell>
          <cell r="F2351" t="str">
            <v>EXPRESS</v>
          </cell>
          <cell r="G2351" t="str">
            <v/>
          </cell>
          <cell r="H2351">
            <v>44970</v>
          </cell>
          <cell r="I2351" t="str">
            <v>ENTREGADO</v>
          </cell>
          <cell r="J2351">
            <v>44972</v>
          </cell>
          <cell r="K2351" t="str">
            <v>OTECEL</v>
          </cell>
          <cell r="L2351" t="str">
            <v>AVDA SIMON BOLIVAR Y VIA NAYON CONJUNTO CORPORATIVO EKOPARK TORRE 3 TELEFONICA</v>
          </cell>
        </row>
        <row r="2352">
          <cell r="A2352" t="str">
            <v>TK-8202</v>
          </cell>
          <cell r="B2352">
            <v>514953</v>
          </cell>
          <cell r="C2352" t="str">
            <v>TK-8202</v>
          </cell>
          <cell r="D2352" t="str">
            <v>MDELIVERY</v>
          </cell>
          <cell r="E2352" t="str">
            <v>DESPACHO</v>
          </cell>
          <cell r="F2352" t="str">
            <v>EXPRESS</v>
          </cell>
          <cell r="G2352" t="str">
            <v/>
          </cell>
          <cell r="H2352">
            <v>44970</v>
          </cell>
          <cell r="I2352" t="str">
            <v>ENTREGADO</v>
          </cell>
          <cell r="J2352">
            <v>44972</v>
          </cell>
          <cell r="K2352" t="str">
            <v>OTECEL</v>
          </cell>
          <cell r="L2352" t="str">
            <v>AVDA SIMON BOLIVAR Y VIA NAYON CONJUNTO CORPORATIVO EKOPARK TORRE 3 TELEFONICA</v>
          </cell>
        </row>
        <row r="2353">
          <cell r="A2353" t="str">
            <v>TK-8203</v>
          </cell>
          <cell r="B2353">
            <v>514954</v>
          </cell>
          <cell r="C2353" t="str">
            <v>TK-8203</v>
          </cell>
          <cell r="D2353" t="str">
            <v>MDELIVERY</v>
          </cell>
          <cell r="E2353" t="str">
            <v>DESPACHO</v>
          </cell>
          <cell r="F2353" t="str">
            <v>EXPRESS</v>
          </cell>
          <cell r="G2353" t="str">
            <v/>
          </cell>
          <cell r="H2353">
            <v>44970</v>
          </cell>
          <cell r="I2353" t="str">
            <v>ENTREGADO</v>
          </cell>
          <cell r="J2353">
            <v>44972</v>
          </cell>
          <cell r="K2353" t="str">
            <v>OTECEL</v>
          </cell>
          <cell r="L2353" t="str">
            <v>AVDA SIMON BOLIVAR Y VIA NAYON CONJUNTO CORPORATIVO EKOPARK TORRE 3 TELEFONICA</v>
          </cell>
        </row>
        <row r="2354">
          <cell r="A2354" t="str">
            <v>TK-8204</v>
          </cell>
          <cell r="B2354">
            <v>514955</v>
          </cell>
          <cell r="C2354" t="str">
            <v>TK-8204</v>
          </cell>
          <cell r="D2354" t="str">
            <v>MDELIVERY</v>
          </cell>
          <cell r="E2354" t="str">
            <v>DESPACHO</v>
          </cell>
          <cell r="F2354" t="str">
            <v>EXPRESS</v>
          </cell>
          <cell r="G2354" t="str">
            <v/>
          </cell>
          <cell r="H2354">
            <v>44970</v>
          </cell>
          <cell r="I2354" t="str">
            <v>ENTREGADO</v>
          </cell>
          <cell r="J2354">
            <v>44972</v>
          </cell>
          <cell r="K2354" t="str">
            <v>OTECEL</v>
          </cell>
          <cell r="L2354" t="str">
            <v>AVDA SIMON BOLIVAR Y VIA NAYON CONJUNTO CORPORATIVO EKOPARK TORRE 3 TELEFONICA</v>
          </cell>
        </row>
        <row r="2355">
          <cell r="A2355" t="str">
            <v>TK-8206</v>
          </cell>
          <cell r="B2355">
            <v>514956</v>
          </cell>
          <cell r="C2355" t="str">
            <v>TK-8206</v>
          </cell>
          <cell r="D2355" t="str">
            <v>MDELIVERY</v>
          </cell>
          <cell r="E2355" t="str">
            <v>DESPACHO</v>
          </cell>
          <cell r="F2355" t="str">
            <v>EXPRESS</v>
          </cell>
          <cell r="G2355" t="str">
            <v/>
          </cell>
          <cell r="H2355">
            <v>44970</v>
          </cell>
          <cell r="I2355" t="str">
            <v>ENTREGADO</v>
          </cell>
          <cell r="J2355">
            <v>44972</v>
          </cell>
          <cell r="K2355" t="str">
            <v>OTECEL</v>
          </cell>
          <cell r="L2355" t="str">
            <v>AVDA SIMON BOLIVAR Y VIA NAYON CONJUNTO CORPORATIVO EKOPARK TORRE 3 TELEFONICA</v>
          </cell>
        </row>
        <row r="2356">
          <cell r="A2356" t="str">
            <v>TK-8207</v>
          </cell>
          <cell r="B2356">
            <v>514957</v>
          </cell>
          <cell r="C2356" t="str">
            <v>TK-8207</v>
          </cell>
          <cell r="D2356" t="str">
            <v>MDELIVERY</v>
          </cell>
          <cell r="E2356" t="str">
            <v>DESPACHO</v>
          </cell>
          <cell r="F2356" t="str">
            <v>EXPRESS</v>
          </cell>
          <cell r="G2356" t="str">
            <v/>
          </cell>
          <cell r="H2356">
            <v>44970</v>
          </cell>
          <cell r="I2356" t="str">
            <v>ENTREGADO</v>
          </cell>
          <cell r="J2356">
            <v>44972</v>
          </cell>
          <cell r="K2356" t="str">
            <v>OTECEL</v>
          </cell>
          <cell r="L2356" t="str">
            <v>AVDA SIMON BOLIVAR Y VIA NAYON CONJUNTO CORPORATIVO EKOPARK TORRE 3 TELEFONICA</v>
          </cell>
        </row>
        <row r="2357">
          <cell r="A2357" t="str">
            <v>TK-8208</v>
          </cell>
          <cell r="B2357">
            <v>514958</v>
          </cell>
          <cell r="C2357" t="str">
            <v>TK-8208</v>
          </cell>
          <cell r="D2357" t="str">
            <v>MDELIVERY</v>
          </cell>
          <cell r="E2357" t="str">
            <v>DESPACHO</v>
          </cell>
          <cell r="F2357" t="str">
            <v>EXPRESS</v>
          </cell>
          <cell r="G2357" t="str">
            <v/>
          </cell>
          <cell r="H2357">
            <v>44970</v>
          </cell>
          <cell r="I2357" t="str">
            <v>ENTREGADO</v>
          </cell>
          <cell r="J2357">
            <v>44972</v>
          </cell>
          <cell r="K2357" t="str">
            <v>OTECEL</v>
          </cell>
          <cell r="L2357" t="str">
            <v>AVDA SIMON BOLIVAR Y VIA NAYON CONJUNTO CORPORATIVO EKOPARK TORRE 3 TELEFONICA</v>
          </cell>
        </row>
        <row r="2358">
          <cell r="A2358" t="str">
            <v>TK-8209</v>
          </cell>
          <cell r="B2358">
            <v>514959</v>
          </cell>
          <cell r="C2358" t="str">
            <v>TK-8209</v>
          </cell>
          <cell r="D2358" t="str">
            <v>MDELIVERY</v>
          </cell>
          <cell r="E2358" t="str">
            <v>DESPACHO</v>
          </cell>
          <cell r="F2358" t="str">
            <v>EXPRESS</v>
          </cell>
          <cell r="G2358" t="str">
            <v/>
          </cell>
          <cell r="H2358">
            <v>44970</v>
          </cell>
          <cell r="I2358" t="str">
            <v>ENTREGADO</v>
          </cell>
          <cell r="J2358">
            <v>44972</v>
          </cell>
          <cell r="K2358" t="str">
            <v>OTECEL</v>
          </cell>
          <cell r="L2358" t="str">
            <v>AVDA SIMON BOLIVAR Y VIA NAYON CONJUNTO CORPORATIVO EKOPARK TORRE 3 TELEFONICA</v>
          </cell>
        </row>
        <row r="2359">
          <cell r="A2359" t="str">
            <v>TK-8210</v>
          </cell>
          <cell r="B2359">
            <v>514960</v>
          </cell>
          <cell r="C2359" t="str">
            <v>TK-8210</v>
          </cell>
          <cell r="D2359" t="str">
            <v>MDELIVERY</v>
          </cell>
          <cell r="E2359" t="str">
            <v>DESPACHO</v>
          </cell>
          <cell r="F2359" t="str">
            <v>EXPRESS</v>
          </cell>
          <cell r="G2359" t="str">
            <v/>
          </cell>
          <cell r="H2359">
            <v>44970</v>
          </cell>
          <cell r="I2359" t="str">
            <v>ENTREGADO</v>
          </cell>
          <cell r="J2359">
            <v>44972</v>
          </cell>
          <cell r="K2359" t="str">
            <v>OTECEL</v>
          </cell>
          <cell r="L2359" t="str">
            <v>AVDA SIMON BOLIVAR Y VIA NAYON CONJUNTO CORPORATIVO EKOPARK TORRE 3 TELEFONICA</v>
          </cell>
        </row>
        <row r="2360">
          <cell r="A2360" t="str">
            <v>SOBRE 142</v>
          </cell>
          <cell r="B2360">
            <v>514938</v>
          </cell>
          <cell r="C2360" t="str">
            <v>SOBRE 142</v>
          </cell>
          <cell r="D2360" t="str">
            <v>HYCITE</v>
          </cell>
          <cell r="E2360" t="str">
            <v>DESPACHO</v>
          </cell>
          <cell r="F2360" t="str">
            <v>NORMAL</v>
          </cell>
          <cell r="G2360" t="str">
            <v>031002004260459</v>
          </cell>
          <cell r="H2360">
            <v>44970</v>
          </cell>
          <cell r="I2360" t="str">
            <v>ENTREGADO</v>
          </cell>
          <cell r="J2360">
            <v>44973</v>
          </cell>
          <cell r="K2360" t="str">
            <v>JEANETH PAULINA IZA PAZMINO</v>
          </cell>
          <cell r="L2360" t="str">
            <v>DESVIO BOYANAG LA MOYA DE SIBAMBE SIBAMBE CASA COLOR BLANCO CON LADRILLO </v>
          </cell>
        </row>
        <row r="2361">
          <cell r="A2361" t="str">
            <v>SOBRE 143</v>
          </cell>
          <cell r="B2361">
            <v>514939</v>
          </cell>
          <cell r="C2361" t="str">
            <v>SOBRE 143</v>
          </cell>
          <cell r="D2361" t="str">
            <v>HYCITE</v>
          </cell>
          <cell r="E2361" t="str">
            <v>DESPACHO</v>
          </cell>
          <cell r="F2361" t="str">
            <v>NORMAL</v>
          </cell>
          <cell r="G2361" t="str">
            <v>031002004260460</v>
          </cell>
          <cell r="H2361">
            <v>44970</v>
          </cell>
          <cell r="I2361" t="str">
            <v>ENTREGADO</v>
          </cell>
          <cell r="J2361">
            <v>44973</v>
          </cell>
          <cell r="K2361" t="str">
            <v>DAYSITA PATRICIA ARCENTALES NOLE</v>
          </cell>
          <cell r="L2361" t="str">
            <v>JAIME JARAMILLO BERNARDO VALDIVIESO Y QUITO 191-38 </v>
          </cell>
        </row>
        <row r="2362">
          <cell r="A2362" t="str">
            <v>SOBRE 144</v>
          </cell>
          <cell r="B2362">
            <v>514940</v>
          </cell>
          <cell r="C2362" t="str">
            <v>SOBRE 144</v>
          </cell>
          <cell r="D2362" t="str">
            <v>HYCITE</v>
          </cell>
          <cell r="E2362" t="str">
            <v>DESPACHO</v>
          </cell>
          <cell r="F2362" t="str">
            <v>NORMAL</v>
          </cell>
          <cell r="G2362" t="str">
            <v>FTQ85981</v>
          </cell>
          <cell r="H2362">
            <v>44970</v>
          </cell>
          <cell r="I2362" t="str">
            <v>ENTREGADO</v>
          </cell>
          <cell r="J2362">
            <v>44971</v>
          </cell>
          <cell r="K2362" t="str">
            <v>TATIANA ZULEMA LEON LEON - CHRISTIAN SALAZAR</v>
          </cell>
          <cell r="L2362" t="str">
            <v>VERACRUZ N34-90 ENTRE PEDRO BEDON Y AMERICA</v>
          </cell>
        </row>
        <row r="2363">
          <cell r="A2363" t="str">
            <v>18654021</v>
          </cell>
          <cell r="B2363">
            <v>514937</v>
          </cell>
          <cell r="C2363" t="str">
            <v>18654021</v>
          </cell>
          <cell r="D2363" t="str">
            <v>SPARE</v>
          </cell>
          <cell r="E2363" t="str">
            <v>DESPACHO</v>
          </cell>
          <cell r="F2363" t="str">
            <v>NORMAL</v>
          </cell>
          <cell r="G2363" t="str">
            <v>85880</v>
          </cell>
          <cell r="H2363">
            <v>44970</v>
          </cell>
          <cell r="I2363" t="str">
            <v>ENTREGADO</v>
          </cell>
          <cell r="J2363">
            <v>44971</v>
          </cell>
          <cell r="K2363" t="str">
            <v>FLEXNET QUITO_PATRICO PONCE</v>
          </cell>
          <cell r="L2363" t="str">
            <v>COMPLEJO SAN JORGE. 28 DE JUNIO Y GARCIA MORENO - ENTRADA A LLANO GRANDE.</v>
          </cell>
        </row>
        <row r="2364">
          <cell r="A2364" t="str">
            <v>20003113968490</v>
          </cell>
          <cell r="B2364">
            <v>514910</v>
          </cell>
          <cell r="C2364" t="str">
            <v>20003113968490</v>
          </cell>
          <cell r="D2364" t="str">
            <v>CONECEL</v>
          </cell>
          <cell r="E2364" t="str">
            <v>DESPACHO</v>
          </cell>
          <cell r="F2364" t="str">
            <v>NORMAL</v>
          </cell>
          <cell r="G2364" t="str">
            <v>GR20003113968490</v>
          </cell>
          <cell r="H2364">
            <v>44970</v>
          </cell>
          <cell r="I2364" t="str">
            <v>ENTREGADO</v>
          </cell>
          <cell r="J2364">
            <v>44971</v>
          </cell>
          <cell r="K2364" t="str">
            <v xml:space="preserve">BRYAN JULIO TOMALA SUAREZ / </v>
          </cell>
          <cell r="L2364" t="str">
            <v>LA LIBERTAD / LA LIBERTAD / BARRIO 25 DE SEPTIEMBRE AV 26 Y CALLE 28 EN CASA 1 PISO COLOR BLANCO DIAGONAL AL MERCADO 25 DE SEPTIEMBRE A MEDIA CUADRA DE LLEGAR A LOS SEMAFOROS</v>
          </cell>
        </row>
        <row r="2365">
          <cell r="A2365" t="str">
            <v>20003113955736</v>
          </cell>
          <cell r="B2365">
            <v>514912</v>
          </cell>
          <cell r="C2365" t="str">
            <v>20003113955736</v>
          </cell>
          <cell r="D2365" t="str">
            <v>CONECEL</v>
          </cell>
          <cell r="E2365" t="str">
            <v>DESPACHO</v>
          </cell>
          <cell r="F2365" t="str">
            <v>NORMAL</v>
          </cell>
          <cell r="G2365" t="str">
            <v>GR20003113955736</v>
          </cell>
          <cell r="H2365">
            <v>44970</v>
          </cell>
          <cell r="I2365" t="str">
            <v>ENTREGADO</v>
          </cell>
          <cell r="J2365">
            <v>44971</v>
          </cell>
          <cell r="K2365" t="str">
            <v xml:space="preserve">RAUL DAVID PISCO QUISPE / </v>
          </cell>
          <cell r="L2365" t="str">
            <v>SANTO DOMINGO / RIO VERDE / AV DE LOS INCAS Y DE LOS AIMARAS CASA DE CLOR BALNCO A UNA CUADRA DEL PARQUE DE LA MADRE</v>
          </cell>
        </row>
        <row r="2366">
          <cell r="A2366" t="str">
            <v>20003113969549</v>
          </cell>
          <cell r="B2366">
            <v>514913</v>
          </cell>
          <cell r="C2366" t="str">
            <v>20003113969549</v>
          </cell>
          <cell r="D2366" t="str">
            <v>CONECEL</v>
          </cell>
          <cell r="E2366" t="str">
            <v>DESPACHO</v>
          </cell>
          <cell r="F2366" t="str">
            <v>NORMAL</v>
          </cell>
          <cell r="G2366" t="str">
            <v>GR20003113969549</v>
          </cell>
          <cell r="H2366">
            <v>44970</v>
          </cell>
          <cell r="I2366" t="str">
            <v>ENTREGADO</v>
          </cell>
          <cell r="J2366">
            <v>44971</v>
          </cell>
          <cell r="K2366" t="str">
            <v xml:space="preserve">ANA PAULA VITE DELGADO / </v>
          </cell>
          <cell r="L2366" t="str">
            <v>SANTO DOMINGO / ABRAHAM CALAZACON / CALLE LUIS CORDERO Y ANTONIO ANTE EN EDIFICO GRUPOS SCARNNER SECURITY CAFE ATRAS DE LA VIRGEN</v>
          </cell>
        </row>
        <row r="2367">
          <cell r="A2367" t="str">
            <v>20003113974396</v>
          </cell>
          <cell r="B2367">
            <v>514918</v>
          </cell>
          <cell r="C2367" t="str">
            <v>20003113974396</v>
          </cell>
          <cell r="D2367" t="str">
            <v>CONECEL</v>
          </cell>
          <cell r="E2367" t="str">
            <v>DESPACHO</v>
          </cell>
          <cell r="F2367" t="str">
            <v>NORMAL</v>
          </cell>
          <cell r="G2367" t="str">
            <v>FT85999</v>
          </cell>
          <cell r="H2367">
            <v>44970</v>
          </cell>
          <cell r="I2367" t="str">
            <v>COORDINADO</v>
          </cell>
          <cell r="J2367">
            <v>44973</v>
          </cell>
          <cell r="K2367" t="str">
            <v xml:space="preserve">CECILIA CRISTINA SANTANA GUILLIN / </v>
          </cell>
          <cell r="L2367" t="str">
            <v>QUITO / CONOCOTO / CONJ NUEVA VIDA 1 CASA 10 CLL IGNACIO DE QUEZADA Y JOSE MARIA MASIA A 1/2 CRD DE MOTOSTROKER</v>
          </cell>
        </row>
        <row r="2368">
          <cell r="A2368" t="str">
            <v>20003112460077</v>
          </cell>
          <cell r="B2368">
            <v>514921</v>
          </cell>
          <cell r="C2368" t="str">
            <v>20003112460077</v>
          </cell>
          <cell r="D2368" t="str">
            <v>CONECEL</v>
          </cell>
          <cell r="E2368" t="str">
            <v>DESPACHO</v>
          </cell>
          <cell r="F2368" t="str">
            <v>NORMAL</v>
          </cell>
          <cell r="G2368" t="str">
            <v>FT86013</v>
          </cell>
          <cell r="H2368">
            <v>44970</v>
          </cell>
          <cell r="I2368" t="str">
            <v>DEVOLUCION_EN_PROCESO</v>
          </cell>
          <cell r="J2368">
            <v>44972</v>
          </cell>
          <cell r="K2368" t="str">
            <v xml:space="preserve">VICTOR PATRICIO MARTINEZ QUIJIJE / </v>
          </cell>
          <cell r="L2368" t="str">
            <v>DAULE / LA AURORA / CARLOS ALBERTO FLORES Y CESAR BADMONDE VILLA 2 MANZANA 62/CS 2 PS CLR BEIGE A 2 CUADRAS DE LA GLESIA SAN JUAN POR EL PARQUE</v>
          </cell>
        </row>
        <row r="2369">
          <cell r="A2369" t="str">
            <v>20003113955766</v>
          </cell>
          <cell r="B2369">
            <v>514927</v>
          </cell>
          <cell r="C2369" t="str">
            <v>20003113955766</v>
          </cell>
          <cell r="D2369" t="str">
            <v>CONECEL</v>
          </cell>
          <cell r="E2369" t="str">
            <v>DESPACHO</v>
          </cell>
          <cell r="F2369" t="str">
            <v>NORMAL</v>
          </cell>
          <cell r="G2369" t="str">
            <v/>
          </cell>
          <cell r="H2369">
            <v>44970</v>
          </cell>
          <cell r="I2369" t="str">
            <v>ENTREGADO</v>
          </cell>
          <cell r="J2369">
            <v>44972</v>
          </cell>
          <cell r="K2369" t="str">
            <v xml:space="preserve">MONICA ALEXANDRA TOBAR SILVA / </v>
          </cell>
          <cell r="L2369" t="str">
            <v>CUENCA / SAN BLAS / CALLE GRAN COLOMBIA N10-65 ENTRE PADRE AGUIRRE Y GENERAL TORRES EN EL HOTEL MORENITA DEL ROSARIO FRENTE A LA PARADA DEL TRANSVIA DE LA IGLESIA DE SANTO DOMINGO</v>
          </cell>
        </row>
        <row r="2370">
          <cell r="A2370" t="str">
            <v>20003113953684</v>
          </cell>
          <cell r="B2370">
            <v>514928</v>
          </cell>
          <cell r="C2370" t="str">
            <v>20003113953684</v>
          </cell>
          <cell r="D2370" t="str">
            <v>CONECEL</v>
          </cell>
          <cell r="E2370" t="str">
            <v>DESPACHO</v>
          </cell>
          <cell r="F2370" t="str">
            <v>NORMAL</v>
          </cell>
          <cell r="G2370" t="str">
            <v>GR20003113953684</v>
          </cell>
          <cell r="H2370">
            <v>44970</v>
          </cell>
          <cell r="I2370" t="str">
            <v>ENTREGADO</v>
          </cell>
          <cell r="J2370">
            <v>44972</v>
          </cell>
          <cell r="K2370" t="str">
            <v xml:space="preserve">SANDRO OSWALDO CAICEDO GARCES / </v>
          </cell>
          <cell r="L2370" t="str">
            <v>SANTO DOMINGO / RIO VERDE / COOP NUEVA REPUBLICA BARRIO PINAL DEL RIO TEMUCO CALLE VALENCIA LOTE 8 CASA DE UN PISO COLOR CREMA A UNA CUADRA DE LA COOP RUMINAHUI</v>
          </cell>
        </row>
        <row r="2371">
          <cell r="A2371" t="str">
            <v>20003113920480</v>
          </cell>
          <cell r="B2371">
            <v>514924</v>
          </cell>
          <cell r="C2371" t="str">
            <v>20003113920480</v>
          </cell>
          <cell r="D2371" t="str">
            <v>CONECEL</v>
          </cell>
          <cell r="E2371" t="str">
            <v>DESPACHO</v>
          </cell>
          <cell r="F2371" t="str">
            <v>NORMAL</v>
          </cell>
          <cell r="G2371" t="str">
            <v>031002004260538</v>
          </cell>
          <cell r="H2371">
            <v>44970</v>
          </cell>
          <cell r="I2371" t="str">
            <v>COORDINADO</v>
          </cell>
          <cell r="J2371">
            <v>44973</v>
          </cell>
          <cell r="K2371" t="str">
            <v xml:space="preserve">BYRAN PAUL GARCIA SANTACRUZ / </v>
          </cell>
          <cell r="L2371" t="str">
            <v>RIOBAMBA / LIZARZABURU / AV CESAR DAVILA ANDRADE RIO DE ORO CASA DE DOS PISOS COLOR LADRILLO A UNA CUADRA DE LA AV MONSENOR LEONIDAS PROANO</v>
          </cell>
        </row>
        <row r="2372">
          <cell r="A2372" t="str">
            <v>18048454</v>
          </cell>
          <cell r="B2372">
            <v>514925</v>
          </cell>
          <cell r="C2372" t="str">
            <v>18048454</v>
          </cell>
          <cell r="D2372" t="str">
            <v>CONECEL</v>
          </cell>
          <cell r="E2372" t="str">
            <v>DESPACHO</v>
          </cell>
          <cell r="F2372" t="str">
            <v>NORMAL</v>
          </cell>
          <cell r="G2372" t="str">
            <v>031002004260539</v>
          </cell>
          <cell r="H2372">
            <v>44970</v>
          </cell>
          <cell r="I2372" t="str">
            <v>COORDINADO</v>
          </cell>
          <cell r="J2372">
            <v>44972</v>
          </cell>
          <cell r="K2372" t="str">
            <v xml:space="preserve">MARIA FERNANDA TORRES VELASCO / </v>
          </cell>
          <cell r="L2372" t="str">
            <v>AMBATO / MATRIZ / URBANIZACION JARDIN AMBATENO/CALLE BENITO PEREZ GALDOS ENTRE JACINTO VERDAGUER Y CASTELAR EN CASA 3 PISO COLOR BEIGE EN UPC</v>
          </cell>
        </row>
        <row r="2373">
          <cell r="A2373" t="str">
            <v>20003113942950</v>
          </cell>
          <cell r="B2373">
            <v>514932</v>
          </cell>
          <cell r="C2373" t="str">
            <v>20003113942950</v>
          </cell>
          <cell r="D2373" t="str">
            <v>CONECEL</v>
          </cell>
          <cell r="E2373" t="str">
            <v>DESPACHO</v>
          </cell>
          <cell r="F2373" t="str">
            <v>NORMAL</v>
          </cell>
          <cell r="G2373" t="str">
            <v/>
          </cell>
          <cell r="H2373">
            <v>44970</v>
          </cell>
          <cell r="I2373" t="str">
            <v>ENTREGADO</v>
          </cell>
          <cell r="J2373">
            <v>44971</v>
          </cell>
          <cell r="K2373" t="str">
            <v xml:space="preserve">FERNANDO MARCELO VEGA ALVARADO / </v>
          </cell>
          <cell r="L2373" t="str">
            <v>CUENCA / BELLAVISTA / CALLE LUIS CORDERO Y PIO BRAVO EN EL PARQUEADERO DE MARCIMEX PREGUNTAR EN LA GARITA PRINCIPAL</v>
          </cell>
        </row>
        <row r="2374">
          <cell r="A2374" t="str">
            <v>20003114386461</v>
          </cell>
          <cell r="B2374">
            <v>514933</v>
          </cell>
          <cell r="C2374" t="str">
            <v>20003114386461</v>
          </cell>
          <cell r="D2374" t="str">
            <v>CONECEL</v>
          </cell>
          <cell r="E2374" t="str">
            <v>DESPACHO</v>
          </cell>
          <cell r="F2374" t="str">
            <v>NORMAL</v>
          </cell>
          <cell r="G2374" t="str">
            <v>031002004260544</v>
          </cell>
          <cell r="H2374">
            <v>44970</v>
          </cell>
          <cell r="I2374" t="str">
            <v>COORDINADO</v>
          </cell>
          <cell r="J2374">
            <v>44973</v>
          </cell>
          <cell r="K2374" t="str">
            <v>LUIS FERNANDO VALDIVIESO RAMIREZ / MARJINEANU EUDOCHIA</v>
          </cell>
          <cell r="L2374" t="str">
            <v>LOJA / EL SAGRARIO / AV CUSUBAMBA Y CALLE CANAR EN EL EDIFICIO VISTA REAL SEXTO PISO A UNA CUADRA DE LA DISTRIBUIDORA AGA</v>
          </cell>
        </row>
        <row r="2375">
          <cell r="A2375" t="str">
            <v>20003113954553</v>
          </cell>
          <cell r="B2375">
            <v>514934</v>
          </cell>
          <cell r="C2375" t="str">
            <v>20003113954553</v>
          </cell>
          <cell r="D2375" t="str">
            <v>CONECEL</v>
          </cell>
          <cell r="E2375" t="str">
            <v>DESPACHO</v>
          </cell>
          <cell r="F2375" t="str">
            <v>NORMAL</v>
          </cell>
          <cell r="G2375" t="str">
            <v>031002004260545</v>
          </cell>
          <cell r="H2375">
            <v>44970</v>
          </cell>
          <cell r="I2375" t="str">
            <v>COORDINADO</v>
          </cell>
          <cell r="J2375">
            <v>44973</v>
          </cell>
          <cell r="K2375" t="str">
            <v xml:space="preserve">EDITH DEL ROSARIO BUSTAMANTE BUSTAMANTE / </v>
          </cell>
          <cell r="L2375" t="str">
            <v>LOJA / SUCRE / CALLE ARGENTINA ENTRE CALLES URUGUAY Y PARAGUAY CASA AMARILLA DE UN PISO COLOR AMARILLO DIAGONAL A LA IGLESIA DE SAN PEDRO</v>
          </cell>
        </row>
        <row r="2376">
          <cell r="A2376" t="str">
            <v>20003110330393</v>
          </cell>
          <cell r="B2376">
            <v>514935</v>
          </cell>
          <cell r="C2376" t="str">
            <v>20003110330393</v>
          </cell>
          <cell r="D2376" t="str">
            <v>CONECEL</v>
          </cell>
          <cell r="E2376" t="str">
            <v>DESPACHO</v>
          </cell>
          <cell r="F2376" t="str">
            <v>NORMAL</v>
          </cell>
          <cell r="G2376" t="str">
            <v>031002004260546</v>
          </cell>
          <cell r="H2376">
            <v>44970</v>
          </cell>
          <cell r="I2376" t="str">
            <v>ENTREGADO</v>
          </cell>
          <cell r="J2376">
            <v>44972</v>
          </cell>
          <cell r="K2376" t="str">
            <v xml:space="preserve">DAYANA PAULINA VALENCIA MENDOZA / </v>
          </cell>
          <cell r="L2376" t="str">
            <v>PORTOVIEJO / FRANCISCO PACHECO / CALLE THOMAS LARREA Y 10 DE DICIEMBRE CASA DE DOS PISOS A LOS ALTOS DE LA TIENDA DONA VINA DETRAS DEL CDP DE PORTOVIEJO</v>
          </cell>
        </row>
        <row r="2377">
          <cell r="A2377" t="str">
            <v>20003112460332</v>
          </cell>
          <cell r="B2377">
            <v>514880</v>
          </cell>
          <cell r="C2377" t="str">
            <v>20003112460332</v>
          </cell>
          <cell r="D2377" t="str">
            <v>CONECEL</v>
          </cell>
          <cell r="E2377" t="str">
            <v>DESPACHO</v>
          </cell>
          <cell r="F2377" t="str">
            <v>NORMAL</v>
          </cell>
          <cell r="G2377" t="str">
            <v>FT86010</v>
          </cell>
          <cell r="H2377">
            <v>44970</v>
          </cell>
          <cell r="I2377" t="str">
            <v>ENTREGADO</v>
          </cell>
          <cell r="J2377">
            <v>44972</v>
          </cell>
          <cell r="K2377" t="str">
            <v xml:space="preserve">JOHN STALIN LOPEZ VELIZ / </v>
          </cell>
          <cell r="L2377" t="str">
            <v>GUAYAQUIL / ROCAFUERTE / ILLINGWORTH Y PICHINCHA CENTRO SUR MIES/JUNTO A LA PREFECTURA/TRABAJA EDI DIRECCION DISTRICTAL CENTRO SUR MIES EDF 7 PS DE VIDRIO</v>
          </cell>
        </row>
        <row r="2378">
          <cell r="A2378" t="str">
            <v>20003113974309</v>
          </cell>
          <cell r="B2378">
            <v>514888</v>
          </cell>
          <cell r="C2378" t="str">
            <v>20003113974309</v>
          </cell>
          <cell r="D2378" t="str">
            <v>CONECEL</v>
          </cell>
          <cell r="E2378" t="str">
            <v>DESPACHO</v>
          </cell>
          <cell r="F2378" t="str">
            <v>NORMAL</v>
          </cell>
          <cell r="G2378" t="str">
            <v>FT85987/FTR47033</v>
          </cell>
          <cell r="H2378">
            <v>44970</v>
          </cell>
          <cell r="I2378" t="str">
            <v>ENTREGADO</v>
          </cell>
          <cell r="J2378">
            <v>44973</v>
          </cell>
          <cell r="K2378" t="str">
            <v xml:space="preserve">GANESH HARIDAS / </v>
          </cell>
          <cell r="L2378" t="str">
            <v>QUITO / INAQUITO / SCTOR LA CAROLINA TORRE CHECOSLOVAQUIA CALLE CHECOSLOVAQUIA Y SUIZA EDIFICIO 10 PISOS DEP.801 A 1CDR PARQUE LA CAROLINA</v>
          </cell>
        </row>
        <row r="2379">
          <cell r="A2379" t="str">
            <v>20003110341698</v>
          </cell>
          <cell r="B2379">
            <v>514889</v>
          </cell>
          <cell r="C2379" t="str">
            <v>20003110341698</v>
          </cell>
          <cell r="D2379" t="str">
            <v>CONECEL</v>
          </cell>
          <cell r="E2379" t="str">
            <v>DESPACHO</v>
          </cell>
          <cell r="F2379" t="str">
            <v>NORMAL</v>
          </cell>
          <cell r="G2379" t="str">
            <v>FT86012</v>
          </cell>
          <cell r="H2379">
            <v>44970</v>
          </cell>
          <cell r="I2379" t="str">
            <v>DEVOLUCION_EN_PROCESO</v>
          </cell>
          <cell r="J2379">
            <v>44973</v>
          </cell>
          <cell r="K2379" t="str">
            <v xml:space="preserve">ROSA ALEXANDRA CHEVEZ SOLIS / </v>
          </cell>
          <cell r="L2379" t="str">
            <v>DURAN / ELOY ALFARO / CDLA EL ARBOLITO CALLE CC Y CALLE CD EN LA MZ H3 VLL 4 CASA DE DOS PISOS A DOS CUADRAS DE LA IGLESIA LIRIO DE LOS VALLES DIAGONAL A LA TIENDA NOHELIA</v>
          </cell>
        </row>
        <row r="2380">
          <cell r="A2380" t="str">
            <v>20003110717999</v>
          </cell>
          <cell r="B2380">
            <v>514890</v>
          </cell>
          <cell r="C2380" t="str">
            <v>20003110717999</v>
          </cell>
          <cell r="D2380" t="str">
            <v>CONECEL</v>
          </cell>
          <cell r="E2380" t="str">
            <v>DESPACHO</v>
          </cell>
          <cell r="F2380" t="str">
            <v>NORMAL</v>
          </cell>
          <cell r="G2380" t="str">
            <v>FT85986</v>
          </cell>
          <cell r="H2380">
            <v>44970</v>
          </cell>
          <cell r="I2380" t="str">
            <v>COORDINADO</v>
          </cell>
          <cell r="J2380">
            <v>44973</v>
          </cell>
          <cell r="K2380" t="str">
            <v xml:space="preserve">FRANKLIN ROLANDO JAMI SANGO / </v>
          </cell>
          <cell r="L2380" t="str">
            <v>QUITO / TUMBACO / AV LUIS CORDERO Y LA CERAMICA CASA DE DOS PISOS A 100M DE LA FRUTERIA JOSUE LLAMAR CUANDO SE ENCUENTREN EN LA FRUTERIA</v>
          </cell>
        </row>
        <row r="2381">
          <cell r="A2381" t="str">
            <v>20003110719172</v>
          </cell>
          <cell r="B2381">
            <v>514893</v>
          </cell>
          <cell r="C2381" t="str">
            <v>20003110719172</v>
          </cell>
          <cell r="D2381" t="str">
            <v>CONECEL</v>
          </cell>
          <cell r="E2381" t="str">
            <v>DESPACHO</v>
          </cell>
          <cell r="F2381" t="str">
            <v>NORMAL</v>
          </cell>
          <cell r="G2381" t="str">
            <v>031002004260527</v>
          </cell>
          <cell r="H2381">
            <v>44970</v>
          </cell>
          <cell r="I2381" t="str">
            <v>ENTREGADO</v>
          </cell>
          <cell r="J2381">
            <v>44973</v>
          </cell>
          <cell r="K2381" t="str">
            <v xml:space="preserve">GLADYS CECILIA PUETATE MONTENEGRO / </v>
          </cell>
          <cell r="L2381" t="str">
            <v>TULCAN / TULCAN / AV COLON Y MACHALA JUNTO A RADIO LA NUEVA Y A HOTEL COMFORT CLIENTE PIDE SE LE LLAME POR FAVOR</v>
          </cell>
        </row>
        <row r="2382">
          <cell r="A2382" t="str">
            <v>20003080208424_1</v>
          </cell>
          <cell r="B2382">
            <v>514895</v>
          </cell>
          <cell r="C2382" t="str">
            <v>20003080208424_1</v>
          </cell>
          <cell r="D2382" t="str">
            <v>CONECEL</v>
          </cell>
          <cell r="E2382" t="str">
            <v>DESPACHO</v>
          </cell>
          <cell r="F2382" t="str">
            <v>NORMAL</v>
          </cell>
          <cell r="G2382" t="str">
            <v>031002004260529</v>
          </cell>
          <cell r="H2382">
            <v>44970</v>
          </cell>
          <cell r="I2382" t="str">
            <v>DEVOLUCION_EN_PROCESO</v>
          </cell>
          <cell r="J2382">
            <v>44971</v>
          </cell>
          <cell r="K2382" t="str">
            <v xml:space="preserve">CARLOS GENARO QUIROZ LEON / </v>
          </cell>
          <cell r="L2382" t="str">
            <v>MACHALA / MACHALA / AV SUCRE ENTRE GUAYAS Y AYACUCHO EN EL EDIFICIO INMORAVER 2 EN LA VENTANA DE ABOGADOS CARLOS QUIROZ FRENTE AL PERIODICO EL NACIONAL</v>
          </cell>
        </row>
        <row r="2383">
          <cell r="A2383" t="str">
            <v>20003110309724</v>
          </cell>
          <cell r="B2383">
            <v>514896</v>
          </cell>
          <cell r="C2383" t="str">
            <v>20003110309724</v>
          </cell>
          <cell r="D2383" t="str">
            <v>CONECEL</v>
          </cell>
          <cell r="E2383" t="str">
            <v>DESPACHO</v>
          </cell>
          <cell r="F2383" t="str">
            <v>NORMAL</v>
          </cell>
          <cell r="G2383" t="str">
            <v>GR20003110309724</v>
          </cell>
          <cell r="H2383">
            <v>44970</v>
          </cell>
          <cell r="I2383" t="str">
            <v>EN_TRANSITO</v>
          </cell>
          <cell r="J2383">
            <v>44972</v>
          </cell>
          <cell r="K2383" t="str">
            <v xml:space="preserve">NATHALY SCARLETT PACHECO CERVANTES / </v>
          </cell>
          <cell r="L2383" t="str">
            <v>LAGO AGRIO / NUEVA LOJA / AV. CIRCUVALACION Y CALLE CHINCHIPE CREPERIA DE LUNA EN CASA 3 PISO PORTON BLANCO CON IMAGENES FRENTE AL PARQUE SIMON BOLIVAR PREV LLAMADA</v>
          </cell>
        </row>
        <row r="2384">
          <cell r="A2384" t="str">
            <v>20003113954455</v>
          </cell>
          <cell r="B2384">
            <v>514899</v>
          </cell>
          <cell r="C2384" t="str">
            <v>20003113954455</v>
          </cell>
          <cell r="D2384" t="str">
            <v>CONECEL</v>
          </cell>
          <cell r="E2384" t="str">
            <v>DESPACHO</v>
          </cell>
          <cell r="F2384" t="str">
            <v>NORMAL</v>
          </cell>
          <cell r="G2384" t="str">
            <v/>
          </cell>
          <cell r="H2384">
            <v>44970</v>
          </cell>
          <cell r="I2384" t="str">
            <v>ENTREGADO</v>
          </cell>
          <cell r="J2384">
            <v>44972</v>
          </cell>
          <cell r="K2384" t="str">
            <v xml:space="preserve">JUAN JOSE MARQUEZ GONZALEZ / </v>
          </cell>
          <cell r="L2384" t="str">
            <v>CUENCA / HUAYNACAPAC / CALLE GONZALES SUAREZ Y GONZALO ZALDUMBIDE CASA DE DOS PISOS COLOR BLANCO A LOS ALTOS DEL ALMACEN DE PINTURA AMERICA DE PINTURAS FRENTE A MAXILLANTAS</v>
          </cell>
        </row>
        <row r="2385">
          <cell r="A2385" t="str">
            <v>20003113953477</v>
          </cell>
          <cell r="B2385">
            <v>514900</v>
          </cell>
          <cell r="C2385" t="str">
            <v>20003113953477</v>
          </cell>
          <cell r="D2385" t="str">
            <v>CONECEL</v>
          </cell>
          <cell r="E2385" t="str">
            <v>DESPACHO</v>
          </cell>
          <cell r="F2385" t="str">
            <v>NORMAL</v>
          </cell>
          <cell r="G2385" t="str">
            <v>031002004260530</v>
          </cell>
          <cell r="H2385">
            <v>44970</v>
          </cell>
          <cell r="I2385" t="str">
            <v>ENTREGADO</v>
          </cell>
          <cell r="J2385">
            <v>44973</v>
          </cell>
          <cell r="K2385" t="str">
            <v xml:space="preserve">FABIAN EDUARDO ANDRADE RODAS / </v>
          </cell>
          <cell r="L2385" t="str">
            <v>LOJA / EL VALLE / CALLE CUENCA Y SANTA ROSA CASA DE DOS PISOS EN EL CONDOMINIO VALLE REAL DETRAS DEL COLEGIO CALATAN</v>
          </cell>
        </row>
        <row r="2386">
          <cell r="A2386" t="str">
            <v>20003110312267</v>
          </cell>
          <cell r="B2386">
            <v>514902</v>
          </cell>
          <cell r="C2386" t="str">
            <v>20003110312267</v>
          </cell>
          <cell r="D2386" t="str">
            <v>CONECEL</v>
          </cell>
          <cell r="E2386" t="str">
            <v>DESPACHO</v>
          </cell>
          <cell r="F2386" t="str">
            <v>NORMAL</v>
          </cell>
          <cell r="G2386" t="str">
            <v>031002004262563</v>
          </cell>
          <cell r="H2386">
            <v>44970</v>
          </cell>
          <cell r="I2386" t="str">
            <v>GESTION TELEFONICA</v>
          </cell>
          <cell r="J2386">
            <v>44972</v>
          </cell>
          <cell r="K2386" t="str">
            <v>RODY ALBERTO CHIANG VELEZ / DIANA CAROLINA CHIANG VELEZ</v>
          </cell>
          <cell r="L2386" t="str">
            <v>QUEVEDO / 7 DE OCTUBRE / CDLA EL GUAYACAN/CALLE 1ERA LOCAL FRIGOR.GUAYACAN CL VERDE DE 1P JUNTO A NEGOCIO DE CELULARES A 2 CS DEL MEGATODO A 1CUADRA DEL UPC</v>
          </cell>
        </row>
        <row r="2387">
          <cell r="A2387" t="str">
            <v>SP_23_084_18651268</v>
          </cell>
          <cell r="B2387">
            <v>514879</v>
          </cell>
          <cell r="C2387" t="str">
            <v>SP_23_084_18651268</v>
          </cell>
          <cell r="D2387" t="str">
            <v>SPARE</v>
          </cell>
          <cell r="E2387" t="str">
            <v>DESPACHO</v>
          </cell>
          <cell r="F2387" t="str">
            <v>NORMAL</v>
          </cell>
          <cell r="G2387" t="str">
            <v>FT85864</v>
          </cell>
          <cell r="H2387">
            <v>44970</v>
          </cell>
          <cell r="I2387" t="str">
            <v>ENTREGADO</v>
          </cell>
          <cell r="J2387">
            <v>44971</v>
          </cell>
          <cell r="K2387" t="str">
            <v>FLEXNET GUAYAQUIL_STALIN PALMA</v>
          </cell>
          <cell r="L2387" t="str">
            <v>FERNANDO GUTIÉRREZ HILL. VÍA A DAULE KM 8 1/2. ENTRADA A COOPERATIVA JUAN MONTALVO.</v>
          </cell>
        </row>
        <row r="2388">
          <cell r="A2388" t="str">
            <v>RET23-005</v>
          </cell>
          <cell r="B2388">
            <v>514878</v>
          </cell>
          <cell r="C2388" t="str">
            <v>RET23-005</v>
          </cell>
          <cell r="D2388" t="str">
            <v>MOVISTAR</v>
          </cell>
          <cell r="E2388" t="str">
            <v>RETIRO</v>
          </cell>
          <cell r="F2388" t="str">
            <v>NORMAL</v>
          </cell>
          <cell r="G2388" t="str">
            <v>FEX46883</v>
          </cell>
          <cell r="H2388">
            <v>44970</v>
          </cell>
          <cell r="I2388" t="str">
            <v>ENTREGADO</v>
          </cell>
          <cell r="J2388">
            <v>44971</v>
          </cell>
          <cell r="K2388" t="str">
            <v>FLEXNET - LI</v>
          </cell>
          <cell r="L2388" t="str">
            <v>CALLE 28 DE JUNIO S/N Y GARCIA MORENO ENTRADA LLANO GRANDE</v>
          </cell>
        </row>
        <row r="2389">
          <cell r="A2389" t="str">
            <v>85866</v>
          </cell>
          <cell r="B2389">
            <v>514877</v>
          </cell>
          <cell r="C2389" t="str">
            <v>85866</v>
          </cell>
          <cell r="D2389" t="str">
            <v>VENTURA</v>
          </cell>
          <cell r="E2389" t="str">
            <v>RETIRO</v>
          </cell>
          <cell r="F2389" t="str">
            <v>NORMAL</v>
          </cell>
          <cell r="G2389" t="str">
            <v>FT85866</v>
          </cell>
          <cell r="H2389">
            <v>44970</v>
          </cell>
          <cell r="I2389" t="str">
            <v>ENTREGADO</v>
          </cell>
          <cell r="J2389">
            <v>44971</v>
          </cell>
          <cell r="K2389" t="str">
            <v>FLEXNET DEL ECUAODR</v>
          </cell>
          <cell r="L2389" t="str">
            <v>CALLE 28 DE JUNIO Y GARCIA MORENO</v>
          </cell>
        </row>
        <row r="2390">
          <cell r="A2390" t="str">
            <v>9710</v>
          </cell>
          <cell r="B2390">
            <v>514876</v>
          </cell>
          <cell r="C2390" t="str">
            <v>9710</v>
          </cell>
          <cell r="D2390" t="str">
            <v>DEGSO</v>
          </cell>
          <cell r="E2390" t="str">
            <v>DESPACHO</v>
          </cell>
          <cell r="F2390" t="str">
            <v>NORMAL</v>
          </cell>
          <cell r="G2390" t="str">
            <v>FT85862</v>
          </cell>
          <cell r="H2390">
            <v>44970</v>
          </cell>
          <cell r="I2390" t="str">
            <v>ENTREGADO</v>
          </cell>
          <cell r="J2390">
            <v>44971</v>
          </cell>
          <cell r="K2390" t="str">
            <v>VARCO LP</v>
          </cell>
          <cell r="L2390" t="str">
            <v xml:space="preserve">DIRECCION: POR FAVOR ENTREGAR LA CARGA EN TRANSCICOPET A SANDRA PUGA-SOLCA KENNEDY_ DE LAS ANONAS E10-43 Y ELOY ALFARO-TELF: 604-2239 / 2415844 / 0986320126  </v>
          </cell>
        </row>
        <row r="2391">
          <cell r="A2391" t="str">
            <v>DEC3202302110007_08_09_10</v>
          </cell>
          <cell r="B2391">
            <v>514875</v>
          </cell>
          <cell r="C2391" t="str">
            <v>DEC3202302110007_08_09_10</v>
          </cell>
          <cell r="D2391" t="str">
            <v>HUAWEI</v>
          </cell>
          <cell r="E2391" t="str">
            <v>DESPACHO</v>
          </cell>
          <cell r="F2391" t="str">
            <v>EXCLUSIVO</v>
          </cell>
          <cell r="G2391" t="str">
            <v>85849</v>
          </cell>
          <cell r="H2391">
            <v>44970</v>
          </cell>
          <cell r="I2391" t="str">
            <v>ENTREGADO</v>
          </cell>
          <cell r="J2391">
            <v>44971</v>
          </cell>
          <cell r="K2391" t="str">
            <v>TOTALTEK S.A.</v>
          </cell>
          <cell r="L2391" t="str">
            <v>LA COCHA - PASAJE E2B</v>
          </cell>
        </row>
        <row r="2392">
          <cell r="A2392" t="str">
            <v>SP_23_083_18653626</v>
          </cell>
          <cell r="B2392">
            <v>514874</v>
          </cell>
          <cell r="C2392" t="str">
            <v>SP_23_083_18653626</v>
          </cell>
          <cell r="D2392" t="str">
            <v>SPARE</v>
          </cell>
          <cell r="E2392" t="str">
            <v>DESPACHO</v>
          </cell>
          <cell r="F2392" t="str">
            <v>NORMAL</v>
          </cell>
          <cell r="G2392" t="str">
            <v>FT85863</v>
          </cell>
          <cell r="H2392">
            <v>44970</v>
          </cell>
          <cell r="I2392" t="str">
            <v>ENTREGADO</v>
          </cell>
          <cell r="J2392">
            <v>44971</v>
          </cell>
          <cell r="K2392" t="str">
            <v>FLEXNET GUAYAQUIL_STALIN PALMA</v>
          </cell>
          <cell r="L2392" t="str">
            <v>FERNANDO GUTIÉRREZ HILL. VÍA A DAULE KM 8 1/2. ENTRADA A COOPERATIVA JUAN MONTALVO.</v>
          </cell>
        </row>
        <row r="2393">
          <cell r="A2393" t="str">
            <v>WTEC32302140001</v>
          </cell>
          <cell r="B2393">
            <v>514872</v>
          </cell>
          <cell r="C2393" t="str">
            <v>WTEC32302140001</v>
          </cell>
          <cell r="D2393" t="str">
            <v>HUAWEI</v>
          </cell>
          <cell r="E2393" t="str">
            <v>DESPACHO</v>
          </cell>
          <cell r="F2393" t="str">
            <v>NORMAL</v>
          </cell>
          <cell r="G2393" t="str">
            <v>FT85816</v>
          </cell>
          <cell r="H2393">
            <v>44970</v>
          </cell>
          <cell r="I2393" t="str">
            <v>ENTREGADO</v>
          </cell>
          <cell r="J2393">
            <v>44971</v>
          </cell>
          <cell r="K2393" t="str">
            <v>STALIN PALMA</v>
          </cell>
          <cell r="L2393" t="str">
            <v>GYE - FERNANDO GUTIERREZ HILL KM 8 ½ VIA A DAULE Y PASAJE 32D</v>
          </cell>
        </row>
        <row r="2394">
          <cell r="A2394" t="str">
            <v>98905030</v>
          </cell>
          <cell r="B2394">
            <v>514869</v>
          </cell>
          <cell r="C2394" t="str">
            <v>98905030</v>
          </cell>
          <cell r="D2394" t="str">
            <v>HYCITE</v>
          </cell>
          <cell r="E2394" t="str">
            <v>DESPACHO</v>
          </cell>
          <cell r="F2394" t="str">
            <v>NORMAL</v>
          </cell>
          <cell r="G2394" t="str">
            <v>ITQ7139</v>
          </cell>
          <cell r="H2394">
            <v>44970</v>
          </cell>
          <cell r="I2394" t="str">
            <v>ENTREGADO</v>
          </cell>
          <cell r="J2394">
            <v>44971</v>
          </cell>
          <cell r="K2394" t="str">
            <v>GLENDA ARACELY ZAMBRANO PRADO</v>
          </cell>
          <cell r="L2394" t="str">
            <v>CALLE PRINCIPAL OE15A TRANVERSAL N78E, NUMERO DE CASA: N78-445, 4P CASA COLOR NARANJA / PROVINCIA: PICHINCHA / CANTON: QUITO / PARROQUIA: EL CONDADO / LOCALIDAD: COLINAS DEL NORTE / SECTRO: 4 ESQUINAS</v>
          </cell>
        </row>
        <row r="2395">
          <cell r="A2395" t="str">
            <v>98928013</v>
          </cell>
          <cell r="B2395">
            <v>514870</v>
          </cell>
          <cell r="C2395" t="str">
            <v>98928013</v>
          </cell>
          <cell r="D2395" t="str">
            <v>HYCITE</v>
          </cell>
          <cell r="E2395" t="str">
            <v>DESPACHO</v>
          </cell>
          <cell r="F2395" t="str">
            <v>NORMAL</v>
          </cell>
          <cell r="G2395" t="str">
            <v>ITG7140</v>
          </cell>
          <cell r="H2395">
            <v>44970</v>
          </cell>
          <cell r="I2395" t="str">
            <v>ENTREGADO</v>
          </cell>
          <cell r="J2395">
            <v>44971</v>
          </cell>
          <cell r="K2395" t="str">
            <v>NARCISA MARISOL GILCES CORREA</v>
          </cell>
          <cell r="L2395" t="str">
            <v>4TO CJON 15E NE MZ33 SOLAR 1 Y AV 1A CDLA LETEL MZ 33 SOLA 1 FRENTE TECNICENT / PROVINCIA: GUAYAS/ CANTON: GUAYAQUIL / PARROQUIA: TARQUI NOTA: BIEFAM / OFICINA DISTRIBUIDOR</v>
          </cell>
        </row>
        <row r="2396">
          <cell r="A2396" t="str">
            <v>98927616</v>
          </cell>
          <cell r="B2396">
            <v>514871</v>
          </cell>
          <cell r="C2396" t="str">
            <v>98927616</v>
          </cell>
          <cell r="D2396" t="str">
            <v>HYCITE</v>
          </cell>
          <cell r="E2396" t="str">
            <v>DESPACHO</v>
          </cell>
          <cell r="F2396" t="str">
            <v>NORMAL</v>
          </cell>
          <cell r="G2396" t="str">
            <v>ITQ7141</v>
          </cell>
          <cell r="H2396">
            <v>44970</v>
          </cell>
          <cell r="I2396" t="str">
            <v>ENTREGADO</v>
          </cell>
          <cell r="J2396">
            <v>44971</v>
          </cell>
          <cell r="K2396" t="str">
            <v>VERONICA P ERAZO</v>
          </cell>
          <cell r="L2396" t="str">
            <v>AV DE LA PRENSA N45 195 Y N45D, INTERSECCION YACUMBI / PROVINCIA: PICHINCHA / CANTON: QUITO / PARROQUIA: RUMIPAMBA</v>
          </cell>
        </row>
        <row r="2397">
          <cell r="A2397" t="str">
            <v>DEC3202302100035_36_37_38</v>
          </cell>
          <cell r="B2397">
            <v>514868</v>
          </cell>
          <cell r="C2397" t="str">
            <v>DEC3202302100035_36_37_38</v>
          </cell>
          <cell r="D2397" t="str">
            <v>HUAWEI</v>
          </cell>
          <cell r="E2397" t="str">
            <v>DESPACHO</v>
          </cell>
          <cell r="F2397" t="str">
            <v>EXCLUSIVO</v>
          </cell>
          <cell r="G2397" t="str">
            <v>FT85815</v>
          </cell>
          <cell r="H2397">
            <v>44970</v>
          </cell>
          <cell r="I2397" t="str">
            <v>ENTREGADO</v>
          </cell>
          <cell r="J2397">
            <v>44971</v>
          </cell>
          <cell r="K2397" t="str">
            <v>EDWIN FERNANDO CARRION CALDERON</v>
          </cell>
          <cell r="L2397" t="str">
            <v>QUITO - LA COCHA - PASAJE E2B</v>
          </cell>
        </row>
        <row r="2398">
          <cell r="A2398" t="str">
            <v>23-365</v>
          </cell>
          <cell r="B2398">
            <v>514867</v>
          </cell>
          <cell r="C2398" t="str">
            <v>23-365</v>
          </cell>
          <cell r="D2398" t="str">
            <v>VENTURA</v>
          </cell>
          <cell r="E2398" t="str">
            <v>DESPACHO</v>
          </cell>
          <cell r="F2398" t="str">
            <v>NORMAL</v>
          </cell>
          <cell r="G2398" t="str">
            <v>FT85817</v>
          </cell>
          <cell r="H2398">
            <v>44970</v>
          </cell>
          <cell r="I2398" t="str">
            <v>ENTREGADO</v>
          </cell>
          <cell r="J2398">
            <v>44971</v>
          </cell>
          <cell r="K2398" t="str">
            <v>MUNDO MOTRIZ</v>
          </cell>
          <cell r="L2398" t="str">
            <v>AV. ELOY ALFARO Y DE LAS ANONAS</v>
          </cell>
        </row>
        <row r="2399">
          <cell r="A2399" t="str">
            <v>FTMAN00147</v>
          </cell>
          <cell r="B2399">
            <v>514866</v>
          </cell>
          <cell r="C2399" t="str">
            <v>FTMAN00147</v>
          </cell>
          <cell r="D2399" t="str">
            <v>CONECEL_DOCUMENTOS</v>
          </cell>
          <cell r="E2399" t="str">
            <v>DESPACHO</v>
          </cell>
          <cell r="G2399" t="str">
            <v>031002004259351</v>
          </cell>
          <cell r="H2399">
            <v>44970</v>
          </cell>
          <cell r="I2399" t="str">
            <v>EN_TRANSITO</v>
          </cell>
          <cell r="J2399">
            <v>44970</v>
          </cell>
          <cell r="K2399" t="str">
            <v>JANDY CHORLANGO</v>
          </cell>
          <cell r="L2399" t="str">
            <v>RETIRA AGENCIA TRAMACO MANTA</v>
          </cell>
        </row>
        <row r="2400">
          <cell r="A2400" t="str">
            <v>FTESM00132</v>
          </cell>
          <cell r="B2400">
            <v>514865</v>
          </cell>
          <cell r="C2400" t="str">
            <v>FTESM00132</v>
          </cell>
          <cell r="D2400" t="str">
            <v>CONECEL_DOCUMENTOS</v>
          </cell>
          <cell r="E2400" t="str">
            <v>DESPACHO</v>
          </cell>
          <cell r="G2400" t="str">
            <v>031002004259352</v>
          </cell>
          <cell r="H2400">
            <v>44970</v>
          </cell>
          <cell r="I2400" t="str">
            <v>ENTREGADO</v>
          </cell>
          <cell r="J2400">
            <v>44971</v>
          </cell>
          <cell r="K2400" t="str">
            <v>GIRA MUÑOZ</v>
          </cell>
          <cell r="L2400" t="str">
            <v>RETIRA AGENCIA TRAMACO ESMERALDAS</v>
          </cell>
        </row>
        <row r="2401">
          <cell r="A2401" t="str">
            <v>AGFA_23_045</v>
          </cell>
          <cell r="B2401">
            <v>514864</v>
          </cell>
          <cell r="C2401" t="str">
            <v>AGFA_23_045</v>
          </cell>
          <cell r="D2401" t="str">
            <v>AGFA</v>
          </cell>
          <cell r="E2401" t="str">
            <v>DESPACHO</v>
          </cell>
          <cell r="F2401" t="str">
            <v>NORMAL</v>
          </cell>
          <cell r="G2401" t="str">
            <v>85877</v>
          </cell>
          <cell r="H2401">
            <v>44970</v>
          </cell>
          <cell r="I2401" t="str">
            <v>ENTREGADO</v>
          </cell>
          <cell r="J2401">
            <v>44971</v>
          </cell>
          <cell r="K2401" t="str">
            <v>PAPELESA CIA. LTDA.</v>
          </cell>
          <cell r="L2401" t="str">
            <v>KM 11 1/2 VIA A DAULE PARQUE INDUSTRIAL EL SAUCE</v>
          </cell>
        </row>
        <row r="2402">
          <cell r="A2402" t="str">
            <v>EVER_EG_2023_14_GYE</v>
          </cell>
          <cell r="B2402">
            <v>514863</v>
          </cell>
          <cell r="C2402" t="str">
            <v>EVER_EG_2023_14_GYE</v>
          </cell>
          <cell r="D2402" t="str">
            <v>EVERSTAR</v>
          </cell>
          <cell r="E2402" t="str">
            <v>DESPACHO</v>
          </cell>
          <cell r="F2402" t="str">
            <v>NORMAL</v>
          </cell>
          <cell r="G2402" t="str">
            <v>85812</v>
          </cell>
          <cell r="H2402">
            <v>44970</v>
          </cell>
          <cell r="I2402" t="str">
            <v>ENTREGADO</v>
          </cell>
          <cell r="J2402">
            <v>44971</v>
          </cell>
          <cell r="K2402" t="str">
            <v>FLEX NET GUAYAQUIL / PABLO HERNANDEZ</v>
          </cell>
          <cell r="L2402" t="str">
            <v>FERNANDO GUTIERREZ HILLKM 8 1/2 VIA DAULE 090606</v>
          </cell>
        </row>
        <row r="2403">
          <cell r="A2403" t="str">
            <v>4901985</v>
          </cell>
          <cell r="B2403">
            <v>514855</v>
          </cell>
          <cell r="C2403" t="str">
            <v>4901985</v>
          </cell>
          <cell r="D2403" t="str">
            <v>MDELIVERY</v>
          </cell>
          <cell r="E2403" t="str">
            <v>DESPACHO</v>
          </cell>
          <cell r="F2403" t="str">
            <v>NORMAL</v>
          </cell>
          <cell r="G2403" t="str">
            <v>031080004901985</v>
          </cell>
          <cell r="H2403">
            <v>44970</v>
          </cell>
          <cell r="I2403" t="str">
            <v>ENTREGADO</v>
          </cell>
          <cell r="J2403">
            <v>44971</v>
          </cell>
          <cell r="K2403" t="str">
            <v>Gabriela Michelle Vidal Moreira</v>
          </cell>
          <cell r="L2403" t="str">
            <v>MANTA CALLE FLAVIO REYES SN AV 19</v>
          </cell>
        </row>
        <row r="2404">
          <cell r="A2404" t="str">
            <v>4902205</v>
          </cell>
          <cell r="B2404">
            <v>514856</v>
          </cell>
          <cell r="C2404" t="str">
            <v>4902205</v>
          </cell>
          <cell r="D2404" t="str">
            <v>MDELIVERY</v>
          </cell>
          <cell r="E2404" t="str">
            <v>DESPACHO</v>
          </cell>
          <cell r="F2404" t="str">
            <v>NORMAL</v>
          </cell>
          <cell r="G2404" t="str">
            <v>FT85907</v>
          </cell>
          <cell r="H2404">
            <v>44970</v>
          </cell>
          <cell r="I2404" t="str">
            <v>ENTREGADO</v>
          </cell>
          <cell r="J2404">
            <v>44971</v>
          </cell>
          <cell r="K2404" t="str">
            <v>Jeniffer Vanessa Barreto Gordillo</v>
          </cell>
          <cell r="L2404" t="str">
            <v>SAN ISIDRO DEL INCA CALLE DE LAS TORONJAS SN AV EL INCA</v>
          </cell>
        </row>
        <row r="2405">
          <cell r="A2405" t="str">
            <v>4902212</v>
          </cell>
          <cell r="B2405">
            <v>514857</v>
          </cell>
          <cell r="C2405" t="str">
            <v>4902212</v>
          </cell>
          <cell r="D2405" t="str">
            <v>MDELIVERY</v>
          </cell>
          <cell r="E2405" t="str">
            <v>DESPACHO</v>
          </cell>
          <cell r="F2405" t="str">
            <v>NORMAL</v>
          </cell>
          <cell r="G2405" t="str">
            <v>FT85896</v>
          </cell>
          <cell r="H2405">
            <v>44970</v>
          </cell>
          <cell r="I2405" t="str">
            <v>ENTREGADO</v>
          </cell>
          <cell r="J2405">
            <v>44972</v>
          </cell>
          <cell r="K2405" t="str">
            <v>JESSICA PRISCILA TOSCANO LOJA</v>
          </cell>
          <cell r="L2405" t="str">
            <v>INAQUITO CALLE INGLATERRA  E3  266  AV AMAZONAS</v>
          </cell>
        </row>
        <row r="2406">
          <cell r="A2406" t="str">
            <v>4902222</v>
          </cell>
          <cell r="B2406">
            <v>514858</v>
          </cell>
          <cell r="C2406" t="str">
            <v>4902222</v>
          </cell>
          <cell r="D2406" t="str">
            <v>MDELIVERY</v>
          </cell>
          <cell r="E2406" t="str">
            <v>DESPACHO</v>
          </cell>
          <cell r="F2406" t="str">
            <v>NORMAL</v>
          </cell>
          <cell r="G2406" t="str">
            <v>FT85898</v>
          </cell>
          <cell r="H2406">
            <v>44970</v>
          </cell>
          <cell r="I2406" t="str">
            <v>HABILITADO_RUTEO</v>
          </cell>
          <cell r="J2406">
            <v>44973</v>
          </cell>
          <cell r="K2406" t="str">
            <v>Rosa Bienvenida Velez Cabrera</v>
          </cell>
          <cell r="L2406" t="str">
            <v>PUENGASI  CALLE JUAN DE ARAGON  LOTE 9C AUTOPISTA GENERAL RUMINIAHU</v>
          </cell>
        </row>
        <row r="2407">
          <cell r="A2407" t="str">
            <v>4902249</v>
          </cell>
          <cell r="B2407">
            <v>514859</v>
          </cell>
          <cell r="C2407" t="str">
            <v>4902249</v>
          </cell>
          <cell r="D2407" t="str">
            <v>MDELIVERY</v>
          </cell>
          <cell r="E2407" t="str">
            <v>DESPACHO</v>
          </cell>
          <cell r="F2407" t="str">
            <v>NORMAL</v>
          </cell>
          <cell r="G2407" t="str">
            <v>FT85956</v>
          </cell>
          <cell r="H2407">
            <v>44970</v>
          </cell>
          <cell r="I2407" t="str">
            <v>ENTREGADO</v>
          </cell>
          <cell r="J2407">
            <v>44971</v>
          </cell>
          <cell r="K2407" t="str">
            <v>David Jose Sanchez Ruiz</v>
          </cell>
          <cell r="L2407" t="str">
            <v>LA PUNTILLA VIA SAMBORONDON SALITRE  KM 10 Y MEDIO</v>
          </cell>
        </row>
        <row r="2408">
          <cell r="A2408" t="str">
            <v>4902354</v>
          </cell>
          <cell r="B2408">
            <v>514860</v>
          </cell>
          <cell r="C2408" t="str">
            <v>4902354</v>
          </cell>
          <cell r="D2408" t="str">
            <v>MDELIVERY</v>
          </cell>
          <cell r="E2408" t="str">
            <v>DESPACHO</v>
          </cell>
          <cell r="F2408" t="str">
            <v>NORMAL</v>
          </cell>
          <cell r="G2408" t="str">
            <v>FT85902</v>
          </cell>
          <cell r="H2408">
            <v>44970</v>
          </cell>
          <cell r="I2408" t="str">
            <v>ENTREGADO</v>
          </cell>
          <cell r="J2408">
            <v>44971</v>
          </cell>
          <cell r="K2408" t="str">
            <v>PAEZ CHILIQUINGA MARIA AUGUSTA</v>
          </cell>
          <cell r="L2408" t="str">
            <v>SAN JUAN    CALLE MANUEL LARREA  SN CALLE  BUENOS AIRES</v>
          </cell>
        </row>
        <row r="2409">
          <cell r="A2409" t="str">
            <v>4902364</v>
          </cell>
          <cell r="B2409">
            <v>514861</v>
          </cell>
          <cell r="C2409" t="str">
            <v>4902364</v>
          </cell>
          <cell r="D2409" t="str">
            <v>MDELIVERY</v>
          </cell>
          <cell r="E2409" t="str">
            <v>DESPACHO</v>
          </cell>
          <cell r="F2409" t="str">
            <v>NORMAL</v>
          </cell>
          <cell r="G2409" t="str">
            <v>FT85908</v>
          </cell>
          <cell r="H2409">
            <v>44970</v>
          </cell>
          <cell r="I2409" t="str">
            <v>ENTREGADO</v>
          </cell>
          <cell r="J2409">
            <v>44971</v>
          </cell>
          <cell r="K2409" t="str">
            <v>OLEAS CHASI JESSICA GEOVANNA</v>
          </cell>
          <cell r="L2409" t="str">
            <v>CALDERON CALLE TOBIAS GODOY N8 80  AV CAPITAN GIOVANNI CALLES</v>
          </cell>
        </row>
        <row r="2410">
          <cell r="A2410" t="str">
            <v>8065_1</v>
          </cell>
          <cell r="B2410">
            <v>514862</v>
          </cell>
          <cell r="C2410" t="str">
            <v>8065_1</v>
          </cell>
          <cell r="D2410" t="str">
            <v>MDELIVERY</v>
          </cell>
          <cell r="E2410" t="str">
            <v>DESPACHO</v>
          </cell>
          <cell r="F2410" t="str">
            <v>NORMAL</v>
          </cell>
          <cell r="G2410" t="str">
            <v>031080000080651</v>
          </cell>
          <cell r="H2410">
            <v>44970</v>
          </cell>
          <cell r="I2410" t="str">
            <v>ENTREGADO</v>
          </cell>
          <cell r="J2410">
            <v>44972</v>
          </cell>
          <cell r="K2410" t="str">
            <v>CARLOS ALBERTO OCHOA SANCHEZ</v>
          </cell>
          <cell r="L2410" t="str">
            <v>MANTA CALLE J 10   ENTRE J 3 Y CALLE J5 BARRIO JOCHAY EN LOS ALTOS DE ASADERO ESQUINA DE ALEX</v>
          </cell>
        </row>
        <row r="2411">
          <cell r="A2411" t="str">
            <v>20003109817627</v>
          </cell>
          <cell r="B2411">
            <v>514791</v>
          </cell>
          <cell r="C2411" t="str">
            <v>20003109817627</v>
          </cell>
          <cell r="D2411" t="str">
            <v>CONECEL</v>
          </cell>
          <cell r="E2411" t="str">
            <v>DESPACHO</v>
          </cell>
          <cell r="F2411" t="str">
            <v>NORMAL</v>
          </cell>
          <cell r="G2411" t="str">
            <v>FT85975</v>
          </cell>
          <cell r="H2411">
            <v>44970</v>
          </cell>
          <cell r="I2411" t="str">
            <v>ENTREGADO</v>
          </cell>
          <cell r="J2411">
            <v>44973</v>
          </cell>
          <cell r="K2411" t="str">
            <v>MORETA PARRA ANDREA MABEL</v>
          </cell>
          <cell r="L2411" t="str">
            <v>FLEXNET/JOSE RAFAEL DELGADO Y VIA INTEROCEANICA S/N/REF:AL LADO DEL COLEGIO EDUADOR SALAZAR GOMEZ / A 2 CUADRAS DEL PARQUE CENTRAL DE PISFO/ AL LADO DE TECNICENTRO PROB5 / CENTRO DE LABORES (DIRECCION</v>
          </cell>
        </row>
        <row r="2412">
          <cell r="A2412" t="str">
            <v>20003110714201</v>
          </cell>
          <cell r="B2412">
            <v>514795</v>
          </cell>
          <cell r="C2412" t="str">
            <v>20003110714201</v>
          </cell>
          <cell r="D2412" t="str">
            <v>CONECEL</v>
          </cell>
          <cell r="E2412" t="str">
            <v>DESPACHO</v>
          </cell>
          <cell r="F2412" t="str">
            <v>NORMAL</v>
          </cell>
          <cell r="G2412" t="str">
            <v>FT86002</v>
          </cell>
          <cell r="H2412">
            <v>44970</v>
          </cell>
          <cell r="I2412" t="str">
            <v>COORDINADO</v>
          </cell>
          <cell r="J2412">
            <v>44973</v>
          </cell>
          <cell r="K2412" t="str">
            <v>SUAREZ RUEDA HECTOR FERNANDO</v>
          </cell>
          <cell r="L2412" t="str">
            <v>QUITO/PQ RUMIPAMBA/CJTO RESIDENCIAL TORRE SANTACRUZ/TORRE3 DPTO 34A/MANOZCA OD8 Y AV MARISCAL SUCRE/DIAG A LOCAL OCCIDENTAL ENTREGA EN HORARIO PM</v>
          </cell>
        </row>
        <row r="2413">
          <cell r="A2413" t="str">
            <v>20003110712368</v>
          </cell>
          <cell r="B2413">
            <v>514796</v>
          </cell>
          <cell r="C2413" t="str">
            <v>20003110712368</v>
          </cell>
          <cell r="D2413" t="str">
            <v>CONECEL</v>
          </cell>
          <cell r="E2413" t="str">
            <v>DESPACHO</v>
          </cell>
          <cell r="F2413" t="str">
            <v>NORMAL</v>
          </cell>
          <cell r="G2413" t="str">
            <v>031002004260013</v>
          </cell>
          <cell r="H2413">
            <v>44970</v>
          </cell>
          <cell r="I2413" t="str">
            <v>ENTREGADO</v>
          </cell>
          <cell r="J2413">
            <v>44971</v>
          </cell>
          <cell r="K2413" t="str">
            <v>CARLOS ALBERTO PAZMINO ANCHUNDIA</v>
          </cell>
          <cell r="L2413" t="str">
            <v>VIA QUEVEDO KM 1 / DIR2: LOCAL MUNDI LLANTAS SECTOR LA CHORRERA DIAG AL BCO PICHINCHA</v>
          </cell>
        </row>
        <row r="2414">
          <cell r="A2414" t="str">
            <v>44426</v>
          </cell>
          <cell r="B2414">
            <v>514756</v>
          </cell>
          <cell r="C2414" t="str">
            <v>44426</v>
          </cell>
          <cell r="D2414" t="str">
            <v>MDELIVERY</v>
          </cell>
          <cell r="E2414" t="str">
            <v>DESPACHO</v>
          </cell>
          <cell r="F2414" t="str">
            <v>NORMAL</v>
          </cell>
          <cell r="G2414" t="str">
            <v>FT85965</v>
          </cell>
          <cell r="H2414">
            <v>44970</v>
          </cell>
          <cell r="I2414" t="str">
            <v>ENTREGADO</v>
          </cell>
          <cell r="J2414">
            <v>44972</v>
          </cell>
          <cell r="K2414" t="str">
            <v>ANA VERONICA MOREIRA ALCIVAR</v>
          </cell>
          <cell r="L2414" t="str">
            <v>XIMENA  COOP LA FRAGATA MZ 2221  SOLAR 15</v>
          </cell>
        </row>
        <row r="2415">
          <cell r="A2415" t="str">
            <v>44437</v>
          </cell>
          <cell r="B2415">
            <v>514757</v>
          </cell>
          <cell r="C2415" t="str">
            <v>44437</v>
          </cell>
          <cell r="D2415" t="str">
            <v>MDELIVERY</v>
          </cell>
          <cell r="E2415" t="str">
            <v>DESPACHO</v>
          </cell>
          <cell r="F2415" t="str">
            <v>NORMAL</v>
          </cell>
          <cell r="G2415" t="str">
            <v>FT85909</v>
          </cell>
          <cell r="H2415">
            <v>44970</v>
          </cell>
          <cell r="I2415" t="str">
            <v>ENTREGADO</v>
          </cell>
          <cell r="J2415">
            <v>44971</v>
          </cell>
          <cell r="K2415" t="str">
            <v>NIDYA MARIELA GAVILANES NUNEZ</v>
          </cell>
          <cell r="L2415" t="str">
            <v>CUMBAYA AV OSWALDO GUAYASAMIN SN PASAJE EL VALLE</v>
          </cell>
        </row>
        <row r="2416">
          <cell r="A2416" t="str">
            <v>44149</v>
          </cell>
          <cell r="B2416">
            <v>514755</v>
          </cell>
          <cell r="C2416" t="str">
            <v>44149</v>
          </cell>
          <cell r="D2416" t="str">
            <v>MDELIVERY</v>
          </cell>
          <cell r="E2416" t="str">
            <v>DESPACHO</v>
          </cell>
          <cell r="F2416" t="str">
            <v>NORMAL</v>
          </cell>
          <cell r="G2416" t="str">
            <v>031080000044149</v>
          </cell>
          <cell r="H2416">
            <v>44970</v>
          </cell>
          <cell r="I2416" t="str">
            <v>ENTREGADO</v>
          </cell>
          <cell r="J2416">
            <v>44973</v>
          </cell>
          <cell r="K2416" t="str">
            <v>DARWIN EMILIO REYES REYES</v>
          </cell>
          <cell r="L2416" t="str">
            <v>SANTA ELENA CALLE LUIS ROSALES SANTOS SN ENTRE 10 DE AGOSTO Y SUCRE</v>
          </cell>
        </row>
        <row r="2417">
          <cell r="A2417" t="str">
            <v>44473</v>
          </cell>
          <cell r="B2417">
            <v>514758</v>
          </cell>
          <cell r="C2417" t="str">
            <v>44473</v>
          </cell>
          <cell r="D2417" t="str">
            <v>MDELIVERY</v>
          </cell>
          <cell r="E2417" t="str">
            <v>DESPACHO</v>
          </cell>
          <cell r="F2417" t="str">
            <v>NORMAL</v>
          </cell>
          <cell r="G2417" t="str">
            <v>031080000044473</v>
          </cell>
          <cell r="H2417">
            <v>44970</v>
          </cell>
          <cell r="I2417" t="str">
            <v>ENTREGADO</v>
          </cell>
          <cell r="J2417">
            <v>44971</v>
          </cell>
          <cell r="K2417" t="str">
            <v>WAGNER PATRICIO PANEZO ORTIZ</v>
          </cell>
          <cell r="L2417" t="str">
            <v>5 DE AGOSTO CALLE ESTADOS UNIDOS  SN  ENTRE FRANCISCO MEJIA Y PANAMA</v>
          </cell>
        </row>
        <row r="2418">
          <cell r="A2418" t="str">
            <v>44512</v>
          </cell>
          <cell r="B2418">
            <v>514759</v>
          </cell>
          <cell r="C2418" t="str">
            <v>44512</v>
          </cell>
          <cell r="D2418" t="str">
            <v>MDELIVERY</v>
          </cell>
          <cell r="E2418" t="str">
            <v>DESPACHO</v>
          </cell>
          <cell r="F2418" t="str">
            <v>DERIVADO PICK UP</v>
          </cell>
          <cell r="G2418" t="str">
            <v>031080000044512</v>
          </cell>
          <cell r="H2418">
            <v>44970</v>
          </cell>
          <cell r="I2418" t="str">
            <v>INCIDENCIA</v>
          </cell>
          <cell r="J2418">
            <v>44973</v>
          </cell>
          <cell r="K2418" t="str">
            <v>JOSE JULIAN CARRANZA ESPINOZA</v>
          </cell>
          <cell r="L2418" t="str">
            <v>OFICINA TRAMACO CAYAMBE</v>
          </cell>
        </row>
        <row r="2419">
          <cell r="A2419" t="str">
            <v>44530</v>
          </cell>
          <cell r="B2419">
            <v>514760</v>
          </cell>
          <cell r="C2419" t="str">
            <v>44530</v>
          </cell>
          <cell r="D2419" t="str">
            <v>MDELIVERY</v>
          </cell>
          <cell r="E2419" t="str">
            <v>DESPACHO</v>
          </cell>
          <cell r="F2419" t="str">
            <v>NORMAL</v>
          </cell>
          <cell r="G2419" t="str">
            <v>FT85952</v>
          </cell>
          <cell r="H2419">
            <v>44970</v>
          </cell>
          <cell r="I2419" t="str">
            <v>ENTREGADO</v>
          </cell>
          <cell r="J2419">
            <v>44971</v>
          </cell>
          <cell r="K2419" t="str">
            <v>AUDREY VICTORIA HUREL BURGOS</v>
          </cell>
          <cell r="L2419" t="str">
            <v>TARQUI CDLA ALBORADA  12AVA ETAPA MZ 13 VILLA 6</v>
          </cell>
        </row>
        <row r="2420">
          <cell r="A2420" t="str">
            <v>44569</v>
          </cell>
          <cell r="B2420">
            <v>514761</v>
          </cell>
          <cell r="C2420" t="str">
            <v>44569</v>
          </cell>
          <cell r="D2420" t="str">
            <v>MDELIVERY</v>
          </cell>
          <cell r="E2420" t="str">
            <v>DESPACHO</v>
          </cell>
          <cell r="F2420" t="str">
            <v>NORMAL</v>
          </cell>
          <cell r="G2420" t="str">
            <v>FT85904</v>
          </cell>
          <cell r="H2420">
            <v>44970</v>
          </cell>
          <cell r="I2420" t="str">
            <v>ENTREGADO</v>
          </cell>
          <cell r="J2420">
            <v>44971</v>
          </cell>
          <cell r="K2420" t="str">
            <v>PAOLA MARIBEL PEREZ CORTEZ</v>
          </cell>
          <cell r="L2420" t="str">
            <v>TUMBACO CALLE ELOY ALFARO OE2 252 CALLE GONZALO DIAZ DE PINEDA</v>
          </cell>
        </row>
        <row r="2421">
          <cell r="A2421" t="str">
            <v>44633</v>
          </cell>
          <cell r="B2421">
            <v>514762</v>
          </cell>
          <cell r="C2421" t="str">
            <v>44633</v>
          </cell>
          <cell r="D2421" t="str">
            <v>MDELIVERY</v>
          </cell>
          <cell r="E2421" t="str">
            <v>DESPACHO</v>
          </cell>
          <cell r="F2421" t="str">
            <v>DERIVADO PICK UP</v>
          </cell>
          <cell r="G2421" t="str">
            <v>031080000044633</v>
          </cell>
          <cell r="H2421">
            <v>44970</v>
          </cell>
          <cell r="I2421" t="str">
            <v>ENTREGADO</v>
          </cell>
          <cell r="J2421">
            <v>44973</v>
          </cell>
          <cell r="K2421" t="str">
            <v>CRUZ CATUTO DE LA</v>
          </cell>
          <cell r="L2421" t="str">
            <v>OFICINA TRAMACO CENTRO DE DISTRIBUCION VIA A DAULE</v>
          </cell>
        </row>
        <row r="2422">
          <cell r="A2422" t="str">
            <v>44794</v>
          </cell>
          <cell r="B2422">
            <v>514763</v>
          </cell>
          <cell r="C2422" t="str">
            <v>44794</v>
          </cell>
          <cell r="D2422" t="str">
            <v>MDELIVERY</v>
          </cell>
          <cell r="E2422" t="str">
            <v>DESPACHO</v>
          </cell>
          <cell r="F2422" t="str">
            <v>DERIVADO PICK UP</v>
          </cell>
          <cell r="G2422" t="str">
            <v>031080000044794</v>
          </cell>
          <cell r="H2422">
            <v>44970</v>
          </cell>
          <cell r="I2422" t="str">
            <v>ENTREGADO</v>
          </cell>
          <cell r="J2422">
            <v>44971</v>
          </cell>
          <cell r="K2422" t="str">
            <v>KEVIN XAVIER CRUZ MUNOZ</v>
          </cell>
          <cell r="L2422" t="str">
            <v>OFICINA TRAMACO CAYAMBE</v>
          </cell>
        </row>
        <row r="2423">
          <cell r="A2423" t="str">
            <v>44933</v>
          </cell>
          <cell r="B2423">
            <v>514764</v>
          </cell>
          <cell r="C2423" t="str">
            <v>44933</v>
          </cell>
          <cell r="D2423" t="str">
            <v>MDELIVERY</v>
          </cell>
          <cell r="E2423" t="str">
            <v>DESPACHO</v>
          </cell>
          <cell r="F2423" t="str">
            <v>DERIVADO PICK UP</v>
          </cell>
          <cell r="G2423" t="str">
            <v>031080000044933</v>
          </cell>
          <cell r="H2423">
            <v>44970</v>
          </cell>
          <cell r="I2423" t="str">
            <v>INCIDENCIA</v>
          </cell>
          <cell r="J2423">
            <v>44973</v>
          </cell>
          <cell r="K2423" t="str">
            <v>LUIS JOEL VALENCIA CAICEDO</v>
          </cell>
          <cell r="L2423" t="str">
            <v>OFICINA TRAMACO QUITUMBE</v>
          </cell>
        </row>
        <row r="2424">
          <cell r="A2424" t="str">
            <v>44934</v>
          </cell>
          <cell r="B2424">
            <v>514765</v>
          </cell>
          <cell r="C2424" t="str">
            <v>44934</v>
          </cell>
          <cell r="D2424" t="str">
            <v>MDELIVERY</v>
          </cell>
          <cell r="E2424" t="str">
            <v>DESPACHO</v>
          </cell>
          <cell r="F2424" t="str">
            <v>NORMAL</v>
          </cell>
          <cell r="G2424" t="str">
            <v>FT85962</v>
          </cell>
          <cell r="H2424">
            <v>44970</v>
          </cell>
          <cell r="I2424" t="str">
            <v>ENTREGADO</v>
          </cell>
          <cell r="J2424">
            <v>44972</v>
          </cell>
          <cell r="K2424" t="str">
            <v>GERMAN SALOMON TERAN MONTES</v>
          </cell>
          <cell r="L2424" t="str">
            <v>LETAMENDI  CALLE DOMINGO SAVIO  1019 Y LEONIDAS PLAZA</v>
          </cell>
        </row>
        <row r="2425">
          <cell r="A2425" t="str">
            <v>45745</v>
          </cell>
          <cell r="B2425">
            <v>514766</v>
          </cell>
          <cell r="C2425" t="str">
            <v>45745</v>
          </cell>
          <cell r="D2425" t="str">
            <v>MDELIVERY</v>
          </cell>
          <cell r="E2425" t="str">
            <v>DESPACHO</v>
          </cell>
          <cell r="F2425" t="str">
            <v>NORMAL</v>
          </cell>
          <cell r="G2425" t="str">
            <v>FT85903</v>
          </cell>
          <cell r="H2425">
            <v>44970</v>
          </cell>
          <cell r="I2425" t="str">
            <v>ENTREGADO</v>
          </cell>
          <cell r="J2425">
            <v>44972</v>
          </cell>
          <cell r="K2425" t="str">
            <v>DEISON DEIVI QUINTERO QUINTERO</v>
          </cell>
          <cell r="L2425" t="str">
            <v>LA MAGDALENA CALLE ANTONIO JARAMILLO SN AV MARISCAL SUCRE</v>
          </cell>
        </row>
        <row r="2426">
          <cell r="A2426" t="str">
            <v>45825</v>
          </cell>
          <cell r="B2426">
            <v>514767</v>
          </cell>
          <cell r="C2426" t="str">
            <v>45825</v>
          </cell>
          <cell r="D2426" t="str">
            <v>MDELIVERY</v>
          </cell>
          <cell r="E2426" t="str">
            <v>DESPACHO</v>
          </cell>
          <cell r="F2426" t="str">
            <v>NORMAL</v>
          </cell>
          <cell r="G2426" t="str">
            <v>FT85968</v>
          </cell>
          <cell r="H2426">
            <v>44970</v>
          </cell>
          <cell r="I2426" t="str">
            <v>ENTREGADO</v>
          </cell>
          <cell r="J2426">
            <v>44971</v>
          </cell>
          <cell r="K2426" t="str">
            <v>RICARDO ANTONIO RIVADENEIRA VERA</v>
          </cell>
          <cell r="L2426" t="str">
            <v>LETAMENDI CALLE 4 DE NOVIEMBRE SN Y LA OCTAVA</v>
          </cell>
        </row>
        <row r="2427">
          <cell r="A2427" t="str">
            <v>45847</v>
          </cell>
          <cell r="B2427">
            <v>514768</v>
          </cell>
          <cell r="C2427" t="str">
            <v>45847</v>
          </cell>
          <cell r="D2427" t="str">
            <v>MDELIVERY</v>
          </cell>
          <cell r="E2427" t="str">
            <v>DESPACHO</v>
          </cell>
          <cell r="F2427" t="str">
            <v>NORMAL</v>
          </cell>
          <cell r="G2427" t="str">
            <v>031080000045847</v>
          </cell>
          <cell r="H2427">
            <v>44970</v>
          </cell>
          <cell r="I2427" t="str">
            <v>ENTREGADO</v>
          </cell>
          <cell r="J2427">
            <v>44971</v>
          </cell>
          <cell r="K2427" t="str">
            <v>FERNANDO JAVIER PENA LOPEZ</v>
          </cell>
          <cell r="L2427" t="str">
            <v>MANTA AV 14 728 Y CALLE 7</v>
          </cell>
        </row>
        <row r="2428">
          <cell r="A2428" t="str">
            <v>4886268</v>
          </cell>
          <cell r="B2428">
            <v>514769</v>
          </cell>
          <cell r="C2428" t="str">
            <v>4886268</v>
          </cell>
          <cell r="D2428" t="str">
            <v>MDELIVERY</v>
          </cell>
          <cell r="E2428" t="str">
            <v>DESPACHO</v>
          </cell>
          <cell r="F2428" t="str">
            <v>NORMAL</v>
          </cell>
          <cell r="G2428" t="str">
            <v>031080004886268</v>
          </cell>
          <cell r="H2428">
            <v>44970</v>
          </cell>
          <cell r="I2428" t="str">
            <v>INCIDENCIA</v>
          </cell>
          <cell r="J2428">
            <v>44973</v>
          </cell>
          <cell r="K2428" t="str">
            <v>ROVER JICSON CAICEDO VALENCIA</v>
          </cell>
          <cell r="L2428" t="str">
            <v>OFICINA TRAMACO ESMERALDAS CENTRO DE DISTRIBUCION</v>
          </cell>
        </row>
        <row r="2429">
          <cell r="A2429" t="str">
            <v>4898330</v>
          </cell>
          <cell r="B2429">
            <v>514770</v>
          </cell>
          <cell r="C2429" t="str">
            <v>4898330</v>
          </cell>
          <cell r="D2429" t="str">
            <v>MDELIVERY</v>
          </cell>
          <cell r="E2429" t="str">
            <v>DESPACHO</v>
          </cell>
          <cell r="F2429" t="str">
            <v>NORMAL</v>
          </cell>
          <cell r="G2429" t="str">
            <v>FT85893</v>
          </cell>
          <cell r="H2429">
            <v>44970</v>
          </cell>
          <cell r="I2429" t="str">
            <v>ENTREGADO</v>
          </cell>
          <cell r="J2429">
            <v>44972</v>
          </cell>
          <cell r="K2429" t="str">
            <v>MARCO PATRICIO VELARDE COLCHA</v>
          </cell>
          <cell r="L2429" t="str">
            <v>ITCHIMBIA CALLE FRANCISCO COMPTE SN Y PSJE N31</v>
          </cell>
        </row>
        <row r="2430">
          <cell r="A2430" t="str">
            <v>4899705</v>
          </cell>
          <cell r="B2430">
            <v>514771</v>
          </cell>
          <cell r="C2430" t="str">
            <v>4899705</v>
          </cell>
          <cell r="D2430" t="str">
            <v>MDELIVERY</v>
          </cell>
          <cell r="E2430" t="str">
            <v>DESPACHO</v>
          </cell>
          <cell r="F2430" t="str">
            <v>NORMAL</v>
          </cell>
          <cell r="G2430" t="str">
            <v>FT85963</v>
          </cell>
          <cell r="H2430">
            <v>44970</v>
          </cell>
          <cell r="I2430" t="str">
            <v>ENTREGADO</v>
          </cell>
          <cell r="J2430">
            <v>44971</v>
          </cell>
          <cell r="K2430" t="str">
            <v>MARIA KATERYNE LITARDO HUACON</v>
          </cell>
          <cell r="L2430" t="str">
            <v>TARQUI BASTION POPULAR BLOQUE 3 MZ 811 SOLAR 8</v>
          </cell>
        </row>
        <row r="2431">
          <cell r="A2431" t="str">
            <v>4900122</v>
          </cell>
          <cell r="B2431">
            <v>514772</v>
          </cell>
          <cell r="C2431" t="str">
            <v>4900122</v>
          </cell>
          <cell r="D2431" t="str">
            <v>MDELIVERY</v>
          </cell>
          <cell r="E2431" t="str">
            <v>DESPACHO</v>
          </cell>
          <cell r="F2431" t="str">
            <v>NORMAL</v>
          </cell>
          <cell r="G2431" t="str">
            <v>FT85910</v>
          </cell>
          <cell r="H2431">
            <v>44970</v>
          </cell>
          <cell r="I2431" t="str">
            <v>ENTREGADO</v>
          </cell>
          <cell r="J2431">
            <v>44971</v>
          </cell>
          <cell r="K2431" t="str">
            <v>ANDREA RENATA ARTIEDA CONDOY</v>
          </cell>
          <cell r="L2431" t="str">
            <v>ITCHIMBIA CALLE AV 12 DE OCTUBRE N24 437 Y LUIS CORDERO</v>
          </cell>
        </row>
        <row r="2432">
          <cell r="A2432" t="str">
            <v>4900360</v>
          </cell>
          <cell r="B2432">
            <v>514773</v>
          </cell>
          <cell r="C2432" t="str">
            <v>4900360</v>
          </cell>
          <cell r="D2432" t="str">
            <v>MDELIVERY</v>
          </cell>
          <cell r="E2432" t="str">
            <v>DESPACHO</v>
          </cell>
          <cell r="F2432" t="str">
            <v>NORMAL</v>
          </cell>
          <cell r="G2432" t="str">
            <v>031080004900360</v>
          </cell>
          <cell r="H2432">
            <v>44970</v>
          </cell>
          <cell r="I2432" t="str">
            <v>ENTREGADO</v>
          </cell>
          <cell r="J2432">
            <v>44971</v>
          </cell>
          <cell r="K2432" t="str">
            <v>Liliam Delgado</v>
          </cell>
          <cell r="L2432" t="str">
            <v>TARQUI   CALLE C J 1  SN AV 4 DE NOVIEMBRE</v>
          </cell>
        </row>
        <row r="2433">
          <cell r="A2433" t="str">
            <v>4900396</v>
          </cell>
          <cell r="B2433">
            <v>514774</v>
          </cell>
          <cell r="C2433" t="str">
            <v>4900396</v>
          </cell>
          <cell r="D2433" t="str">
            <v>MDELIVERY</v>
          </cell>
          <cell r="E2433" t="str">
            <v>DESPACHO</v>
          </cell>
          <cell r="F2433" t="str">
            <v>NORMAL</v>
          </cell>
          <cell r="G2433" t="str">
            <v>031080004900396</v>
          </cell>
          <cell r="H2433">
            <v>44970</v>
          </cell>
          <cell r="I2433" t="str">
            <v>ENTREGADO</v>
          </cell>
          <cell r="J2433">
            <v>44972</v>
          </cell>
          <cell r="K2433" t="str">
            <v>JUANA MAGDALENA SANCHEZ SALINAS</v>
          </cell>
          <cell r="L2433" t="str">
            <v>CLEMENTE BAQUERIZO AV UNIVERSITARIA SN CALLE X</v>
          </cell>
        </row>
        <row r="2434">
          <cell r="A2434" t="str">
            <v>4900407</v>
          </cell>
          <cell r="B2434">
            <v>514775</v>
          </cell>
          <cell r="C2434" t="str">
            <v>4900407</v>
          </cell>
          <cell r="D2434" t="str">
            <v>MDELIVERY</v>
          </cell>
          <cell r="E2434" t="str">
            <v>DESPACHO</v>
          </cell>
          <cell r="F2434" t="str">
            <v>NORMAL</v>
          </cell>
          <cell r="G2434" t="str">
            <v>031080004900407</v>
          </cell>
          <cell r="H2434">
            <v>44970</v>
          </cell>
          <cell r="I2434" t="str">
            <v>ENTREGADO</v>
          </cell>
          <cell r="J2434">
            <v>44971</v>
          </cell>
          <cell r="K2434" t="str">
            <v>Diego Daniel Saltos Teran</v>
          </cell>
          <cell r="L2434" t="str">
            <v>TULCAN CALLE BOLIVAR  SN CALLE ROBERTO SIERRA</v>
          </cell>
        </row>
        <row r="2435">
          <cell r="A2435" t="str">
            <v>4900418</v>
          </cell>
          <cell r="B2435">
            <v>514776</v>
          </cell>
          <cell r="C2435" t="str">
            <v>4900418</v>
          </cell>
          <cell r="D2435" t="str">
            <v>MDELIVERY</v>
          </cell>
          <cell r="E2435" t="str">
            <v>DESPACHO</v>
          </cell>
          <cell r="F2435" t="str">
            <v>NORMAL</v>
          </cell>
          <cell r="G2435" t="str">
            <v>031080004900418</v>
          </cell>
          <cell r="H2435">
            <v>44970</v>
          </cell>
          <cell r="I2435" t="str">
            <v>ENTREGADO</v>
          </cell>
          <cell r="J2435">
            <v>44971</v>
          </cell>
          <cell r="K2435" t="str">
            <v>Gabriela Paola Gualpa Albuja</v>
          </cell>
          <cell r="L2435" t="str">
            <v>TULCAN  CALLE BOLIVAR  SN CALLE ROBERTO SIERRA</v>
          </cell>
        </row>
        <row r="2436">
          <cell r="A2436" t="str">
            <v>4900436</v>
          </cell>
          <cell r="B2436">
            <v>514777</v>
          </cell>
          <cell r="C2436" t="str">
            <v>4900436</v>
          </cell>
          <cell r="D2436" t="str">
            <v>MDELIVERY</v>
          </cell>
          <cell r="E2436" t="str">
            <v>DESPACHO</v>
          </cell>
          <cell r="F2436" t="str">
            <v>DERIVADO PICK UP</v>
          </cell>
          <cell r="G2436" t="str">
            <v>031080004900436</v>
          </cell>
          <cell r="H2436">
            <v>44970</v>
          </cell>
          <cell r="I2436" t="str">
            <v>INCIDENCIA</v>
          </cell>
          <cell r="J2436">
            <v>44973</v>
          </cell>
          <cell r="K2436" t="str">
            <v>Ronny Joel Anchundia Delgado</v>
          </cell>
          <cell r="L2436" t="str">
            <v>OFICINA TRAMACO MANTA CENTRO DE DISTRIBUCION</v>
          </cell>
        </row>
        <row r="2437">
          <cell r="A2437" t="str">
            <v>4901118</v>
          </cell>
          <cell r="B2437">
            <v>514778</v>
          </cell>
          <cell r="C2437" t="str">
            <v>4901118</v>
          </cell>
          <cell r="D2437" t="str">
            <v>MDELIVERY</v>
          </cell>
          <cell r="E2437" t="str">
            <v>DESPACHO</v>
          </cell>
          <cell r="F2437" t="str">
            <v>NORMAL</v>
          </cell>
          <cell r="G2437" t="str">
            <v>031080004901118</v>
          </cell>
          <cell r="H2437">
            <v>44970</v>
          </cell>
          <cell r="I2437" t="str">
            <v>ENTREGADO</v>
          </cell>
          <cell r="J2437">
            <v>44972</v>
          </cell>
          <cell r="K2437" t="str">
            <v>Edison Javier Utreras Garcia</v>
          </cell>
          <cell r="L2437" t="str">
            <v>SANTA MARTHA DE CUBA  AV 21 DE MARZO  SN  CALLE MIGUEL LAGUNA</v>
          </cell>
        </row>
        <row r="2438">
          <cell r="A2438" t="str">
            <v>4901160</v>
          </cell>
          <cell r="B2438">
            <v>514779</v>
          </cell>
          <cell r="C2438" t="str">
            <v>4901160</v>
          </cell>
          <cell r="D2438" t="str">
            <v>MDELIVERY</v>
          </cell>
          <cell r="E2438" t="str">
            <v>DESPACHO</v>
          </cell>
          <cell r="F2438" t="str">
            <v>NORMAL</v>
          </cell>
          <cell r="G2438" t="str">
            <v>031080004901160</v>
          </cell>
          <cell r="H2438">
            <v>44970</v>
          </cell>
          <cell r="I2438" t="str">
            <v>DEVOLUCION_EN_PROCESO</v>
          </cell>
          <cell r="J2438">
            <v>44973</v>
          </cell>
          <cell r="K2438" t="str">
            <v>Darwin Javier Valencia Valle</v>
          </cell>
          <cell r="L2438" t="str">
            <v>MILAGRO CALLE DOCTOR OSWALDO HURTADO   308  CALLE VICENTE RAMON ROCA</v>
          </cell>
        </row>
        <row r="2439">
          <cell r="A2439" t="str">
            <v>4901373</v>
          </cell>
          <cell r="B2439">
            <v>514780</v>
          </cell>
          <cell r="C2439" t="str">
            <v>4901373</v>
          </cell>
          <cell r="D2439" t="str">
            <v>MDELIVERY</v>
          </cell>
          <cell r="E2439" t="str">
            <v>DESPACHO</v>
          </cell>
          <cell r="F2439" t="str">
            <v>NORMAL</v>
          </cell>
          <cell r="G2439" t="str">
            <v>IC7151</v>
          </cell>
          <cell r="H2439">
            <v>44970</v>
          </cell>
          <cell r="I2439" t="str">
            <v>ENTREGADO</v>
          </cell>
          <cell r="J2439">
            <v>44972</v>
          </cell>
          <cell r="K2439" t="str">
            <v>JULIANA VANESSA MINUCHE FAJARDO</v>
          </cell>
          <cell r="L2439" t="str">
            <v>RICAURTE CALLE VIRGEN DE LA NUBE SN VIA A SAN MIGUEL</v>
          </cell>
        </row>
        <row r="2440">
          <cell r="A2440" t="str">
            <v>4901433</v>
          </cell>
          <cell r="B2440">
            <v>514781</v>
          </cell>
          <cell r="C2440" t="str">
            <v>4901433</v>
          </cell>
          <cell r="D2440" t="str">
            <v>MDELIVERY</v>
          </cell>
          <cell r="E2440" t="str">
            <v>DESPACHO</v>
          </cell>
          <cell r="F2440" t="str">
            <v>NORMAL</v>
          </cell>
          <cell r="G2440" t="str">
            <v>031080004901433</v>
          </cell>
          <cell r="H2440">
            <v>44970</v>
          </cell>
          <cell r="I2440" t="str">
            <v>ENTREGADO</v>
          </cell>
          <cell r="J2440">
            <v>44971</v>
          </cell>
          <cell r="K2440" t="str">
            <v>William Alberto Guzman Gil</v>
          </cell>
          <cell r="L2440" t="str">
            <v>AMBATO CALLE ROBERTO ANDRADE SN Y MISAEL ACOSTA SOLIS</v>
          </cell>
        </row>
        <row r="2441">
          <cell r="A2441" t="str">
            <v>4901570</v>
          </cell>
          <cell r="B2441">
            <v>514782</v>
          </cell>
          <cell r="C2441" t="str">
            <v>4901570</v>
          </cell>
          <cell r="D2441" t="str">
            <v>MDELIVERY</v>
          </cell>
          <cell r="E2441" t="str">
            <v>DESPACHO</v>
          </cell>
          <cell r="F2441" t="str">
            <v>NORMAL</v>
          </cell>
          <cell r="G2441" t="str">
            <v>FT85899</v>
          </cell>
          <cell r="H2441">
            <v>44970</v>
          </cell>
          <cell r="I2441" t="str">
            <v>ENTREGADO</v>
          </cell>
          <cell r="J2441">
            <v>44971</v>
          </cell>
          <cell r="K2441" t="str">
            <v>FABIAN HORACIO CAMPUZANO MOREIRA</v>
          </cell>
          <cell r="L2441" t="str">
            <v>CARCELEN CALLE MERCEDES GONZALEZ SN Y AV JAIME ROLDOS AGUILERA</v>
          </cell>
        </row>
        <row r="2442">
          <cell r="A2442" t="str">
            <v>4901610</v>
          </cell>
          <cell r="B2442">
            <v>514783</v>
          </cell>
          <cell r="C2442" t="str">
            <v>4901610</v>
          </cell>
          <cell r="D2442" t="str">
            <v>MDELIVERY</v>
          </cell>
          <cell r="E2442" t="str">
            <v>DESPACHO</v>
          </cell>
          <cell r="F2442" t="str">
            <v>NORMAL</v>
          </cell>
          <cell r="G2442" t="str">
            <v>031080004901610</v>
          </cell>
          <cell r="H2442">
            <v>44970</v>
          </cell>
          <cell r="I2442" t="str">
            <v>ENTREGADO</v>
          </cell>
          <cell r="J2442">
            <v>44971</v>
          </cell>
          <cell r="K2442" t="str">
            <v>KEVIN STEVEN HERNANDEZ CABADA</v>
          </cell>
          <cell r="L2442" t="str">
            <v>OFICINA TRAMACO SAN MARINO</v>
          </cell>
        </row>
        <row r="2443">
          <cell r="A2443" t="str">
            <v>4901635</v>
          </cell>
          <cell r="B2443">
            <v>514784</v>
          </cell>
          <cell r="C2443" t="str">
            <v>4901635</v>
          </cell>
          <cell r="D2443" t="str">
            <v>MDELIVERY</v>
          </cell>
          <cell r="E2443" t="str">
            <v>DESPACHO</v>
          </cell>
          <cell r="F2443" t="str">
            <v>NORMAL</v>
          </cell>
          <cell r="G2443" t="str">
            <v>031080004901635</v>
          </cell>
          <cell r="H2443">
            <v>44970</v>
          </cell>
          <cell r="I2443" t="str">
            <v>ENTREGADO</v>
          </cell>
          <cell r="J2443">
            <v>44973</v>
          </cell>
          <cell r="K2443" t="str">
            <v>CARLOS ROBERTO VALENCIA ALVEAR</v>
          </cell>
          <cell r="L2443" t="str">
            <v>SANTO DOMINGO AV TSACHILAS SN CALLE CLEMENCIA DE MORA</v>
          </cell>
        </row>
        <row r="2444">
          <cell r="A2444" t="str">
            <v>4901655</v>
          </cell>
          <cell r="B2444">
            <v>514785</v>
          </cell>
          <cell r="C2444" t="str">
            <v>4901655</v>
          </cell>
          <cell r="D2444" t="str">
            <v>MDELIVERY</v>
          </cell>
          <cell r="E2444" t="str">
            <v>DESPACHO</v>
          </cell>
          <cell r="F2444" t="str">
            <v>NORMAL</v>
          </cell>
          <cell r="G2444" t="str">
            <v>FT85901</v>
          </cell>
          <cell r="H2444">
            <v>44970</v>
          </cell>
          <cell r="I2444" t="str">
            <v>ENTREGADO</v>
          </cell>
          <cell r="J2444">
            <v>44971</v>
          </cell>
          <cell r="K2444" t="str">
            <v>KAROL LIZBETH MORILLO MADRID</v>
          </cell>
          <cell r="L2444" t="str">
            <v>ITCHIMBIA CALLE MADRID N24 250 Y TOLOSA</v>
          </cell>
        </row>
        <row r="2445">
          <cell r="A2445" t="str">
            <v>4901714</v>
          </cell>
          <cell r="B2445">
            <v>514786</v>
          </cell>
          <cell r="C2445" t="str">
            <v>4901714</v>
          </cell>
          <cell r="D2445" t="str">
            <v>MDELIVERY</v>
          </cell>
          <cell r="E2445" t="str">
            <v>DESPACHO</v>
          </cell>
          <cell r="F2445" t="str">
            <v>NORMAL</v>
          </cell>
          <cell r="G2445" t="str">
            <v>FT85954</v>
          </cell>
          <cell r="H2445">
            <v>44970</v>
          </cell>
          <cell r="I2445" t="str">
            <v>ENTREGADO</v>
          </cell>
          <cell r="J2445">
            <v>44973</v>
          </cell>
          <cell r="K2445" t="str">
            <v>GENESIS STEPHANIE TORRES BARCO</v>
          </cell>
          <cell r="L2445" t="str">
            <v xml:space="preserve">LA JOYA ETAPA MURANO MANZANA 13 VILLA 27 </v>
          </cell>
        </row>
        <row r="2446">
          <cell r="A2446" t="str">
            <v>4901724</v>
          </cell>
          <cell r="B2446">
            <v>514787</v>
          </cell>
          <cell r="C2446" t="str">
            <v>4901724</v>
          </cell>
          <cell r="D2446" t="str">
            <v>MDELIVERY</v>
          </cell>
          <cell r="E2446" t="str">
            <v>DESPACHO</v>
          </cell>
          <cell r="F2446" t="str">
            <v>NORMAL</v>
          </cell>
          <cell r="G2446" t="str">
            <v>IC7150</v>
          </cell>
          <cell r="H2446">
            <v>44970</v>
          </cell>
          <cell r="I2446" t="str">
            <v>ENTREGADO</v>
          </cell>
          <cell r="J2446">
            <v>44971</v>
          </cell>
          <cell r="K2446" t="str">
            <v>JORGE LUIS SALAZAR MOTATO</v>
          </cell>
          <cell r="L2446" t="str">
            <v>EL BATAN CALLE CARLOS BERREZUETA SN CALLE JOSE MOGROVEJO</v>
          </cell>
        </row>
        <row r="2447">
          <cell r="A2447" t="str">
            <v>4901859</v>
          </cell>
          <cell r="B2447">
            <v>514788</v>
          </cell>
          <cell r="C2447" t="str">
            <v>4901859</v>
          </cell>
          <cell r="D2447" t="str">
            <v>MDELIVERY</v>
          </cell>
          <cell r="E2447" t="str">
            <v>DESPACHO</v>
          </cell>
          <cell r="F2447" t="str">
            <v>DERIVADO PICK UP</v>
          </cell>
          <cell r="G2447" t="str">
            <v>031080004901859</v>
          </cell>
          <cell r="H2447">
            <v>44970</v>
          </cell>
          <cell r="I2447" t="str">
            <v>INCIDENCIA</v>
          </cell>
          <cell r="J2447">
            <v>44973</v>
          </cell>
          <cell r="K2447" t="str">
            <v>LUCIA DEL PILAR MIRANDA HURTADO</v>
          </cell>
          <cell r="L2447" t="str">
            <v>OFICINA TRAMACO RIVERMALL</v>
          </cell>
        </row>
        <row r="2448">
          <cell r="A2448" t="str">
            <v>4901912</v>
          </cell>
          <cell r="B2448">
            <v>514789</v>
          </cell>
          <cell r="C2448" t="str">
            <v>4901912</v>
          </cell>
          <cell r="D2448" t="str">
            <v>MDELIVERY</v>
          </cell>
          <cell r="E2448" t="str">
            <v>DESPACHO</v>
          </cell>
          <cell r="F2448" t="str">
            <v>NORMAL</v>
          </cell>
          <cell r="G2448" t="str">
            <v>031080004901912</v>
          </cell>
          <cell r="H2448">
            <v>44970</v>
          </cell>
          <cell r="I2448" t="str">
            <v>ENTREGADO</v>
          </cell>
          <cell r="J2448">
            <v>44972</v>
          </cell>
          <cell r="K2448" t="str">
            <v>Mayra Alejandra Pichucho Martinez</v>
          </cell>
          <cell r="L2448" t="str">
            <v>JIPIJAPA CALLE ROCAFUERTE 504 ENTRE COLON Y SANTISTEVAN</v>
          </cell>
        </row>
        <row r="2449">
          <cell r="A2449" t="str">
            <v>15015_1</v>
          </cell>
          <cell r="B2449">
            <v>514735</v>
          </cell>
          <cell r="C2449" t="str">
            <v>15015_1</v>
          </cell>
          <cell r="D2449" t="str">
            <v>MDELIVERY</v>
          </cell>
          <cell r="E2449" t="str">
            <v>DESPACHO</v>
          </cell>
          <cell r="F2449" t="str">
            <v>NORMAL</v>
          </cell>
          <cell r="G2449" t="str">
            <v>031080000150151</v>
          </cell>
          <cell r="H2449">
            <v>44970</v>
          </cell>
          <cell r="I2449" t="str">
            <v>INCIDENCIA</v>
          </cell>
          <cell r="J2449">
            <v>44973</v>
          </cell>
          <cell r="K2449" t="str">
            <v>ANAHY MICAELA  JIPA MACHOA</v>
          </cell>
          <cell r="L2449" t="str">
            <v>OFICINA TRAMACO SACHA</v>
          </cell>
        </row>
        <row r="2450">
          <cell r="A2450" t="str">
            <v>33614</v>
          </cell>
          <cell r="B2450">
            <v>514736</v>
          </cell>
          <cell r="C2450" t="str">
            <v>33614</v>
          </cell>
          <cell r="D2450" t="str">
            <v>MDELIVERY</v>
          </cell>
          <cell r="E2450" t="str">
            <v>DESPACHO</v>
          </cell>
          <cell r="F2450" t="str">
            <v>NORMAL</v>
          </cell>
          <cell r="G2450" t="str">
            <v>031080000033614</v>
          </cell>
          <cell r="H2450">
            <v>44970</v>
          </cell>
          <cell r="I2450" t="str">
            <v>INCIDENCIA</v>
          </cell>
          <cell r="J2450">
            <v>44973</v>
          </cell>
          <cell r="K2450" t="str">
            <v>EDISON MILTON GOROZABEL MENA</v>
          </cell>
          <cell r="L2450" t="str">
            <v>SAN CAMILO CALLE EL PANTANO  SN  Y CALLE 36</v>
          </cell>
        </row>
        <row r="2451">
          <cell r="A2451" t="str">
            <v>34927</v>
          </cell>
          <cell r="B2451">
            <v>514737</v>
          </cell>
          <cell r="C2451" t="str">
            <v>34927</v>
          </cell>
          <cell r="D2451" t="str">
            <v>MDELIVERY</v>
          </cell>
          <cell r="E2451" t="str">
            <v>DESPACHO</v>
          </cell>
          <cell r="F2451" t="str">
            <v>NORMAL</v>
          </cell>
          <cell r="G2451" t="str">
            <v>031080000034927</v>
          </cell>
          <cell r="H2451">
            <v>44970</v>
          </cell>
          <cell r="I2451" t="str">
            <v>INCIDENCIA</v>
          </cell>
          <cell r="J2451">
            <v>44973</v>
          </cell>
          <cell r="K2451" t="str">
            <v>HECTOR EDUARDO GARCIA ARBOLEDA</v>
          </cell>
          <cell r="L2451" t="str">
            <v>ELOY ALFARO  VIA DURAN BOLICHE  KM 3 Y MEDIO</v>
          </cell>
        </row>
        <row r="2452">
          <cell r="A2452" t="str">
            <v>38067</v>
          </cell>
          <cell r="B2452">
            <v>514738</v>
          </cell>
          <cell r="C2452" t="str">
            <v>38067</v>
          </cell>
          <cell r="D2452" t="str">
            <v>MDELIVERY</v>
          </cell>
          <cell r="E2452" t="str">
            <v>DESPACHO</v>
          </cell>
          <cell r="F2452" t="str">
            <v>NORMAL</v>
          </cell>
          <cell r="G2452" t="str">
            <v>FT85905</v>
          </cell>
          <cell r="H2452">
            <v>44970</v>
          </cell>
          <cell r="I2452" t="str">
            <v>ENTREGADO</v>
          </cell>
          <cell r="J2452">
            <v>44971</v>
          </cell>
          <cell r="K2452" t="str">
            <v>EMMA GISSELA NAVIA SALVADOR</v>
          </cell>
          <cell r="L2452" t="str">
            <v>INIAQUITO CALLE COCHAPATA  E11 129 CALLE ABASCAL</v>
          </cell>
        </row>
        <row r="2453">
          <cell r="A2453" t="str">
            <v>38906</v>
          </cell>
          <cell r="B2453">
            <v>514739</v>
          </cell>
          <cell r="C2453" t="str">
            <v>38906</v>
          </cell>
          <cell r="D2453" t="str">
            <v>MDELIVERY</v>
          </cell>
          <cell r="E2453" t="str">
            <v>DESPACHO</v>
          </cell>
          <cell r="F2453" t="str">
            <v>NORMAL</v>
          </cell>
          <cell r="G2453" t="str">
            <v>FT85897</v>
          </cell>
          <cell r="H2453">
            <v>44970</v>
          </cell>
          <cell r="I2453" t="str">
            <v>ENTREGADO</v>
          </cell>
          <cell r="J2453">
            <v>44972</v>
          </cell>
          <cell r="K2453" t="str">
            <v>LENIN JOSE SALAZAR SIMBA</v>
          </cell>
          <cell r="L2453" t="str">
            <v>EL CONDADO CALLE PIEDRAS NEGRAS N70 151 Y PABLO PICASSO</v>
          </cell>
        </row>
        <row r="2454">
          <cell r="A2454" t="str">
            <v>39034</v>
          </cell>
          <cell r="B2454">
            <v>514740</v>
          </cell>
          <cell r="C2454" t="str">
            <v>39034</v>
          </cell>
          <cell r="D2454" t="str">
            <v>MDELIVERY</v>
          </cell>
          <cell r="E2454" t="str">
            <v>DESPACHO</v>
          </cell>
          <cell r="F2454" t="str">
            <v>NORMAL</v>
          </cell>
          <cell r="G2454" t="str">
            <v>031080000039034</v>
          </cell>
          <cell r="H2454">
            <v>44970</v>
          </cell>
          <cell r="I2454" t="str">
            <v>ENTREGADO</v>
          </cell>
          <cell r="J2454">
            <v>44972</v>
          </cell>
          <cell r="K2454" t="str">
            <v>JUAN CARLOS  MORALES MEDRANDA</v>
          </cell>
          <cell r="L2454" t="str">
            <v>SAN CRISTOBAL CALLE J MZ 26 SOLAR 1  CALLE 2</v>
          </cell>
        </row>
        <row r="2455">
          <cell r="A2455" t="str">
            <v>40831</v>
          </cell>
          <cell r="B2455">
            <v>514741</v>
          </cell>
          <cell r="C2455" t="str">
            <v>40831</v>
          </cell>
          <cell r="D2455" t="str">
            <v>MDELIVERY</v>
          </cell>
          <cell r="E2455" t="str">
            <v>DESPACHO</v>
          </cell>
          <cell r="F2455" t="str">
            <v>NORMAL</v>
          </cell>
          <cell r="G2455" t="str">
            <v>FT85957</v>
          </cell>
          <cell r="H2455">
            <v>44970</v>
          </cell>
          <cell r="I2455" t="str">
            <v>ENTREGADO</v>
          </cell>
          <cell r="J2455">
            <v>44971</v>
          </cell>
          <cell r="K2455" t="str">
            <v>CARLOS IVAN ZUNIGA PARRA</v>
          </cell>
          <cell r="L2455" t="str">
            <v>GARCIA MORENO CALLE GARCIA MORENO  21 15  ENTRE MANABI Y HUANCAVILCA</v>
          </cell>
        </row>
        <row r="2456">
          <cell r="A2456" t="str">
            <v>41220</v>
          </cell>
          <cell r="B2456">
            <v>514742</v>
          </cell>
          <cell r="C2456" t="str">
            <v>41220</v>
          </cell>
          <cell r="D2456" t="str">
            <v>MDELIVERY</v>
          </cell>
          <cell r="E2456" t="str">
            <v>DESPACHO</v>
          </cell>
          <cell r="F2456" t="str">
            <v>NORMAL</v>
          </cell>
          <cell r="G2456" t="str">
            <v>031080000041220</v>
          </cell>
          <cell r="H2456">
            <v>44970</v>
          </cell>
          <cell r="I2456" t="str">
            <v>INCIDENCIA</v>
          </cell>
          <cell r="J2456">
            <v>44973</v>
          </cell>
          <cell r="K2456" t="str">
            <v>JULIO CESAR RUIZ CORREA</v>
          </cell>
          <cell r="L2456" t="str">
            <v>LA AURORA MALAGA 1 SN</v>
          </cell>
        </row>
        <row r="2457">
          <cell r="A2457" t="str">
            <v>41731</v>
          </cell>
          <cell r="B2457">
            <v>514743</v>
          </cell>
          <cell r="C2457" t="str">
            <v>41731</v>
          </cell>
          <cell r="D2457" t="str">
            <v>MDELIVERY</v>
          </cell>
          <cell r="E2457" t="str">
            <v>DESPACHO</v>
          </cell>
          <cell r="F2457" t="str">
            <v>DERIVADO PICK UP</v>
          </cell>
          <cell r="G2457" t="str">
            <v>031080000041731</v>
          </cell>
          <cell r="H2457">
            <v>44970</v>
          </cell>
          <cell r="I2457" t="str">
            <v>ENTREGADO</v>
          </cell>
          <cell r="J2457">
            <v>44971</v>
          </cell>
          <cell r="K2457" t="str">
            <v>ALEJANDRO MARINO VALERIANO OVIEDO</v>
          </cell>
          <cell r="L2457" t="str">
            <v>OFICINA TRAMACO PORTETE</v>
          </cell>
        </row>
        <row r="2458">
          <cell r="A2458" t="str">
            <v>42425</v>
          </cell>
          <cell r="B2458">
            <v>514744</v>
          </cell>
          <cell r="C2458" t="str">
            <v>42425</v>
          </cell>
          <cell r="D2458" t="str">
            <v>MDELIVERY</v>
          </cell>
          <cell r="E2458" t="str">
            <v>DESPACHO</v>
          </cell>
          <cell r="F2458" t="str">
            <v>NORMAL</v>
          </cell>
          <cell r="G2458" t="str">
            <v>031080000042425</v>
          </cell>
          <cell r="H2458">
            <v>44970</v>
          </cell>
          <cell r="I2458" t="str">
            <v>ENTREGADO</v>
          </cell>
          <cell r="J2458">
            <v>44972</v>
          </cell>
          <cell r="K2458" t="str">
            <v>ISABEL undefined CHAVEZ ANA</v>
          </cell>
          <cell r="L2458" t="str">
            <v>SAN ANTONIO CALLE BOLIVAR   711 CALLE  HERMANO MIDEROS</v>
          </cell>
        </row>
        <row r="2459">
          <cell r="A2459" t="str">
            <v>42898</v>
          </cell>
          <cell r="B2459">
            <v>514745</v>
          </cell>
          <cell r="C2459" t="str">
            <v>42898</v>
          </cell>
          <cell r="D2459" t="str">
            <v>MDELIVERY</v>
          </cell>
          <cell r="E2459" t="str">
            <v>DESPACHO</v>
          </cell>
          <cell r="F2459" t="str">
            <v>DERIVADO PICK UP</v>
          </cell>
          <cell r="G2459" t="str">
            <v>031080000042898</v>
          </cell>
          <cell r="H2459">
            <v>44970</v>
          </cell>
          <cell r="I2459" t="str">
            <v>ENTREGADO</v>
          </cell>
          <cell r="J2459">
            <v>44973</v>
          </cell>
          <cell r="K2459" t="str">
            <v>LUIS EDUARDO MENDOZA ROSALES</v>
          </cell>
          <cell r="L2459" t="str">
            <v>OFICINA TRAMACO CENTRO DE DISTRIBUCION VIA A DAULE</v>
          </cell>
        </row>
        <row r="2460">
          <cell r="A2460" t="str">
            <v>42923</v>
          </cell>
          <cell r="B2460">
            <v>514746</v>
          </cell>
          <cell r="C2460" t="str">
            <v>42923</v>
          </cell>
          <cell r="D2460" t="str">
            <v>MDELIVERY</v>
          </cell>
          <cell r="E2460" t="str">
            <v>DESPACHO</v>
          </cell>
          <cell r="F2460" t="str">
            <v>NORMAL</v>
          </cell>
          <cell r="G2460" t="str">
            <v>FT85953</v>
          </cell>
          <cell r="H2460">
            <v>44970</v>
          </cell>
          <cell r="I2460" t="str">
            <v>ENTREGADO</v>
          </cell>
          <cell r="J2460">
            <v>44971</v>
          </cell>
          <cell r="K2460" t="str">
            <v>PILAR ELIZABETH GARCIA TREJO</v>
          </cell>
          <cell r="L2460" t="str">
            <v>TARQUI BASTION POPULAR  BLOQUE 1B MZ 511 SOLAR 11</v>
          </cell>
        </row>
        <row r="2461">
          <cell r="A2461" t="str">
            <v>43524</v>
          </cell>
          <cell r="B2461">
            <v>514747</v>
          </cell>
          <cell r="C2461" t="str">
            <v>43524</v>
          </cell>
          <cell r="D2461" t="str">
            <v>MDELIVERY</v>
          </cell>
          <cell r="E2461" t="str">
            <v>DESPACHO</v>
          </cell>
          <cell r="F2461" t="str">
            <v>NORMAL</v>
          </cell>
          <cell r="G2461" t="str">
            <v>FT85930</v>
          </cell>
          <cell r="H2461">
            <v>44970</v>
          </cell>
          <cell r="I2461" t="str">
            <v>ENTREGADO</v>
          </cell>
          <cell r="J2461">
            <v>44971</v>
          </cell>
          <cell r="K2461" t="str">
            <v>BORIS DANIEL LOPEZ ZEBALLOS</v>
          </cell>
          <cell r="L2461" t="str">
            <v>TARQUI URDESA NORTE AV 4TA CASA 512  Y CALLE 7MA</v>
          </cell>
        </row>
        <row r="2462">
          <cell r="A2462" t="str">
            <v>43555</v>
          </cell>
          <cell r="B2462">
            <v>514748</v>
          </cell>
          <cell r="C2462" t="str">
            <v>43555</v>
          </cell>
          <cell r="D2462" t="str">
            <v>MDELIVERY</v>
          </cell>
          <cell r="E2462" t="str">
            <v>DESPACHO</v>
          </cell>
          <cell r="F2462" t="str">
            <v>DERIVADO PICK UP</v>
          </cell>
          <cell r="G2462" t="str">
            <v>031080000043555</v>
          </cell>
          <cell r="H2462">
            <v>44970</v>
          </cell>
          <cell r="I2462" t="str">
            <v>INCIDENCIA</v>
          </cell>
          <cell r="J2462">
            <v>44973</v>
          </cell>
          <cell r="K2462" t="str">
            <v>YESSICA MAYERLI ORTIZ FALCONES</v>
          </cell>
          <cell r="L2462" t="str">
            <v>OFICINA TRAMACO MACHALA CENTRO DE DISTRIBUCION</v>
          </cell>
        </row>
        <row r="2463">
          <cell r="A2463" t="str">
            <v>43630</v>
          </cell>
          <cell r="B2463">
            <v>514749</v>
          </cell>
          <cell r="C2463" t="str">
            <v>43630</v>
          </cell>
          <cell r="D2463" t="str">
            <v>MDELIVERY</v>
          </cell>
          <cell r="E2463" t="str">
            <v>DESPACHO</v>
          </cell>
          <cell r="F2463" t="str">
            <v>NORMAL</v>
          </cell>
          <cell r="G2463" t="str">
            <v>FT85951</v>
          </cell>
          <cell r="H2463">
            <v>44970</v>
          </cell>
          <cell r="I2463" t="str">
            <v>ENTREGADO</v>
          </cell>
          <cell r="J2463">
            <v>44972</v>
          </cell>
          <cell r="K2463" t="str">
            <v>GENESIS DE LOS ANGELES CHUNGA FREIRE</v>
          </cell>
          <cell r="L2463" t="str">
            <v>XIMENA COOP VIRGEN DE MONSERRATE  MZ B1 SOLAR 1</v>
          </cell>
        </row>
        <row r="2464">
          <cell r="A2464" t="str">
            <v>43923</v>
          </cell>
          <cell r="B2464">
            <v>514750</v>
          </cell>
          <cell r="C2464" t="str">
            <v>43923</v>
          </cell>
          <cell r="D2464" t="str">
            <v>MDELIVERY</v>
          </cell>
          <cell r="E2464" t="str">
            <v>DESPACHO</v>
          </cell>
          <cell r="F2464" t="str">
            <v>NORMAL</v>
          </cell>
          <cell r="G2464" t="str">
            <v>FT85967</v>
          </cell>
          <cell r="H2464">
            <v>44970</v>
          </cell>
          <cell r="I2464" t="str">
            <v>INCIDENCIA</v>
          </cell>
          <cell r="J2464">
            <v>44971</v>
          </cell>
          <cell r="K2464" t="str">
            <v>RAMON ALFREDO INTRIAGO LOOR</v>
          </cell>
          <cell r="L2464" t="str">
            <v>TARQUI  COOP JUAN MONTALVO  MZ 427 SOLAR 29</v>
          </cell>
        </row>
        <row r="2465">
          <cell r="A2465" t="str">
            <v>43953</v>
          </cell>
          <cell r="B2465">
            <v>514751</v>
          </cell>
          <cell r="C2465" t="str">
            <v>43953</v>
          </cell>
          <cell r="D2465" t="str">
            <v>MDELIVERY</v>
          </cell>
          <cell r="E2465" t="str">
            <v>DESPACHO</v>
          </cell>
          <cell r="F2465" t="str">
            <v>NORMAL</v>
          </cell>
          <cell r="G2465" t="str">
            <v>FT85891</v>
          </cell>
          <cell r="H2465">
            <v>44970</v>
          </cell>
          <cell r="I2465" t="str">
            <v>ENTREGADO</v>
          </cell>
          <cell r="J2465">
            <v>44971</v>
          </cell>
          <cell r="K2465" t="str">
            <v>CARLOS EFRAIN MOCHA GUAMANRRIGRA</v>
          </cell>
          <cell r="L2465" t="str">
            <v>CARCELEN AV JAIME ROLDOS AGUILERA SN CALLE MERCEDES GONZALEZ</v>
          </cell>
        </row>
        <row r="2466">
          <cell r="A2466" t="str">
            <v>44102</v>
          </cell>
          <cell r="B2466">
            <v>514752</v>
          </cell>
          <cell r="C2466" t="str">
            <v>44102</v>
          </cell>
          <cell r="D2466" t="str">
            <v>MDELIVERY</v>
          </cell>
          <cell r="E2466" t="str">
            <v>DESPACHO</v>
          </cell>
          <cell r="F2466" t="str">
            <v>DERIVADO PICK UP</v>
          </cell>
          <cell r="G2466" t="str">
            <v>031080000044102</v>
          </cell>
          <cell r="H2466">
            <v>44970</v>
          </cell>
          <cell r="I2466" t="str">
            <v>ENTREGADO</v>
          </cell>
          <cell r="J2466">
            <v>44972</v>
          </cell>
          <cell r="K2466" t="str">
            <v>GENESIS NICOLE  ORTIZ ZAMBRANO</v>
          </cell>
          <cell r="L2466" t="str">
            <v>OFICINA TRAMACO SANTO DOMINGO  CENTRO DE DISTRIBUCION</v>
          </cell>
        </row>
        <row r="2467">
          <cell r="A2467" t="str">
            <v>44147</v>
          </cell>
          <cell r="B2467">
            <v>514753</v>
          </cell>
          <cell r="C2467" t="str">
            <v>44147</v>
          </cell>
          <cell r="D2467" t="str">
            <v>MDELIVERY</v>
          </cell>
          <cell r="E2467" t="str">
            <v>DESPACHO</v>
          </cell>
          <cell r="F2467" t="str">
            <v>DERIVADO PICK UP</v>
          </cell>
          <cell r="G2467" t="str">
            <v>031080000044147</v>
          </cell>
          <cell r="H2467">
            <v>44970</v>
          </cell>
          <cell r="I2467" t="str">
            <v>ENTREGADO</v>
          </cell>
          <cell r="J2467">
            <v>44971</v>
          </cell>
          <cell r="K2467" t="str">
            <v>JAVIER ELIAN  MURILLO PALACIO</v>
          </cell>
          <cell r="L2467" t="str">
            <v>OFICINA TRAMACO PORTETE</v>
          </cell>
        </row>
        <row r="2468">
          <cell r="A2468" t="str">
            <v>44148</v>
          </cell>
          <cell r="B2468">
            <v>514754</v>
          </cell>
          <cell r="C2468" t="str">
            <v>44148</v>
          </cell>
          <cell r="D2468" t="str">
            <v>MDELIVERY</v>
          </cell>
          <cell r="E2468" t="str">
            <v>DESPACHO</v>
          </cell>
          <cell r="F2468" t="str">
            <v>NORMAL</v>
          </cell>
          <cell r="G2468" t="str">
            <v>031080000044148</v>
          </cell>
          <cell r="H2468">
            <v>44970</v>
          </cell>
          <cell r="I2468" t="str">
            <v>ENTREGADO</v>
          </cell>
          <cell r="J2468">
            <v>44973</v>
          </cell>
          <cell r="K2468" t="str">
            <v>JANDRY MAURICIO CRUZ CARAGUAY</v>
          </cell>
          <cell r="L2468" t="str">
            <v>CATAMAYO CALLE 18 DE NOVIEMBRE SN ENTRE BOLIVAR E ISIDRO AYORA</v>
          </cell>
        </row>
        <row r="2469">
          <cell r="A2469" t="str">
            <v>20003105984900</v>
          </cell>
          <cell r="B2469">
            <v>514728</v>
          </cell>
          <cell r="C2469" t="str">
            <v>20003105984900</v>
          </cell>
          <cell r="D2469" t="str">
            <v>BRELDYNG</v>
          </cell>
          <cell r="E2469" t="str">
            <v>DESPACHO</v>
          </cell>
          <cell r="F2469" t="str">
            <v>NORMAL</v>
          </cell>
          <cell r="G2469" t="str">
            <v>031002004258426</v>
          </cell>
          <cell r="H2469">
            <v>44970</v>
          </cell>
          <cell r="I2469" t="str">
            <v>INCIDENCIA</v>
          </cell>
          <cell r="J2469">
            <v>44973</v>
          </cell>
          <cell r="K2469" t="str">
            <v>JEANNETE DEL ROCIO MORA GONZALEZ</v>
          </cell>
          <cell r="L2469" t="str">
            <v>DOMICILIO / SUCUMBIOS / LAGO AGRIO / NUEVA LOJA / AV GUSTAVO ANDRADE / SN / ISABEL Y LA PINTA / GUSTAVO ANDRADE E ISABEL Y LA PINTA CASA1 PISO CL BLANCA REF DIAG AL REGISTRO CIVIL</v>
          </cell>
        </row>
        <row r="2470">
          <cell r="A2470" t="str">
            <v>20003109821971</v>
          </cell>
          <cell r="B2470">
            <v>514729</v>
          </cell>
          <cell r="C2470" t="str">
            <v>20003109821971</v>
          </cell>
          <cell r="D2470" t="str">
            <v>BRELDYNG</v>
          </cell>
          <cell r="E2470" t="str">
            <v>DESPACHO</v>
          </cell>
          <cell r="F2470" t="str">
            <v>NORMAL</v>
          </cell>
          <cell r="G2470" t="str">
            <v>031002004258427</v>
          </cell>
          <cell r="H2470">
            <v>44970</v>
          </cell>
          <cell r="I2470" t="str">
            <v>COORDINADO</v>
          </cell>
          <cell r="J2470">
            <v>44973</v>
          </cell>
          <cell r="K2470" t="str">
            <v>SUSAN ARACELY ESPINOZA MORANTE</v>
          </cell>
          <cell r="L2470" t="str">
            <v>OFICINA COURIER / LOS RIOS / QUEVEDO / QUEVEDO / AV GUAYAQUIL / SN / ISAAC MONTES / OFICINA TRAMACO QUEVEDO AL FRENTE DE ALMACENES TIA</v>
          </cell>
        </row>
        <row r="2471">
          <cell r="A2471" t="str">
            <v>20003110310296</v>
          </cell>
          <cell r="B2471">
            <v>514730</v>
          </cell>
          <cell r="C2471" t="str">
            <v>20003110310296</v>
          </cell>
          <cell r="D2471" t="str">
            <v>BRELDYNG</v>
          </cell>
          <cell r="E2471" t="str">
            <v>DESPACHO</v>
          </cell>
          <cell r="F2471" t="str">
            <v>NORMAL</v>
          </cell>
          <cell r="G2471" t="str">
            <v>031002004258428</v>
          </cell>
          <cell r="H2471">
            <v>44970</v>
          </cell>
          <cell r="I2471" t="str">
            <v>ENTREGADO</v>
          </cell>
          <cell r="J2471">
            <v>44971</v>
          </cell>
          <cell r="K2471" t="str">
            <v>CARLOS ALBERTO CASTRO TAMARIZ</v>
          </cell>
          <cell r="L2471" t="str">
            <v>DOMICILIO / AZUAY / CUENCA / BELLAVISTA / AV MUNOZ VERNAZA / 13-32 / JUAN MONTALVO / CASA DE 2P COLOR BEIG PORTON DE MADERA Y HIERRO NEGRO MEDIA CUADRA DE LA ESCUELA FEDERICO PROANO</v>
          </cell>
        </row>
        <row r="2472">
          <cell r="A2472" t="str">
            <v>20003110713026</v>
          </cell>
          <cell r="B2472">
            <v>514731</v>
          </cell>
          <cell r="C2472" t="str">
            <v>20003110713026</v>
          </cell>
          <cell r="D2472" t="str">
            <v>BRELDYNG</v>
          </cell>
          <cell r="E2472" t="str">
            <v>DESPACHO</v>
          </cell>
          <cell r="F2472" t="str">
            <v>NORMAL</v>
          </cell>
          <cell r="G2472" t="str">
            <v>031002004258429</v>
          </cell>
          <cell r="H2472">
            <v>44970</v>
          </cell>
          <cell r="I2472" t="str">
            <v>ENTREGADO</v>
          </cell>
          <cell r="J2472">
            <v>44971</v>
          </cell>
          <cell r="K2472" t="str">
            <v>ALCIVAR MUNOZ MARYURI ANNABEL</v>
          </cell>
          <cell r="L2472" t="str">
            <v>OFICINA COURIER / MANABI / PORTOVIEJO / ANDRES DE VERA / AV DEL EJERCITO / SN / ENTRE 5 DE OCTUBRE Y KENNEDY / OFICINA TRAMACO PORTOVIEJO DIAGONAL A FARMACIA SANTA MARTHA Y FRENTE A BOUTIQUE EL MILLON</v>
          </cell>
        </row>
        <row r="2473">
          <cell r="A2473" t="str">
            <v>20003111619143</v>
          </cell>
          <cell r="B2473">
            <v>514732</v>
          </cell>
          <cell r="C2473" t="str">
            <v>20003111619143</v>
          </cell>
          <cell r="D2473" t="str">
            <v>BRELDYNG</v>
          </cell>
          <cell r="E2473" t="str">
            <v>DESPACHO</v>
          </cell>
          <cell r="F2473" t="str">
            <v>NORMAL</v>
          </cell>
          <cell r="G2473" t="str">
            <v>031002004258430</v>
          </cell>
          <cell r="H2473">
            <v>44970</v>
          </cell>
          <cell r="I2473" t="str">
            <v>ENTREGADO</v>
          </cell>
          <cell r="J2473">
            <v>44973</v>
          </cell>
          <cell r="K2473" t="str">
            <v>HERIBERTO PATRICIO MENDOZA JUNCAY</v>
          </cell>
          <cell r="L2473" t="str">
            <v xml:space="preserve"> / LOJA / LOJA / SAN SEBASTIAN / NICOLAS JURADO / SN / QUITUMBE / BARRIO MIRAFLORES JUNTO A LIBRERIA EN UNA CASA DE 3 PISOS</v>
          </cell>
        </row>
        <row r="2474">
          <cell r="A2474" t="str">
            <v>20003112411385</v>
          </cell>
          <cell r="B2474">
            <v>514733</v>
          </cell>
          <cell r="C2474" t="str">
            <v>20003112411385</v>
          </cell>
          <cell r="D2474" t="str">
            <v>BRELDYNG</v>
          </cell>
          <cell r="E2474" t="str">
            <v>DESPACHO</v>
          </cell>
          <cell r="F2474" t="str">
            <v>NORMAL</v>
          </cell>
          <cell r="G2474" t="str">
            <v>FT85881</v>
          </cell>
          <cell r="H2474">
            <v>44970</v>
          </cell>
          <cell r="I2474" t="str">
            <v>EN_TRANSITO</v>
          </cell>
          <cell r="J2474">
            <v>44973</v>
          </cell>
          <cell r="K2474" t="str">
            <v>FRANKLIN ROBERTO ESPINOSA SANCHEZ</v>
          </cell>
          <cell r="L2474" t="str">
            <v xml:space="preserve"> / PICHINCHA / QUITO / SOLANDA / AV DIONICIO MEJIA / SN / RIO SUNO / CASA DE DE DOS PISOS SIN COLOR A 1 CUADRA CANCHA BARRIAL</v>
          </cell>
        </row>
        <row r="2475">
          <cell r="A2475" t="str">
            <v>20003111512631</v>
          </cell>
          <cell r="B2475">
            <v>514734</v>
          </cell>
          <cell r="C2475" t="str">
            <v>20003111512631</v>
          </cell>
          <cell r="D2475" t="str">
            <v>BRELDYNG</v>
          </cell>
          <cell r="E2475" t="str">
            <v>DESPACHO</v>
          </cell>
          <cell r="F2475" t="str">
            <v>NORMAL</v>
          </cell>
          <cell r="G2475" t="str">
            <v>FT86003</v>
          </cell>
          <cell r="H2475">
            <v>44970</v>
          </cell>
          <cell r="I2475" t="str">
            <v>ENTREGADO</v>
          </cell>
          <cell r="J2475">
            <v>44971</v>
          </cell>
          <cell r="K2475" t="str">
            <v>DUARTE MENDEZ CECILIA DEL ROCIO</v>
          </cell>
          <cell r="L2475" t="str">
            <v xml:space="preserve"> / GUAYAS / GUAYAQUIL / TARQUI / VIA DAULE / MZ 24-42 VLL 22 /  / CDLA MUCHO LOTE 1 TERCERA ETAPA MZ 2442 V 22</v>
          </cell>
        </row>
        <row r="2476">
          <cell r="A2476" t="str">
            <v>FACT_2023_72</v>
          </cell>
          <cell r="B2476">
            <v>514727</v>
          </cell>
          <cell r="C2476" t="str">
            <v>FACT_2023_72</v>
          </cell>
          <cell r="D2476" t="str">
            <v>FACTOR</v>
          </cell>
          <cell r="E2476" t="str">
            <v>DESPACHO</v>
          </cell>
          <cell r="F2476" t="str">
            <v>NORMAL</v>
          </cell>
          <cell r="G2476" t="str">
            <v>FT85874</v>
          </cell>
          <cell r="H2476">
            <v>44970</v>
          </cell>
          <cell r="I2476" t="str">
            <v>ENTREGADO</v>
          </cell>
          <cell r="J2476">
            <v>44971</v>
          </cell>
          <cell r="K2476" t="str">
            <v>PROAUTO GRANADOS</v>
          </cell>
          <cell r="L2476" t="str">
            <v xml:space="preserve">AV ELOY ALFARO Y GRANADOS </v>
          </cell>
        </row>
        <row r="2477">
          <cell r="A2477" t="str">
            <v>20003105380745</v>
          </cell>
          <cell r="B2477">
            <v>514711</v>
          </cell>
          <cell r="C2477" t="str">
            <v>20003105380745</v>
          </cell>
          <cell r="D2477" t="str">
            <v>CONECEL_REG</v>
          </cell>
          <cell r="E2477" t="str">
            <v>DESPACHO</v>
          </cell>
          <cell r="F2477" t="str">
            <v>NORMAL</v>
          </cell>
          <cell r="G2477" t="str">
            <v>FEX46877</v>
          </cell>
          <cell r="H2477">
            <v>44970</v>
          </cell>
          <cell r="I2477" t="str">
            <v>ENTREGADO</v>
          </cell>
          <cell r="J2477">
            <v>44972</v>
          </cell>
          <cell r="K2477" t="str">
            <v>MARCO NIXON BATALLAS</v>
          </cell>
          <cell r="L2477" t="str">
            <v>QUITO SOLANDA CALLE JOSE ABARCAS CASA OE4-81 Y JOSE MARIA ALEMAN CASA 2 PISOS BLANCA</v>
          </cell>
        </row>
        <row r="2478">
          <cell r="A2478" t="str">
            <v>20003105989700</v>
          </cell>
          <cell r="B2478">
            <v>514713</v>
          </cell>
          <cell r="C2478" t="str">
            <v>20003105989700</v>
          </cell>
          <cell r="D2478" t="str">
            <v>CONECEL_REG</v>
          </cell>
          <cell r="E2478" t="str">
            <v>DESPACHO</v>
          </cell>
          <cell r="F2478" t="str">
            <v>NORMAL</v>
          </cell>
          <cell r="G2478" t="str">
            <v>FEX46878</v>
          </cell>
          <cell r="H2478">
            <v>44970</v>
          </cell>
          <cell r="I2478" t="str">
            <v>DEVOLUCION_EN_PROCESO</v>
          </cell>
          <cell r="J2478">
            <v>44973</v>
          </cell>
          <cell r="K2478" t="str">
            <v>MARIO JAVIER CANADAS</v>
          </cell>
          <cell r="L2478" t="str">
            <v>QUITO CUMBAYA CALLE ELOY ALFARO No: s4 171 y PASAJE CARDENALES CERRAMIENTO DE LADRILLOS CS AM DE 2P/ 60 METROS DEL UPC</v>
          </cell>
        </row>
        <row r="2479">
          <cell r="A2479" t="str">
            <v>20003105982085</v>
          </cell>
          <cell r="B2479">
            <v>514714</v>
          </cell>
          <cell r="C2479" t="str">
            <v>20003105982085</v>
          </cell>
          <cell r="D2479" t="str">
            <v>CONECEL_REG</v>
          </cell>
          <cell r="E2479" t="str">
            <v>DESPACHO</v>
          </cell>
          <cell r="F2479" t="str">
            <v>NORMAL</v>
          </cell>
          <cell r="G2479" t="str">
            <v>FEX46874</v>
          </cell>
          <cell r="H2479">
            <v>44970</v>
          </cell>
          <cell r="I2479" t="str">
            <v>ENTREGADO</v>
          </cell>
          <cell r="J2479">
            <v>44972</v>
          </cell>
          <cell r="K2479" t="str">
            <v>JAIME TERAN</v>
          </cell>
          <cell r="L2479" t="str">
            <v>QUITO PASAJE SALAMANCA NO: N12-06 Y CALLE CARLOS MANTILLA FRENTE HOSPITAL ODONTOLOGICO SERODY</v>
          </cell>
        </row>
        <row r="2480">
          <cell r="A2480" t="str">
            <v>20003101569056</v>
          </cell>
          <cell r="B2480">
            <v>514715</v>
          </cell>
          <cell r="C2480" t="str">
            <v>20003101569056</v>
          </cell>
          <cell r="D2480" t="str">
            <v>CONECEL_REG</v>
          </cell>
          <cell r="E2480" t="str">
            <v>DESPACHO</v>
          </cell>
          <cell r="F2480" t="str">
            <v>NORMAL</v>
          </cell>
          <cell r="G2480" t="str">
            <v>FEX46868</v>
          </cell>
          <cell r="H2480">
            <v>44970</v>
          </cell>
          <cell r="I2480" t="str">
            <v>INCIDENCIA</v>
          </cell>
          <cell r="J2480">
            <v>44972</v>
          </cell>
          <cell r="K2480" t="str">
            <v>ALEXIS RAFAEL AYALA</v>
          </cell>
          <cell r="L2480" t="str">
            <v>QUITO KENNEDY KENNEDY PARROQUIA+CALLE_P+NUMERO+CALLE_S+REFERENCIA</v>
          </cell>
        </row>
        <row r="2481">
          <cell r="A2481" t="str">
            <v>20003021064868</v>
          </cell>
          <cell r="B2481">
            <v>514716</v>
          </cell>
          <cell r="C2481" t="str">
            <v>20003021064868</v>
          </cell>
          <cell r="D2481" t="str">
            <v>CONECEL_REG</v>
          </cell>
          <cell r="E2481" t="str">
            <v>DESPACHO</v>
          </cell>
          <cell r="F2481" t="str">
            <v>NORMAL</v>
          </cell>
          <cell r="G2481" t="str">
            <v>FEX46880</v>
          </cell>
          <cell r="H2481">
            <v>44970</v>
          </cell>
          <cell r="I2481" t="str">
            <v>COORDINADO</v>
          </cell>
          <cell r="J2481">
            <v>44973</v>
          </cell>
          <cell r="K2481" t="str">
            <v>MAURICIO ANDRES PAZMINO</v>
          </cell>
          <cell r="L2481" t="str">
            <v>QUITO CHIMBACALLE CALLE MIGUEL CARDENAS NO: 128 57 Y CALLE RIO ANZU CASA COLOR BLANCO PORTON VERDE REF PARQUE</v>
          </cell>
        </row>
        <row r="2482">
          <cell r="A2482" t="str">
            <v>20003088202080_1</v>
          </cell>
          <cell r="B2482">
            <v>514719</v>
          </cell>
          <cell r="C2482" t="str">
            <v>20003088202080_1</v>
          </cell>
          <cell r="D2482" t="str">
            <v>CONECEL_REG</v>
          </cell>
          <cell r="E2482" t="str">
            <v>DESPACHO</v>
          </cell>
          <cell r="F2482" t="str">
            <v>NORMAL</v>
          </cell>
          <cell r="G2482" t="str">
            <v>FEX46881</v>
          </cell>
          <cell r="H2482">
            <v>44970</v>
          </cell>
          <cell r="I2482" t="str">
            <v>INCIDENCIA</v>
          </cell>
          <cell r="J2482">
            <v>44973</v>
          </cell>
          <cell r="K2482" t="str">
            <v>MILTON ENRIQUE PEREZ</v>
          </cell>
          <cell r="L2482" t="str">
            <v>QUITO COMITE DEL PUEBLO CAMILO MORENO Y JOAQUIN PAREJA TIENDA ABARROTES JAVIER CASA DE 3 PISOS COLOR NARANJA A MEDIA CUADRA</v>
          </cell>
        </row>
        <row r="2483">
          <cell r="A2483" t="str">
            <v>20003083657213_1</v>
          </cell>
          <cell r="B2483">
            <v>514723</v>
          </cell>
          <cell r="C2483" t="str">
            <v>20003083657213_1</v>
          </cell>
          <cell r="D2483" t="str">
            <v>CONECEL_REG</v>
          </cell>
          <cell r="E2483" t="str">
            <v>DESPACHO</v>
          </cell>
          <cell r="F2483" t="str">
            <v>NORMAL</v>
          </cell>
          <cell r="G2483" t="str">
            <v>FEX46872</v>
          </cell>
          <cell r="H2483">
            <v>44970</v>
          </cell>
          <cell r="I2483" t="str">
            <v>INCIDENCIA</v>
          </cell>
          <cell r="J2483">
            <v>44972</v>
          </cell>
          <cell r="K2483" t="str">
            <v>CARLOS DANIEL GUANUNA</v>
          </cell>
          <cell r="L2483" t="str">
            <v>QUITO TUMBACO CALLE ROSA ZARATE No: sn y CALLE JUAN MATHEU CS ESQUINERA 3 PISOS CLR AMARILLO</v>
          </cell>
        </row>
        <row r="2484">
          <cell r="A2484" t="str">
            <v>20003022536915_3</v>
          </cell>
          <cell r="B2484">
            <v>514724</v>
          </cell>
          <cell r="C2484" t="str">
            <v>20003022536915_3</v>
          </cell>
          <cell r="D2484" t="str">
            <v>CONECEL_REG</v>
          </cell>
          <cell r="E2484" t="str">
            <v>DESPACHO</v>
          </cell>
          <cell r="F2484" t="str">
            <v>NORMAL</v>
          </cell>
          <cell r="G2484" t="str">
            <v>FEX46871</v>
          </cell>
          <cell r="H2484">
            <v>44970</v>
          </cell>
          <cell r="I2484" t="str">
            <v>COORDINADO</v>
          </cell>
          <cell r="J2484">
            <v>44973</v>
          </cell>
          <cell r="K2484" t="str">
            <v>ANDRES ALEXANDER GOMEZ</v>
          </cell>
          <cell r="L2484" t="str">
            <v>QUITO SAN ANTONIO AUTOPISTA 80 FRENTE AL CONJUNTO . EL SOL 2 URBANAZACION ALCAZAR CORDOBA CASA DE COLOR BEIGE DE 2 PISOS,/ LLAMAR 995051438</v>
          </cell>
        </row>
        <row r="2485">
          <cell r="A2485" t="str">
            <v>53752</v>
          </cell>
          <cell r="B2485">
            <v>514709</v>
          </cell>
          <cell r="C2485" t="str">
            <v>53752</v>
          </cell>
          <cell r="D2485" t="str">
            <v>DEGSO</v>
          </cell>
          <cell r="E2485" t="str">
            <v>DESPACHO</v>
          </cell>
          <cell r="F2485" t="str">
            <v>NORMAL</v>
          </cell>
          <cell r="G2485" t="str">
            <v>FT85859</v>
          </cell>
          <cell r="H2485">
            <v>44970</v>
          </cell>
          <cell r="I2485" t="str">
            <v>ENTREGADO</v>
          </cell>
          <cell r="J2485">
            <v>44971</v>
          </cell>
          <cell r="K2485" t="str">
            <v>INDUSTRIAS CLAVEC CIA. LTDA.</v>
          </cell>
          <cell r="L2485" t="str">
            <v>DIRECCION:CALLE ANTARES OE13-253 Y MIRLOS, VIA AL TINGO. TELF:2862-046</v>
          </cell>
        </row>
        <row r="2486">
          <cell r="A2486" t="str">
            <v>53753</v>
          </cell>
          <cell r="B2486">
            <v>514710</v>
          </cell>
          <cell r="C2486" t="str">
            <v>53753</v>
          </cell>
          <cell r="D2486" t="str">
            <v>DEGSO</v>
          </cell>
          <cell r="E2486" t="str">
            <v>DESPACHO</v>
          </cell>
          <cell r="F2486" t="str">
            <v>NORMAL</v>
          </cell>
          <cell r="G2486" t="str">
            <v>FT85860</v>
          </cell>
          <cell r="H2486">
            <v>44970</v>
          </cell>
          <cell r="I2486" t="str">
            <v>ENTREGADO</v>
          </cell>
          <cell r="J2486">
            <v>44971</v>
          </cell>
          <cell r="K2486" t="str">
            <v>FARBIOPHARMA S.A</v>
          </cell>
          <cell r="L2486" t="str">
            <v>DIRECCION: VALLE DE LOS CHILLOS - LOMAS DE LA CONCEPCION CALLE GUAYAS E6-121-- ATENCION DANIELA BELTRAN - CEL 0999 861 081</v>
          </cell>
        </row>
        <row r="2487">
          <cell r="A2487" t="str">
            <v>98920249</v>
          </cell>
          <cell r="B2487">
            <v>514683</v>
          </cell>
          <cell r="C2487" t="str">
            <v>98920249</v>
          </cell>
          <cell r="D2487" t="str">
            <v>HYCITE</v>
          </cell>
          <cell r="E2487" t="str">
            <v>DESPACHO</v>
          </cell>
          <cell r="F2487" t="str">
            <v>NORMAL</v>
          </cell>
          <cell r="G2487" t="str">
            <v>ITQ7124</v>
          </cell>
          <cell r="H2487">
            <v>44970</v>
          </cell>
          <cell r="I2487" t="str">
            <v>ENTREGADO</v>
          </cell>
          <cell r="J2487">
            <v>44971</v>
          </cell>
          <cell r="K2487" t="str">
            <v>GRACIELA PAZMINO(S)</v>
          </cell>
          <cell r="L2487" t="str">
            <v>CALLE 1A N44-76Y AV DEL PARQUE URBANIZACIA,N EL BOSQUE 2DA ETAPA QUITO RUMIPAMBA 170528 PICHINCHA</v>
          </cell>
        </row>
        <row r="2488">
          <cell r="A2488" t="str">
            <v>98920270</v>
          </cell>
          <cell r="B2488">
            <v>514684</v>
          </cell>
          <cell r="C2488" t="str">
            <v>98920270</v>
          </cell>
          <cell r="D2488" t="str">
            <v>HYCITE</v>
          </cell>
          <cell r="E2488" t="str">
            <v>DESPACHO</v>
          </cell>
          <cell r="F2488" t="str">
            <v>NORMAL</v>
          </cell>
          <cell r="G2488" t="str">
            <v>ITQ7125 / ITQ7447</v>
          </cell>
          <cell r="H2488">
            <v>44970</v>
          </cell>
          <cell r="I2488" t="str">
            <v>HABILITADO_RUTEO</v>
          </cell>
          <cell r="J2488">
            <v>44973</v>
          </cell>
          <cell r="K2488" t="str">
            <v>DIEGO JAVIER CASTILLO POVEDA</v>
          </cell>
          <cell r="L2488" t="str">
            <v xml:space="preserve">RÍO COFANES E153 Y BARTOLOMÉ DE SEGOVIA TRAS GASOLINERIA TERPEL PROVINCIA PICHINCHA QUITO JIPIJAPA, </v>
          </cell>
        </row>
        <row r="2489">
          <cell r="A2489" t="str">
            <v>98920882</v>
          </cell>
          <cell r="B2489">
            <v>514685</v>
          </cell>
          <cell r="C2489" t="str">
            <v>98920882</v>
          </cell>
          <cell r="D2489" t="str">
            <v>HYCITE</v>
          </cell>
          <cell r="E2489" t="str">
            <v>DESPACHO</v>
          </cell>
          <cell r="F2489" t="str">
            <v>NORMAL</v>
          </cell>
          <cell r="G2489" t="str">
            <v>ITQ7126</v>
          </cell>
          <cell r="H2489">
            <v>44970</v>
          </cell>
          <cell r="I2489" t="str">
            <v>ENTREGADO</v>
          </cell>
          <cell r="J2489">
            <v>44971</v>
          </cell>
          <cell r="K2489" t="str">
            <v>SUSANA DEL ROCIO BORJA BURBANO(S)</v>
          </cell>
          <cell r="L2489" t="str">
            <v>MOISES LUNA ANDRADE CL 9EA ESQ EDF GENESIS II DPT 32 QUITO QUITO PONCEANO 170303 PICHINCHA</v>
          </cell>
        </row>
        <row r="2490">
          <cell r="A2490" t="str">
            <v>98920929</v>
          </cell>
          <cell r="B2490">
            <v>514686</v>
          </cell>
          <cell r="C2490" t="str">
            <v>98920929</v>
          </cell>
          <cell r="D2490" t="str">
            <v>HYCITE</v>
          </cell>
          <cell r="E2490" t="str">
            <v>DESPACHO</v>
          </cell>
          <cell r="F2490" t="str">
            <v>NORMAL</v>
          </cell>
          <cell r="G2490" t="str">
            <v>ITQ7127</v>
          </cell>
          <cell r="H2490">
            <v>44970</v>
          </cell>
          <cell r="I2490" t="str">
            <v>ENTREGADO</v>
          </cell>
          <cell r="J2490">
            <v>44971</v>
          </cell>
          <cell r="K2490" t="str">
            <v>MARCIA FABIOLA OCHOA ARMIJOS(S)</v>
          </cell>
          <cell r="L2490" t="str">
            <v>URB BOHIOS JATUPAMBA CALLE B LT C1 INTER K REF BODEGAS DEL SUPERMAXI RUMIA,AHUI SANGOLQUI 170501 PICHINCHA</v>
          </cell>
        </row>
        <row r="2491">
          <cell r="A2491" t="str">
            <v>98921082</v>
          </cell>
          <cell r="B2491">
            <v>514687</v>
          </cell>
          <cell r="C2491" t="str">
            <v>98921082</v>
          </cell>
          <cell r="D2491" t="str">
            <v>HYCITE</v>
          </cell>
          <cell r="E2491" t="str">
            <v>DESPACHO</v>
          </cell>
          <cell r="F2491" t="str">
            <v>NORMAL</v>
          </cell>
          <cell r="G2491" t="str">
            <v>031002004258410</v>
          </cell>
          <cell r="H2491">
            <v>44970</v>
          </cell>
          <cell r="I2491" t="str">
            <v>ENTREGADO</v>
          </cell>
          <cell r="J2491">
            <v>44971</v>
          </cell>
          <cell r="K2491" t="str">
            <v>KERLIN BEATRIZ CEDENO MOREIRA(S)</v>
          </cell>
          <cell r="L2491" t="str">
            <v>AV PROLONGACION AV MANABI Y 5 DE JUNIO FRENTE A GNT PORTOVIEJO PORTOVIEJO 18 DE OCTUBRE 130102 MANABI</v>
          </cell>
        </row>
        <row r="2492">
          <cell r="A2492" t="str">
            <v>98921948</v>
          </cell>
          <cell r="B2492">
            <v>514688</v>
          </cell>
          <cell r="C2492" t="str">
            <v>98921948</v>
          </cell>
          <cell r="D2492" t="str">
            <v>HYCITE</v>
          </cell>
          <cell r="E2492" t="str">
            <v>DESPACHO</v>
          </cell>
          <cell r="F2492" t="str">
            <v>NORMAL</v>
          </cell>
          <cell r="G2492" t="str">
            <v>ITQ7128</v>
          </cell>
          <cell r="H2492">
            <v>44970</v>
          </cell>
          <cell r="I2492" t="str">
            <v>ENTREGADO</v>
          </cell>
          <cell r="J2492">
            <v>44971</v>
          </cell>
          <cell r="K2492" t="str">
            <v>DAVID VILLAMIL</v>
          </cell>
          <cell r="L2492" t="str">
            <v>RIO COFANES Y BARTALOME DE SEGOVIA   DISTRITO METROPOLITANO 170513 PICHINCHA</v>
          </cell>
        </row>
        <row r="2493">
          <cell r="A2493" t="str">
            <v>98922460</v>
          </cell>
          <cell r="B2493">
            <v>514689</v>
          </cell>
          <cell r="C2493" t="str">
            <v>98922460</v>
          </cell>
          <cell r="D2493" t="str">
            <v>HYCITE</v>
          </cell>
          <cell r="E2493" t="str">
            <v>DESPACHO</v>
          </cell>
          <cell r="F2493" t="str">
            <v>NORMAL</v>
          </cell>
          <cell r="G2493" t="str">
            <v>FTQ85842</v>
          </cell>
          <cell r="H2493">
            <v>44970</v>
          </cell>
          <cell r="I2493" t="str">
            <v>ENTREGADO</v>
          </cell>
          <cell r="J2493">
            <v>44971</v>
          </cell>
          <cell r="K2493" t="str">
            <v>SHELSY AQUINO</v>
          </cell>
          <cell r="L2493" t="str">
            <v>N90 - OE 7B UPC CONSEJO PROVINCIAL - LA ROLDOS QUITO // BA° CONSEJO PROVINCIAL EL CONDADO 190305 PICHINCHA</v>
          </cell>
        </row>
        <row r="2494">
          <cell r="A2494" t="str">
            <v>98923080</v>
          </cell>
          <cell r="B2494">
            <v>514690</v>
          </cell>
          <cell r="C2494" t="str">
            <v>98923080</v>
          </cell>
          <cell r="D2494" t="str">
            <v>HYCITE</v>
          </cell>
          <cell r="E2494" t="str">
            <v>DESPACHO</v>
          </cell>
          <cell r="F2494" t="str">
            <v>NORMAL</v>
          </cell>
          <cell r="G2494" t="str">
            <v>031002004258411</v>
          </cell>
          <cell r="H2494">
            <v>44970</v>
          </cell>
          <cell r="I2494" t="str">
            <v>ENTREGADO</v>
          </cell>
          <cell r="J2494">
            <v>44972</v>
          </cell>
          <cell r="K2494" t="str">
            <v>CLELIA DELGADO</v>
          </cell>
          <cell r="L2494" t="str">
            <v>AV DOSMIL Y TRONCAL AMAZONICA VIA MACAS-FERRETERIA SUCUA-BR BELEN SUCUA 140301 MORONA-SANTIAGO</v>
          </cell>
        </row>
        <row r="2495">
          <cell r="A2495" t="str">
            <v>98924193</v>
          </cell>
          <cell r="B2495">
            <v>514691</v>
          </cell>
          <cell r="C2495" t="str">
            <v>98924193</v>
          </cell>
          <cell r="D2495" t="str">
            <v>HYCITE</v>
          </cell>
          <cell r="E2495" t="str">
            <v>DESPACHO</v>
          </cell>
          <cell r="F2495" t="str">
            <v>NORMAL</v>
          </cell>
          <cell r="G2495" t="str">
            <v>031002004259754</v>
          </cell>
          <cell r="H2495">
            <v>44970</v>
          </cell>
          <cell r="I2495" t="str">
            <v>ENTREGADO</v>
          </cell>
          <cell r="J2495">
            <v>44972</v>
          </cell>
          <cell r="K2495" t="str">
            <v>ELBA RIVAS</v>
          </cell>
          <cell r="L2495" t="str">
            <v>LA FORTUNA A 1 CDRA DE CAMARONERA GUAYAQUIL-GUAYAQUIL POSORIA 091001 GUAYAS</v>
          </cell>
        </row>
        <row r="2496">
          <cell r="A2496" t="str">
            <v>98924312</v>
          </cell>
          <cell r="B2496">
            <v>514692</v>
          </cell>
          <cell r="C2496" t="str">
            <v>98924312</v>
          </cell>
          <cell r="D2496" t="str">
            <v>HYCITE</v>
          </cell>
          <cell r="E2496" t="str">
            <v>DESPACHO</v>
          </cell>
          <cell r="F2496" t="str">
            <v>NORMAL</v>
          </cell>
          <cell r="G2496" t="str">
            <v>031002004258403</v>
          </cell>
          <cell r="H2496">
            <v>44970</v>
          </cell>
          <cell r="I2496" t="str">
            <v>ENTREGADO</v>
          </cell>
          <cell r="J2496">
            <v>44971</v>
          </cell>
          <cell r="K2496" t="str">
            <v>MARIA ALMEIDA</v>
          </cell>
          <cell r="L2496" t="str">
            <v>QUITO 846 Y PASAJE MORRANO CS CREMA 3 PISOS OTAVALO-OTAVALO EL JORDAN 100201 IMBABURA</v>
          </cell>
        </row>
        <row r="2497">
          <cell r="A2497" t="str">
            <v>98924426</v>
          </cell>
          <cell r="B2497">
            <v>514693</v>
          </cell>
          <cell r="C2497" t="str">
            <v>98924426</v>
          </cell>
          <cell r="D2497" t="str">
            <v>HYCITE</v>
          </cell>
          <cell r="E2497" t="str">
            <v>DESPACHO</v>
          </cell>
          <cell r="F2497" t="str">
            <v>NORMAL</v>
          </cell>
          <cell r="G2497" t="str">
            <v>ITQ7129</v>
          </cell>
          <cell r="H2497">
            <v>44970</v>
          </cell>
          <cell r="I2497" t="str">
            <v>ENTREGADO</v>
          </cell>
          <cell r="J2497">
            <v>44972</v>
          </cell>
          <cell r="K2497" t="str">
            <v>CARLOS PARDO</v>
          </cell>
          <cell r="L2497" t="str">
            <v>JUAN CAMACARO Y PJE FEDERICO PEREZ DIAGONAL AL DEPOSITO CEREZO QUITO // SUR DE QUITO LA MAGDALENA 070608 PICHINCHA</v>
          </cell>
        </row>
        <row r="2498">
          <cell r="A2498" t="str">
            <v>98925530</v>
          </cell>
          <cell r="B2498">
            <v>514694</v>
          </cell>
          <cell r="C2498" t="str">
            <v>98925530</v>
          </cell>
          <cell r="D2498" t="str">
            <v>HYCITE</v>
          </cell>
          <cell r="E2498" t="str">
            <v>DESPACHO</v>
          </cell>
          <cell r="F2498" t="str">
            <v>NORMAL</v>
          </cell>
          <cell r="G2498" t="str">
            <v>031002004258413</v>
          </cell>
          <cell r="H2498">
            <v>44970</v>
          </cell>
          <cell r="I2498" t="str">
            <v>ENTREGADO</v>
          </cell>
          <cell r="J2498">
            <v>44972</v>
          </cell>
          <cell r="K2498" t="str">
            <v>NOEMI CABRERA</v>
          </cell>
          <cell r="L2498" t="str">
            <v>CDLA FUERZA DEL CAMBIO O Y CALLE S/N CALLE AMPLIO FRENTE AL TANQUE AMARILLO SAN JACINTO DE YAGUACHI // CDLA FUERZA VIRGEN DE FATIMA (KM 26) 090105 GUAYAS</v>
          </cell>
        </row>
        <row r="2499">
          <cell r="A2499" t="str">
            <v>98927336</v>
          </cell>
          <cell r="B2499">
            <v>514695</v>
          </cell>
          <cell r="C2499" t="str">
            <v>98927336</v>
          </cell>
          <cell r="D2499" t="str">
            <v>HYCITE</v>
          </cell>
          <cell r="E2499" t="str">
            <v>DESPACHO</v>
          </cell>
          <cell r="F2499" t="str">
            <v>NORMAL</v>
          </cell>
          <cell r="G2499" t="str">
            <v>031002004258414</v>
          </cell>
          <cell r="H2499">
            <v>44970</v>
          </cell>
          <cell r="I2499" t="str">
            <v>ENTREGADO</v>
          </cell>
          <cell r="J2499">
            <v>44971</v>
          </cell>
          <cell r="K2499" t="str">
            <v>MARCY SARANGO</v>
          </cell>
          <cell r="L2499" t="str">
            <v>LOS ALAMOS OE2-18 S/N REF, EN EL HOTEL IVANNA LA JOYA DE LOS SACHAS // BARRIO 15 ENERO LA JOYA DE LOS SACHAS 220101 ORELLANA</v>
          </cell>
        </row>
        <row r="2500">
          <cell r="A2500" t="str">
            <v>98927469</v>
          </cell>
          <cell r="B2500">
            <v>514696</v>
          </cell>
          <cell r="C2500" t="str">
            <v>98927469</v>
          </cell>
          <cell r="D2500" t="str">
            <v>HYCITE</v>
          </cell>
          <cell r="E2500" t="str">
            <v>DESPACHO</v>
          </cell>
          <cell r="F2500" t="str">
            <v>NORMAL</v>
          </cell>
          <cell r="G2500" t="str">
            <v>ITQ7131</v>
          </cell>
          <cell r="H2500">
            <v>44970</v>
          </cell>
          <cell r="I2500" t="str">
            <v>ENTREGADO</v>
          </cell>
          <cell r="J2500">
            <v>44971</v>
          </cell>
          <cell r="K2500" t="str">
            <v>RAUL FERNANDO HERRERA</v>
          </cell>
          <cell r="L2500" t="str">
            <v>SABANILLA OEI-190 Y GALO PLAZA CONJUNTO MIGUEL ANGEL DTP NO. 10 QUITO COMITE DEL PUEBLO 170303 PICHINCHA</v>
          </cell>
        </row>
        <row r="2501">
          <cell r="A2501" t="str">
            <v>98927789</v>
          </cell>
          <cell r="B2501">
            <v>514697</v>
          </cell>
          <cell r="C2501" t="str">
            <v>98927789</v>
          </cell>
          <cell r="D2501" t="str">
            <v>HYCITE</v>
          </cell>
          <cell r="E2501" t="str">
            <v>DESPACHO</v>
          </cell>
          <cell r="F2501" t="str">
            <v>NORMAL</v>
          </cell>
          <cell r="G2501" t="str">
            <v>031002004258415</v>
          </cell>
          <cell r="H2501">
            <v>44970</v>
          </cell>
          <cell r="I2501" t="str">
            <v>EN_TRANSITO</v>
          </cell>
          <cell r="J2501">
            <v>44970</v>
          </cell>
          <cell r="K2501" t="str">
            <v>MARIA TOAPANTA</v>
          </cell>
          <cell r="L2501" t="str">
            <v>CAMINO PILACOTO LOTE 130 Y PASAJE B TRAS GUARDERIA LATACUNGA / PILACOTO GUAYTACAMA 050109 COTOPAXI</v>
          </cell>
        </row>
        <row r="2502">
          <cell r="A2502" t="str">
            <v>98927858</v>
          </cell>
          <cell r="B2502">
            <v>514698</v>
          </cell>
          <cell r="C2502" t="str">
            <v>98927858</v>
          </cell>
          <cell r="D2502" t="str">
            <v>HYCITE</v>
          </cell>
          <cell r="E2502" t="str">
            <v>DESPACHO</v>
          </cell>
          <cell r="F2502" t="str">
            <v>NORMAL</v>
          </cell>
          <cell r="G2502" t="str">
            <v>ITQ7132</v>
          </cell>
          <cell r="H2502">
            <v>44970</v>
          </cell>
          <cell r="I2502" t="str">
            <v>ENTREGADO</v>
          </cell>
          <cell r="J2502">
            <v>44971</v>
          </cell>
          <cell r="K2502" t="str">
            <v>JOSE GERARDO PALOMO CAISA(S)</v>
          </cell>
          <cell r="L2502" t="str">
            <v>AV NAPO CALLE UPANO CUTUCHI E4-12 FRUTERIA ROSITA QUITO CHIMBACALLE 170121 PICHINCHA</v>
          </cell>
        </row>
        <row r="2503">
          <cell r="A2503" t="str">
            <v>98927935</v>
          </cell>
          <cell r="B2503">
            <v>514699</v>
          </cell>
          <cell r="C2503" t="str">
            <v>98927935</v>
          </cell>
          <cell r="D2503" t="str">
            <v>HYCITE</v>
          </cell>
          <cell r="E2503" t="str">
            <v>DESPACHO</v>
          </cell>
          <cell r="F2503" t="str">
            <v>NORMAL</v>
          </cell>
          <cell r="G2503" t="str">
            <v>031002004258416</v>
          </cell>
          <cell r="H2503">
            <v>44970</v>
          </cell>
          <cell r="I2503" t="str">
            <v>ENTREGADO</v>
          </cell>
          <cell r="J2503">
            <v>44971</v>
          </cell>
          <cell r="K2503" t="str">
            <v>MELANIA ALFREDINA CHERE</v>
          </cell>
          <cell r="L2503" t="str">
            <v>CALLE PRINCIPAL PASANDO OJO DE AGUILA BARRIO LA PRIMAVERA PARTE ALTA ESMERALDAS ESMERALDAS 080119 ESMERALDAS</v>
          </cell>
        </row>
        <row r="2504">
          <cell r="A2504" t="str">
            <v>98928664</v>
          </cell>
          <cell r="B2504">
            <v>514700</v>
          </cell>
          <cell r="C2504" t="str">
            <v>98928664</v>
          </cell>
          <cell r="D2504" t="str">
            <v>HYCITE</v>
          </cell>
          <cell r="E2504" t="str">
            <v>DESPACHO</v>
          </cell>
          <cell r="F2504" t="str">
            <v>NORMAL</v>
          </cell>
          <cell r="G2504" t="str">
            <v>031002004259755</v>
          </cell>
          <cell r="H2504">
            <v>44970</v>
          </cell>
          <cell r="I2504" t="str">
            <v>INCIDENCIA</v>
          </cell>
          <cell r="J2504">
            <v>44973</v>
          </cell>
          <cell r="K2504" t="str">
            <v>JONAS MORA</v>
          </cell>
          <cell r="L2504" t="str">
            <v>AV MONSENOR GONZALO LIOPEZ MARANON KM 2 1/2 100MTS ANTES DEL AGUA POTABLE LAGO AGRIO // LA MISION NUEVA LOJA 270204 SUCUMBIOS</v>
          </cell>
        </row>
        <row r="2505">
          <cell r="A2505" t="str">
            <v>98928711</v>
          </cell>
          <cell r="B2505">
            <v>514701</v>
          </cell>
          <cell r="C2505" t="str">
            <v>98928711</v>
          </cell>
          <cell r="D2505" t="str">
            <v>HYCITE</v>
          </cell>
          <cell r="E2505" t="str">
            <v>DESPACHO</v>
          </cell>
          <cell r="F2505" t="str">
            <v>NORMAL</v>
          </cell>
          <cell r="G2505" t="str">
            <v>ITQ7133</v>
          </cell>
          <cell r="H2505">
            <v>44970</v>
          </cell>
          <cell r="I2505" t="str">
            <v>ENTREGADO</v>
          </cell>
          <cell r="J2505">
            <v>44971</v>
          </cell>
          <cell r="K2505" t="str">
            <v>JHON M REYES</v>
          </cell>
          <cell r="L2505" t="str">
            <v>AV DE LA REPUBLICA Y TERESA DE CEPEDA   QUITO DISTRITO METROPOLIT 170508 PICHINCHA</v>
          </cell>
        </row>
        <row r="2506">
          <cell r="A2506" t="str">
            <v>98929626</v>
          </cell>
          <cell r="B2506">
            <v>514702</v>
          </cell>
          <cell r="C2506" t="str">
            <v>98929626</v>
          </cell>
          <cell r="D2506" t="str">
            <v>HYCITE</v>
          </cell>
          <cell r="E2506" t="str">
            <v>DESPACHO</v>
          </cell>
          <cell r="F2506" t="str">
            <v>NORMAL</v>
          </cell>
          <cell r="G2506" t="str">
            <v>031002004258418</v>
          </cell>
          <cell r="H2506">
            <v>44970</v>
          </cell>
          <cell r="I2506" t="str">
            <v>ENTREGADO</v>
          </cell>
          <cell r="J2506">
            <v>44971</v>
          </cell>
          <cell r="K2506" t="str">
            <v>RICHARD TENE</v>
          </cell>
          <cell r="L2506" t="str">
            <v>SOASTI Y BOLIVAR AV SOASTI Y BOLIVAR EN EL HOTEL SPLENDI MORONA SANTIAGO //B CENTRO MACAS MACAS 140101 MORONA-SANTIAGO</v>
          </cell>
        </row>
        <row r="2507">
          <cell r="A2507" t="str">
            <v>98929708</v>
          </cell>
          <cell r="B2507">
            <v>514703</v>
          </cell>
          <cell r="C2507" t="str">
            <v>98929708</v>
          </cell>
          <cell r="D2507" t="str">
            <v>HYCITE</v>
          </cell>
          <cell r="E2507" t="str">
            <v>DESPACHO</v>
          </cell>
          <cell r="F2507" t="str">
            <v>NORMAL</v>
          </cell>
          <cell r="G2507" t="str">
            <v>ITQ7134</v>
          </cell>
          <cell r="H2507">
            <v>44970</v>
          </cell>
          <cell r="I2507" t="str">
            <v>ENTREGADO</v>
          </cell>
          <cell r="J2507">
            <v>44973</v>
          </cell>
          <cell r="K2507" t="str">
            <v>BEATRIZ LOPEZ</v>
          </cell>
          <cell r="L2507" t="str">
            <v>MAZABA N 68-48 Y WLADIMIR LENIN CASA 3 PISOS ROSADA QUITO // LA BOTA ZONA 1 COMITE DEL PUEBLO 170306 PICHINCHA</v>
          </cell>
        </row>
        <row r="2508">
          <cell r="A2508" t="str">
            <v>98934166</v>
          </cell>
          <cell r="B2508">
            <v>514704</v>
          </cell>
          <cell r="C2508" t="str">
            <v>98934166</v>
          </cell>
          <cell r="D2508" t="str">
            <v>HYCITE</v>
          </cell>
          <cell r="E2508" t="str">
            <v>DESPACHO</v>
          </cell>
          <cell r="F2508" t="str">
            <v>NORMAL</v>
          </cell>
          <cell r="G2508" t="str">
            <v>ITG7135</v>
          </cell>
          <cell r="H2508">
            <v>44970</v>
          </cell>
          <cell r="I2508" t="str">
            <v>ENTREGADO</v>
          </cell>
          <cell r="J2508">
            <v>44971</v>
          </cell>
          <cell r="K2508" t="str">
            <v>WILLIAM FERNANDO GOMEZ OSORIO</v>
          </cell>
          <cell r="L2508" t="str">
            <v>CALLE KM 14 DE LA AVENIDA LEA,N FEBRES CORDERO RIVADENEYERA URBA LA JOYA DAULE LA AURORA 170135 GUAYAS</v>
          </cell>
        </row>
        <row r="2509">
          <cell r="A2509" t="str">
            <v>98934329</v>
          </cell>
          <cell r="B2509">
            <v>514705</v>
          </cell>
          <cell r="C2509" t="str">
            <v>98934329</v>
          </cell>
          <cell r="D2509" t="str">
            <v>HYCITE</v>
          </cell>
          <cell r="E2509" t="str">
            <v>DESPACHO</v>
          </cell>
          <cell r="F2509" t="str">
            <v>NORMAL</v>
          </cell>
          <cell r="G2509" t="str">
            <v>ITQ7136</v>
          </cell>
          <cell r="H2509">
            <v>44970</v>
          </cell>
          <cell r="I2509" t="str">
            <v>ENTREGADO</v>
          </cell>
          <cell r="J2509">
            <v>44972</v>
          </cell>
          <cell r="K2509" t="str">
            <v>JOSE LOPEZ</v>
          </cell>
          <cell r="L2509" t="str">
            <v>AMAZONAS Y NACIONES UNIDAS CENTRO COMERCIAL COROCOL LOCAL 53 QUITO /INAQUITO INAQUITO 170506 PICHINCHA</v>
          </cell>
        </row>
        <row r="2510">
          <cell r="A2510" t="str">
            <v>98934410</v>
          </cell>
          <cell r="B2510">
            <v>514706</v>
          </cell>
          <cell r="C2510" t="str">
            <v>98934410</v>
          </cell>
          <cell r="D2510" t="str">
            <v>HYCITE</v>
          </cell>
          <cell r="E2510" t="str">
            <v>DESPACHO</v>
          </cell>
          <cell r="F2510" t="str">
            <v>NORMAL</v>
          </cell>
          <cell r="G2510" t="str">
            <v>ITQ7137</v>
          </cell>
          <cell r="H2510">
            <v>44970</v>
          </cell>
          <cell r="I2510" t="str">
            <v>ENTREGADO</v>
          </cell>
          <cell r="J2510">
            <v>44971</v>
          </cell>
          <cell r="K2510" t="str">
            <v>CRUZ NARCIZA GUADALUPE MEZA</v>
          </cell>
          <cell r="L2510" t="str">
            <v>CALLE N S 8-114 CALLE B SAUCES DEL VALL O QUITO PUENGASA 170145 PICHINCHA</v>
          </cell>
        </row>
        <row r="2511">
          <cell r="A2511" t="str">
            <v>98934432</v>
          </cell>
          <cell r="B2511">
            <v>514707</v>
          </cell>
          <cell r="C2511" t="str">
            <v>98934432</v>
          </cell>
          <cell r="D2511" t="str">
            <v>HYCITE</v>
          </cell>
          <cell r="E2511" t="str">
            <v>DESPACHO</v>
          </cell>
          <cell r="F2511" t="str">
            <v>NORMAL</v>
          </cell>
          <cell r="G2511" t="str">
            <v>ITG7138</v>
          </cell>
          <cell r="H2511">
            <v>44970</v>
          </cell>
          <cell r="I2511" t="str">
            <v>ENTREGADO</v>
          </cell>
          <cell r="J2511">
            <v>44971</v>
          </cell>
          <cell r="K2511" t="str">
            <v>JOHANNA HERRERA</v>
          </cell>
          <cell r="L2511" t="str">
            <v>VILLA CLUB MZ 12 V 41 KM 12 1/2 VIA SAMBORONDON DAULE//NORTE LA AURORA 091910 GUAYAS</v>
          </cell>
        </row>
        <row r="2512">
          <cell r="A2512" t="str">
            <v>98934466</v>
          </cell>
          <cell r="B2512">
            <v>514708</v>
          </cell>
          <cell r="C2512" t="str">
            <v>98934466</v>
          </cell>
          <cell r="D2512" t="str">
            <v>HYCITE</v>
          </cell>
          <cell r="E2512" t="str">
            <v>DESPACHO</v>
          </cell>
          <cell r="F2512" t="str">
            <v>NORMAL</v>
          </cell>
          <cell r="G2512" t="str">
            <v>031002004258419</v>
          </cell>
          <cell r="H2512">
            <v>44970</v>
          </cell>
          <cell r="I2512" t="str">
            <v>ENTREGADO</v>
          </cell>
          <cell r="J2512">
            <v>44972</v>
          </cell>
          <cell r="K2512" t="str">
            <v>OFELIA ELIZABETH MONTENEGRO CUARAN</v>
          </cell>
          <cell r="L2512" t="str">
            <v>CLL GUIDO SANTILLAN Y AV. TULCANAZA CS7 MZ1 SECTOR SUR, CIUDLA PARQUE ARTESANAL TULCAN TULCAN 170135 CARCHI</v>
          </cell>
        </row>
        <row r="2513">
          <cell r="A2513" t="str">
            <v>98836607</v>
          </cell>
          <cell r="B2513">
            <v>514668</v>
          </cell>
          <cell r="C2513" t="str">
            <v>98836607</v>
          </cell>
          <cell r="D2513" t="str">
            <v>HYCITE</v>
          </cell>
          <cell r="E2513" t="str">
            <v>DESPACHO</v>
          </cell>
          <cell r="F2513" t="str">
            <v>NORMAL</v>
          </cell>
          <cell r="G2513" t="str">
            <v>ITQ7115</v>
          </cell>
          <cell r="H2513">
            <v>44970</v>
          </cell>
          <cell r="I2513" t="str">
            <v>ENTREGADO</v>
          </cell>
          <cell r="J2513">
            <v>44971</v>
          </cell>
          <cell r="K2513" t="str">
            <v>MARIA JIBAJA</v>
          </cell>
          <cell r="L2513" t="str">
            <v>CARCHI E4B Y AV OSWALDO GUAVAJAMIN A LADO DE CASA E4130 QUITO // RUMIHUAYCO TUMBACO 170903 PICHINCHA</v>
          </cell>
        </row>
        <row r="2514">
          <cell r="A2514" t="str">
            <v>98860313</v>
          </cell>
          <cell r="B2514">
            <v>514669</v>
          </cell>
          <cell r="C2514" t="str">
            <v>98860313</v>
          </cell>
          <cell r="D2514" t="str">
            <v>HYCITE</v>
          </cell>
          <cell r="E2514" t="str">
            <v>DESPACHO</v>
          </cell>
          <cell r="F2514" t="str">
            <v>NORMAL</v>
          </cell>
          <cell r="G2514" t="str">
            <v>ITQ7116</v>
          </cell>
          <cell r="H2514">
            <v>44970</v>
          </cell>
          <cell r="I2514" t="str">
            <v>ENTREGADO</v>
          </cell>
          <cell r="J2514">
            <v>44971</v>
          </cell>
          <cell r="K2514" t="str">
            <v>DAVID ERAZO</v>
          </cell>
          <cell r="L2514" t="str">
            <v>RIO COFANES E 1 53 Y BARTOLOME SEGOVIA   JIPIJAPA 170804 PICHINCHA</v>
          </cell>
        </row>
        <row r="2515">
          <cell r="A2515" t="str">
            <v>98878016</v>
          </cell>
          <cell r="B2515">
            <v>514670</v>
          </cell>
          <cell r="C2515" t="str">
            <v>98878016</v>
          </cell>
          <cell r="D2515" t="str">
            <v>HYCITE</v>
          </cell>
          <cell r="E2515" t="str">
            <v>DESPACHO</v>
          </cell>
          <cell r="F2515" t="str">
            <v>NORMAL</v>
          </cell>
          <cell r="G2515" t="str">
            <v>031002004259752</v>
          </cell>
          <cell r="H2515">
            <v>44970</v>
          </cell>
          <cell r="I2515" t="str">
            <v>INCIDENCIA</v>
          </cell>
          <cell r="J2515">
            <v>44973</v>
          </cell>
          <cell r="K2515" t="str">
            <v>NELLY ORTEGA</v>
          </cell>
          <cell r="L2515" t="str">
            <v>AV. JUBONES (CASA ESQUINERA 3 PISOS AMARILLA CERCA MALECON ENTRE DAVID MONRO PASAJE / COOPERATIVA 11 DE JULIO OCHOA LEON (MATRIZ) 070903 EL ORO</v>
          </cell>
        </row>
        <row r="2516">
          <cell r="A2516" t="str">
            <v>98900287</v>
          </cell>
          <cell r="B2516">
            <v>514671</v>
          </cell>
          <cell r="C2516" t="str">
            <v>98900287</v>
          </cell>
          <cell r="D2516" t="str">
            <v>HYCITE</v>
          </cell>
          <cell r="E2516" t="str">
            <v>DESPACHO</v>
          </cell>
          <cell r="F2516" t="str">
            <v>NORMAL</v>
          </cell>
          <cell r="G2516" t="str">
            <v>ITQ7117</v>
          </cell>
          <cell r="H2516">
            <v>44970</v>
          </cell>
          <cell r="I2516" t="str">
            <v>ENTREGADO</v>
          </cell>
          <cell r="J2516">
            <v>44971</v>
          </cell>
          <cell r="K2516" t="str">
            <v>DARWIN C COBO C</v>
          </cell>
          <cell r="L2516" t="str">
            <v>ALFONSO PEREZ PALLARES Y ALBERTO ACOSTA ACOSTA OE12  QUITO DISTRITO METROPOLIT 170801 PICHINCHA</v>
          </cell>
        </row>
        <row r="2517">
          <cell r="A2517" t="str">
            <v>98903353</v>
          </cell>
          <cell r="B2517">
            <v>514672</v>
          </cell>
          <cell r="C2517" t="str">
            <v>98903353</v>
          </cell>
          <cell r="D2517" t="str">
            <v>HYCITE</v>
          </cell>
          <cell r="E2517" t="str">
            <v>DESPACHO</v>
          </cell>
          <cell r="F2517" t="str">
            <v>NORMAL</v>
          </cell>
          <cell r="G2517" t="str">
            <v>031002004258405</v>
          </cell>
          <cell r="H2517">
            <v>44970</v>
          </cell>
          <cell r="I2517" t="str">
            <v>ENTREGADO</v>
          </cell>
          <cell r="J2517">
            <v>44972</v>
          </cell>
          <cell r="K2517" t="str">
            <v>LOURDES NOVILLO</v>
          </cell>
          <cell r="L2517" t="str">
            <v>JOSE BURBANO 2-04 Y MIGUEL DIAZ ESQUINA FRENTE AL PARQUE SAN MARCOS CUENCA ** CUENCA SUCRE 010112 AZUAY</v>
          </cell>
        </row>
        <row r="2518">
          <cell r="A2518" t="str">
            <v>98909426</v>
          </cell>
          <cell r="B2518">
            <v>514673</v>
          </cell>
          <cell r="C2518" t="str">
            <v>98909426</v>
          </cell>
          <cell r="D2518" t="str">
            <v>HYCITE</v>
          </cell>
          <cell r="E2518" t="str">
            <v>DESPACHO</v>
          </cell>
          <cell r="F2518" t="str">
            <v>NORMAL</v>
          </cell>
          <cell r="G2518" t="str">
            <v>031002004258406</v>
          </cell>
          <cell r="H2518">
            <v>44970</v>
          </cell>
          <cell r="I2518" t="str">
            <v>ENTREGADO</v>
          </cell>
          <cell r="J2518">
            <v>44972</v>
          </cell>
          <cell r="K2518" t="str">
            <v>VANESSA NICOLLE BARRERA NEIRA</v>
          </cell>
          <cell r="L2518" t="str">
            <v>VIA LUZ Y GUIA SECTOR LA TOMA A LA LADO DE BANANEROS GALLITO NARANJAL//LA FOMA NARANJAL 091201 GUAYAS</v>
          </cell>
        </row>
        <row r="2519">
          <cell r="A2519" t="str">
            <v>98914341</v>
          </cell>
          <cell r="B2519">
            <v>514674</v>
          </cell>
          <cell r="C2519" t="str">
            <v>98914341</v>
          </cell>
          <cell r="D2519" t="str">
            <v>HYCITE</v>
          </cell>
          <cell r="E2519" t="str">
            <v>DESPACHO</v>
          </cell>
          <cell r="F2519" t="str">
            <v>NORMAL</v>
          </cell>
          <cell r="G2519" t="str">
            <v>031002004258407</v>
          </cell>
          <cell r="H2519">
            <v>44970</v>
          </cell>
          <cell r="I2519" t="str">
            <v>ENTREGADO</v>
          </cell>
          <cell r="J2519">
            <v>44973</v>
          </cell>
          <cell r="K2519" t="str">
            <v>SILVIA MORA</v>
          </cell>
          <cell r="L2519" t="str">
            <v>DANIL REYES S/N ULPIANO BENITEZ IBARRA//CENTRO DE IBARRA SAN FRANCISCO 100104 IMBABURA</v>
          </cell>
        </row>
        <row r="2520">
          <cell r="A2520" t="str">
            <v>98915083</v>
          </cell>
          <cell r="B2520">
            <v>514676</v>
          </cell>
          <cell r="C2520" t="str">
            <v>98915083</v>
          </cell>
          <cell r="D2520" t="str">
            <v>HYCITE</v>
          </cell>
          <cell r="E2520" t="str">
            <v>DESPACHO</v>
          </cell>
          <cell r="F2520" t="str">
            <v>NORMAL</v>
          </cell>
          <cell r="G2520" t="str">
            <v>ITQ7119</v>
          </cell>
          <cell r="H2520">
            <v>44970</v>
          </cell>
          <cell r="I2520" t="str">
            <v>ENTREGADO</v>
          </cell>
          <cell r="J2520">
            <v>44972</v>
          </cell>
          <cell r="K2520" t="str">
            <v>EDGAR YAUSEN</v>
          </cell>
          <cell r="L2520" t="str">
            <v>CALLE SOZORGA SE2-125 OESV Y POSORJA A UNA CUADRA PARQUE LA GATASA QUITO / LA GATASA SOLANDA 170606 PICHINCHA</v>
          </cell>
        </row>
        <row r="2521">
          <cell r="A2521" t="str">
            <v>98918325</v>
          </cell>
          <cell r="B2521">
            <v>514677</v>
          </cell>
          <cell r="C2521" t="str">
            <v>98918325</v>
          </cell>
          <cell r="D2521" t="str">
            <v>HYCITE</v>
          </cell>
          <cell r="E2521" t="str">
            <v>DESPACHO</v>
          </cell>
          <cell r="F2521" t="str">
            <v>NORMAL</v>
          </cell>
          <cell r="G2521" t="str">
            <v>ITG7120</v>
          </cell>
          <cell r="H2521">
            <v>44970</v>
          </cell>
          <cell r="I2521" t="str">
            <v>INCIDENCIA</v>
          </cell>
          <cell r="J2521">
            <v>44971</v>
          </cell>
          <cell r="K2521" t="str">
            <v>ANDREA FRANCO</v>
          </cell>
          <cell r="L2521" t="str">
            <v>ML LOTE ETAPA 15 MZ 5449 V 19 GUAYAQUIL//MI LOTE  PASCUALES 090810 GUAYAS</v>
          </cell>
        </row>
        <row r="2522">
          <cell r="A2522" t="str">
            <v>98918623</v>
          </cell>
          <cell r="B2522">
            <v>514678</v>
          </cell>
          <cell r="C2522" t="str">
            <v>98918623</v>
          </cell>
          <cell r="D2522" t="str">
            <v>HYCITE</v>
          </cell>
          <cell r="E2522" t="str">
            <v>DESPACHO</v>
          </cell>
          <cell r="F2522" t="str">
            <v>NORMAL</v>
          </cell>
          <cell r="G2522" t="str">
            <v>ITG7121</v>
          </cell>
          <cell r="H2522">
            <v>44970</v>
          </cell>
          <cell r="I2522" t="str">
            <v>ENTREGADO</v>
          </cell>
          <cell r="J2522">
            <v>44972</v>
          </cell>
          <cell r="K2522" t="str">
            <v>STEVEN MORENO</v>
          </cell>
          <cell r="L2522" t="str">
            <v>FLORESTA 1 MZ-98 SOLAR-6 ESQUINA FARMACIA MAIRITA GUAYAQUIL // SUR XIMENA 090107 GUAYAS</v>
          </cell>
        </row>
        <row r="2523">
          <cell r="A2523" t="str">
            <v>98918925</v>
          </cell>
          <cell r="B2523">
            <v>514679</v>
          </cell>
          <cell r="C2523" t="str">
            <v>98918925</v>
          </cell>
          <cell r="D2523" t="str">
            <v>HYCITE</v>
          </cell>
          <cell r="E2523" t="str">
            <v>DESPACHO</v>
          </cell>
          <cell r="F2523" t="str">
            <v>NORMAL</v>
          </cell>
          <cell r="G2523" t="str">
            <v>031002004258408</v>
          </cell>
          <cell r="H2523">
            <v>44970</v>
          </cell>
          <cell r="I2523" t="str">
            <v>INCIDENCIA</v>
          </cell>
          <cell r="J2523">
            <v>44973</v>
          </cell>
          <cell r="K2523" t="str">
            <v>DOLORES LOOR</v>
          </cell>
          <cell r="L2523" t="str">
            <v>CIUDADELA CAMILO PONCE DIAGONAL CAPILLA HERMANO MIGUEL BOLIVAR CAMILO PONCE CALCETA 130601 MANABI</v>
          </cell>
        </row>
        <row r="2524">
          <cell r="A2524" t="str">
            <v>98919254</v>
          </cell>
          <cell r="B2524">
            <v>514680</v>
          </cell>
          <cell r="C2524" t="str">
            <v>98919254</v>
          </cell>
          <cell r="D2524" t="str">
            <v>HYCITE</v>
          </cell>
          <cell r="E2524" t="str">
            <v>DESPACHO</v>
          </cell>
          <cell r="F2524" t="str">
            <v>NORMAL</v>
          </cell>
          <cell r="G2524" t="str">
            <v>031002004259753</v>
          </cell>
          <cell r="H2524">
            <v>44970</v>
          </cell>
          <cell r="I2524" t="str">
            <v>ENTREGADO</v>
          </cell>
          <cell r="J2524">
            <v>44971</v>
          </cell>
          <cell r="K2524" t="str">
            <v>WASHINGTON NUNEZ</v>
          </cell>
          <cell r="L2524" t="str">
            <v>AV LA NARANJA Y CELESTINO SOSA TIENDA ABASTOS WACHITO FRENTE AL HOTEL P CALUMA// CALUMA NORTE COLUMA 020650 BOLIVAR</v>
          </cell>
        </row>
        <row r="2525">
          <cell r="A2525" t="str">
            <v>98919313</v>
          </cell>
          <cell r="B2525">
            <v>514681</v>
          </cell>
          <cell r="C2525" t="str">
            <v>98919313</v>
          </cell>
          <cell r="D2525" t="str">
            <v>HYCITE</v>
          </cell>
          <cell r="E2525" t="str">
            <v>DESPACHO</v>
          </cell>
          <cell r="F2525" t="str">
            <v>NORMAL</v>
          </cell>
          <cell r="G2525" t="str">
            <v>ITG7122</v>
          </cell>
          <cell r="H2525">
            <v>44970</v>
          </cell>
          <cell r="I2525" t="str">
            <v>ENTREGADO</v>
          </cell>
          <cell r="J2525">
            <v>44971</v>
          </cell>
          <cell r="K2525" t="str">
            <v>CINTHIA FLOR</v>
          </cell>
          <cell r="L2525" t="str">
            <v>NUEVA KENNEDY MZA H VILLA 11 CDLA SAGRADA FAMILIA, FRENTE AL PARQUE GUAYAQUIL // GUAYAQUIL TARQUI 090512 GUAYAS</v>
          </cell>
        </row>
        <row r="2526">
          <cell r="A2526" t="str">
            <v>98919416</v>
          </cell>
          <cell r="B2526">
            <v>514682</v>
          </cell>
          <cell r="C2526" t="str">
            <v>98919416</v>
          </cell>
          <cell r="D2526" t="str">
            <v>HYCITE</v>
          </cell>
          <cell r="E2526" t="str">
            <v>DESPACHO</v>
          </cell>
          <cell r="F2526" t="str">
            <v>NORMAL</v>
          </cell>
          <cell r="G2526" t="str">
            <v>ITQ7123</v>
          </cell>
          <cell r="H2526">
            <v>44970</v>
          </cell>
          <cell r="I2526" t="str">
            <v>ENTREGADO</v>
          </cell>
          <cell r="J2526">
            <v>44971</v>
          </cell>
          <cell r="K2526" t="str">
            <v>LAURA RIVERA</v>
          </cell>
          <cell r="L2526" t="str">
            <v>JOSE MARIA GUENA,N OE1-497 DELFIN GUADALUPE CASA 3 PISOS QUITO // CDA. HOSPITALARIA CONOCOTO 170156 PICHINCHA</v>
          </cell>
        </row>
        <row r="2527">
          <cell r="A2527" t="str">
            <v>2495378</v>
          </cell>
          <cell r="B2527">
            <v>514638</v>
          </cell>
          <cell r="C2527" t="str">
            <v>2495378</v>
          </cell>
          <cell r="D2527" t="str">
            <v>MDELIVERY</v>
          </cell>
          <cell r="E2527" t="str">
            <v>DESPACHO</v>
          </cell>
          <cell r="F2527" t="str">
            <v>NORMAL</v>
          </cell>
          <cell r="G2527" t="str">
            <v>FT85932</v>
          </cell>
          <cell r="H2527">
            <v>44970</v>
          </cell>
          <cell r="I2527" t="str">
            <v>ENTREGADO</v>
          </cell>
          <cell r="J2527">
            <v>44971</v>
          </cell>
          <cell r="K2527" t="str">
            <v>ALBERTO ROBERTO MIRANDA BRIONES_ALBERTO ROBERTO MIRANDA BRIONES</v>
          </cell>
          <cell r="L2527" t="str">
            <v>Conjunto Veranda manzana 1202 via 25</v>
          </cell>
        </row>
        <row r="2528">
          <cell r="A2528" t="str">
            <v>2495379</v>
          </cell>
          <cell r="B2528">
            <v>514639</v>
          </cell>
          <cell r="C2528" t="str">
            <v>2495379</v>
          </cell>
          <cell r="D2528" t="str">
            <v>MDELIVERY</v>
          </cell>
          <cell r="E2528" t="str">
            <v>DESPACHO</v>
          </cell>
          <cell r="F2528" t="str">
            <v>NORMAL</v>
          </cell>
          <cell r="G2528" t="str">
            <v>FT85973</v>
          </cell>
          <cell r="H2528">
            <v>44970</v>
          </cell>
          <cell r="I2528" t="str">
            <v>ENTREGADO</v>
          </cell>
          <cell r="J2528">
            <v>44971</v>
          </cell>
          <cell r="K2528" t="str">
            <v>DAVID EDUARDO GALLEGOS ROMERO_DAVID EDUARDO GALLEGOS ROMERO</v>
          </cell>
          <cell r="L2528" t="str">
            <v>SAMANES 5 MZ 936 VILLA 31 A DOS CUADRAS DE LA IGLESIA MERCEDES MOLINA</v>
          </cell>
        </row>
        <row r="2529">
          <cell r="A2529" t="str">
            <v>2495380_1</v>
          </cell>
          <cell r="B2529">
            <v>514640</v>
          </cell>
          <cell r="C2529" t="str">
            <v>2495380_1</v>
          </cell>
          <cell r="D2529" t="str">
            <v>MDELIVERY</v>
          </cell>
          <cell r="E2529" t="str">
            <v>DESPACHO</v>
          </cell>
          <cell r="F2529" t="str">
            <v>NORMAL</v>
          </cell>
          <cell r="G2529" t="str">
            <v>FT85938</v>
          </cell>
          <cell r="H2529">
            <v>44970</v>
          </cell>
          <cell r="I2529" t="str">
            <v>ENTREGADO</v>
          </cell>
          <cell r="J2529">
            <v>44971</v>
          </cell>
          <cell r="K2529" t="str">
            <v>ALAIN SAMUEL REYES ROHA_ALAIN SAMUEL REYES ROHA</v>
          </cell>
          <cell r="L2529" t="str">
            <v xml:space="preserve"> SAUCES 9 MZ 549 VILLA 7 CASA DE UNA PLANTA COLOR BLANCA REFERENCIA A LADO DEL MERCADO SAUCES 9 FRENTE AL PARQUE </v>
          </cell>
        </row>
        <row r="2530">
          <cell r="A2530" t="str">
            <v>2495381</v>
          </cell>
          <cell r="B2530">
            <v>514641</v>
          </cell>
          <cell r="C2530" t="str">
            <v>2495381</v>
          </cell>
          <cell r="D2530" t="str">
            <v>MDELIVERY</v>
          </cell>
          <cell r="E2530" t="str">
            <v>DESPACHO</v>
          </cell>
          <cell r="F2530" t="str">
            <v>NORMAL</v>
          </cell>
          <cell r="G2530" t="str">
            <v>FT85882</v>
          </cell>
          <cell r="H2530">
            <v>44970</v>
          </cell>
          <cell r="I2530" t="str">
            <v>ENTREGADO</v>
          </cell>
          <cell r="J2530">
            <v>44971</v>
          </cell>
          <cell r="K2530" t="str">
            <v>PAUL STEBH ESTRELLA CADENA_PAUL STEBH ESTRELLA CADENA</v>
          </cell>
          <cell r="L2530" t="str">
            <v xml:space="preserve"> AVENIDA SUA 1 Y CALLE CRUCITA URB PLAYA CHICA 2 REFERENCIA EN GARITA PREGUNTAR POR FAMILIA ESTRELLA </v>
          </cell>
        </row>
        <row r="2531">
          <cell r="A2531" t="str">
            <v>2495382</v>
          </cell>
          <cell r="B2531">
            <v>514642</v>
          </cell>
          <cell r="C2531" t="str">
            <v>2495382</v>
          </cell>
          <cell r="D2531" t="str">
            <v>MDELIVERY</v>
          </cell>
          <cell r="E2531" t="str">
            <v>DESPACHO</v>
          </cell>
          <cell r="F2531" t="str">
            <v>NORMAL</v>
          </cell>
          <cell r="G2531" t="str">
            <v>FT85884</v>
          </cell>
          <cell r="H2531">
            <v>44970</v>
          </cell>
          <cell r="I2531" t="str">
            <v>ENTREGADO</v>
          </cell>
          <cell r="J2531">
            <v>44971</v>
          </cell>
          <cell r="K2531" t="str">
            <v xml:space="preserve">ALICIA SEOHYEON GOMEZ_MEGA INMOAUTO S A S </v>
          </cell>
          <cell r="L2531" t="str">
            <v>Juan leon mera y vicente ramon roca junto a la pj letrero INMOPATIO</v>
          </cell>
        </row>
        <row r="2532">
          <cell r="A2532" t="str">
            <v>2495383</v>
          </cell>
          <cell r="B2532">
            <v>514643</v>
          </cell>
          <cell r="C2532" t="str">
            <v>2495383</v>
          </cell>
          <cell r="D2532" t="str">
            <v>MDELIVERY</v>
          </cell>
          <cell r="E2532" t="str">
            <v>DESPACHO</v>
          </cell>
          <cell r="F2532" t="str">
            <v>NORMAL</v>
          </cell>
          <cell r="G2532" t="str">
            <v>031080002495383</v>
          </cell>
          <cell r="H2532">
            <v>44970</v>
          </cell>
          <cell r="I2532" t="str">
            <v>INCIDENCIA</v>
          </cell>
          <cell r="J2532">
            <v>44973</v>
          </cell>
          <cell r="K2532" t="str">
            <v>QUIROZ FIGUEROA ALBERTO ABRAHAM_QUIROZ FIGUEROA ALBERTO ABRAHAM</v>
          </cell>
          <cell r="L2532" t="str">
            <v>AVENIDA AMAZONAS Y AVENIDA DEL ESTUDIANTES FRENTE A MI COMISARIATO CASA DE 1 PISO LLAMAR PREVIAMENTE ANTES DE IR</v>
          </cell>
        </row>
        <row r="2533">
          <cell r="A2533" t="str">
            <v>2495384</v>
          </cell>
          <cell r="B2533">
            <v>514644</v>
          </cell>
          <cell r="C2533" t="str">
            <v>2495384</v>
          </cell>
          <cell r="D2533" t="str">
            <v>MDELIVERY</v>
          </cell>
          <cell r="E2533" t="str">
            <v>DESPACHO</v>
          </cell>
          <cell r="F2533" t="str">
            <v>NORMAL</v>
          </cell>
          <cell r="G2533" t="str">
            <v>FT85883</v>
          </cell>
          <cell r="H2533">
            <v>44970</v>
          </cell>
          <cell r="I2533" t="str">
            <v>ENTREGADO</v>
          </cell>
          <cell r="J2533">
            <v>44972</v>
          </cell>
          <cell r="K2533" t="str">
            <v>KARINA ALEXANDRA ESPINOZA VILLAMARIN_KARINA ALEXANDRA ESPINOZA VILLAMARIN</v>
          </cell>
          <cell r="L2533" t="str">
            <v>MARIANO CALVACHE Y CALMILO CASARES EDIFICIO EL MIRADOR JUSTO DETRaS DEL CANAL 8</v>
          </cell>
        </row>
        <row r="2534">
          <cell r="A2534" t="str">
            <v>2495385</v>
          </cell>
          <cell r="B2534">
            <v>514645</v>
          </cell>
          <cell r="C2534" t="str">
            <v>2495385</v>
          </cell>
          <cell r="D2534" t="str">
            <v>MDELIVERY</v>
          </cell>
          <cell r="E2534" t="str">
            <v>DESPACHO</v>
          </cell>
          <cell r="F2534" t="str">
            <v>NORMAL</v>
          </cell>
          <cell r="G2534" t="str">
            <v>FT85912</v>
          </cell>
          <cell r="H2534">
            <v>44970</v>
          </cell>
          <cell r="I2534" t="str">
            <v>ENTREGADO</v>
          </cell>
          <cell r="J2534">
            <v>44971</v>
          </cell>
          <cell r="K2534" t="str">
            <v xml:space="preserve">Lucia Villarreal_ENMARSI CIA LTDA </v>
          </cell>
          <cell r="L2534" t="str">
            <v>PICHINCHA QUITO Yanez Pinzon 678 y Av Colon no aplica</v>
          </cell>
        </row>
        <row r="2535">
          <cell r="A2535" t="str">
            <v>2495386</v>
          </cell>
          <cell r="B2535">
            <v>514646</v>
          </cell>
          <cell r="C2535" t="str">
            <v>2495386</v>
          </cell>
          <cell r="D2535" t="str">
            <v>MDELIVERY</v>
          </cell>
          <cell r="E2535" t="str">
            <v>DESPACHO</v>
          </cell>
          <cell r="F2535" t="str">
            <v>NORMAL</v>
          </cell>
          <cell r="G2535" t="str">
            <v>031080002495386</v>
          </cell>
          <cell r="H2535">
            <v>44970</v>
          </cell>
          <cell r="I2535" t="str">
            <v>EN_TRANSITO</v>
          </cell>
          <cell r="J2535">
            <v>44970</v>
          </cell>
          <cell r="K2535" t="str">
            <v>lizbeth sanchez_ANTONIO SEBASTIAN SANCHEZ SANTACRUZ</v>
          </cell>
          <cell r="L2535" t="str">
            <v>9 de octubre y bartolome de las casas frente a la ferreteria dimaco</v>
          </cell>
        </row>
        <row r="2536">
          <cell r="A2536" t="str">
            <v>2495387</v>
          </cell>
          <cell r="B2536">
            <v>514647</v>
          </cell>
          <cell r="C2536" t="str">
            <v>2495387</v>
          </cell>
          <cell r="D2536" t="str">
            <v>MDELIVERY</v>
          </cell>
          <cell r="E2536" t="str">
            <v>DESPACHO</v>
          </cell>
          <cell r="F2536" t="str">
            <v>NORMAL</v>
          </cell>
          <cell r="G2536" t="str">
            <v>FT85971 / 031080002495387</v>
          </cell>
          <cell r="H2536">
            <v>44970</v>
          </cell>
          <cell r="I2536" t="str">
            <v>ENTREGADO</v>
          </cell>
          <cell r="J2536">
            <v>44972</v>
          </cell>
          <cell r="K2536" t="str">
            <v xml:space="preserve">MARIA FERNANDA CAMPOSANO_CORREDOR VIAL DE LA COSTA CVIALCO S A </v>
          </cell>
          <cell r="L2536" t="str">
            <v>KM 24 5 VIA A LA COSTA EN EL PEAJE DE CHONGON</v>
          </cell>
        </row>
        <row r="2537">
          <cell r="A2537" t="str">
            <v>2495399</v>
          </cell>
          <cell r="B2537">
            <v>514648</v>
          </cell>
          <cell r="C2537" t="str">
            <v>2495399</v>
          </cell>
          <cell r="D2537" t="str">
            <v>MDELIVERY</v>
          </cell>
          <cell r="E2537" t="str">
            <v>DESPACHO</v>
          </cell>
          <cell r="F2537" t="str">
            <v>NORMAL</v>
          </cell>
          <cell r="G2537" t="str">
            <v>031080002495399</v>
          </cell>
          <cell r="H2537">
            <v>44970</v>
          </cell>
          <cell r="I2537" t="str">
            <v>ENTREGADO</v>
          </cell>
          <cell r="J2537">
            <v>44971</v>
          </cell>
          <cell r="K2537" t="str">
            <v>ALEJANDRA VICTORIA SANCHEZ CARDENAS_ALEJANDRA VICTORIA SANCHEZ CARDENAS</v>
          </cell>
          <cell r="L2537" t="str">
            <v>Av Eloy Alfaro carril lateral y calle de los Ashangeros en la Empresa Publica de Movilidad EMPOL diagonal a las bodegas de la coca cola junto al club san Andres</v>
          </cell>
        </row>
        <row r="2538">
          <cell r="A2538" t="str">
            <v>2495400</v>
          </cell>
          <cell r="B2538">
            <v>514649</v>
          </cell>
          <cell r="C2538" t="str">
            <v>2495400</v>
          </cell>
          <cell r="D2538" t="str">
            <v>MDELIVERY</v>
          </cell>
          <cell r="E2538" t="str">
            <v>DESPACHO</v>
          </cell>
          <cell r="F2538" t="str">
            <v>NORMAL</v>
          </cell>
          <cell r="G2538" t="str">
            <v>IC7148</v>
          </cell>
          <cell r="H2538">
            <v>44970</v>
          </cell>
          <cell r="I2538" t="str">
            <v>ENTREGADO</v>
          </cell>
          <cell r="J2538">
            <v>44971</v>
          </cell>
          <cell r="K2538" t="str">
            <v xml:space="preserve">TANIA SARMIENTO_SEGURIDAD ELECTRONICA OMNITRONELECTRICA CIA LTDA </v>
          </cell>
          <cell r="L2538" t="str">
            <v>Julio Matovelle 7 60 y ricardo muNoz planta baja edificio omnitron</v>
          </cell>
        </row>
        <row r="2539">
          <cell r="A2539" t="str">
            <v>2495402</v>
          </cell>
          <cell r="B2539">
            <v>514650</v>
          </cell>
          <cell r="C2539" t="str">
            <v>2495402</v>
          </cell>
          <cell r="D2539" t="str">
            <v>MDELIVERY</v>
          </cell>
          <cell r="E2539" t="str">
            <v>DESPACHO</v>
          </cell>
          <cell r="F2539" t="str">
            <v>NORMAL</v>
          </cell>
          <cell r="G2539" t="str">
            <v>FT85972</v>
          </cell>
          <cell r="H2539">
            <v>44970</v>
          </cell>
          <cell r="I2539" t="str">
            <v>ENTREGADO</v>
          </cell>
          <cell r="J2539">
            <v>44971</v>
          </cell>
          <cell r="K2539" t="str">
            <v xml:space="preserve">Alejandra Acosta_LA GANGA R C A S A </v>
          </cell>
          <cell r="L2539" t="str">
            <v xml:space="preserve"> Cdla Kennedy Norte Calle Jose Castillo y Miguel angel </v>
          </cell>
        </row>
        <row r="2540">
          <cell r="A2540" t="str">
            <v>2495404</v>
          </cell>
          <cell r="B2540">
            <v>514651</v>
          </cell>
          <cell r="C2540" t="str">
            <v>2495404</v>
          </cell>
          <cell r="D2540" t="str">
            <v>MDELIVERY</v>
          </cell>
          <cell r="E2540" t="str">
            <v>DESPACHO</v>
          </cell>
          <cell r="F2540" t="str">
            <v>NORMAL</v>
          </cell>
          <cell r="G2540" t="str">
            <v>031080002495404</v>
          </cell>
          <cell r="H2540">
            <v>44970</v>
          </cell>
          <cell r="I2540" t="str">
            <v>ENTREGADO</v>
          </cell>
          <cell r="J2540">
            <v>44972</v>
          </cell>
          <cell r="K2540" t="str">
            <v>Ramon Gabriel Basurto Vidal_Ramon Gabriel Basurto Vidal</v>
          </cell>
          <cell r="L2540" t="str">
            <v>Av Rocafuerte y Enrique Delgado</v>
          </cell>
        </row>
        <row r="2541">
          <cell r="A2541" t="str">
            <v>2495405</v>
          </cell>
          <cell r="B2541">
            <v>514652</v>
          </cell>
          <cell r="C2541" t="str">
            <v>2495405</v>
          </cell>
          <cell r="D2541" t="str">
            <v>MDELIVERY</v>
          </cell>
          <cell r="E2541" t="str">
            <v>DESPACHO</v>
          </cell>
          <cell r="F2541" t="str">
            <v>NORMAL</v>
          </cell>
          <cell r="G2541" t="str">
            <v>FT85888</v>
          </cell>
          <cell r="H2541">
            <v>44970</v>
          </cell>
          <cell r="I2541" t="str">
            <v>ENTREGADO</v>
          </cell>
          <cell r="J2541">
            <v>44972</v>
          </cell>
          <cell r="K2541" t="str">
            <v>CARLOS ALEXANDER GUERRA GUERRA_BANCO DE LA PRODUCCION S A PRODUBANCO</v>
          </cell>
          <cell r="L2541" t="str">
            <v xml:space="preserve"> PICHINCHA QUITO Av Simon Bolivar SN y Via a Nayon Centro Corporativo Ekopark </v>
          </cell>
        </row>
        <row r="2542">
          <cell r="A2542" t="str">
            <v>2495406</v>
          </cell>
          <cell r="B2542">
            <v>514653</v>
          </cell>
          <cell r="C2542" t="str">
            <v>2495406</v>
          </cell>
          <cell r="D2542" t="str">
            <v>MDELIVERY</v>
          </cell>
          <cell r="E2542" t="str">
            <v>DESPACHO</v>
          </cell>
          <cell r="F2542" t="str">
            <v>NORMAL</v>
          </cell>
          <cell r="G2542" t="str">
            <v>FT85911</v>
          </cell>
          <cell r="H2542">
            <v>44970</v>
          </cell>
          <cell r="I2542" t="str">
            <v>ENTREGADO</v>
          </cell>
          <cell r="J2542">
            <v>44971</v>
          </cell>
          <cell r="K2542" t="str">
            <v>Jose Alejandro Cevallos_INDUSTRIAS COTOGCHOA CIA LTDA</v>
          </cell>
          <cell r="L2542" t="str">
            <v xml:space="preserve">Isla Floreana N41 145 y Seymour </v>
          </cell>
        </row>
        <row r="2543">
          <cell r="A2543" t="str">
            <v>2495407</v>
          </cell>
          <cell r="B2543">
            <v>514654</v>
          </cell>
          <cell r="C2543" t="str">
            <v>2495407</v>
          </cell>
          <cell r="D2543" t="str">
            <v>MDELIVERY</v>
          </cell>
          <cell r="E2543" t="str">
            <v>DESPACHO</v>
          </cell>
          <cell r="F2543" t="str">
            <v>NORMAL</v>
          </cell>
          <cell r="G2543" t="str">
            <v>FT85937</v>
          </cell>
          <cell r="H2543">
            <v>44970</v>
          </cell>
          <cell r="I2543" t="str">
            <v>ENTREGADO</v>
          </cell>
          <cell r="J2543">
            <v>44971</v>
          </cell>
          <cell r="K2543" t="str">
            <v xml:space="preserve">OCTAVIO REYES_KATRIELI S A </v>
          </cell>
          <cell r="L2543" t="str">
            <v xml:space="preserve"> GUAYAS GUAYAQUIL Urdesa Central Costanera 607 Y LAS MONJAS PATIO DE COMPRA VENTA AUTOS USADOS OREYES CAR </v>
          </cell>
        </row>
        <row r="2544">
          <cell r="A2544" t="str">
            <v>2495408</v>
          </cell>
          <cell r="B2544">
            <v>514655</v>
          </cell>
          <cell r="C2544" t="str">
            <v>2495408</v>
          </cell>
          <cell r="D2544" t="str">
            <v>MDELIVERY</v>
          </cell>
          <cell r="E2544" t="str">
            <v>DESPACHO</v>
          </cell>
          <cell r="F2544" t="str">
            <v>NORMAL</v>
          </cell>
          <cell r="G2544" t="str">
            <v>IC7146</v>
          </cell>
          <cell r="H2544">
            <v>44970</v>
          </cell>
          <cell r="I2544" t="str">
            <v>ENTREGADO</v>
          </cell>
          <cell r="J2544">
            <v>44971</v>
          </cell>
          <cell r="K2544" t="str">
            <v>MARJORIE BARZALLO_FARMACIA BRAVO LOPEZ</v>
          </cell>
          <cell r="L2544" t="str">
            <v>JAIME ROLDOS EDIFICIO EL CONSORCIO OFICINA 410</v>
          </cell>
        </row>
        <row r="2545">
          <cell r="A2545" t="str">
            <v>2495409</v>
          </cell>
          <cell r="B2545">
            <v>514656</v>
          </cell>
          <cell r="C2545" t="str">
            <v>2495409</v>
          </cell>
          <cell r="D2545" t="str">
            <v>MDELIVERY</v>
          </cell>
          <cell r="E2545" t="str">
            <v>DESPACHO</v>
          </cell>
          <cell r="F2545" t="str">
            <v>NORMAL</v>
          </cell>
          <cell r="G2545" t="str">
            <v>FT85964</v>
          </cell>
          <cell r="H2545">
            <v>44970</v>
          </cell>
          <cell r="I2545" t="str">
            <v>ENTREGADO</v>
          </cell>
          <cell r="J2545">
            <v>44971</v>
          </cell>
          <cell r="K2545" t="str">
            <v>Carolina Iza_FICARDER S A</v>
          </cell>
          <cell r="L2545" t="str">
            <v xml:space="preserve">Urb Alamos Mz 117 Solar 11 piso alto Oficina 2 entrando por comandato de la Atarazana </v>
          </cell>
        </row>
        <row r="2546">
          <cell r="A2546" t="str">
            <v>2495410</v>
          </cell>
          <cell r="B2546">
            <v>514657</v>
          </cell>
          <cell r="C2546" t="str">
            <v>2495410</v>
          </cell>
          <cell r="D2546" t="str">
            <v>MDELIVERY</v>
          </cell>
          <cell r="E2546" t="str">
            <v>DESPACHO</v>
          </cell>
          <cell r="F2546" t="str">
            <v>NORMAL</v>
          </cell>
          <cell r="G2546" t="str">
            <v>FT85940</v>
          </cell>
          <cell r="H2546">
            <v>44970</v>
          </cell>
          <cell r="I2546" t="str">
            <v>ENTREGADO</v>
          </cell>
          <cell r="J2546">
            <v>44971</v>
          </cell>
          <cell r="K2546" t="str">
            <v>LLAGUNO ALAVA LUIS RICARDO_LLAGUNO ALAVA LUIS RICARDO</v>
          </cell>
          <cell r="L2546" t="str">
            <v>URDESA AV CARLOS JULIO AROSEMENA Y AV PDTE JUAN DE DIOS MARTINEZ CENTRO COMERCIAL AVENTURA PLAZA LOCAL 14</v>
          </cell>
        </row>
        <row r="2547">
          <cell r="A2547" t="str">
            <v>2495411</v>
          </cell>
          <cell r="B2547">
            <v>514658</v>
          </cell>
          <cell r="C2547" t="str">
            <v>2495411</v>
          </cell>
          <cell r="D2547" t="str">
            <v>MDELIVERY</v>
          </cell>
          <cell r="E2547" t="str">
            <v>DESPACHO</v>
          </cell>
          <cell r="F2547" t="str">
            <v>NORMAL</v>
          </cell>
          <cell r="G2547" t="str">
            <v>FT85906</v>
          </cell>
          <cell r="H2547">
            <v>44970</v>
          </cell>
          <cell r="I2547" t="str">
            <v>ENTREGADO</v>
          </cell>
          <cell r="J2547">
            <v>44971</v>
          </cell>
          <cell r="K2547" t="str">
            <v xml:space="preserve">ALCIVAR MONSERRATE ALFREDO FABIAN_CENTRO OPTICO INDULENTES S A </v>
          </cell>
          <cell r="L2547" t="str">
            <v xml:space="preserve">Vicente Duque y Mario Cardenal Vicente Duque N73 85 y Avenida Jose Andrade </v>
          </cell>
        </row>
        <row r="2548">
          <cell r="A2548" t="str">
            <v>2495412</v>
          </cell>
          <cell r="B2548">
            <v>514659</v>
          </cell>
          <cell r="C2548" t="str">
            <v>2495412</v>
          </cell>
          <cell r="D2548" t="str">
            <v>MDELIVERY</v>
          </cell>
          <cell r="E2548" t="str">
            <v>DESPACHO</v>
          </cell>
          <cell r="F2548" t="str">
            <v>NORMAL</v>
          </cell>
          <cell r="G2548" t="str">
            <v>FT85885</v>
          </cell>
          <cell r="H2548">
            <v>44970</v>
          </cell>
          <cell r="I2548" t="str">
            <v>ENTREGADO</v>
          </cell>
          <cell r="J2548">
            <v>44971</v>
          </cell>
          <cell r="K2548" t="str">
            <v>GREY RIVERA_REPRESENTACIONES ARYAN S A</v>
          </cell>
          <cell r="L2548" t="str">
            <v xml:space="preserve"> Isla Floreana e Isla San Cristobal N14 168 Referencia la casa del cierre </v>
          </cell>
        </row>
        <row r="2549">
          <cell r="A2549" t="str">
            <v>2495413</v>
          </cell>
          <cell r="B2549">
            <v>514660</v>
          </cell>
          <cell r="C2549" t="str">
            <v>2495413</v>
          </cell>
          <cell r="D2549" t="str">
            <v>MDELIVERY</v>
          </cell>
          <cell r="E2549" t="str">
            <v>DESPACHO</v>
          </cell>
          <cell r="F2549" t="str">
            <v>NORMAL</v>
          </cell>
          <cell r="G2549" t="str">
            <v>IC7149</v>
          </cell>
          <cell r="H2549">
            <v>44970</v>
          </cell>
          <cell r="I2549" t="str">
            <v>ENTREGADO</v>
          </cell>
          <cell r="J2549">
            <v>44971</v>
          </cell>
          <cell r="K2549" t="str">
            <v>Erika Ortega_ASOCIACION DE EMPLEADOS PUBLICOS DE ETAPA EP</v>
          </cell>
          <cell r="L2549" t="str">
            <v>Benigno Malo 5 46 y Calle Larga ref En el parqueadero 2 piso EN ETAP</v>
          </cell>
        </row>
        <row r="2550">
          <cell r="A2550" t="str">
            <v>2495414</v>
          </cell>
          <cell r="B2550">
            <v>514661</v>
          </cell>
          <cell r="C2550" t="str">
            <v>2495414</v>
          </cell>
          <cell r="D2550" t="str">
            <v>MDELIVERY</v>
          </cell>
          <cell r="E2550" t="str">
            <v>DESPACHO</v>
          </cell>
          <cell r="F2550" t="str">
            <v>NORMAL</v>
          </cell>
          <cell r="G2550" t="str">
            <v>FT85969</v>
          </cell>
          <cell r="H2550">
            <v>44970</v>
          </cell>
          <cell r="I2550" t="str">
            <v>ENTREGADO</v>
          </cell>
          <cell r="J2550">
            <v>44971</v>
          </cell>
          <cell r="K2550" t="str">
            <v>Carla Velasco Macias o Yessenia Gomez_BANCO DEL PACIFICO</v>
          </cell>
          <cell r="L2550" t="str">
            <v>P ICAZA 200 Y PEDRO CARBO ANEXO 1 BANCO DEL PACIFICO PISO 8 AREA PROCESOS</v>
          </cell>
        </row>
        <row r="2551">
          <cell r="A2551" t="str">
            <v>2495415</v>
          </cell>
          <cell r="B2551">
            <v>514662</v>
          </cell>
          <cell r="C2551" t="str">
            <v>2495415</v>
          </cell>
          <cell r="D2551" t="str">
            <v>MDELIVERY</v>
          </cell>
          <cell r="E2551" t="str">
            <v>DESPACHO</v>
          </cell>
          <cell r="F2551" t="str">
            <v>NORMAL</v>
          </cell>
          <cell r="G2551" t="str">
            <v>031080002495415</v>
          </cell>
          <cell r="H2551">
            <v>44970</v>
          </cell>
          <cell r="I2551" t="str">
            <v>ENTREGADO</v>
          </cell>
          <cell r="J2551">
            <v>44972</v>
          </cell>
          <cell r="K2551" t="str">
            <v>MAXIMO MARCELO MARTINEZ SAQUINGA_MAXIMO MARCELO MARTINEZ SAQUINGA</v>
          </cell>
          <cell r="L2551" t="str">
            <v xml:space="preserve">CALLE 17 DE MARZO E ISAAC MONTE COOP VENUS CASA BLANCA 2 PISO ATRAS DE SUB CENTRO DE LA VENUS </v>
          </cell>
        </row>
        <row r="2552">
          <cell r="A2552" t="str">
            <v>2495416</v>
          </cell>
          <cell r="B2552">
            <v>514663</v>
          </cell>
          <cell r="C2552" t="str">
            <v>2495416</v>
          </cell>
          <cell r="D2552" t="str">
            <v>MDELIVERY</v>
          </cell>
          <cell r="E2552" t="str">
            <v>DESPACHO</v>
          </cell>
          <cell r="F2552" t="str">
            <v>NORMAL</v>
          </cell>
          <cell r="G2552" t="str">
            <v>FT85889</v>
          </cell>
          <cell r="H2552">
            <v>44970</v>
          </cell>
          <cell r="I2552" t="str">
            <v>INCIDENCIA</v>
          </cell>
          <cell r="J2552">
            <v>44972</v>
          </cell>
          <cell r="K2552" t="str">
            <v>JUAN CARLOS SALAZAR CHUQUI_JUAN CARLOS SALAZAR CHUQUI</v>
          </cell>
          <cell r="L2552" t="str">
            <v>AVENIDA SIMON BOLIVAR Y CATACOCHA SECTOR LA ARGELIA ALTA EN LA GASOLINERA MAS GAS DE COLOR VERDE LOCAL AL FRENTE DE LA PRIMAX</v>
          </cell>
        </row>
        <row r="2553">
          <cell r="A2553" t="str">
            <v>2495417</v>
          </cell>
          <cell r="B2553">
            <v>514664</v>
          </cell>
          <cell r="C2553" t="str">
            <v>2495417</v>
          </cell>
          <cell r="D2553" t="str">
            <v>MDELIVERY</v>
          </cell>
          <cell r="E2553" t="str">
            <v>DESPACHO</v>
          </cell>
          <cell r="F2553" t="str">
            <v>NORMAL</v>
          </cell>
          <cell r="G2553" t="str">
            <v>FT85970</v>
          </cell>
          <cell r="H2553">
            <v>44970</v>
          </cell>
          <cell r="I2553" t="str">
            <v>ENTREGADO</v>
          </cell>
          <cell r="J2553">
            <v>44971</v>
          </cell>
          <cell r="K2553" t="str">
            <v>Roberto Carlos Garcia Vacacela_UNIVERSIDAD CATOLICA DE SANTIAGO DE GUAYAQUIL</v>
          </cell>
          <cell r="L2553" t="str">
            <v>Av Carlos Julio Arosemena Km 1 5 Universidad Catolica Edificio Principal primer piso rectorado</v>
          </cell>
        </row>
        <row r="2554">
          <cell r="A2554" t="str">
            <v>2495418</v>
          </cell>
          <cell r="B2554">
            <v>514665</v>
          </cell>
          <cell r="C2554" t="str">
            <v>2495418</v>
          </cell>
          <cell r="D2554" t="str">
            <v>MDELIVERY</v>
          </cell>
          <cell r="E2554" t="str">
            <v>DESPACHO</v>
          </cell>
          <cell r="F2554" t="str">
            <v>NORMAL</v>
          </cell>
          <cell r="G2554" t="str">
            <v>FT85961</v>
          </cell>
          <cell r="H2554">
            <v>44970</v>
          </cell>
          <cell r="I2554" t="str">
            <v>ENTREGADO</v>
          </cell>
          <cell r="J2554">
            <v>44971</v>
          </cell>
          <cell r="K2554" t="str">
            <v xml:space="preserve">GUARDIA DE TURNO_TELCONET S A </v>
          </cell>
          <cell r="L2554" t="str">
            <v xml:space="preserve">Kennedy Norte Mz 109 solar 21 En la garita de los agentes de seguridad </v>
          </cell>
        </row>
        <row r="2555">
          <cell r="A2555" t="str">
            <v>2495468</v>
          </cell>
          <cell r="B2555">
            <v>514666</v>
          </cell>
          <cell r="C2555" t="str">
            <v>2495468</v>
          </cell>
          <cell r="D2555" t="str">
            <v>MDELIVERY</v>
          </cell>
          <cell r="E2555" t="str">
            <v>DESPACHO</v>
          </cell>
          <cell r="F2555" t="str">
            <v>NORMAL</v>
          </cell>
          <cell r="G2555" t="str">
            <v>031080002495468</v>
          </cell>
          <cell r="H2555">
            <v>44970</v>
          </cell>
          <cell r="I2555" t="str">
            <v>ENTREGADO</v>
          </cell>
          <cell r="J2555">
            <v>44971</v>
          </cell>
          <cell r="K2555" t="str">
            <v>Ana Castro_TECNICA Y COMERCIO DE LA PESCA C A TECOPESCA</v>
          </cell>
          <cell r="L2555" t="str">
            <v xml:space="preserve"> km 4 5 via manta Rocafuerte empresa Tecopesca </v>
          </cell>
        </row>
        <row r="2556">
          <cell r="A2556" t="str">
            <v>2495478</v>
          </cell>
          <cell r="B2556">
            <v>514667</v>
          </cell>
          <cell r="C2556" t="str">
            <v>2495478</v>
          </cell>
          <cell r="D2556" t="str">
            <v>MDELIVERY</v>
          </cell>
          <cell r="E2556" t="str">
            <v>DESPACHO</v>
          </cell>
          <cell r="F2556" t="str">
            <v>NORMAL</v>
          </cell>
          <cell r="G2556" t="str">
            <v>IC7147</v>
          </cell>
          <cell r="H2556">
            <v>44970</v>
          </cell>
          <cell r="I2556" t="str">
            <v>ENTREGADO</v>
          </cell>
          <cell r="J2556">
            <v>44971</v>
          </cell>
          <cell r="K2556" t="str">
            <v>SILVIA MARIN_C A ECUATORIANA DE CERAMICA</v>
          </cell>
          <cell r="L2556" t="str">
            <v xml:space="preserve"> AV HEROES DE VERDELOMA 9 22 Y FRANCISCO TAMARIZ</v>
          </cell>
        </row>
        <row r="2557">
          <cell r="A2557" t="str">
            <v>2495336</v>
          </cell>
          <cell r="B2557">
            <v>514604</v>
          </cell>
          <cell r="C2557" t="str">
            <v>2495336</v>
          </cell>
          <cell r="D2557" t="str">
            <v>MDELIVERY</v>
          </cell>
          <cell r="E2557" t="str">
            <v>DESPACHO</v>
          </cell>
          <cell r="F2557" t="str">
            <v>NORMAL</v>
          </cell>
          <cell r="G2557" t="str">
            <v>FT85892</v>
          </cell>
          <cell r="H2557">
            <v>44970</v>
          </cell>
          <cell r="I2557" t="str">
            <v>ENTREGADO</v>
          </cell>
          <cell r="J2557">
            <v>44971</v>
          </cell>
          <cell r="K2557" t="str">
            <v xml:space="preserve">MISHEL SHANTAL GUZMAN BARZALLO_BANCO GUAYAQUIL S A </v>
          </cell>
          <cell r="L2557" t="str">
            <v>PICHINCHA QUITO COLON Y REINA VICTORIA EDIFICIO DE BANCO GUAYAQUIL</v>
          </cell>
        </row>
        <row r="2558">
          <cell r="A2558" t="str">
            <v>2495337</v>
          </cell>
          <cell r="B2558">
            <v>514605</v>
          </cell>
          <cell r="C2558" t="str">
            <v>2495337</v>
          </cell>
          <cell r="D2558" t="str">
            <v>MDELIVERY</v>
          </cell>
          <cell r="E2558" t="str">
            <v>DESPACHO</v>
          </cell>
          <cell r="F2558" t="str">
            <v>NORMAL</v>
          </cell>
          <cell r="G2558" t="str">
            <v>FT85960</v>
          </cell>
          <cell r="H2558">
            <v>44970</v>
          </cell>
          <cell r="I2558" t="str">
            <v>ENTREGADO</v>
          </cell>
          <cell r="J2558">
            <v>44971</v>
          </cell>
          <cell r="K2558" t="str">
            <v xml:space="preserve">Bella Yaguana Javier ONa_SALICA DEL ECUADOR S A </v>
          </cell>
          <cell r="L2558" t="str">
            <v>Av Joaquin Orrantia y Leopoldo Benitez Edificio Trade Building Torre B Piso 5 Oficina 546 Detras del Hotel Sonesta</v>
          </cell>
        </row>
        <row r="2559">
          <cell r="A2559" t="str">
            <v>2495339</v>
          </cell>
          <cell r="B2559">
            <v>514606</v>
          </cell>
          <cell r="C2559" t="str">
            <v>2495339</v>
          </cell>
          <cell r="D2559" t="str">
            <v>MDELIVERY</v>
          </cell>
          <cell r="E2559" t="str">
            <v>DESPACHO</v>
          </cell>
          <cell r="F2559" t="str">
            <v>NORMAL</v>
          </cell>
          <cell r="G2559" t="str">
            <v>FT85887</v>
          </cell>
          <cell r="H2559">
            <v>44970</v>
          </cell>
          <cell r="I2559" t="str">
            <v>ENTREGADO</v>
          </cell>
          <cell r="J2559">
            <v>44971</v>
          </cell>
          <cell r="K2559" t="str">
            <v xml:space="preserve"> EDWIN EDUARDO CHORLANGO CATACTA_ EDWIN EDUARDO CHORLANGO CATACTA</v>
          </cell>
          <cell r="L2559" t="str">
            <v>EN EL MINISTERIO DE DEFENSA CALLES LA EXPOSICION Y J B VELA SECTOR LA RECOLETA PARADA DEL TROLE</v>
          </cell>
        </row>
        <row r="2560">
          <cell r="A2560" t="str">
            <v>2495340</v>
          </cell>
          <cell r="B2560">
            <v>514607</v>
          </cell>
          <cell r="C2560" t="str">
            <v>2495340</v>
          </cell>
          <cell r="D2560" t="str">
            <v>MDELIVERY</v>
          </cell>
          <cell r="E2560" t="str">
            <v>DESPACHO</v>
          </cell>
          <cell r="F2560" t="str">
            <v>NORMAL</v>
          </cell>
          <cell r="G2560" t="str">
            <v>FT85915</v>
          </cell>
          <cell r="H2560">
            <v>44970</v>
          </cell>
          <cell r="I2560" t="str">
            <v>ENTREGADO</v>
          </cell>
          <cell r="J2560">
            <v>44971</v>
          </cell>
          <cell r="K2560" t="str">
            <v>Marjorie Orellana_MAREAUTO SA</v>
          </cell>
          <cell r="L2560" t="str">
            <v xml:space="preserve"> PICHINCHA QUITO Av de los Granados E11 67 de las hiedras Edificio Maresa 4to pis </v>
          </cell>
        </row>
        <row r="2561">
          <cell r="A2561" t="str">
            <v>2495342</v>
          </cell>
          <cell r="B2561">
            <v>514608</v>
          </cell>
          <cell r="C2561" t="str">
            <v>2495342</v>
          </cell>
          <cell r="D2561" t="str">
            <v>MDELIVERY</v>
          </cell>
          <cell r="E2561" t="str">
            <v>DESPACHO</v>
          </cell>
          <cell r="F2561" t="str">
            <v>NORMAL</v>
          </cell>
          <cell r="G2561" t="str">
            <v>FT85914</v>
          </cell>
          <cell r="H2561">
            <v>44970</v>
          </cell>
          <cell r="I2561" t="str">
            <v>ENTREGADO</v>
          </cell>
          <cell r="J2561">
            <v>44971</v>
          </cell>
          <cell r="K2561" t="str">
            <v>PATRICIA LUNA_URBANO EXPRESS S A RAPIEXX</v>
          </cell>
          <cell r="L2561" t="str">
            <v>De Las Azucenas N44 131 y de Los Granados</v>
          </cell>
        </row>
        <row r="2562">
          <cell r="A2562" t="str">
            <v>2495343</v>
          </cell>
          <cell r="B2562">
            <v>514609</v>
          </cell>
          <cell r="C2562" t="str">
            <v>2495343</v>
          </cell>
          <cell r="D2562" t="str">
            <v>MDELIVERY</v>
          </cell>
          <cell r="E2562" t="str">
            <v>DESPACHO</v>
          </cell>
          <cell r="F2562" t="str">
            <v>NORMAL</v>
          </cell>
          <cell r="G2562" t="str">
            <v>FT85931</v>
          </cell>
          <cell r="H2562">
            <v>44970</v>
          </cell>
          <cell r="I2562" t="str">
            <v>ENTREGADO</v>
          </cell>
          <cell r="J2562">
            <v>44971</v>
          </cell>
          <cell r="K2562" t="str">
            <v>KARINA RIOS_PAZMINO PAZMINO EVELYN ARACELY</v>
          </cell>
          <cell r="L2562" t="str">
            <v>AV JOSE DE LA CUADRA Y CALLE SEGUNDA FRENTE AL MALL DEL SUR ENTRANDO POR EL KIWI DOS CUADRAS A MANO DERECHA DIAGONAL AL RESTAURANTE VERDE PINTON Y MADURO</v>
          </cell>
        </row>
        <row r="2563">
          <cell r="A2563" t="str">
            <v>2495344</v>
          </cell>
          <cell r="B2563">
            <v>514610</v>
          </cell>
          <cell r="C2563" t="str">
            <v>2495344</v>
          </cell>
          <cell r="D2563" t="str">
            <v>MDELIVERY</v>
          </cell>
          <cell r="E2563" t="str">
            <v>DESPACHO</v>
          </cell>
          <cell r="F2563" t="str">
            <v>NORMAL</v>
          </cell>
          <cell r="G2563" t="str">
            <v>FT85948</v>
          </cell>
          <cell r="H2563">
            <v>44970</v>
          </cell>
          <cell r="I2563" t="str">
            <v>ENTREGADO</v>
          </cell>
          <cell r="J2563">
            <v>44971</v>
          </cell>
          <cell r="K2563" t="str">
            <v>KARINA RIOS_MENDOZA ANGULO DAVID ANTONIO</v>
          </cell>
          <cell r="L2563" t="str">
            <v>AV JOSE DE LA CUADRA Y CALLE SEGUNDA FRENTE AL MALL DEL SUR ENTRANDO POR EL KIWI DOS CUADRAS A MANO DERECHA DIAGONAL AL RESTAURANTE VERDE PINTON Y MADURO</v>
          </cell>
        </row>
        <row r="2564">
          <cell r="A2564" t="str">
            <v>2495345</v>
          </cell>
          <cell r="B2564">
            <v>514611</v>
          </cell>
          <cell r="C2564" t="str">
            <v>2495345</v>
          </cell>
          <cell r="D2564" t="str">
            <v>MDELIVERY</v>
          </cell>
          <cell r="E2564" t="str">
            <v>DESPACHO</v>
          </cell>
          <cell r="F2564" t="str">
            <v>NORMAL</v>
          </cell>
          <cell r="G2564" t="str">
            <v>FT85928</v>
          </cell>
          <cell r="H2564">
            <v>44970</v>
          </cell>
          <cell r="I2564" t="str">
            <v>ENTREGADO</v>
          </cell>
          <cell r="J2564">
            <v>44971</v>
          </cell>
          <cell r="K2564" t="str">
            <v>KARINA RIOS_CABRERA HUMANANTE ERICK ARIEL</v>
          </cell>
          <cell r="L2564" t="str">
            <v>AV JOSE DE LA CUADRA Y CALLE SEGUNDA FRENTE AL MALL DEL SUR ENTRANDO POR EL KIWI DOS CUADRAS A MANO DERECHA DIAGONAL AL RESTAURANTE VERDE PINTON Y MADURO</v>
          </cell>
        </row>
        <row r="2565">
          <cell r="A2565" t="str">
            <v>2495346</v>
          </cell>
          <cell r="B2565">
            <v>514612</v>
          </cell>
          <cell r="C2565" t="str">
            <v>2495346</v>
          </cell>
          <cell r="D2565" t="str">
            <v>MDELIVERY</v>
          </cell>
          <cell r="E2565" t="str">
            <v>DESPACHO</v>
          </cell>
          <cell r="F2565" t="str">
            <v>NORMAL</v>
          </cell>
          <cell r="G2565" t="str">
            <v>FT85929</v>
          </cell>
          <cell r="H2565">
            <v>44970</v>
          </cell>
          <cell r="I2565" t="str">
            <v>ENTREGADO</v>
          </cell>
          <cell r="J2565">
            <v>44971</v>
          </cell>
          <cell r="K2565" t="str">
            <v>KARINA RIOS_MACIAS CAICEDO WILLIAMS MIGUEL</v>
          </cell>
          <cell r="L2565" t="str">
            <v>AV JOSE DE LA CUADRA Y CALLE SEGUNDA FRENTE AL MALL DEL SUR ENTRANDO POR EL KIWI DOS CUADRAS A MANO DERECHA DIAGONAL AL RESTAURANTE VERDE PINTON Y MADURO</v>
          </cell>
        </row>
        <row r="2566">
          <cell r="A2566" t="str">
            <v>2495347</v>
          </cell>
          <cell r="B2566">
            <v>514613</v>
          </cell>
          <cell r="C2566" t="str">
            <v>2495347</v>
          </cell>
          <cell r="D2566" t="str">
            <v>MDELIVERY</v>
          </cell>
          <cell r="E2566" t="str">
            <v>DESPACHO</v>
          </cell>
          <cell r="F2566" t="str">
            <v>NORMAL</v>
          </cell>
          <cell r="G2566" t="str">
            <v>FT85943</v>
          </cell>
          <cell r="H2566">
            <v>44970</v>
          </cell>
          <cell r="I2566" t="str">
            <v>ENTREGADO</v>
          </cell>
          <cell r="J2566">
            <v>44971</v>
          </cell>
          <cell r="K2566" t="str">
            <v>KARINA RIOS_CASTRO PICO ANA GABRIELA</v>
          </cell>
          <cell r="L2566" t="str">
            <v>AV JOSE DE LA CUADRA Y CALLE SEGUNDA FRENTE AL MALL DEL SUR ENTRANDO POR EL KIWI DOS CUADRAS A MANO DERECHA DIAGONAL AL RESTAURANTE VERDE PINTON Y MADURO</v>
          </cell>
        </row>
        <row r="2567">
          <cell r="A2567" t="str">
            <v>2495348</v>
          </cell>
          <cell r="B2567">
            <v>514614</v>
          </cell>
          <cell r="C2567" t="str">
            <v>2495348</v>
          </cell>
          <cell r="D2567" t="str">
            <v>MDELIVERY</v>
          </cell>
          <cell r="E2567" t="str">
            <v>DESPACHO</v>
          </cell>
          <cell r="F2567" t="str">
            <v>NORMAL</v>
          </cell>
          <cell r="G2567" t="str">
            <v>FT85946</v>
          </cell>
          <cell r="H2567">
            <v>44970</v>
          </cell>
          <cell r="I2567" t="str">
            <v>ENTREGADO</v>
          </cell>
          <cell r="J2567">
            <v>44971</v>
          </cell>
          <cell r="K2567" t="str">
            <v>KARINA RIOS_TADAY YAUTIBUG FRANKLIN GEOVANNY</v>
          </cell>
          <cell r="L2567" t="str">
            <v>AV JOSE DE LA CUADRA Y CALLE SEGUNDA FRENTE AL MALL DEL SUR ENTRANDO POR EL KIWI DOS CUADRAS A MANO DERECHA DIAGONAL AL RESTAURANTE VERDE PINTON Y MADURO</v>
          </cell>
        </row>
        <row r="2568">
          <cell r="A2568" t="str">
            <v>2495349</v>
          </cell>
          <cell r="B2568">
            <v>514615</v>
          </cell>
          <cell r="C2568" t="str">
            <v>2495349</v>
          </cell>
          <cell r="D2568" t="str">
            <v>MDELIVERY</v>
          </cell>
          <cell r="E2568" t="str">
            <v>DESPACHO</v>
          </cell>
          <cell r="F2568" t="str">
            <v>NORMAL</v>
          </cell>
          <cell r="G2568" t="str">
            <v>FT85949</v>
          </cell>
          <cell r="H2568">
            <v>44970</v>
          </cell>
          <cell r="I2568" t="str">
            <v>ENTREGADO</v>
          </cell>
          <cell r="J2568">
            <v>44971</v>
          </cell>
          <cell r="K2568" t="str">
            <v>KARINA RIOS_PILOZO BEDOLLA PRISCILA ANDREINA</v>
          </cell>
          <cell r="L2568" t="str">
            <v>AV JOSE DE LA CUADRA Y CALLE SEGUNDA FRENTE AL MALL DEL SUR ENTRANDO POR EL KIWI DOS CUADRAS A MANO DERECHA DIAGONAL AL RESTAURANTE VERDE PINTON Y MADURO</v>
          </cell>
        </row>
        <row r="2569">
          <cell r="A2569" t="str">
            <v>2495350</v>
          </cell>
          <cell r="B2569">
            <v>514616</v>
          </cell>
          <cell r="C2569" t="str">
            <v>2495350</v>
          </cell>
          <cell r="D2569" t="str">
            <v>MDELIVERY</v>
          </cell>
          <cell r="E2569" t="str">
            <v>DESPACHO</v>
          </cell>
          <cell r="F2569" t="str">
            <v>NORMAL</v>
          </cell>
          <cell r="G2569" t="str">
            <v>FT85944</v>
          </cell>
          <cell r="H2569">
            <v>44970</v>
          </cell>
          <cell r="I2569" t="str">
            <v>ENTREGADO</v>
          </cell>
          <cell r="J2569">
            <v>44971</v>
          </cell>
          <cell r="K2569" t="str">
            <v>KARINA RIOS_MORALES ZAMBRANO JHON KENNEDY</v>
          </cell>
          <cell r="L2569" t="str">
            <v>AV JOSE DE LA CUADRA Y CALLE SEGUNDA FRENTE AL MALL DEL SUR ENTRANDO POR EL KIWI DOS CUADRAS A MANO DERECHA DIAGONAL AL RESTAURANTE VERDE PINTON Y MADURO</v>
          </cell>
        </row>
        <row r="2570">
          <cell r="A2570" t="str">
            <v>2495351</v>
          </cell>
          <cell r="B2570">
            <v>514617</v>
          </cell>
          <cell r="C2570" t="str">
            <v>2495351</v>
          </cell>
          <cell r="D2570" t="str">
            <v>MDELIVERY</v>
          </cell>
          <cell r="E2570" t="str">
            <v>DESPACHO</v>
          </cell>
          <cell r="F2570" t="str">
            <v>NORMAL</v>
          </cell>
          <cell r="G2570" t="str">
            <v>FT85945</v>
          </cell>
          <cell r="H2570">
            <v>44970</v>
          </cell>
          <cell r="I2570" t="str">
            <v>ENTREGADO</v>
          </cell>
          <cell r="J2570">
            <v>44971</v>
          </cell>
          <cell r="K2570" t="str">
            <v>KARINA RIOS_MOREIRA MOYANO HOOKER ALEXANDER</v>
          </cell>
          <cell r="L2570" t="str">
            <v>AV JOSE DE LA CUADRA Y CALLE SEGUNDA FRENTE AL MALL DEL SUR ENTRANDO POR EL KIWI DOS CUADRAS A MANO DERECHA DIAGONAL AL RESTAURANTE VERDE PINTON Y MADURO</v>
          </cell>
        </row>
        <row r="2571">
          <cell r="A2571" t="str">
            <v>2495352</v>
          </cell>
          <cell r="B2571">
            <v>514618</v>
          </cell>
          <cell r="C2571" t="str">
            <v>2495352</v>
          </cell>
          <cell r="D2571" t="str">
            <v>MDELIVERY</v>
          </cell>
          <cell r="E2571" t="str">
            <v>DESPACHO</v>
          </cell>
          <cell r="F2571" t="str">
            <v>NORMAL</v>
          </cell>
          <cell r="G2571" t="str">
            <v>FT85934</v>
          </cell>
          <cell r="H2571">
            <v>44970</v>
          </cell>
          <cell r="I2571" t="str">
            <v>ENTREGADO</v>
          </cell>
          <cell r="J2571">
            <v>44971</v>
          </cell>
          <cell r="K2571" t="str">
            <v>KARINA RIOS_ASMAL MOROCHO ROBERTO JORGE</v>
          </cell>
          <cell r="L2571" t="str">
            <v>AV JOSE DE LA CUADRA Y CALLE SEGUNDA FRENTE AL MALL DEL SUR ENTRANDO POR EL KIWI DOS CUADRAS A MANO DERECHA DIAGONAL AL RESTAURANTE VERDE PINTON Y MADURO</v>
          </cell>
        </row>
        <row r="2572">
          <cell r="A2572" t="str">
            <v>2495353</v>
          </cell>
          <cell r="B2572">
            <v>514619</v>
          </cell>
          <cell r="C2572" t="str">
            <v>2495353</v>
          </cell>
          <cell r="D2572" t="str">
            <v>MDELIVERY</v>
          </cell>
          <cell r="E2572" t="str">
            <v>DESPACHO</v>
          </cell>
          <cell r="F2572" t="str">
            <v>NORMAL</v>
          </cell>
          <cell r="G2572" t="str">
            <v>FT85935</v>
          </cell>
          <cell r="H2572">
            <v>44970</v>
          </cell>
          <cell r="I2572" t="str">
            <v>ENTREGADO</v>
          </cell>
          <cell r="J2572">
            <v>44971</v>
          </cell>
          <cell r="K2572" t="str">
            <v>KARINA RIOS_AJILA LAINEZ VIVIANA JAMILETH</v>
          </cell>
          <cell r="L2572" t="str">
            <v>AV JOSE DE LA CUADRA Y CALLE SEGUNDA FRENTE AL MALL DEL SUR ENTRANDO POR EL KIWI DOS CUADRAS A MANO DERECHA DIAGONAL AL RESTAURANTE VERDE PINTON Y MADURO</v>
          </cell>
        </row>
        <row r="2573">
          <cell r="A2573" t="str">
            <v>2495354</v>
          </cell>
          <cell r="B2573">
            <v>514620</v>
          </cell>
          <cell r="C2573" t="str">
            <v>2495354</v>
          </cell>
          <cell r="D2573" t="str">
            <v>MDELIVERY</v>
          </cell>
          <cell r="E2573" t="str">
            <v>DESPACHO</v>
          </cell>
          <cell r="F2573" t="str">
            <v>NORMAL</v>
          </cell>
          <cell r="G2573" t="str">
            <v>FT85947</v>
          </cell>
          <cell r="H2573">
            <v>44970</v>
          </cell>
          <cell r="I2573" t="str">
            <v>ENTREGADO</v>
          </cell>
          <cell r="J2573">
            <v>44971</v>
          </cell>
          <cell r="K2573" t="str">
            <v>KARINA RIOS_BAILON BRAVO MANUEL OSWALDO</v>
          </cell>
          <cell r="L2573" t="str">
            <v>AV JOSE DE LA CUADRA Y CALLE SEGUNDA FRENTE AL MALL DEL SUR ENTRANDO POR EL KIWI DOS CUADRAS A MANO DERECHA DIAGONAL AL RESTAURANTE VERDE PINTON Y MADURO</v>
          </cell>
        </row>
        <row r="2574">
          <cell r="A2574" t="str">
            <v>2495355</v>
          </cell>
          <cell r="B2574">
            <v>514621</v>
          </cell>
          <cell r="C2574" t="str">
            <v>2495355</v>
          </cell>
          <cell r="D2574" t="str">
            <v>MDELIVERY</v>
          </cell>
          <cell r="E2574" t="str">
            <v>DESPACHO</v>
          </cell>
          <cell r="F2574" t="str">
            <v>NORMAL</v>
          </cell>
          <cell r="G2574" t="str">
            <v>FT85936</v>
          </cell>
          <cell r="H2574">
            <v>44970</v>
          </cell>
          <cell r="I2574" t="str">
            <v>ENTREGADO</v>
          </cell>
          <cell r="J2574">
            <v>44971</v>
          </cell>
          <cell r="K2574" t="str">
            <v>KARINA RIOS_CASTRO BONILLA STEVEN MANUEL</v>
          </cell>
          <cell r="L2574" t="str">
            <v>AV JOSE DE LA CUADRA Y CALLE SEGUNDA FRENTE AL MALL DEL SUR ENTRANDO POR EL KIWI DOS CUADRAS A MANO DERECHA DIAGONAL AL RESTAURANTE VERDE PINTON Y MADURO</v>
          </cell>
        </row>
        <row r="2575">
          <cell r="A2575" t="str">
            <v>2495356</v>
          </cell>
          <cell r="B2575">
            <v>514622</v>
          </cell>
          <cell r="C2575" t="str">
            <v>2495356</v>
          </cell>
          <cell r="D2575" t="str">
            <v>MDELIVERY</v>
          </cell>
          <cell r="E2575" t="str">
            <v>DESPACHO</v>
          </cell>
          <cell r="F2575" t="str">
            <v>NORMAL</v>
          </cell>
          <cell r="G2575" t="str">
            <v>FT85939</v>
          </cell>
          <cell r="H2575">
            <v>44970</v>
          </cell>
          <cell r="I2575" t="str">
            <v>ENTREGADO</v>
          </cell>
          <cell r="J2575">
            <v>44971</v>
          </cell>
          <cell r="K2575" t="str">
            <v>KARINA RIOS_GAVILANEZ ZAMBRANO MICHAEL ALEJANDRO</v>
          </cell>
          <cell r="L2575" t="str">
            <v>AV JOSE DE LA CUADRA Y CALLE SEGUNDA FRENTE AL MALL DEL SUR ENTRANDO POR EL KIWI DOS CUADRAS A MANO DERECHA DIAGONAL AL RESTAURANTE VERDE PINTON Y MADURO</v>
          </cell>
        </row>
        <row r="2576">
          <cell r="A2576" t="str">
            <v>2495357</v>
          </cell>
          <cell r="B2576">
            <v>514623</v>
          </cell>
          <cell r="C2576" t="str">
            <v>2495357</v>
          </cell>
          <cell r="D2576" t="str">
            <v>MDELIVERY</v>
          </cell>
          <cell r="E2576" t="str">
            <v>DESPACHO</v>
          </cell>
          <cell r="F2576" t="str">
            <v>NORMAL</v>
          </cell>
          <cell r="G2576" t="str">
            <v>FT85933</v>
          </cell>
          <cell r="H2576">
            <v>44970</v>
          </cell>
          <cell r="I2576" t="str">
            <v>ENTREGADO</v>
          </cell>
          <cell r="J2576">
            <v>44971</v>
          </cell>
          <cell r="K2576" t="str">
            <v>KARINA RIOS_LEON LEMA RICARDO DIDIMO</v>
          </cell>
          <cell r="L2576" t="str">
            <v>AV JOSE DE LA CUADRA Y CALLE SEGUNDA FRENTE AL MALL DEL SUR ENTRANDO POR EL KIWI DOS CUADRAS A MANO DERECHA DIAGONAL AL RESTAURANTE VERDE PINTON Y MADURO</v>
          </cell>
        </row>
        <row r="2577">
          <cell r="A2577" t="str">
            <v>2495358</v>
          </cell>
          <cell r="B2577">
            <v>514624</v>
          </cell>
          <cell r="C2577" t="str">
            <v>2495358</v>
          </cell>
          <cell r="D2577" t="str">
            <v>MDELIVERY</v>
          </cell>
          <cell r="E2577" t="str">
            <v>DESPACHO</v>
          </cell>
          <cell r="F2577" t="str">
            <v>NORMAL</v>
          </cell>
          <cell r="G2577" t="str">
            <v>FT85941</v>
          </cell>
          <cell r="H2577">
            <v>44970</v>
          </cell>
          <cell r="I2577" t="str">
            <v>ENTREGADO</v>
          </cell>
          <cell r="J2577">
            <v>44971</v>
          </cell>
          <cell r="K2577" t="str">
            <v>KARINA RIOS_MEDINA RAMOS WENDY KATHERINE</v>
          </cell>
          <cell r="L2577" t="str">
            <v>AV JOSE DE LA CUADRA Y CALLE SEGUNDA FRENTE AL MALL DEL SUR ENTRANDO POR EL KIWI DOS CUADRAS A MANO DERECHA DIAGONAL AL RESTAURANTE VERDE PINTON Y MADURO</v>
          </cell>
        </row>
        <row r="2578">
          <cell r="A2578" t="str">
            <v>2495359</v>
          </cell>
          <cell r="B2578">
            <v>514625</v>
          </cell>
          <cell r="C2578" t="str">
            <v>2495359</v>
          </cell>
          <cell r="D2578" t="str">
            <v>MDELIVERY</v>
          </cell>
          <cell r="E2578" t="str">
            <v>DESPACHO</v>
          </cell>
          <cell r="F2578" t="str">
            <v>NORMAL</v>
          </cell>
          <cell r="G2578" t="str">
            <v>FT85942</v>
          </cell>
          <cell r="H2578">
            <v>44970</v>
          </cell>
          <cell r="I2578" t="str">
            <v>ENTREGADO</v>
          </cell>
          <cell r="J2578">
            <v>44971</v>
          </cell>
          <cell r="K2578" t="str">
            <v>KARINA RIOS_PARRAGA LONDA EDDY JAVIER</v>
          </cell>
          <cell r="L2578" t="str">
            <v>AV JOSE DE LA CUADRA Y CALLE SEGUNDA FRENTE AL MALL DEL SUR ENTRANDO POR EL KIWI DOS CUADRAS A MANO DERECHA DIAGONAL AL RESTAURANTE VERDE PINTON Y MADURO</v>
          </cell>
        </row>
        <row r="2579">
          <cell r="A2579" t="str">
            <v>2495360</v>
          </cell>
          <cell r="B2579">
            <v>514626</v>
          </cell>
          <cell r="C2579" t="str">
            <v>2495360</v>
          </cell>
          <cell r="D2579" t="str">
            <v>MDELIVERY</v>
          </cell>
          <cell r="E2579" t="str">
            <v>DESPACHO</v>
          </cell>
          <cell r="F2579" t="str">
            <v>NORMAL</v>
          </cell>
          <cell r="G2579" t="str">
            <v>FT85950</v>
          </cell>
          <cell r="H2579">
            <v>44970</v>
          </cell>
          <cell r="I2579" t="str">
            <v>ENTREGADO</v>
          </cell>
          <cell r="J2579">
            <v>44971</v>
          </cell>
          <cell r="K2579" t="str">
            <v>KARINA RIOS_MERO POSLIGUA ELVIS STEVEN</v>
          </cell>
          <cell r="L2579" t="str">
            <v>AV JOSE DE LA CUADRA Y CALLE SEGUNDA FRENTE AL MALL DEL SUR ENTRANDO POR EL KIWI DOS CUADRAS A MANO DERECHA DIAGONAL AL RESTAURANTE VERDE PINTON Y MADURO</v>
          </cell>
        </row>
        <row r="2580">
          <cell r="A2580" t="str">
            <v>2495361</v>
          </cell>
          <cell r="B2580">
            <v>514627</v>
          </cell>
          <cell r="C2580" t="str">
            <v>2495361</v>
          </cell>
          <cell r="D2580" t="str">
            <v>MDELIVERY</v>
          </cell>
          <cell r="E2580" t="str">
            <v>DESPACHO</v>
          </cell>
          <cell r="F2580" t="str">
            <v>NORMAL</v>
          </cell>
          <cell r="G2580" t="str">
            <v>031080002495361</v>
          </cell>
          <cell r="H2580">
            <v>44970</v>
          </cell>
          <cell r="I2580" t="str">
            <v>ENTREGADO</v>
          </cell>
          <cell r="J2580">
            <v>44971</v>
          </cell>
          <cell r="K2580" t="str">
            <v xml:space="preserve">JOSE MERCHAN_MUEBLES EL BOSQUE S A </v>
          </cell>
          <cell r="L2580" t="str">
            <v>KM 6 5 VIA DAULE PROSPERINA</v>
          </cell>
        </row>
        <row r="2581">
          <cell r="A2581" t="str">
            <v>2495362</v>
          </cell>
          <cell r="B2581">
            <v>514628</v>
          </cell>
          <cell r="C2581" t="str">
            <v>2495362</v>
          </cell>
          <cell r="D2581" t="str">
            <v>MDELIVERY</v>
          </cell>
          <cell r="E2581" t="str">
            <v>DESPACHO</v>
          </cell>
          <cell r="F2581" t="str">
            <v>NORMAL</v>
          </cell>
          <cell r="G2581" t="str">
            <v>FT85895</v>
          </cell>
          <cell r="H2581">
            <v>44970</v>
          </cell>
          <cell r="I2581" t="str">
            <v>ENTREGADO</v>
          </cell>
          <cell r="J2581">
            <v>44971</v>
          </cell>
          <cell r="K2581" t="str">
            <v>Jose INiguez o Rafael Acosta_BANCO DEL PACIFICO</v>
          </cell>
          <cell r="L2581" t="str">
            <v>Av Naciones Unidas E7 95 y Shyris Matriz Banco del Pacifico piso 3 Area Negocios credito</v>
          </cell>
        </row>
        <row r="2582">
          <cell r="A2582" t="str">
            <v>2495363</v>
          </cell>
          <cell r="B2582">
            <v>514629</v>
          </cell>
          <cell r="C2582" t="str">
            <v>2495363</v>
          </cell>
          <cell r="D2582" t="str">
            <v>MDELIVERY</v>
          </cell>
          <cell r="E2582" t="str">
            <v>DESPACHO</v>
          </cell>
          <cell r="F2582" t="str">
            <v>NORMAL</v>
          </cell>
          <cell r="G2582" t="str">
            <v>FT85913</v>
          </cell>
          <cell r="H2582">
            <v>44970</v>
          </cell>
          <cell r="I2582" t="str">
            <v>ENTREGADO</v>
          </cell>
          <cell r="J2582">
            <v>44971</v>
          </cell>
          <cell r="K2582" t="str">
            <v>MARIANGEL MARTINEZ_LUCIA VINUEZA CIA LTDA</v>
          </cell>
          <cell r="L2582" t="str">
            <v>CUMBAYA Urb Santa Lucia Av Interoceanica Calle G Av Oswaldo Guayasamin Local Lucia ITALIA</v>
          </cell>
        </row>
        <row r="2583">
          <cell r="A2583" t="str">
            <v>2495364</v>
          </cell>
          <cell r="B2583">
            <v>514630</v>
          </cell>
          <cell r="C2583" t="str">
            <v>2495364</v>
          </cell>
          <cell r="D2583" t="str">
            <v>MDELIVERY</v>
          </cell>
          <cell r="E2583" t="str">
            <v>DESPACHO</v>
          </cell>
          <cell r="F2583" t="str">
            <v>NORMAL</v>
          </cell>
          <cell r="G2583" t="str">
            <v>FT85958</v>
          </cell>
          <cell r="H2583">
            <v>44970</v>
          </cell>
          <cell r="I2583" t="str">
            <v>ENTREGADO</v>
          </cell>
          <cell r="J2583">
            <v>44971</v>
          </cell>
          <cell r="K2583" t="str">
            <v xml:space="preserve">Maria Isabel Aviles Banchon_BANCO GUAYAQUIL </v>
          </cell>
          <cell r="L2583" t="str">
            <v>GUAYAS GUAYAQUIL PICHINCHA 107 P ICAZA MATRIZ</v>
          </cell>
        </row>
        <row r="2584">
          <cell r="A2584" t="str">
            <v>2495365</v>
          </cell>
          <cell r="B2584">
            <v>514631</v>
          </cell>
          <cell r="C2584" t="str">
            <v>2495365</v>
          </cell>
          <cell r="D2584" t="str">
            <v>MDELIVERY</v>
          </cell>
          <cell r="E2584" t="str">
            <v>DESPACHO</v>
          </cell>
          <cell r="F2584" t="str">
            <v>NORMAL</v>
          </cell>
          <cell r="G2584" t="str">
            <v>FT85886</v>
          </cell>
          <cell r="H2584">
            <v>44970</v>
          </cell>
          <cell r="I2584" t="str">
            <v>ENTREGADO</v>
          </cell>
          <cell r="J2584">
            <v>44971</v>
          </cell>
          <cell r="K2584" t="str">
            <v xml:space="preserve">Viviana Katherine Benalcazar Reina_BANCO GUAYAQUIL S A </v>
          </cell>
          <cell r="L2584" t="str">
            <v xml:space="preserve"> PICHINCHA QUITO Colon y reina Victoria edificio banco Guayaquil segundo piso en cobranzas </v>
          </cell>
        </row>
        <row r="2585">
          <cell r="A2585" t="str">
            <v>2495366</v>
          </cell>
          <cell r="B2585">
            <v>514632</v>
          </cell>
          <cell r="C2585" t="str">
            <v>2495366</v>
          </cell>
          <cell r="D2585" t="str">
            <v>MDELIVERY</v>
          </cell>
          <cell r="E2585" t="str">
            <v>DESPACHO</v>
          </cell>
          <cell r="F2585" t="str">
            <v>NORMAL</v>
          </cell>
          <cell r="G2585" t="str">
            <v>FT85966</v>
          </cell>
          <cell r="H2585">
            <v>44970</v>
          </cell>
          <cell r="I2585" t="str">
            <v>ENTREGADO</v>
          </cell>
          <cell r="J2585">
            <v>44971</v>
          </cell>
          <cell r="K2585" t="str">
            <v>CRISTIAN CASTRO_ DINERS CLUB DEL ECUADOR S A SOCIEDAD FINANCIERA</v>
          </cell>
          <cell r="L2585" t="str">
            <v xml:space="preserve">Victor Emilio Estrada y Lomas Edificio Diners club Gye </v>
          </cell>
        </row>
        <row r="2586">
          <cell r="A2586" t="str">
            <v>2495370</v>
          </cell>
          <cell r="B2586">
            <v>514633</v>
          </cell>
          <cell r="C2586" t="str">
            <v>2495370</v>
          </cell>
          <cell r="D2586" t="str">
            <v>MDELIVERY</v>
          </cell>
          <cell r="E2586" t="str">
            <v>DESPACHO</v>
          </cell>
          <cell r="F2586" t="str">
            <v>NORMAL</v>
          </cell>
          <cell r="G2586" t="str">
            <v>031080002495370</v>
          </cell>
          <cell r="H2586">
            <v>44970</v>
          </cell>
          <cell r="I2586" t="str">
            <v>ENTREGADO</v>
          </cell>
          <cell r="J2586">
            <v>44972</v>
          </cell>
          <cell r="K2586" t="str">
            <v>0978703547_LIGIA XIOMARA VALENCIA YAGUAL</v>
          </cell>
          <cell r="L2586" t="str">
            <v xml:space="preserve"> barrio angelito avenedidad patisha alfonso jurado callejon de pinseler primera casa </v>
          </cell>
        </row>
        <row r="2587">
          <cell r="A2587" t="str">
            <v>2495371</v>
          </cell>
          <cell r="B2587">
            <v>514634</v>
          </cell>
          <cell r="C2587" t="str">
            <v>2495371</v>
          </cell>
          <cell r="D2587" t="str">
            <v>MDELIVERY</v>
          </cell>
          <cell r="E2587" t="str">
            <v>DESPACHO</v>
          </cell>
          <cell r="F2587" t="str">
            <v>NORMAL</v>
          </cell>
          <cell r="G2587" t="str">
            <v>031080002495371</v>
          </cell>
          <cell r="H2587">
            <v>44970</v>
          </cell>
          <cell r="I2587" t="str">
            <v>ENTREGADO</v>
          </cell>
          <cell r="J2587">
            <v>44971</v>
          </cell>
          <cell r="K2587" t="str">
            <v xml:space="preserve">DAYANA CALDERON_METALHIERRO S A </v>
          </cell>
          <cell r="L2587" t="str">
            <v>CALLE 16 ENTRE AVENIDAS 35 Y 37 VILLA BLANCA PORToN PLATEADO</v>
          </cell>
        </row>
        <row r="2588">
          <cell r="A2588" t="str">
            <v>2495372</v>
          </cell>
          <cell r="B2588">
            <v>514635</v>
          </cell>
          <cell r="C2588" t="str">
            <v>2495372</v>
          </cell>
          <cell r="D2588" t="str">
            <v>MDELIVERY</v>
          </cell>
          <cell r="E2588" t="str">
            <v>DESPACHO</v>
          </cell>
          <cell r="F2588" t="str">
            <v>NORMAL</v>
          </cell>
          <cell r="G2588" t="str">
            <v>FT85916</v>
          </cell>
          <cell r="H2588">
            <v>44970</v>
          </cell>
          <cell r="I2588" t="str">
            <v>ENTREGADO</v>
          </cell>
          <cell r="J2588">
            <v>44971</v>
          </cell>
          <cell r="K2588" t="str">
            <v>BITHMAN OJEDA O GUARDIAS DANIEL VALENCIA O XAVIER LOAIZA EQUIPO de ORLIN CHALA o Marco Puco_FLACSO</v>
          </cell>
          <cell r="L2588" t="str">
            <v>PRADERA E1 174 Y DIEGO DE ALMAGRO EDIFICIO FLACSO</v>
          </cell>
        </row>
        <row r="2589">
          <cell r="A2589" t="str">
            <v>2495376</v>
          </cell>
          <cell r="B2589">
            <v>514636</v>
          </cell>
          <cell r="C2589" t="str">
            <v>2495376</v>
          </cell>
          <cell r="D2589" t="str">
            <v>MDELIVERY</v>
          </cell>
          <cell r="E2589" t="str">
            <v>DESPACHO</v>
          </cell>
          <cell r="F2589" t="str">
            <v>NORMAL</v>
          </cell>
          <cell r="G2589" t="str">
            <v>FT85959</v>
          </cell>
          <cell r="H2589">
            <v>44970</v>
          </cell>
          <cell r="I2589" t="str">
            <v>ENTREGADO</v>
          </cell>
          <cell r="J2589">
            <v>44971</v>
          </cell>
          <cell r="K2589" t="str">
            <v xml:space="preserve">Merly Danessa Sudario Parraga_BANCO GUAYAQUIL S A </v>
          </cell>
          <cell r="L2589" t="str">
            <v xml:space="preserve"> GUAYAS GUAYAQUIL PICHINCHA 107 P ICAZA MATRIZ DEL BANCO </v>
          </cell>
        </row>
        <row r="2590">
          <cell r="A2590" t="str">
            <v>2495377</v>
          </cell>
          <cell r="B2590">
            <v>514637</v>
          </cell>
          <cell r="C2590" t="str">
            <v>2495377</v>
          </cell>
          <cell r="D2590" t="str">
            <v>MDELIVERY</v>
          </cell>
          <cell r="E2590" t="str">
            <v>DESPACHO</v>
          </cell>
          <cell r="F2590" t="str">
            <v>NORMAL</v>
          </cell>
          <cell r="G2590" t="str">
            <v>FT85890</v>
          </cell>
          <cell r="H2590">
            <v>44970</v>
          </cell>
          <cell r="I2590" t="str">
            <v>ENTREGADO</v>
          </cell>
          <cell r="J2590">
            <v>44972</v>
          </cell>
          <cell r="K2590" t="str">
            <v>HENRY NELSON GIRON LEON_HENRY NELSON GIRON LEON</v>
          </cell>
          <cell r="L2590" t="str">
            <v>MARIANO CALVACHE Y CALMILO CASARES EDIFICIO EL MIRADOR JUSTO DETRaS DEL CANAL 8</v>
          </cell>
        </row>
        <row r="2591">
          <cell r="A2591" t="str">
            <v>53747</v>
          </cell>
          <cell r="B2591">
            <v>514601</v>
          </cell>
          <cell r="C2591" t="str">
            <v>53747</v>
          </cell>
          <cell r="D2591" t="str">
            <v>DEGSO</v>
          </cell>
          <cell r="E2591" t="str">
            <v>DESPACHO</v>
          </cell>
          <cell r="F2591" t="str">
            <v>NORMAL</v>
          </cell>
          <cell r="G2591" t="str">
            <v>FT85856</v>
          </cell>
          <cell r="H2591">
            <v>44970</v>
          </cell>
          <cell r="I2591" t="str">
            <v>ENTREGADO</v>
          </cell>
          <cell r="J2591">
            <v>44971</v>
          </cell>
          <cell r="K2591" t="str">
            <v>NINTANGA S.A.S.</v>
          </cell>
          <cell r="L2591" t="str">
            <v>DIRECCION: 12 DE OCTUBRE N26-48 Y AV ORELLANA - ATENCION PEDRO ALDANA</v>
          </cell>
        </row>
        <row r="2592">
          <cell r="A2592" t="str">
            <v>53749</v>
          </cell>
          <cell r="B2592">
            <v>514602</v>
          </cell>
          <cell r="C2592" t="str">
            <v>53749</v>
          </cell>
          <cell r="D2592" t="str">
            <v>DEGSO</v>
          </cell>
          <cell r="E2592" t="str">
            <v>DESPACHO</v>
          </cell>
          <cell r="F2592" t="str">
            <v>NORMAL</v>
          </cell>
          <cell r="G2592" t="str">
            <v>FT85857</v>
          </cell>
          <cell r="H2592">
            <v>44970</v>
          </cell>
          <cell r="I2592" t="str">
            <v>ENTREGADO</v>
          </cell>
          <cell r="J2592">
            <v>44971</v>
          </cell>
          <cell r="K2592" t="str">
            <v>NINTANGA S.A.S.</v>
          </cell>
          <cell r="L2592" t="str">
            <v>DIRECCION: 12 DE OCTUBRE N26-48 Y AV ORELLANA - ATENCION PEDRO ALDANA</v>
          </cell>
        </row>
        <row r="2593">
          <cell r="A2593" t="str">
            <v>53750</v>
          </cell>
          <cell r="B2593">
            <v>514603</v>
          </cell>
          <cell r="C2593" t="str">
            <v>53750</v>
          </cell>
          <cell r="D2593" t="str">
            <v>DEGSO</v>
          </cell>
          <cell r="E2593" t="str">
            <v>DESPACHO</v>
          </cell>
          <cell r="F2593" t="str">
            <v>NORMAL</v>
          </cell>
          <cell r="G2593" t="str">
            <v>FT85858</v>
          </cell>
          <cell r="H2593">
            <v>44970</v>
          </cell>
          <cell r="I2593" t="str">
            <v>ENTREGADO</v>
          </cell>
          <cell r="J2593">
            <v>44972</v>
          </cell>
          <cell r="K2593" t="str">
            <v>ECOFROZ S.A.</v>
          </cell>
          <cell r="L2593" t="str">
            <v>DIRECCION: - MACHACHI - PANAMERICANA SUR ? SECTOR POTREROS ALTOS FRENTE GASOLINERA PRIMAX ? ATENCION MONICA CALVOPINA  - TEL:2316293 / ENTREGAR ANTES DE LA 1</v>
          </cell>
        </row>
        <row r="2594">
          <cell r="A2594" t="str">
            <v>10423025642</v>
          </cell>
          <cell r="B2594">
            <v>514599</v>
          </cell>
          <cell r="C2594" t="str">
            <v>10423025642</v>
          </cell>
          <cell r="D2594" t="str">
            <v>MOVISTAR</v>
          </cell>
          <cell r="E2594" t="str">
            <v>RETIRO</v>
          </cell>
          <cell r="F2594" t="str">
            <v>NORMAL</v>
          </cell>
          <cell r="G2594" t="str">
            <v>FTS46866</v>
          </cell>
          <cell r="H2594">
            <v>44970</v>
          </cell>
          <cell r="I2594" t="str">
            <v>ENTREGADO</v>
          </cell>
          <cell r="J2594">
            <v>44971</v>
          </cell>
          <cell r="K2594" t="str">
            <v>FLEXNET UIO</v>
          </cell>
          <cell r="L2594" t="str">
            <v>GARCIA MORENO Y 28 DE JUNIO</v>
          </cell>
        </row>
        <row r="2595">
          <cell r="A2595" t="str">
            <v>2023-01708</v>
          </cell>
          <cell r="B2595">
            <v>514594</v>
          </cell>
          <cell r="C2595" t="str">
            <v>2023-01708</v>
          </cell>
          <cell r="D2595" t="str">
            <v>MOVISTAR</v>
          </cell>
          <cell r="E2595" t="str">
            <v>DESPACHO</v>
          </cell>
          <cell r="F2595" t="str">
            <v>NORMAL</v>
          </cell>
          <cell r="G2595" t="str">
            <v>IC7154</v>
          </cell>
          <cell r="H2595">
            <v>44970</v>
          </cell>
          <cell r="I2595" t="str">
            <v>ENTREGADO</v>
          </cell>
          <cell r="J2595">
            <v>44971</v>
          </cell>
          <cell r="K2595" t="str">
            <v>CAVS MALL DEL RIO_SANTIAGO IVAN PINEDA BERMEO_ALIRIO JOSE BRICENO RIVAS</v>
          </cell>
          <cell r="L2595" t="str">
            <v>AV FELIPE II LB86 Y CIRCUNVALACION SUR CC MALL DEL RIO</v>
          </cell>
        </row>
        <row r="2596">
          <cell r="A2596" t="str">
            <v>2023-01709</v>
          </cell>
          <cell r="B2596">
            <v>514595</v>
          </cell>
          <cell r="C2596" t="str">
            <v>2023-01709</v>
          </cell>
          <cell r="D2596" t="str">
            <v>MOVISTAR</v>
          </cell>
          <cell r="E2596" t="str">
            <v>DESPACHO</v>
          </cell>
          <cell r="F2596" t="str">
            <v>NORMAL</v>
          </cell>
          <cell r="G2596" t="str">
            <v>031080202301709</v>
          </cell>
          <cell r="H2596">
            <v>44970</v>
          </cell>
          <cell r="I2596" t="str">
            <v>ENTREGADO</v>
          </cell>
          <cell r="J2596">
            <v>44971</v>
          </cell>
          <cell r="K2596" t="str">
            <v>CAV MALL DEL PACIFICO_Maria Fernanda Carvajal Reinoso</v>
          </cell>
          <cell r="L2596" t="str">
            <v>Avenida Malecon y Calle 23 , Centro Comercial Mall del Pacifico, Local PB -057-058</v>
          </cell>
        </row>
        <row r="2597">
          <cell r="A2597" t="str">
            <v>2023-01710</v>
          </cell>
          <cell r="B2597">
            <v>514596</v>
          </cell>
          <cell r="C2597" t="str">
            <v>2023-01710</v>
          </cell>
          <cell r="D2597" t="str">
            <v>MOVISTAR</v>
          </cell>
          <cell r="E2597" t="str">
            <v>DESPACHO</v>
          </cell>
          <cell r="F2597" t="str">
            <v>NORMAL</v>
          </cell>
          <cell r="G2597" t="str">
            <v>IC7153</v>
          </cell>
          <cell r="H2597">
            <v>44970</v>
          </cell>
          <cell r="I2597" t="str">
            <v>ENTREGADO</v>
          </cell>
          <cell r="J2597">
            <v>44971</v>
          </cell>
          <cell r="K2597" t="str">
            <v>DELIVERY EXPRESS CUENCA_SANTIAGO IVAN PINEDA BERMEO_ALIRIO JOSE BRICENO</v>
          </cell>
          <cell r="L2597" t="str">
            <v>AV FELIPE II LB86 Y CIRCUNVALACION SUR CC MALL DEL RIO</v>
          </cell>
        </row>
        <row r="2598">
          <cell r="A2598" t="str">
            <v>2023-01711</v>
          </cell>
          <cell r="B2598">
            <v>514597</v>
          </cell>
          <cell r="C2598" t="str">
            <v>2023-01711</v>
          </cell>
          <cell r="D2598" t="str">
            <v>MOVISTAR</v>
          </cell>
          <cell r="E2598" t="str">
            <v>DESPACHO</v>
          </cell>
          <cell r="F2598" t="str">
            <v>NORMAL</v>
          </cell>
          <cell r="G2598" t="str">
            <v>FT85820</v>
          </cell>
          <cell r="H2598">
            <v>44970</v>
          </cell>
          <cell r="I2598" t="str">
            <v>ENTREGADO</v>
          </cell>
          <cell r="J2598">
            <v>44971</v>
          </cell>
          <cell r="K2598" t="str">
            <v>TECECAB PICHINCHA ZONIFICACION_BELEN JARAMILLO</v>
          </cell>
          <cell r="L2598" t="str">
            <v>AV. AMAZONAS N21-147 Y ROCA</v>
          </cell>
        </row>
        <row r="2599">
          <cell r="A2599" t="str">
            <v>2023-01712</v>
          </cell>
          <cell r="B2599">
            <v>514598</v>
          </cell>
          <cell r="C2599" t="str">
            <v>2023-01712</v>
          </cell>
          <cell r="D2599" t="str">
            <v>TUENTI</v>
          </cell>
          <cell r="E2599" t="str">
            <v>DESPACHO</v>
          </cell>
          <cell r="F2599" t="str">
            <v>NORMAL</v>
          </cell>
          <cell r="G2599" t="str">
            <v>031080202301712</v>
          </cell>
          <cell r="H2599">
            <v>44970</v>
          </cell>
          <cell r="I2599" t="str">
            <v>ENTREGADO</v>
          </cell>
          <cell r="J2599">
            <v>44971</v>
          </cell>
          <cell r="K2599" t="str">
            <v>ALEX JEOVANNY CALLE ALLAICO_ALEX CALLE</v>
          </cell>
          <cell r="L2599" t="str">
            <v>Av Unidad Nacional y Duchicela (estacion de servicio San Antonio. Planta alta) Chimborazo Riobamba</v>
          </cell>
        </row>
        <row r="2600">
          <cell r="A2600" t="str">
            <v>P000000177</v>
          </cell>
          <cell r="B2600">
            <v>514591</v>
          </cell>
          <cell r="C2600" t="str">
            <v>P000000177</v>
          </cell>
          <cell r="D2600" t="str">
            <v>MYD</v>
          </cell>
          <cell r="E2600" t="str">
            <v>DESPACHO</v>
          </cell>
          <cell r="F2600" t="str">
            <v>NORMAL</v>
          </cell>
          <cell r="G2600" t="str">
            <v>FT85782</v>
          </cell>
          <cell r="H2600">
            <v>44970</v>
          </cell>
          <cell r="I2600" t="str">
            <v>ENTREGADO</v>
          </cell>
          <cell r="J2600">
            <v>44971</v>
          </cell>
          <cell r="K2600" t="str">
            <v>ORTHOFIT MEDICAL SUPPLIES CIA</v>
          </cell>
          <cell r="L2600" t="str">
            <v xml:space="preserve">URB PRADOS DEL OESTE, SECTOR PONCEANO, CALLE MARIA DE LA VEGA OE3-79 Y MANUELA QUIROGA . CASA AMARILLA PUERTA NEGRA ES LA BODEGA DE LAS EMPRESAS . HORARIO DE ATENCION DE 8.00 A 16.00 - </v>
          </cell>
        </row>
        <row r="2601">
          <cell r="A2601" t="str">
            <v>P000000175</v>
          </cell>
          <cell r="B2601">
            <v>514592</v>
          </cell>
          <cell r="C2601" t="str">
            <v>P000000175</v>
          </cell>
          <cell r="D2601" t="str">
            <v>MYD</v>
          </cell>
          <cell r="E2601" t="str">
            <v>DESPACHO</v>
          </cell>
          <cell r="F2601" t="str">
            <v>NORMAL</v>
          </cell>
          <cell r="G2601" t="str">
            <v>031002004260375</v>
          </cell>
          <cell r="H2601">
            <v>44970</v>
          </cell>
          <cell r="I2601" t="str">
            <v>ENTREGADO</v>
          </cell>
          <cell r="J2601">
            <v>44971</v>
          </cell>
          <cell r="K2601" t="str">
            <v>DAVID ORDONEZ ARIZAGA</v>
          </cell>
          <cell r="L2601" t="str">
            <v>MANUEL J CALLE Y CORNELIO MERCHAN ( EDIFICIOS FORUM  CENTRO DE OFICINAS ) REFERENCIA (AL LADO DE GARDEN) EL LEJIDO (SECTOR SUPERMAXI) LESLI (RECEPCION DEL EDIFICIO)</v>
          </cell>
        </row>
        <row r="2602">
          <cell r="A2602" t="str">
            <v>MYD_2023_00162</v>
          </cell>
          <cell r="B2602">
            <v>514593</v>
          </cell>
          <cell r="C2602" t="str">
            <v>MYD_2023_00162</v>
          </cell>
          <cell r="D2602" t="str">
            <v>MYD</v>
          </cell>
          <cell r="E2602" t="str">
            <v>DESPACHO</v>
          </cell>
          <cell r="F2602" t="str">
            <v>NORMAL</v>
          </cell>
          <cell r="G2602" t="str">
            <v>FT85781</v>
          </cell>
          <cell r="H2602">
            <v>44970</v>
          </cell>
          <cell r="I2602" t="str">
            <v>ENTREGADO</v>
          </cell>
          <cell r="J2602">
            <v>44971</v>
          </cell>
          <cell r="K2602" t="str">
            <v>SANGOLUISA LLUMIQUINGA NOEMI MAGDALENA</v>
          </cell>
          <cell r="L2602" t="str">
            <v>VALLE DE LOS CHILLOS, CALLE PICHINCHA 566 Y MONTUFAR ESQ. D141LOCAL CASA MUSICAL OMAR MUSIC - TELEFONO: 099 294 8022</v>
          </cell>
        </row>
        <row r="2603">
          <cell r="A2603" t="str">
            <v>424908259</v>
          </cell>
          <cell r="B2603">
            <v>514553</v>
          </cell>
          <cell r="C2603" t="str">
            <v>424908259</v>
          </cell>
          <cell r="D2603" t="str">
            <v>FLEXTUENTI</v>
          </cell>
          <cell r="E2603" t="str">
            <v>DESPACHO</v>
          </cell>
          <cell r="F2603" t="str">
            <v>NORMAL</v>
          </cell>
          <cell r="G2603" t="str">
            <v>031080424908259</v>
          </cell>
          <cell r="H2603">
            <v>44970</v>
          </cell>
          <cell r="I2603" t="str">
            <v>ENTREGADO</v>
          </cell>
          <cell r="J2603">
            <v>44971</v>
          </cell>
          <cell r="K2603" t="str">
            <v>Michael Toapanta</v>
          </cell>
          <cell r="L2603" t="str">
            <v>EL RECREO  VIA DURAN YAGUACHI MZ 402 VILLA 39 E49</v>
          </cell>
        </row>
        <row r="2604">
          <cell r="A2604" t="str">
            <v>424909119</v>
          </cell>
          <cell r="B2604">
            <v>514554</v>
          </cell>
          <cell r="C2604" t="str">
            <v>424909119</v>
          </cell>
          <cell r="D2604" t="str">
            <v>FLEXTUENTI</v>
          </cell>
          <cell r="E2604" t="str">
            <v>DESPACHO</v>
          </cell>
          <cell r="F2604" t="str">
            <v>NORMAL</v>
          </cell>
          <cell r="G2604" t="str">
            <v>031080424909119</v>
          </cell>
          <cell r="H2604">
            <v>44970</v>
          </cell>
          <cell r="I2604" t="str">
            <v>ENTREGADO</v>
          </cell>
          <cell r="J2604">
            <v>44973</v>
          </cell>
          <cell r="K2604" t="str">
            <v>Fernando Mullo</v>
          </cell>
          <cell r="L2604" t="str">
            <v>MONTALVO AV BABAOYO  SN  AV GUILLERMO BAQUERIZO</v>
          </cell>
        </row>
        <row r="2605">
          <cell r="A2605" t="str">
            <v>424909319</v>
          </cell>
          <cell r="B2605">
            <v>514555</v>
          </cell>
          <cell r="C2605" t="str">
            <v>424909319</v>
          </cell>
          <cell r="D2605" t="str">
            <v>FLEXTUENTI</v>
          </cell>
          <cell r="E2605" t="str">
            <v>DESPACHO</v>
          </cell>
          <cell r="F2605" t="str">
            <v>NORMAL</v>
          </cell>
          <cell r="G2605" t="str">
            <v>FT85839</v>
          </cell>
          <cell r="H2605">
            <v>44970</v>
          </cell>
          <cell r="I2605" t="str">
            <v>ENTREGADO</v>
          </cell>
          <cell r="J2605">
            <v>44971</v>
          </cell>
          <cell r="K2605" t="str">
            <v>Kevin Cifuentes</v>
          </cell>
          <cell r="L2605" t="str">
            <v>CHIMBACALLE PEDRO CEPERO  E5 194  HERNAN MURILLO</v>
          </cell>
        </row>
        <row r="2606">
          <cell r="A2606" t="str">
            <v>424910412</v>
          </cell>
          <cell r="B2606">
            <v>514556</v>
          </cell>
          <cell r="C2606" t="str">
            <v>424910412</v>
          </cell>
          <cell r="D2606" t="str">
            <v>FLEXTUENTI</v>
          </cell>
          <cell r="E2606" t="str">
            <v>DESPACHO</v>
          </cell>
          <cell r="F2606" t="str">
            <v>DERIVADO PICK UP</v>
          </cell>
          <cell r="G2606" t="str">
            <v>031080424910412</v>
          </cell>
          <cell r="H2606">
            <v>44970</v>
          </cell>
          <cell r="I2606" t="str">
            <v>ENTREGADO</v>
          </cell>
          <cell r="J2606">
            <v>44972</v>
          </cell>
          <cell r="K2606" t="str">
            <v>Angel Jose Leon Ruiz</v>
          </cell>
          <cell r="L2606" t="str">
            <v>OFICINA TRAMACO MILAGRO</v>
          </cell>
        </row>
        <row r="2607">
          <cell r="A2607" t="str">
            <v>424910419</v>
          </cell>
          <cell r="B2607">
            <v>514557</v>
          </cell>
          <cell r="C2607" t="str">
            <v>424910419</v>
          </cell>
          <cell r="D2607" t="str">
            <v>FLEXTUENTI</v>
          </cell>
          <cell r="E2607" t="str">
            <v>DESPACHO</v>
          </cell>
          <cell r="F2607" t="str">
            <v>NORMAL</v>
          </cell>
          <cell r="G2607" t="str">
            <v>FT85846</v>
          </cell>
          <cell r="H2607">
            <v>44970</v>
          </cell>
          <cell r="I2607" t="str">
            <v>ENTREGADO</v>
          </cell>
          <cell r="J2607">
            <v>44972</v>
          </cell>
          <cell r="K2607" t="str">
            <v>Maira Yuque Yuque</v>
          </cell>
          <cell r="L2607" t="str">
            <v>TARQUI VIA LA COSTA  MANZANA 15 VILLA 34  SN</v>
          </cell>
        </row>
        <row r="2608">
          <cell r="A2608" t="str">
            <v>424910471</v>
          </cell>
          <cell r="B2608">
            <v>514558</v>
          </cell>
          <cell r="C2608" t="str">
            <v>424910471</v>
          </cell>
          <cell r="D2608" t="str">
            <v>FLEXTUENTI</v>
          </cell>
          <cell r="E2608" t="str">
            <v>DESPACHO</v>
          </cell>
          <cell r="F2608" t="str">
            <v>NORMAL</v>
          </cell>
          <cell r="G2608" t="str">
            <v>031080424910471</v>
          </cell>
          <cell r="H2608">
            <v>44970</v>
          </cell>
          <cell r="I2608" t="str">
            <v>ENTREGADO</v>
          </cell>
          <cell r="J2608">
            <v>44972</v>
          </cell>
          <cell r="K2608" t="str">
            <v>sergio Gallegos</v>
          </cell>
          <cell r="L2608" t="str">
            <v>VELOZ CALLE ALVARADO SN  CALLE BARON DE CARONDELET</v>
          </cell>
        </row>
        <row r="2609">
          <cell r="A2609" t="str">
            <v>424910476</v>
          </cell>
          <cell r="B2609">
            <v>514559</v>
          </cell>
          <cell r="C2609" t="str">
            <v>424910476</v>
          </cell>
          <cell r="D2609" t="str">
            <v>FLEXTUENTI</v>
          </cell>
          <cell r="E2609" t="str">
            <v>DESPACHO</v>
          </cell>
          <cell r="F2609" t="str">
            <v>NORMAL</v>
          </cell>
          <cell r="G2609" t="str">
            <v>FT85845</v>
          </cell>
          <cell r="H2609">
            <v>44970</v>
          </cell>
          <cell r="I2609" t="str">
            <v>ENTREGADO</v>
          </cell>
          <cell r="J2609">
            <v>44971</v>
          </cell>
          <cell r="K2609" t="str">
            <v>Jefferson Macias</v>
          </cell>
          <cell r="L2609" t="str">
            <v>TARQUI  CALLE TEODORO ALVARADO MZ 1574 SL 10  AV 38 CNO O SARAH FLOR JIMENEZ</v>
          </cell>
        </row>
        <row r="2610">
          <cell r="A2610" t="str">
            <v>424911278</v>
          </cell>
          <cell r="B2610">
            <v>514560</v>
          </cell>
          <cell r="C2610" t="str">
            <v>424911278</v>
          </cell>
          <cell r="D2610" t="str">
            <v>FLEXTUENTI</v>
          </cell>
          <cell r="E2610" t="str">
            <v>DESPACHO</v>
          </cell>
          <cell r="F2610" t="str">
            <v>NORMAL</v>
          </cell>
          <cell r="G2610" t="str">
            <v>FT85838</v>
          </cell>
          <cell r="H2610">
            <v>44970</v>
          </cell>
          <cell r="I2610" t="str">
            <v>ENTREGADO</v>
          </cell>
          <cell r="J2610">
            <v>44971</v>
          </cell>
          <cell r="K2610" t="str">
            <v>marlon sharup</v>
          </cell>
          <cell r="L2610" t="str">
            <v>LA MAGDALENA  AV MARISCAL SUCRE  LOTE128  AV DE LOS LIBERTADORES</v>
          </cell>
        </row>
        <row r="2611">
          <cell r="A2611" t="str">
            <v>424914165</v>
          </cell>
          <cell r="B2611">
            <v>514561</v>
          </cell>
          <cell r="C2611" t="str">
            <v>424914165</v>
          </cell>
          <cell r="D2611" t="str">
            <v>FLEXTUENTI</v>
          </cell>
          <cell r="E2611" t="str">
            <v>DESPACHO</v>
          </cell>
          <cell r="F2611" t="str">
            <v>NORMAL</v>
          </cell>
          <cell r="G2611" t="str">
            <v>031080424914165</v>
          </cell>
          <cell r="H2611">
            <v>44970</v>
          </cell>
          <cell r="I2611" t="str">
            <v>ENTREGADO</v>
          </cell>
          <cell r="J2611">
            <v>44971</v>
          </cell>
          <cell r="K2611" t="str">
            <v>Henry Miranda</v>
          </cell>
          <cell r="L2611" t="str">
            <v>NARANJITO CALLE 21 DE JULIO SN   CHIMBORAZO O JUAN MONTALVO</v>
          </cell>
        </row>
        <row r="2612">
          <cell r="A2612" t="str">
            <v>424914200</v>
          </cell>
          <cell r="B2612">
            <v>514562</v>
          </cell>
          <cell r="C2612" t="str">
            <v>424914200</v>
          </cell>
          <cell r="D2612" t="str">
            <v>FLEXTUENTI</v>
          </cell>
          <cell r="E2612" t="str">
            <v>DESPACHO</v>
          </cell>
          <cell r="F2612" t="str">
            <v>NORMAL</v>
          </cell>
          <cell r="G2612" t="str">
            <v>FT85837</v>
          </cell>
          <cell r="H2612">
            <v>44970</v>
          </cell>
          <cell r="I2612" t="str">
            <v>ENTREGADO</v>
          </cell>
          <cell r="J2612">
            <v>44971</v>
          </cell>
          <cell r="K2612" t="str">
            <v>Mishell Barrera</v>
          </cell>
          <cell r="L2612" t="str">
            <v>TURUBAMBA CALLE E4J E4 400 CALLE LEONIDAS DUBLES</v>
          </cell>
        </row>
        <row r="2613">
          <cell r="A2613" t="str">
            <v>424914238</v>
          </cell>
          <cell r="B2613">
            <v>514563</v>
          </cell>
          <cell r="C2613" t="str">
            <v>424914238</v>
          </cell>
          <cell r="D2613" t="str">
            <v>FLEXTUENTI</v>
          </cell>
          <cell r="E2613" t="str">
            <v>DESPACHO</v>
          </cell>
          <cell r="F2613" t="str">
            <v>NORMAL</v>
          </cell>
          <cell r="G2613" t="str">
            <v>031080424914238</v>
          </cell>
          <cell r="H2613">
            <v>44970</v>
          </cell>
          <cell r="I2613" t="str">
            <v>ENTREGADO</v>
          </cell>
          <cell r="J2613">
            <v>44971</v>
          </cell>
          <cell r="K2613" t="str">
            <v>Jose Sebastian Escobar Quinzo</v>
          </cell>
          <cell r="L2613" t="str">
            <v>VELOZ CALLE AMSTERDAN  SN  CALLE BERLIN</v>
          </cell>
        </row>
        <row r="2614">
          <cell r="A2614" t="str">
            <v>424914401</v>
          </cell>
          <cell r="B2614">
            <v>514564</v>
          </cell>
          <cell r="C2614" t="str">
            <v>424914401</v>
          </cell>
          <cell r="D2614" t="str">
            <v>FLEXTUENTI</v>
          </cell>
          <cell r="E2614" t="str">
            <v>DESPACHO</v>
          </cell>
          <cell r="F2614" t="str">
            <v>NORMAL</v>
          </cell>
          <cell r="G2614" t="str">
            <v>FT85836</v>
          </cell>
          <cell r="H2614">
            <v>44970</v>
          </cell>
          <cell r="I2614" t="str">
            <v>ENTREGADO</v>
          </cell>
          <cell r="J2614">
            <v>44971</v>
          </cell>
          <cell r="K2614" t="str">
            <v>Leonardo Moreno</v>
          </cell>
          <cell r="L2614" t="str">
            <v>CHILIBULO CALLE AGUSTIN SASTRES S10 99 CALLE JOSE EGUSQUIZA</v>
          </cell>
        </row>
        <row r="2615">
          <cell r="A2615" t="str">
            <v>424923781</v>
          </cell>
          <cell r="B2615">
            <v>514565</v>
          </cell>
          <cell r="C2615" t="str">
            <v>424923781</v>
          </cell>
          <cell r="D2615" t="str">
            <v>FLEXTUENTI</v>
          </cell>
          <cell r="E2615" t="str">
            <v>DESPACHO</v>
          </cell>
          <cell r="F2615" t="str">
            <v>DERIVADO PICK UP</v>
          </cell>
          <cell r="G2615" t="str">
            <v>031080424923781</v>
          </cell>
          <cell r="H2615">
            <v>44970</v>
          </cell>
          <cell r="I2615" t="str">
            <v>ENTREGADO</v>
          </cell>
          <cell r="J2615">
            <v>44971</v>
          </cell>
          <cell r="K2615" t="str">
            <v>Cristhian Alvarado</v>
          </cell>
          <cell r="L2615" t="str">
            <v>OFICINA TRAMACO SAN MARINO</v>
          </cell>
        </row>
        <row r="2616">
          <cell r="A2616" t="str">
            <v>424923909</v>
          </cell>
          <cell r="B2616">
            <v>514566</v>
          </cell>
          <cell r="C2616" t="str">
            <v>424923909</v>
          </cell>
          <cell r="D2616" t="str">
            <v>FLEXTUENTI</v>
          </cell>
          <cell r="E2616" t="str">
            <v>DESPACHO</v>
          </cell>
          <cell r="F2616" t="str">
            <v>NORMAL</v>
          </cell>
          <cell r="G2616" t="str">
            <v>FT85835</v>
          </cell>
          <cell r="H2616">
            <v>44970</v>
          </cell>
          <cell r="I2616" t="str">
            <v>ENTREGADO</v>
          </cell>
          <cell r="J2616">
            <v>44971</v>
          </cell>
          <cell r="K2616" t="str">
            <v>Luis Hernan Guamangate</v>
          </cell>
          <cell r="L2616" t="str">
            <v>RUMIPAMBA  CALLE VASCO DE CONTRERA  N36 48 CALLE  MANOSCA</v>
          </cell>
        </row>
        <row r="2617">
          <cell r="A2617" t="str">
            <v>424923910</v>
          </cell>
          <cell r="B2617">
            <v>514567</v>
          </cell>
          <cell r="C2617" t="str">
            <v>424923910</v>
          </cell>
          <cell r="D2617" t="str">
            <v>FLEXTUENTI</v>
          </cell>
          <cell r="E2617" t="str">
            <v>DESPACHO</v>
          </cell>
          <cell r="F2617" t="str">
            <v>NORMAL</v>
          </cell>
          <cell r="G2617" t="str">
            <v>FT85834</v>
          </cell>
          <cell r="H2617">
            <v>44970</v>
          </cell>
          <cell r="I2617" t="str">
            <v>ENTREGADO</v>
          </cell>
          <cell r="J2617">
            <v>44971</v>
          </cell>
          <cell r="K2617" t="str">
            <v>Luis hernan Guamangate</v>
          </cell>
          <cell r="L2617" t="str">
            <v>RUMIPAMBA  CALLE VASCO DE CONTRERA  N36 48 CALLE  MANOSCA</v>
          </cell>
        </row>
        <row r="2618">
          <cell r="A2618" t="str">
            <v>424923911</v>
          </cell>
          <cell r="B2618">
            <v>514568</v>
          </cell>
          <cell r="C2618" t="str">
            <v>424923911</v>
          </cell>
          <cell r="D2618" t="str">
            <v>FLEXTUENTI</v>
          </cell>
          <cell r="E2618" t="str">
            <v>DESPACHO</v>
          </cell>
          <cell r="F2618" t="str">
            <v>NORMAL</v>
          </cell>
          <cell r="G2618" t="str">
            <v>FT85833</v>
          </cell>
          <cell r="H2618">
            <v>44970</v>
          </cell>
          <cell r="I2618" t="str">
            <v>ENTREGADO</v>
          </cell>
          <cell r="J2618">
            <v>44971</v>
          </cell>
          <cell r="K2618" t="str">
            <v>Jorge Andres Espinoza Benitez</v>
          </cell>
          <cell r="L2618" t="str">
            <v>QUITUMBE CALLE OE3K S44 34  CALLE S44A</v>
          </cell>
        </row>
        <row r="2619">
          <cell r="A2619" t="str">
            <v>424923923</v>
          </cell>
          <cell r="B2619">
            <v>514569</v>
          </cell>
          <cell r="C2619" t="str">
            <v>424923923</v>
          </cell>
          <cell r="D2619" t="str">
            <v>FLEXTUENTI</v>
          </cell>
          <cell r="E2619" t="str">
            <v>DESPACHO</v>
          </cell>
          <cell r="F2619" t="str">
            <v>NORMAL</v>
          </cell>
          <cell r="G2619" t="str">
            <v>FT85832</v>
          </cell>
          <cell r="H2619">
            <v>44970</v>
          </cell>
          <cell r="I2619" t="str">
            <v>ENTREGADO</v>
          </cell>
          <cell r="J2619">
            <v>44971</v>
          </cell>
          <cell r="K2619" t="str">
            <v>Jorge andres Espinoza benitez</v>
          </cell>
          <cell r="L2619" t="str">
            <v>QUITUMBE CALLE OE3K S44 34 CALLE S44A</v>
          </cell>
        </row>
        <row r="2620">
          <cell r="A2620" t="str">
            <v>424923925</v>
          </cell>
          <cell r="B2620">
            <v>514570</v>
          </cell>
          <cell r="C2620" t="str">
            <v>424923925</v>
          </cell>
          <cell r="D2620" t="str">
            <v>FLEXTUENTI</v>
          </cell>
          <cell r="E2620" t="str">
            <v>DESPACHO</v>
          </cell>
          <cell r="F2620" t="str">
            <v>NORMAL</v>
          </cell>
          <cell r="G2620" t="str">
            <v>FT85831</v>
          </cell>
          <cell r="H2620">
            <v>44970</v>
          </cell>
          <cell r="I2620" t="str">
            <v>ENTREGADO</v>
          </cell>
          <cell r="J2620">
            <v>44972</v>
          </cell>
          <cell r="K2620" t="str">
            <v>Daniel Tenelema</v>
          </cell>
          <cell r="L2620" t="str">
            <v>CALDERON  JAIME ROLDOS AGUILERA  CS 34  AV CAPITAN GEOVANNY CALLE</v>
          </cell>
        </row>
        <row r="2621">
          <cell r="A2621" t="str">
            <v>424923926</v>
          </cell>
          <cell r="B2621">
            <v>514571</v>
          </cell>
          <cell r="C2621" t="str">
            <v>424923926</v>
          </cell>
          <cell r="D2621" t="str">
            <v>FLEXTUENTI</v>
          </cell>
          <cell r="E2621" t="str">
            <v>DESPACHO</v>
          </cell>
          <cell r="F2621" t="str">
            <v>NORMAL</v>
          </cell>
          <cell r="G2621" t="str">
            <v>FT85830</v>
          </cell>
          <cell r="H2621">
            <v>44970</v>
          </cell>
          <cell r="I2621" t="str">
            <v>ENTREGADO</v>
          </cell>
          <cell r="J2621">
            <v>44971</v>
          </cell>
          <cell r="K2621" t="str">
            <v>Andres Leon</v>
          </cell>
          <cell r="L2621" t="str">
            <v>CARCELEN  N87A  OE3 185 CALLE DIAMANTE</v>
          </cell>
        </row>
        <row r="2622">
          <cell r="A2622" t="str">
            <v>424923928</v>
          </cell>
          <cell r="B2622">
            <v>514572</v>
          </cell>
          <cell r="C2622" t="str">
            <v>424923928</v>
          </cell>
          <cell r="D2622" t="str">
            <v>FLEXTUENTI</v>
          </cell>
          <cell r="E2622" t="str">
            <v>DESPACHO</v>
          </cell>
          <cell r="F2622" t="str">
            <v>NORMAL</v>
          </cell>
          <cell r="G2622" t="str">
            <v>FT85844</v>
          </cell>
          <cell r="H2622">
            <v>44970</v>
          </cell>
          <cell r="I2622" t="str">
            <v>ENTREGADO</v>
          </cell>
          <cell r="J2622">
            <v>44971</v>
          </cell>
          <cell r="K2622" t="str">
            <v>Melanie Zambrano Valarezo</v>
          </cell>
          <cell r="L2622" t="str">
            <v>XIMENA AV GALO PLAZA  LASSO  MANZANA  01 95 SOLAR 17  1 PA  51E  SE</v>
          </cell>
        </row>
        <row r="2623">
          <cell r="A2623" t="str">
            <v>424923949</v>
          </cell>
          <cell r="B2623">
            <v>514573</v>
          </cell>
          <cell r="C2623" t="str">
            <v>424923949</v>
          </cell>
          <cell r="D2623" t="str">
            <v>FLEXTUENTI</v>
          </cell>
          <cell r="E2623" t="str">
            <v>DESPACHO</v>
          </cell>
          <cell r="F2623" t="str">
            <v>NORMAL</v>
          </cell>
          <cell r="G2623" t="str">
            <v>FT85829/FT86546</v>
          </cell>
          <cell r="H2623">
            <v>44970</v>
          </cell>
          <cell r="I2623" t="str">
            <v>ENTREGADO</v>
          </cell>
          <cell r="J2623">
            <v>44973</v>
          </cell>
          <cell r="K2623" t="str">
            <v>MICHAEL JIJON</v>
          </cell>
          <cell r="L2623" t="str">
            <v>LA VICENTINA CALLE JOSE MARIA SAENZ Y SOLANO CASA BLANCA DE DOS PISOS A LADO DE MINIMARKET DELICATESSEN   UBICACION ENVIADA POR CORREO</v>
          </cell>
        </row>
        <row r="2624">
          <cell r="A2624" t="str">
            <v>424923968</v>
          </cell>
          <cell r="B2624">
            <v>514574</v>
          </cell>
          <cell r="C2624" t="str">
            <v>424923968</v>
          </cell>
          <cell r="D2624" t="str">
            <v>FLEXTUENTI</v>
          </cell>
          <cell r="E2624" t="str">
            <v>DESPACHO</v>
          </cell>
          <cell r="F2624" t="str">
            <v>NORMAL</v>
          </cell>
          <cell r="G2624" t="str">
            <v>031080424923968</v>
          </cell>
          <cell r="H2624">
            <v>44970</v>
          </cell>
          <cell r="I2624" t="str">
            <v>INCIDENCIA</v>
          </cell>
          <cell r="J2624">
            <v>44973</v>
          </cell>
          <cell r="K2624" t="str">
            <v>Lilia Franco Moreira</v>
          </cell>
          <cell r="L2624" t="str">
            <v>EL COLORADO CALLEJON 17 B 001 AV METROPOLITANA</v>
          </cell>
        </row>
        <row r="2625">
          <cell r="A2625" t="str">
            <v>424923969</v>
          </cell>
          <cell r="B2625">
            <v>514575</v>
          </cell>
          <cell r="C2625" t="str">
            <v>424923969</v>
          </cell>
          <cell r="D2625" t="str">
            <v>FLEXTUENTI</v>
          </cell>
          <cell r="E2625" t="str">
            <v>DESPACHO</v>
          </cell>
          <cell r="F2625" t="str">
            <v>NORMAL</v>
          </cell>
          <cell r="G2625" t="str">
            <v>031080424923969</v>
          </cell>
          <cell r="H2625">
            <v>44970</v>
          </cell>
          <cell r="I2625" t="str">
            <v>ENTREGADO</v>
          </cell>
          <cell r="J2625">
            <v>44971</v>
          </cell>
          <cell r="K2625" t="str">
            <v>Mary Ayala</v>
          </cell>
          <cell r="L2625" t="str">
            <v>SALITRE JUAN MONTALVO  SN  ENTRE SUCRE Y BOLIVAR</v>
          </cell>
        </row>
        <row r="2626">
          <cell r="A2626" t="str">
            <v>424924014</v>
          </cell>
          <cell r="B2626">
            <v>514576</v>
          </cell>
          <cell r="C2626" t="str">
            <v>424924014</v>
          </cell>
          <cell r="D2626" t="str">
            <v>FLEXTUENTI</v>
          </cell>
          <cell r="E2626" t="str">
            <v>DESPACHO</v>
          </cell>
          <cell r="F2626" t="str">
            <v>DERIVADO PICK UP</v>
          </cell>
          <cell r="G2626" t="str">
            <v>031080424924014</v>
          </cell>
          <cell r="H2626">
            <v>44970</v>
          </cell>
          <cell r="I2626" t="str">
            <v>ENTREGADO</v>
          </cell>
          <cell r="J2626">
            <v>44973</v>
          </cell>
          <cell r="K2626" t="str">
            <v>Luis Cevallos</v>
          </cell>
          <cell r="L2626" t="str">
            <v>OFICINA TRAMACO CENTRO DE DISTRIBUCION VIA A DAULE</v>
          </cell>
        </row>
        <row r="2627">
          <cell r="A2627" t="str">
            <v>424924015</v>
          </cell>
          <cell r="B2627">
            <v>514577</v>
          </cell>
          <cell r="C2627" t="str">
            <v>424924015</v>
          </cell>
          <cell r="D2627" t="str">
            <v>FLEXTUENTI</v>
          </cell>
          <cell r="E2627" t="str">
            <v>DESPACHO</v>
          </cell>
          <cell r="F2627" t="str">
            <v>NORMAL</v>
          </cell>
          <cell r="G2627" t="str">
            <v>FT85843</v>
          </cell>
          <cell r="H2627">
            <v>44970</v>
          </cell>
          <cell r="I2627" t="str">
            <v>ENTREGADO</v>
          </cell>
          <cell r="J2627">
            <v>44971</v>
          </cell>
          <cell r="K2627" t="str">
            <v>VICENTE JAVIER DELGADO LOPEZ</v>
          </cell>
          <cell r="L2627" t="str">
            <v>XIMENA RAUL CLEMENTE HUERTA MANZANA 1934 SOLAR 19  53A SE</v>
          </cell>
        </row>
        <row r="2628">
          <cell r="A2628" t="str">
            <v>424924023</v>
          </cell>
          <cell r="B2628">
            <v>514578</v>
          </cell>
          <cell r="C2628" t="str">
            <v>424924023</v>
          </cell>
          <cell r="D2628" t="str">
            <v>FLEXTUENTI</v>
          </cell>
          <cell r="E2628" t="str">
            <v>DESPACHO</v>
          </cell>
          <cell r="F2628" t="str">
            <v>NORMAL</v>
          </cell>
          <cell r="G2628" t="str">
            <v>FT85828</v>
          </cell>
          <cell r="H2628">
            <v>44970</v>
          </cell>
          <cell r="I2628" t="str">
            <v>ENTREGADO</v>
          </cell>
          <cell r="J2628">
            <v>44971</v>
          </cell>
          <cell r="K2628" t="str">
            <v>Luis Cusi</v>
          </cell>
          <cell r="L2628" t="str">
            <v>CUMBAYA ALFONSO LAMINA  360  24 DE AGOSTO</v>
          </cell>
        </row>
        <row r="2629">
          <cell r="A2629" t="str">
            <v>424924047</v>
          </cell>
          <cell r="B2629">
            <v>514579</v>
          </cell>
          <cell r="C2629" t="str">
            <v>424924047</v>
          </cell>
          <cell r="D2629" t="str">
            <v>FLEXTUENTI</v>
          </cell>
          <cell r="E2629" t="str">
            <v>DESPACHO</v>
          </cell>
          <cell r="F2629" t="str">
            <v>DERIVADO PICK UP</v>
          </cell>
          <cell r="G2629" t="str">
            <v>031080424924047</v>
          </cell>
          <cell r="H2629">
            <v>44970</v>
          </cell>
          <cell r="I2629" t="str">
            <v>INCIDENCIA</v>
          </cell>
          <cell r="J2629">
            <v>44973</v>
          </cell>
          <cell r="K2629" t="str">
            <v>Jefferson Maldonado</v>
          </cell>
          <cell r="L2629" t="str">
            <v>OFICINA TRAMACO CENTRO DE DISTRIBUCION VIA A DAULE</v>
          </cell>
        </row>
        <row r="2630">
          <cell r="A2630" t="str">
            <v>424924084</v>
          </cell>
          <cell r="B2630">
            <v>514580</v>
          </cell>
          <cell r="C2630" t="str">
            <v>424924084</v>
          </cell>
          <cell r="D2630" t="str">
            <v>FLEXTUENTI</v>
          </cell>
          <cell r="E2630" t="str">
            <v>DESPACHO</v>
          </cell>
          <cell r="F2630" t="str">
            <v>DERIVADO PICK UP</v>
          </cell>
          <cell r="G2630" t="str">
            <v>031080424924084</v>
          </cell>
          <cell r="H2630">
            <v>44970</v>
          </cell>
          <cell r="I2630" t="str">
            <v>INCIDENCIA</v>
          </cell>
          <cell r="J2630">
            <v>44972</v>
          </cell>
          <cell r="K2630" t="str">
            <v>Alizon Samantha Pineda Benitez</v>
          </cell>
          <cell r="L2630" t="str">
            <v>OFICINA TRAMACO AMBATO CENTRO DE DISTRIBUCION</v>
          </cell>
        </row>
        <row r="2631">
          <cell r="A2631" t="str">
            <v>424924924</v>
          </cell>
          <cell r="B2631">
            <v>514581</v>
          </cell>
          <cell r="C2631" t="str">
            <v>424924924</v>
          </cell>
          <cell r="D2631" t="str">
            <v>FLEXTUENTI</v>
          </cell>
          <cell r="E2631" t="str">
            <v>DESPACHO</v>
          </cell>
          <cell r="F2631" t="str">
            <v>DERIVADO PICK UP</v>
          </cell>
          <cell r="G2631" t="str">
            <v>031080424924924</v>
          </cell>
          <cell r="H2631">
            <v>44970</v>
          </cell>
          <cell r="I2631" t="str">
            <v>ENTREGADO</v>
          </cell>
          <cell r="J2631">
            <v>44973</v>
          </cell>
          <cell r="K2631" t="str">
            <v>Jorge Luis Cardenas</v>
          </cell>
          <cell r="L2631" t="str">
            <v>OFICINA TRAMACO QUITUMBE</v>
          </cell>
        </row>
        <row r="2632">
          <cell r="A2632" t="str">
            <v>424924970</v>
          </cell>
          <cell r="B2632">
            <v>514582</v>
          </cell>
          <cell r="C2632" t="str">
            <v>424924970</v>
          </cell>
          <cell r="D2632" t="str">
            <v>FLEXTUENTI</v>
          </cell>
          <cell r="E2632" t="str">
            <v>DESPACHO</v>
          </cell>
          <cell r="F2632" t="str">
            <v>NORMAL</v>
          </cell>
          <cell r="G2632" t="str">
            <v>FT85827</v>
          </cell>
          <cell r="H2632">
            <v>44970</v>
          </cell>
          <cell r="I2632" t="str">
            <v>ENTREGADO</v>
          </cell>
          <cell r="J2632">
            <v>44971</v>
          </cell>
          <cell r="K2632" t="str">
            <v>JOHANNA CEVALLOS</v>
          </cell>
          <cell r="L2632" t="str">
            <v>KENNEDY JOSE RAFAEL BUSTAMANTE SN GONZALO ZALDUMBIDE</v>
          </cell>
        </row>
        <row r="2633">
          <cell r="A2633" t="str">
            <v>424925037</v>
          </cell>
          <cell r="B2633">
            <v>514583</v>
          </cell>
          <cell r="C2633" t="str">
            <v>424925037</v>
          </cell>
          <cell r="D2633" t="str">
            <v>FLEXTUENTI</v>
          </cell>
          <cell r="E2633" t="str">
            <v>DESPACHO</v>
          </cell>
          <cell r="F2633" t="str">
            <v>NORMAL</v>
          </cell>
          <cell r="G2633" t="str">
            <v>031080424925037</v>
          </cell>
          <cell r="H2633">
            <v>44970</v>
          </cell>
          <cell r="I2633" t="str">
            <v>ENTREGADO</v>
          </cell>
          <cell r="J2633">
            <v>44971</v>
          </cell>
          <cell r="K2633" t="str">
            <v>Maria Belen Marcatoma Garces</v>
          </cell>
          <cell r="L2633" t="str">
            <v>RIOBAMBA JOSE DE PERALTA SN  JUAN BAUTISTA O JUAN MONTALVO</v>
          </cell>
        </row>
        <row r="2634">
          <cell r="A2634" t="str">
            <v>424925039</v>
          </cell>
          <cell r="B2634">
            <v>514584</v>
          </cell>
          <cell r="C2634" t="str">
            <v>424925039</v>
          </cell>
          <cell r="D2634" t="str">
            <v>FLEXTUENTI</v>
          </cell>
          <cell r="E2634" t="str">
            <v>DESPACHO</v>
          </cell>
          <cell r="F2634" t="str">
            <v>NORMAL</v>
          </cell>
          <cell r="G2634" t="str">
            <v>FT85826</v>
          </cell>
          <cell r="H2634">
            <v>44970</v>
          </cell>
          <cell r="I2634" t="str">
            <v>ENTREGADO</v>
          </cell>
          <cell r="J2634">
            <v>44971</v>
          </cell>
          <cell r="K2634" t="str">
            <v>Doris Eivar</v>
          </cell>
          <cell r="L2634" t="str">
            <v>KENNEDY ROMERO Y CORDERO N52 118  CAPITAL RAMON BORJA</v>
          </cell>
        </row>
        <row r="2635">
          <cell r="A2635" t="str">
            <v>424925043</v>
          </cell>
          <cell r="B2635">
            <v>514585</v>
          </cell>
          <cell r="C2635" t="str">
            <v>424925043</v>
          </cell>
          <cell r="D2635" t="str">
            <v>FLEXTUENTI</v>
          </cell>
          <cell r="E2635" t="str">
            <v>DESPACHO</v>
          </cell>
          <cell r="F2635" t="str">
            <v>NORMAL</v>
          </cell>
          <cell r="G2635" t="str">
            <v>031080424925043</v>
          </cell>
          <cell r="H2635">
            <v>44970</v>
          </cell>
          <cell r="I2635" t="str">
            <v>ENTREGADO</v>
          </cell>
          <cell r="J2635">
            <v>44971</v>
          </cell>
          <cell r="K2635" t="str">
            <v>Byron Jordan</v>
          </cell>
          <cell r="L2635" t="str">
            <v>LAS PINAS  CALLE JAIME ROLDOS 137  CASA JULIO  ANDRADE</v>
          </cell>
        </row>
        <row r="2636">
          <cell r="A2636" t="str">
            <v>424925044</v>
          </cell>
          <cell r="B2636">
            <v>514586</v>
          </cell>
          <cell r="C2636" t="str">
            <v>424925044</v>
          </cell>
          <cell r="D2636" t="str">
            <v>FLEXTUENTI</v>
          </cell>
          <cell r="E2636" t="str">
            <v>DESPACHO</v>
          </cell>
          <cell r="F2636" t="str">
            <v>NORMAL</v>
          </cell>
          <cell r="G2636" t="str">
            <v>FT85825</v>
          </cell>
          <cell r="H2636">
            <v>44970</v>
          </cell>
          <cell r="I2636" t="str">
            <v>ENTREGADO</v>
          </cell>
          <cell r="J2636">
            <v>44971</v>
          </cell>
          <cell r="K2636" t="str">
            <v>Diego Rojas</v>
          </cell>
          <cell r="L2636" t="str">
            <v>CONOCOTO  CALLE JOSE CUERO Y CAICEDO  CS 341  CALLE EMILIO ESTRADA</v>
          </cell>
        </row>
        <row r="2637">
          <cell r="A2637" t="str">
            <v>424925096</v>
          </cell>
          <cell r="B2637">
            <v>514587</v>
          </cell>
          <cell r="C2637" t="str">
            <v>424925096</v>
          </cell>
          <cell r="D2637" t="str">
            <v>FLEXTUENTI</v>
          </cell>
          <cell r="E2637" t="str">
            <v>DESPACHO</v>
          </cell>
          <cell r="F2637" t="str">
            <v>NORMAL</v>
          </cell>
          <cell r="G2637" t="str">
            <v>FT85824</v>
          </cell>
          <cell r="H2637">
            <v>44970</v>
          </cell>
          <cell r="I2637" t="str">
            <v>ENTREGADO</v>
          </cell>
          <cell r="J2637">
            <v>44971</v>
          </cell>
          <cell r="K2637" t="str">
            <v>MARIA PINTO</v>
          </cell>
          <cell r="L2637" t="str">
            <v>INAQUITO AV REPUBLICA E2 94  RUMIPAMBA</v>
          </cell>
        </row>
        <row r="2638">
          <cell r="A2638" t="str">
            <v>424925097</v>
          </cell>
          <cell r="B2638">
            <v>514588</v>
          </cell>
          <cell r="C2638" t="str">
            <v>424925097</v>
          </cell>
          <cell r="D2638" t="str">
            <v>FLEXTUENTI</v>
          </cell>
          <cell r="E2638" t="str">
            <v>DESPACHO</v>
          </cell>
          <cell r="F2638" t="str">
            <v>NORMAL</v>
          </cell>
          <cell r="G2638" t="str">
            <v>031080424925097</v>
          </cell>
          <cell r="H2638">
            <v>44970</v>
          </cell>
          <cell r="I2638" t="str">
            <v>ENTREGADO</v>
          </cell>
          <cell r="J2638">
            <v>44971</v>
          </cell>
          <cell r="K2638" t="str">
            <v>Marlon Suarez</v>
          </cell>
          <cell r="L2638" t="str">
            <v>PISHILATA  GEOVANNY GUTEMBER SN CALLE JOHANES GUTEMBER</v>
          </cell>
        </row>
        <row r="2639">
          <cell r="A2639" t="str">
            <v>WS424923927</v>
          </cell>
          <cell r="B2639">
            <v>514589</v>
          </cell>
          <cell r="C2639" t="str">
            <v>WS424923927</v>
          </cell>
          <cell r="D2639" t="str">
            <v>FLEXTUENTI</v>
          </cell>
          <cell r="E2639" t="str">
            <v>DESPACHO</v>
          </cell>
          <cell r="F2639" t="str">
            <v>NORMAL</v>
          </cell>
          <cell r="G2639" t="str">
            <v>FT85823</v>
          </cell>
          <cell r="H2639">
            <v>44970</v>
          </cell>
          <cell r="I2639" t="str">
            <v>ENTREGADO</v>
          </cell>
          <cell r="J2639">
            <v>44971</v>
          </cell>
          <cell r="K2639" t="str">
            <v>MARTHA FABIOLA AGUIRRE PROANO</v>
          </cell>
          <cell r="L2639" t="str">
            <v>KENNEDY  JOSE AMESABA  TORRE 12B  CASA 202B  ENTRE  GALO PLAZA LASSO Y REAL AUDIENCIA</v>
          </cell>
        </row>
        <row r="2640">
          <cell r="A2640" t="str">
            <v>WS424924110</v>
          </cell>
          <cell r="B2640">
            <v>514590</v>
          </cell>
          <cell r="C2640" t="str">
            <v>WS424924110</v>
          </cell>
          <cell r="D2640" t="str">
            <v>FLEXTUENTI</v>
          </cell>
          <cell r="E2640" t="str">
            <v>DESPACHO</v>
          </cell>
          <cell r="F2640" t="str">
            <v>NORMAL</v>
          </cell>
          <cell r="G2640" t="str">
            <v>FT85822</v>
          </cell>
          <cell r="H2640">
            <v>44970</v>
          </cell>
          <cell r="I2640" t="str">
            <v>ENTREGADO</v>
          </cell>
          <cell r="J2640">
            <v>44971</v>
          </cell>
          <cell r="K2640" t="str">
            <v>Andres Galarraga</v>
          </cell>
          <cell r="L2640" t="str">
            <v>CONOCOTO AV SIMON BOLIVAR  E8 323  CALLE 18 DE MAYO</v>
          </cell>
        </row>
        <row r="2641">
          <cell r="A2641" t="str">
            <v>11813</v>
          </cell>
          <cell r="B2641">
            <v>514548</v>
          </cell>
          <cell r="C2641" t="str">
            <v>11813</v>
          </cell>
          <cell r="D2641" t="str">
            <v>MOVISTAR</v>
          </cell>
          <cell r="E2641" t="str">
            <v>RETIRO</v>
          </cell>
          <cell r="F2641" t="str">
            <v>NORMAL</v>
          </cell>
          <cell r="G2641" t="str">
            <v>031002004259505</v>
          </cell>
          <cell r="H2641">
            <v>44970</v>
          </cell>
          <cell r="I2641" t="str">
            <v>ENTREGADO</v>
          </cell>
          <cell r="J2641">
            <v>44972</v>
          </cell>
          <cell r="K2641" t="str">
            <v>FLEXNET - LI</v>
          </cell>
          <cell r="L2641" t="str">
            <v>CALLE 28 DE JUNIO S/N Y GARCIA MORENO ENTRADA LLANO GRANDE</v>
          </cell>
        </row>
        <row r="2642">
          <cell r="A2642" t="str">
            <v>11814</v>
          </cell>
          <cell r="B2642">
            <v>514549</v>
          </cell>
          <cell r="C2642" t="str">
            <v>11814</v>
          </cell>
          <cell r="D2642" t="str">
            <v>MOVISTAR</v>
          </cell>
          <cell r="E2642" t="str">
            <v>RETIRO</v>
          </cell>
          <cell r="F2642" t="str">
            <v>NORMAL</v>
          </cell>
          <cell r="G2642" t="str">
            <v>031002004259393</v>
          </cell>
          <cell r="H2642">
            <v>44970</v>
          </cell>
          <cell r="I2642" t="str">
            <v>ENTREGADO</v>
          </cell>
          <cell r="J2642">
            <v>44973</v>
          </cell>
          <cell r="K2642" t="str">
            <v>FLEXNET - LI</v>
          </cell>
          <cell r="L2642" t="str">
            <v>CALLE 28 DE JUNIO S/N Y GARCIA MORENO ENTRADA LLANO GRANDE</v>
          </cell>
        </row>
        <row r="2643">
          <cell r="A2643" t="str">
            <v>11815</v>
          </cell>
          <cell r="B2643">
            <v>514550</v>
          </cell>
          <cell r="C2643" t="str">
            <v>11815</v>
          </cell>
          <cell r="D2643" t="str">
            <v>MOVISTAR</v>
          </cell>
          <cell r="E2643" t="str">
            <v>RETIRO</v>
          </cell>
          <cell r="F2643" t="str">
            <v>NORMAL</v>
          </cell>
          <cell r="G2643" t="str">
            <v>031002004259362</v>
          </cell>
          <cell r="H2643">
            <v>44970</v>
          </cell>
          <cell r="I2643" t="str">
            <v>ENTREGADO</v>
          </cell>
          <cell r="J2643">
            <v>44972</v>
          </cell>
          <cell r="K2643" t="str">
            <v>FLEXNET - LI</v>
          </cell>
          <cell r="L2643" t="str">
            <v>CALLE 28 DE JUNIO S/N Y GARCIA MORENO ENTRADA LLANO GRANDE</v>
          </cell>
        </row>
        <row r="2644">
          <cell r="A2644" t="str">
            <v>11816</v>
          </cell>
          <cell r="B2644">
            <v>514551</v>
          </cell>
          <cell r="C2644" t="str">
            <v>11816</v>
          </cell>
          <cell r="D2644" t="str">
            <v>MOVISTAR</v>
          </cell>
          <cell r="E2644" t="str">
            <v>RETIRO</v>
          </cell>
          <cell r="F2644" t="str">
            <v>NORMAL</v>
          </cell>
          <cell r="G2644" t="str">
            <v>031002004259215</v>
          </cell>
          <cell r="H2644">
            <v>44970</v>
          </cell>
          <cell r="I2644" t="str">
            <v>ENTREGADO</v>
          </cell>
          <cell r="J2644">
            <v>44972</v>
          </cell>
          <cell r="K2644" t="str">
            <v>FLEXNET - LI</v>
          </cell>
          <cell r="L2644" t="str">
            <v>CALLE 28 DE JUNIO S/N Y GARCIA MORENO ENTRADA LLANO GRANDE</v>
          </cell>
        </row>
        <row r="2645">
          <cell r="A2645" t="str">
            <v>11817</v>
          </cell>
          <cell r="B2645">
            <v>514552</v>
          </cell>
          <cell r="C2645" t="str">
            <v>11817</v>
          </cell>
          <cell r="D2645" t="str">
            <v>MOVISTAR</v>
          </cell>
          <cell r="E2645" t="str">
            <v>RETIRO</v>
          </cell>
          <cell r="F2645" t="str">
            <v>NORMAL</v>
          </cell>
          <cell r="G2645" t="str">
            <v>031002004259256</v>
          </cell>
          <cell r="H2645">
            <v>44970</v>
          </cell>
          <cell r="I2645" t="str">
            <v>ENTREGADO</v>
          </cell>
          <cell r="J2645">
            <v>44972</v>
          </cell>
          <cell r="K2645" t="str">
            <v>FLEXNET - LI</v>
          </cell>
          <cell r="L2645" t="str">
            <v>CALLE 28 DE JUNIO S/N Y GARCIA MORENO ENTRADA LLANO GRANDE</v>
          </cell>
        </row>
        <row r="2646">
          <cell r="A2646" t="str">
            <v>11812</v>
          </cell>
          <cell r="B2646">
            <v>514547</v>
          </cell>
          <cell r="C2646" t="str">
            <v>11812</v>
          </cell>
          <cell r="D2646" t="str">
            <v>MOVISTAR</v>
          </cell>
          <cell r="E2646" t="str">
            <v>RETIRO</v>
          </cell>
          <cell r="F2646" t="str">
            <v>NORMAL</v>
          </cell>
          <cell r="G2646" t="str">
            <v>031002004259484</v>
          </cell>
          <cell r="H2646">
            <v>44970</v>
          </cell>
          <cell r="I2646" t="str">
            <v>ENTREGADO</v>
          </cell>
          <cell r="J2646">
            <v>44972</v>
          </cell>
          <cell r="K2646" t="str">
            <v>FLEXNET - LI</v>
          </cell>
          <cell r="L2646" t="str">
            <v>CALLE 28 DE JUNIO S/N Y GARCIA MORENO ENTRADA LLANO GRANDE</v>
          </cell>
        </row>
        <row r="2647">
          <cell r="A2647" t="str">
            <v>2023-01684</v>
          </cell>
          <cell r="B2647">
            <v>514523</v>
          </cell>
          <cell r="C2647" t="str">
            <v>2023-01684</v>
          </cell>
          <cell r="D2647" t="str">
            <v>MOVISTAR</v>
          </cell>
          <cell r="E2647" t="str">
            <v>DESPACHO</v>
          </cell>
          <cell r="F2647" t="str">
            <v>NORMAL</v>
          </cell>
          <cell r="G2647" t="str">
            <v>031080202301684</v>
          </cell>
          <cell r="H2647">
            <v>44970</v>
          </cell>
          <cell r="I2647" t="str">
            <v>ENTREGADO</v>
          </cell>
          <cell r="J2647">
            <v>44972</v>
          </cell>
          <cell r="K2647" t="str">
            <v>CAVS SAN MARINO_CARLOS FRANCO_ERIKA GOMEZ_IAN RIVERA</v>
          </cell>
          <cell r="L2647" t="str">
            <v>AV FRANCISCO DE ORELLANA SN Y AV PLAZA DANIN</v>
          </cell>
        </row>
        <row r="2648">
          <cell r="A2648" t="str">
            <v>2023-01685</v>
          </cell>
          <cell r="B2648">
            <v>514524</v>
          </cell>
          <cell r="C2648" t="str">
            <v>2023-01685</v>
          </cell>
          <cell r="D2648" t="str">
            <v>MOVISTAR</v>
          </cell>
          <cell r="E2648" t="str">
            <v>DESPACHO</v>
          </cell>
          <cell r="F2648" t="str">
            <v>NORMAL</v>
          </cell>
          <cell r="G2648" t="str">
            <v>031080202301685</v>
          </cell>
          <cell r="H2648">
            <v>44970</v>
          </cell>
          <cell r="I2648" t="str">
            <v>ENTREGADO</v>
          </cell>
          <cell r="J2648">
            <v>44971</v>
          </cell>
          <cell r="K2648" t="str">
            <v>CAVS QUICENTRO_KLEVER ANDRES REA BARRERA_ESTEBAN ALEJANDRO JIMENEZ ORTIZ</v>
          </cell>
          <cell r="L2648" t="str">
            <v>AV 6 DE DICIEMBRE NOP104 Y NACIONES UNIDAS CQUICENTRO SHOPPING PLANTA ALTA LOCAL 9</v>
          </cell>
        </row>
        <row r="2649">
          <cell r="A2649" t="str">
            <v>2023-01686</v>
          </cell>
          <cell r="B2649">
            <v>514525</v>
          </cell>
          <cell r="C2649" t="str">
            <v>2023-01686</v>
          </cell>
          <cell r="D2649" t="str">
            <v>MOVISTAR</v>
          </cell>
          <cell r="E2649" t="str">
            <v>DESPACHO</v>
          </cell>
          <cell r="F2649" t="str">
            <v>NORMAL</v>
          </cell>
          <cell r="G2649" t="str">
            <v>IC7152</v>
          </cell>
          <cell r="H2649">
            <v>44970</v>
          </cell>
          <cell r="I2649" t="str">
            <v>ENTREGADO</v>
          </cell>
          <cell r="J2649">
            <v>44971</v>
          </cell>
          <cell r="K2649" t="str">
            <v>CAVS MALL DEL RIO_SANTIAGO IVAN PINEDA BERMEO_ALIRIO JOSE BRICENO RIVAS</v>
          </cell>
          <cell r="L2649" t="str">
            <v>AV FELIPE II LB86 Y CIRCUNVALACION SUR CC MALL DEL RIO</v>
          </cell>
        </row>
        <row r="2650">
          <cell r="A2650" t="str">
            <v>2023-01687</v>
          </cell>
          <cell r="B2650">
            <v>514526</v>
          </cell>
          <cell r="C2650" t="str">
            <v>2023-01687</v>
          </cell>
          <cell r="D2650" t="str">
            <v>MOVISTAR</v>
          </cell>
          <cell r="E2650" t="str">
            <v>DESPACHO</v>
          </cell>
          <cell r="F2650" t="str">
            <v>NORMAL</v>
          </cell>
          <cell r="G2650" t="str">
            <v>031080202301687</v>
          </cell>
          <cell r="H2650">
            <v>44970</v>
          </cell>
          <cell r="I2650" t="str">
            <v>ENTREGADO</v>
          </cell>
          <cell r="J2650">
            <v>44971</v>
          </cell>
          <cell r="K2650" t="str">
            <v>CAV MALL DEL PACIFICO_Maria Fernanda Carvajal Reinoso</v>
          </cell>
          <cell r="L2650" t="str">
            <v>Avenida Malecon y Calle 23 , Centro Comercial Mall del Pacifico, Local PB -057-058</v>
          </cell>
        </row>
        <row r="2651">
          <cell r="A2651" t="str">
            <v>2023-01688</v>
          </cell>
          <cell r="B2651">
            <v>514527</v>
          </cell>
          <cell r="C2651" t="str">
            <v>2023-01688</v>
          </cell>
          <cell r="D2651" t="str">
            <v>MOVISTAR</v>
          </cell>
          <cell r="E2651" t="str">
            <v>DESPACHO</v>
          </cell>
          <cell r="F2651" t="str">
            <v>NORMAL</v>
          </cell>
          <cell r="G2651" t="str">
            <v>031080202301688</v>
          </cell>
          <cell r="H2651">
            <v>44970</v>
          </cell>
          <cell r="I2651" t="str">
            <v>ENTREGADO</v>
          </cell>
          <cell r="J2651">
            <v>44971</v>
          </cell>
          <cell r="K2651" t="str">
            <v>AE CELISTICS QUICENTRO SUR_KLEBER GRANDA_DANY IMBAQUINGO</v>
          </cell>
          <cell r="L2651" t="str">
            <v xml:space="preserve">MORAN VALVERDE Y TENIENTE HUGO ORTIZ CC QUICENTRO SHOPPING SUR N 1 LOCAL 91 – 92 JUNTO A MEGAMAXI </v>
          </cell>
        </row>
        <row r="2652">
          <cell r="A2652" t="str">
            <v>2023-01689</v>
          </cell>
          <cell r="B2652">
            <v>514528</v>
          </cell>
          <cell r="C2652" t="str">
            <v>2023-01689</v>
          </cell>
          <cell r="D2652" t="str">
            <v>MOVISTAR</v>
          </cell>
          <cell r="E2652" t="str">
            <v>DESPACHO</v>
          </cell>
          <cell r="F2652" t="str">
            <v>NORMAL</v>
          </cell>
          <cell r="G2652" t="str">
            <v>031080202301689</v>
          </cell>
          <cell r="H2652">
            <v>44970</v>
          </cell>
          <cell r="I2652" t="str">
            <v>ENTREGADO</v>
          </cell>
          <cell r="J2652">
            <v>44971</v>
          </cell>
          <cell r="K2652" t="str">
            <v>AE CELISTICS CCI_KLEBER GRANDA_DANY IMBAQUINGO</v>
          </cell>
          <cell r="L2652" t="str">
            <v>AV AMAZONAS Y NACIONES UNIDAS CENTRO COMERCIAL INAQUITO LC 223 224</v>
          </cell>
        </row>
        <row r="2653">
          <cell r="A2653" t="str">
            <v>2023-01690</v>
          </cell>
          <cell r="B2653">
            <v>514529</v>
          </cell>
          <cell r="C2653" t="str">
            <v>2023-01690</v>
          </cell>
          <cell r="D2653" t="str">
            <v>MOVISTAR</v>
          </cell>
          <cell r="E2653" t="str">
            <v>DESPACHO</v>
          </cell>
          <cell r="F2653" t="str">
            <v>NORMAL</v>
          </cell>
          <cell r="G2653" t="str">
            <v>031080202301690</v>
          </cell>
          <cell r="H2653">
            <v>44970</v>
          </cell>
          <cell r="I2653" t="str">
            <v>ENTREGADO</v>
          </cell>
          <cell r="J2653">
            <v>44972</v>
          </cell>
          <cell r="K2653" t="str">
            <v>AE NORPHONE MALL DEL SOL_Andy Solorzano - Samantha Enriquez</v>
          </cell>
          <cell r="L2653" t="str">
            <v>AV. JOAQUIN ORRANTIA Y AV. CONSTITUCION. PARROQUIA TARQUI 4TO PSJ. 1 NE.POSTAL 090513</v>
          </cell>
        </row>
        <row r="2654">
          <cell r="A2654" t="str">
            <v>2023-01691</v>
          </cell>
          <cell r="B2654">
            <v>514530</v>
          </cell>
          <cell r="C2654" t="str">
            <v>2023-01691</v>
          </cell>
          <cell r="D2654" t="str">
            <v>MOVISTAR</v>
          </cell>
          <cell r="E2654" t="str">
            <v>DESPACHO</v>
          </cell>
          <cell r="F2654" t="str">
            <v>NORMAL</v>
          </cell>
          <cell r="G2654" t="str">
            <v>031080202301691</v>
          </cell>
          <cell r="H2654">
            <v>44970</v>
          </cell>
          <cell r="I2654" t="str">
            <v>ENTREGADO</v>
          </cell>
          <cell r="J2654">
            <v>44971</v>
          </cell>
          <cell r="K2654" t="str">
            <v>CAVS AE NORPHONE EL PORTAL_LOURDES BRAVO</v>
          </cell>
          <cell r="L2654" t="str">
            <v>AV GALO PLAZA LASSO Y AV SIMON BOLIVAR CENTRO COMERCIAL PORTAL SHOPPING LOCAL P25253 PISO DOS</v>
          </cell>
        </row>
        <row r="2655">
          <cell r="A2655" t="str">
            <v>2023-01692</v>
          </cell>
          <cell r="B2655">
            <v>514531</v>
          </cell>
          <cell r="C2655" t="str">
            <v>2023-01692</v>
          </cell>
          <cell r="D2655" t="str">
            <v>MOVISTAR</v>
          </cell>
          <cell r="E2655" t="str">
            <v>DESPACHO</v>
          </cell>
          <cell r="F2655" t="str">
            <v>NORMAL</v>
          </cell>
          <cell r="G2655" t="str">
            <v>031080202301692</v>
          </cell>
          <cell r="H2655">
            <v>44970</v>
          </cell>
          <cell r="I2655" t="str">
            <v>ENTREGADO</v>
          </cell>
          <cell r="J2655">
            <v>44971</v>
          </cell>
          <cell r="K2655" t="str">
            <v>CAVS AE SALESLAND RECREO_DIEGO MENA</v>
          </cell>
          <cell r="L2655" t="str">
            <v>AV PEDRO VICENTE MALDONADO CENTRO COMERCIAL RECREO NUM 37 45PLANTA BAJA QUITO</v>
          </cell>
        </row>
        <row r="2656">
          <cell r="A2656" t="str">
            <v>2023-01693</v>
          </cell>
          <cell r="B2656">
            <v>514532</v>
          </cell>
          <cell r="C2656" t="str">
            <v>2023-01693</v>
          </cell>
          <cell r="D2656" t="str">
            <v>MOVISTAR</v>
          </cell>
          <cell r="E2656" t="str">
            <v>DESPACHO</v>
          </cell>
          <cell r="F2656" t="str">
            <v>NORMAL</v>
          </cell>
          <cell r="G2656" t="str">
            <v>031080202301693</v>
          </cell>
          <cell r="H2656">
            <v>44970</v>
          </cell>
          <cell r="I2656" t="str">
            <v>ENTREGADO</v>
          </cell>
          <cell r="J2656">
            <v>44971</v>
          </cell>
          <cell r="K2656" t="str">
            <v>CAVS AE SALESLAND CONDADO_DIEGO MENA</v>
          </cell>
          <cell r="L2656" t="str">
            <v>AV DE LA PRENSA Y AV KENNED CENTRO COMERCIAL CONDADO SHOPING NIVEL 3 NUM L35 4 355 QUITO</v>
          </cell>
        </row>
        <row r="2657">
          <cell r="A2657" t="str">
            <v>2023-01694</v>
          </cell>
          <cell r="B2657">
            <v>514533</v>
          </cell>
          <cell r="C2657" t="str">
            <v>2023-01694</v>
          </cell>
          <cell r="D2657" t="str">
            <v>MOVISTAR</v>
          </cell>
          <cell r="E2657" t="str">
            <v>DESPACHO</v>
          </cell>
          <cell r="F2657" t="str">
            <v>NORMAL</v>
          </cell>
          <cell r="G2657" t="str">
            <v>031080202301694</v>
          </cell>
          <cell r="H2657">
            <v>44970</v>
          </cell>
          <cell r="I2657" t="str">
            <v>ENTREGADO</v>
          </cell>
          <cell r="J2657">
            <v>44971</v>
          </cell>
          <cell r="K2657" t="str">
            <v>AGENTE AE CELISTICS EL RECREO QUITO_KLEBER GRANDA_DANY IMBAQUINGO</v>
          </cell>
          <cell r="L2657" t="str">
            <v xml:space="preserve">FRANQUICIA PEDRO VICENTE MALDONADO 510194 Y CALVAS CC RECREO OF P106 </v>
          </cell>
        </row>
        <row r="2658">
          <cell r="A2658" t="str">
            <v>2023-01695</v>
          </cell>
          <cell r="B2658">
            <v>514534</v>
          </cell>
          <cell r="C2658" t="str">
            <v>2023-01695</v>
          </cell>
          <cell r="D2658" t="str">
            <v>MOVISTAR</v>
          </cell>
          <cell r="E2658" t="str">
            <v>DESPACHO</v>
          </cell>
          <cell r="F2658" t="str">
            <v>NORMAL</v>
          </cell>
          <cell r="G2658" t="str">
            <v>031080202301695</v>
          </cell>
          <cell r="H2658">
            <v>44970</v>
          </cell>
          <cell r="I2658" t="str">
            <v>ENTREGADO</v>
          </cell>
          <cell r="J2658">
            <v>44971</v>
          </cell>
          <cell r="K2658" t="str">
            <v>AGENTE AE CELISTICS SAN LUIS_KLEBER GRANDA_DANY IMBAQUINGO</v>
          </cell>
          <cell r="L2658" t="str">
            <v xml:space="preserve">CAVS PREMIUM AUTOPISTA GRAL RUMINAHUI Y AV SAN LUIS  </v>
          </cell>
        </row>
        <row r="2659">
          <cell r="A2659" t="str">
            <v>2023-01696</v>
          </cell>
          <cell r="B2659">
            <v>514535</v>
          </cell>
          <cell r="C2659" t="str">
            <v>2023-01696</v>
          </cell>
          <cell r="D2659" t="str">
            <v>MOVISTAR</v>
          </cell>
          <cell r="E2659" t="str">
            <v>DESPACHO</v>
          </cell>
          <cell r="F2659" t="str">
            <v>NORMAL</v>
          </cell>
          <cell r="G2659" t="str">
            <v>031080202301696</v>
          </cell>
          <cell r="H2659">
            <v>44970</v>
          </cell>
          <cell r="I2659" t="str">
            <v>ENTREGADO</v>
          </cell>
          <cell r="J2659">
            <v>44971</v>
          </cell>
          <cell r="K2659" t="str">
            <v>CAVS AE NORPHONE EL CONDADO_PUSDA CHEZA ERIKA ELIZABETH</v>
          </cell>
          <cell r="L2659" t="str">
            <v>AVENIDA DE LA PRENSA Y AVENIDA KENNEDY CC CONDADO SHOPPING  LOCAL 314 FRENTE A KIA</v>
          </cell>
        </row>
        <row r="2660">
          <cell r="A2660" t="str">
            <v>2023-01697</v>
          </cell>
          <cell r="B2660">
            <v>514536</v>
          </cell>
          <cell r="C2660" t="str">
            <v>2023-01697</v>
          </cell>
          <cell r="D2660" t="str">
            <v>MOVISTAR</v>
          </cell>
          <cell r="E2660" t="str">
            <v>DESPACHO</v>
          </cell>
          <cell r="F2660" t="str">
            <v>NORMAL</v>
          </cell>
          <cell r="G2660" t="str">
            <v>031080202301697</v>
          </cell>
          <cell r="H2660">
            <v>44970</v>
          </cell>
          <cell r="I2660" t="str">
            <v>ENTREGADO</v>
          </cell>
          <cell r="J2660">
            <v>44971</v>
          </cell>
          <cell r="K2660" t="str">
            <v>CAVS AE NORPHONE EL JARDIN_PAOLA MORAN</v>
          </cell>
          <cell r="L2660" t="str">
            <v xml:space="preserve">AV AMAZONAS N6  114 Y REPUBLICA CC EL JARDIN  </v>
          </cell>
        </row>
        <row r="2661">
          <cell r="A2661" t="str">
            <v>2023-01698</v>
          </cell>
          <cell r="B2661">
            <v>514537</v>
          </cell>
          <cell r="C2661" t="str">
            <v>2023-01698</v>
          </cell>
          <cell r="D2661" t="str">
            <v>MOVISTAR</v>
          </cell>
          <cell r="E2661" t="str">
            <v>DESPACHO</v>
          </cell>
          <cell r="F2661" t="str">
            <v>NORMAL</v>
          </cell>
          <cell r="G2661" t="str">
            <v>031080202301698</v>
          </cell>
          <cell r="H2661">
            <v>44970</v>
          </cell>
          <cell r="I2661" t="str">
            <v>ENTREGADO</v>
          </cell>
          <cell r="J2661">
            <v>44971</v>
          </cell>
          <cell r="K2661" t="str">
            <v>CAVS AE SALESLAND SCALA_DIEGO FERNANDO MENA VILLALBA</v>
          </cell>
          <cell r="L2661" t="str">
            <v>Kilometro 12 ½, Parroquia de Cumbaya, CENTRO COMERCIAL SCALA SHOPPING, Planta Baja, Local L104</v>
          </cell>
        </row>
        <row r="2662">
          <cell r="A2662" t="str">
            <v>2023-01699</v>
          </cell>
          <cell r="B2662">
            <v>514538</v>
          </cell>
          <cell r="C2662" t="str">
            <v>2023-01699</v>
          </cell>
          <cell r="D2662" t="str">
            <v>MOVISTAR</v>
          </cell>
          <cell r="E2662" t="str">
            <v>DESPACHO</v>
          </cell>
          <cell r="F2662" t="str">
            <v>NORMAL</v>
          </cell>
          <cell r="G2662" t="str">
            <v>031080202301699</v>
          </cell>
          <cell r="H2662">
            <v>44970</v>
          </cell>
          <cell r="I2662" t="str">
            <v>ENTREGADO</v>
          </cell>
          <cell r="J2662">
            <v>44971</v>
          </cell>
          <cell r="K2662" t="str">
            <v>DISTEVSATT S.A. SANTA ROSA_DANNY AUGUSTO SANCHEZ ESPINOSA</v>
          </cell>
          <cell r="L2662" t="str">
            <v>ANTONIO JOSE DE SUCRE Y VEGA DAVILA  SANTA ROSA DE EL ORO SANTA ROSA EL ORO</v>
          </cell>
        </row>
        <row r="2663">
          <cell r="A2663" t="str">
            <v>2023-01700</v>
          </cell>
          <cell r="B2663">
            <v>514539</v>
          </cell>
          <cell r="C2663" t="str">
            <v>2023-01700</v>
          </cell>
          <cell r="D2663" t="str">
            <v>MOVISTAR</v>
          </cell>
          <cell r="E2663" t="str">
            <v>DESPACHO</v>
          </cell>
          <cell r="F2663" t="str">
            <v>NORMAL</v>
          </cell>
          <cell r="G2663" t="str">
            <v>FT85819</v>
          </cell>
          <cell r="H2663">
            <v>44970</v>
          </cell>
          <cell r="I2663" t="str">
            <v>ENTREGADO</v>
          </cell>
          <cell r="J2663">
            <v>44971</v>
          </cell>
          <cell r="K2663" t="str">
            <v>VIPSOLUCIONES_JULIO CESAR GOMEZ ARGOTI</v>
          </cell>
          <cell r="L2663" t="str">
            <v>MANUE CAJIAS E13146 Y TORIBIO HIDALGO PB SEC. LA VICENTINA ALTA PB</v>
          </cell>
        </row>
        <row r="2664">
          <cell r="A2664" t="str">
            <v>2023-01701</v>
          </cell>
          <cell r="B2664">
            <v>514540</v>
          </cell>
          <cell r="C2664" t="str">
            <v>2023-01701</v>
          </cell>
          <cell r="D2664" t="str">
            <v>MOVISTAR</v>
          </cell>
          <cell r="E2664" t="str">
            <v>DESPACHO</v>
          </cell>
          <cell r="F2664" t="str">
            <v>NORMAL</v>
          </cell>
          <cell r="G2664" t="str">
            <v>031080202301701</v>
          </cell>
          <cell r="H2664">
            <v>44970</v>
          </cell>
          <cell r="I2664" t="str">
            <v>ENTREGADO</v>
          </cell>
          <cell r="J2664">
            <v>44971</v>
          </cell>
          <cell r="K2664" t="str">
            <v>CORPORATIVO ROMERO RYRTECH S.A.S (SHOPPING QUEVEDO)_MAURENY ROMERO</v>
          </cell>
          <cell r="L2664" t="str">
            <v xml:space="preserve">km 1.5 vIa a Sto Domingo y Patria Nueva, Av. Walter Andrade </v>
          </cell>
        </row>
        <row r="2665">
          <cell r="A2665" t="str">
            <v>2023-01702</v>
          </cell>
          <cell r="B2665">
            <v>514541</v>
          </cell>
          <cell r="C2665" t="str">
            <v>2023-01702</v>
          </cell>
          <cell r="D2665" t="str">
            <v>MOVISTAR</v>
          </cell>
          <cell r="E2665" t="str">
            <v>DESPACHO</v>
          </cell>
          <cell r="F2665" t="str">
            <v>NORMAL</v>
          </cell>
          <cell r="G2665" t="str">
            <v>031080202301702</v>
          </cell>
          <cell r="H2665">
            <v>44970</v>
          </cell>
          <cell r="I2665" t="str">
            <v>ENTREGADO</v>
          </cell>
          <cell r="J2665">
            <v>44971</v>
          </cell>
          <cell r="K2665" t="str">
            <v>GRUPO ROMERO (C.C. MALL EL FORTIN)_ROMERO RODRIGUEZ MAURENY GEANELLA</v>
          </cell>
          <cell r="L2665" t="str">
            <v>Av perimetral calle casuarina Centro Comercial  Mall del fortin</v>
          </cell>
        </row>
        <row r="2666">
          <cell r="A2666" t="str">
            <v>2023-01703</v>
          </cell>
          <cell r="B2666">
            <v>514542</v>
          </cell>
          <cell r="C2666" t="str">
            <v>2023-01703</v>
          </cell>
          <cell r="D2666" t="str">
            <v>TUENTI</v>
          </cell>
          <cell r="E2666" t="str">
            <v>DESPACHO</v>
          </cell>
          <cell r="F2666" t="str">
            <v>NORMAL</v>
          </cell>
          <cell r="G2666" t="str">
            <v>FT85848</v>
          </cell>
          <cell r="H2666">
            <v>44970</v>
          </cell>
          <cell r="I2666" t="str">
            <v>ENTREGADO</v>
          </cell>
          <cell r="J2666">
            <v>44971</v>
          </cell>
          <cell r="K2666" t="str">
            <v>RAUL ANTONIO ALVAREZ JARAMILLO_Raul Alvarez</v>
          </cell>
          <cell r="L2666" t="str">
            <v>Cdla. La Herradura mz8 v14, planta alta, entre Banco Bolivariano de la  Francisco de Orellana.</v>
          </cell>
        </row>
        <row r="2667">
          <cell r="A2667" t="str">
            <v>2023-01704</v>
          </cell>
          <cell r="B2667">
            <v>514543</v>
          </cell>
          <cell r="C2667" t="str">
            <v>2023-01704</v>
          </cell>
          <cell r="D2667" t="str">
            <v>TUENTI</v>
          </cell>
          <cell r="E2667" t="str">
            <v>DESPACHO</v>
          </cell>
          <cell r="F2667" t="str">
            <v>NORMAL</v>
          </cell>
          <cell r="G2667" t="str">
            <v>FT85847</v>
          </cell>
          <cell r="H2667">
            <v>44970</v>
          </cell>
          <cell r="I2667" t="str">
            <v>ENTREGADO</v>
          </cell>
          <cell r="J2667">
            <v>44971</v>
          </cell>
          <cell r="K2667" t="str">
            <v>NICRONET - TUENTI - GUAYAS_LUZMILA ENRIQUETA CABRERA PALACIO</v>
          </cell>
          <cell r="L2667" t="str">
            <v>URDESA NORTE CALLE BALSAMOS NORTE 513 Y LA SEXTA</v>
          </cell>
        </row>
        <row r="2668">
          <cell r="A2668" t="str">
            <v>2023-01705</v>
          </cell>
          <cell r="B2668">
            <v>514544</v>
          </cell>
          <cell r="C2668" t="str">
            <v>2023-01705</v>
          </cell>
          <cell r="D2668" t="str">
            <v>TUENTI</v>
          </cell>
          <cell r="E2668" t="str">
            <v>DESPACHO</v>
          </cell>
          <cell r="F2668" t="str">
            <v>NORMAL</v>
          </cell>
          <cell r="G2668" t="str">
            <v>031080202301705</v>
          </cell>
          <cell r="H2668">
            <v>44970</v>
          </cell>
          <cell r="I2668" t="str">
            <v>ENTREGADO</v>
          </cell>
          <cell r="J2668">
            <v>44971</v>
          </cell>
          <cell r="K2668" t="str">
            <v>TECECAB TUENTI MANABI_BRYAN LEDESMA</v>
          </cell>
          <cell r="L2668" t="str">
            <v>MANTA BUSINESS CENTER TORRE B PISO 4 OF 404 AV 24 Y CALLE M3, BARRIO EL MURCIELAGO</v>
          </cell>
        </row>
        <row r="2669">
          <cell r="A2669" t="str">
            <v>2023-01706</v>
          </cell>
          <cell r="B2669">
            <v>514545</v>
          </cell>
          <cell r="C2669" t="str">
            <v>2023-01706</v>
          </cell>
          <cell r="D2669" t="str">
            <v>TUENTI</v>
          </cell>
          <cell r="E2669" t="str">
            <v>DESPACHO</v>
          </cell>
          <cell r="F2669" t="str">
            <v>NORMAL</v>
          </cell>
          <cell r="G2669" t="str">
            <v>FT85821</v>
          </cell>
          <cell r="H2669">
            <v>44970</v>
          </cell>
          <cell r="I2669" t="str">
            <v>ENTREGADO</v>
          </cell>
          <cell r="J2669">
            <v>44971</v>
          </cell>
          <cell r="K2669" t="str">
            <v>TECECAB TUENTI PICHINCHA_ZAIDA MOREIRA</v>
          </cell>
          <cell r="L2669" t="str">
            <v>AV. AMAZONAS N21-147 Y ROCA</v>
          </cell>
        </row>
        <row r="2670">
          <cell r="A2670" t="str">
            <v>2023-01707</v>
          </cell>
          <cell r="B2670">
            <v>514546</v>
          </cell>
          <cell r="C2670" t="str">
            <v>2023-01707</v>
          </cell>
          <cell r="D2670" t="str">
            <v>TUENTI</v>
          </cell>
          <cell r="E2670" t="str">
            <v>DESPACHO</v>
          </cell>
          <cell r="F2670" t="str">
            <v>NORMAL</v>
          </cell>
          <cell r="G2670" t="str">
            <v>031080202301707</v>
          </cell>
          <cell r="H2670">
            <v>44970</v>
          </cell>
          <cell r="I2670" t="str">
            <v>ENTREGADO</v>
          </cell>
          <cell r="J2670">
            <v>44971</v>
          </cell>
          <cell r="K2670" t="str">
            <v>NANOMAX TUENTI_DONNYS ROBERTO FEIJOO SALAZAR</v>
          </cell>
          <cell r="L2670" t="str">
            <v xml:space="preserve"> CALLEJON 1ERA B NORTE Y JORGE MURILLO UGARTE, JUNTO AL HOTEL GREHIS.</v>
          </cell>
        </row>
        <row r="2671">
          <cell r="A2671" t="str">
            <v>SG_2023_243</v>
          </cell>
          <cell r="B2671">
            <v>514522</v>
          </cell>
          <cell r="C2671" t="str">
            <v>SG_2023_243</v>
          </cell>
          <cell r="D2671" t="str">
            <v>SG</v>
          </cell>
          <cell r="E2671" t="str">
            <v>DESPACHO</v>
          </cell>
          <cell r="F2671" t="str">
            <v>NORMAL</v>
          </cell>
          <cell r="G2671" t="str">
            <v>85876</v>
          </cell>
          <cell r="H2671">
            <v>44970</v>
          </cell>
          <cell r="I2671" t="str">
            <v>ENTREGADO</v>
          </cell>
          <cell r="J2671">
            <v>44971</v>
          </cell>
          <cell r="K2671" t="str">
            <v>DEMACO STA LEONOR</v>
          </cell>
          <cell r="L2671" t="str">
            <v>AV BENJAMIN ROSALES URBANIZACION SANTA LEONOR MZ 6 SOLAR 13</v>
          </cell>
        </row>
        <row r="2672">
          <cell r="A2672" t="str">
            <v>SG_2023_247</v>
          </cell>
          <cell r="B2672">
            <v>514521</v>
          </cell>
          <cell r="C2672" t="str">
            <v>SG_2023_247</v>
          </cell>
          <cell r="D2672" t="str">
            <v>SG</v>
          </cell>
          <cell r="E2672" t="str">
            <v>DESPACHO</v>
          </cell>
          <cell r="F2672" t="str">
            <v>NORMAL</v>
          </cell>
          <cell r="G2672" t="str">
            <v>85980</v>
          </cell>
          <cell r="H2672">
            <v>44970</v>
          </cell>
          <cell r="I2672" t="str">
            <v>ENTREGADO</v>
          </cell>
          <cell r="J2672">
            <v>44971</v>
          </cell>
          <cell r="K2672" t="str">
            <v>MEGAPRODUCTOS - GUAYAQUIL</v>
          </cell>
          <cell r="L2672" t="str">
            <v>KM 7.5 VÍA A DAULE, CDLA. SANTA CECILIA CALLE 12AVA #501 ENTRE CALLE 3ERA Y 4TA</v>
          </cell>
        </row>
        <row r="2673">
          <cell r="A2673" t="str">
            <v>SG_23_189</v>
          </cell>
          <cell r="B2673">
            <v>514520</v>
          </cell>
          <cell r="C2673" t="str">
            <v>SG_23_189</v>
          </cell>
          <cell r="D2673" t="str">
            <v>SG</v>
          </cell>
          <cell r="E2673" t="str">
            <v>DESPACHO</v>
          </cell>
          <cell r="F2673" t="str">
            <v>NORMAL</v>
          </cell>
          <cell r="G2673" t="str">
            <v>FT86262</v>
          </cell>
          <cell r="H2673">
            <v>44970</v>
          </cell>
          <cell r="I2673" t="str">
            <v>ENTREGADO</v>
          </cell>
          <cell r="J2673">
            <v>44972</v>
          </cell>
          <cell r="K2673" t="str">
            <v>FERRETERIA INDUSTRIAL - FINPAC</v>
          </cell>
          <cell r="L2673" t="str">
            <v>LOTIZACION CERRO COLORADO COOP VERGELES MZ 1245 SOLAR 1-2</v>
          </cell>
        </row>
        <row r="2674">
          <cell r="A2674" t="str">
            <v>SG_2023_234_248</v>
          </cell>
          <cell r="B2674">
            <v>514519</v>
          </cell>
          <cell r="C2674" t="str">
            <v>SG_2023_234_248</v>
          </cell>
          <cell r="D2674" t="str">
            <v>SG</v>
          </cell>
          <cell r="E2674" t="str">
            <v>DESPACHO</v>
          </cell>
          <cell r="F2674" t="str">
            <v>NORMAL</v>
          </cell>
          <cell r="G2674" t="str">
            <v>85917</v>
          </cell>
          <cell r="H2674">
            <v>44970</v>
          </cell>
          <cell r="I2674" t="str">
            <v>ENTREGADO</v>
          </cell>
          <cell r="J2674">
            <v>44971</v>
          </cell>
          <cell r="K2674" t="str">
            <v>MEGAPROFER-STA ROSA</v>
          </cell>
          <cell r="L2674" t="str">
            <v>CALLE VENEZUELA S/N Y BERNARDIO ECHEVERRÍA (KM 71/2 VÍA A GUARANDA) PARROQUIA SANTA ROSA.</v>
          </cell>
        </row>
        <row r="2675">
          <cell r="A2675" t="str">
            <v>SG_23_188</v>
          </cell>
          <cell r="B2675">
            <v>514518</v>
          </cell>
          <cell r="C2675" t="str">
            <v>SG_23_188</v>
          </cell>
          <cell r="D2675" t="str">
            <v>SG</v>
          </cell>
          <cell r="E2675" t="str">
            <v>DESPACHO</v>
          </cell>
          <cell r="F2675" t="str">
            <v>NORMAL</v>
          </cell>
          <cell r="G2675" t="str">
            <v>FT85869</v>
          </cell>
          <cell r="H2675">
            <v>44970</v>
          </cell>
          <cell r="I2675" t="str">
            <v>ENTREGADO</v>
          </cell>
          <cell r="J2675">
            <v>44971</v>
          </cell>
          <cell r="K2675" t="str">
            <v>MEGAPROFER AMBATO</v>
          </cell>
          <cell r="L2675" t="str">
            <v>BODEGA AMBATO ,PANAMERICANA SUR/ PARQUE INDUSTRIAL STA ROSA VIA GUARANDA</v>
          </cell>
        </row>
        <row r="2676">
          <cell r="A2676" t="str">
            <v>3150</v>
          </cell>
          <cell r="B2676">
            <v>514517</v>
          </cell>
          <cell r="C2676" t="str">
            <v>3150</v>
          </cell>
          <cell r="D2676" t="str">
            <v>TEST</v>
          </cell>
          <cell r="E2676" t="str">
            <v>DESPACHO</v>
          </cell>
          <cell r="G2676" t="str">
            <v>PR3150</v>
          </cell>
          <cell r="H2676">
            <v>44970</v>
          </cell>
          <cell r="I2676" t="str">
            <v>ENTREGADO</v>
          </cell>
          <cell r="J2676">
            <v>44971</v>
          </cell>
          <cell r="K2676" t="str">
            <v>Sofia Chau</v>
          </cell>
          <cell r="L2676" t="str">
            <v>Mz A1 villa 4 Piso/Dpto: 21. Entre ruben artigas</v>
          </cell>
        </row>
        <row r="2677">
          <cell r="A2677" t="str">
            <v>SG_23_187</v>
          </cell>
          <cell r="B2677">
            <v>514516</v>
          </cell>
          <cell r="C2677" t="str">
            <v>SG_23_187</v>
          </cell>
          <cell r="D2677" t="str">
            <v>SG</v>
          </cell>
          <cell r="E2677" t="str">
            <v>DESPACHO</v>
          </cell>
          <cell r="F2677" t="str">
            <v>NORMAL</v>
          </cell>
          <cell r="G2677" t="str">
            <v>FT85871</v>
          </cell>
          <cell r="H2677">
            <v>44970</v>
          </cell>
          <cell r="I2677" t="str">
            <v>ENTREGADO</v>
          </cell>
          <cell r="J2677">
            <v>44971</v>
          </cell>
          <cell r="K2677" t="str">
            <v>MEGAPRODUCTOS GYE</v>
          </cell>
          <cell r="L2677" t="str">
            <v>MEGAPRODUCTOS S.A. - GYE</v>
          </cell>
        </row>
        <row r="2678">
          <cell r="A2678" t="str">
            <v>SG_2023_225_233_244</v>
          </cell>
          <cell r="B2678">
            <v>514515</v>
          </cell>
          <cell r="C2678" t="str">
            <v>SG_2023_225_233_244</v>
          </cell>
          <cell r="D2678" t="str">
            <v>SG</v>
          </cell>
          <cell r="E2678" t="str">
            <v>DESPACHO</v>
          </cell>
          <cell r="F2678" t="str">
            <v>NORMAL</v>
          </cell>
          <cell r="G2678" t="str">
            <v>85875</v>
          </cell>
          <cell r="H2678">
            <v>44970</v>
          </cell>
          <cell r="I2678" t="str">
            <v>ENTREGADO</v>
          </cell>
          <cell r="J2678">
            <v>44971</v>
          </cell>
          <cell r="K2678" t="str">
            <v>VERDESOTO AMBATO</v>
          </cell>
          <cell r="L2678" t="str">
            <v>HUACHI CHICO / AV. VICTOR HUGO S/N Y ARISTIDES SARTORIO</v>
          </cell>
        </row>
        <row r="2679">
          <cell r="A2679" t="str">
            <v>SG_23_186</v>
          </cell>
          <cell r="B2679">
            <v>514514</v>
          </cell>
          <cell r="C2679" t="str">
            <v>SG_23_186</v>
          </cell>
          <cell r="D2679" t="str">
            <v>SG</v>
          </cell>
          <cell r="E2679" t="str">
            <v>DESPACHO</v>
          </cell>
          <cell r="F2679" t="str">
            <v>NORMAL</v>
          </cell>
          <cell r="G2679" t="str">
            <v>FT85872</v>
          </cell>
          <cell r="H2679">
            <v>44970</v>
          </cell>
          <cell r="I2679" t="str">
            <v>ENTREGADO</v>
          </cell>
          <cell r="J2679">
            <v>44971</v>
          </cell>
          <cell r="K2679" t="str">
            <v>DEMACO SANTA LEONOR</v>
          </cell>
          <cell r="L2679" t="str">
            <v>AV BENJAMIN ROSALES URBANIZACION SANTA LEONOR MZ 6 SOLAR 13</v>
          </cell>
        </row>
        <row r="2680">
          <cell r="A2680" t="str">
            <v>SG_23_185</v>
          </cell>
          <cell r="B2680">
            <v>514513</v>
          </cell>
          <cell r="C2680" t="str">
            <v>SG_23_185</v>
          </cell>
          <cell r="D2680" t="str">
            <v>SG</v>
          </cell>
          <cell r="E2680" t="str">
            <v>DESPACHO</v>
          </cell>
          <cell r="F2680" t="str">
            <v>NORMAL</v>
          </cell>
          <cell r="G2680" t="str">
            <v>FT85873</v>
          </cell>
          <cell r="H2680">
            <v>44970</v>
          </cell>
          <cell r="I2680" t="str">
            <v>ENTREGADO</v>
          </cell>
          <cell r="J2680">
            <v>44971</v>
          </cell>
          <cell r="K2680" t="str">
            <v>PINTURAS VERDESOTO</v>
          </cell>
          <cell r="L2680" t="str">
            <v>HUACHI CHICO / AV. VICTOR HUGO S/N Y ARISTIDES SARTORIO</v>
          </cell>
        </row>
        <row r="2681">
          <cell r="A2681" t="str">
            <v>SG_23_184</v>
          </cell>
          <cell r="B2681">
            <v>514512</v>
          </cell>
          <cell r="C2681" t="str">
            <v>SG_23_184</v>
          </cell>
          <cell r="D2681" t="str">
            <v>SG</v>
          </cell>
          <cell r="E2681" t="str">
            <v>DESPACHO</v>
          </cell>
          <cell r="F2681" t="str">
            <v>NORMAL</v>
          </cell>
          <cell r="G2681" t="str">
            <v>FT85870</v>
          </cell>
          <cell r="H2681">
            <v>44970</v>
          </cell>
          <cell r="I2681" t="str">
            <v>ENTREGADO</v>
          </cell>
          <cell r="J2681">
            <v>44971</v>
          </cell>
          <cell r="K2681" t="str">
            <v>DEMACO SANTA LEONOR</v>
          </cell>
          <cell r="L2681" t="str">
            <v>AV BENJAMIN ROSALES URBANIZACION SANTA LEONOR MZ 6 SOLAR 13</v>
          </cell>
        </row>
        <row r="2682">
          <cell r="A2682" t="str">
            <v>53745</v>
          </cell>
          <cell r="B2682">
            <v>514511</v>
          </cell>
          <cell r="C2682" t="str">
            <v>53745</v>
          </cell>
          <cell r="D2682" t="str">
            <v>DEGSO</v>
          </cell>
          <cell r="E2682" t="str">
            <v>DESPACHO</v>
          </cell>
          <cell r="F2682" t="str">
            <v>NORMAL</v>
          </cell>
          <cell r="G2682" t="str">
            <v>FT85855</v>
          </cell>
          <cell r="H2682">
            <v>44970</v>
          </cell>
          <cell r="I2682" t="str">
            <v>ENTREGADO</v>
          </cell>
          <cell r="J2682">
            <v>44971</v>
          </cell>
          <cell r="K2682" t="str">
            <v>CHAIDE Y CHAIDE S.A.</v>
          </cell>
          <cell r="L2682" t="str">
            <v>DIRECCION: SANGOLQUI ? AV. LOS SHYRIS KM 4 SECTOR SAN JOSE ? ATENCION EMILIA CEVALLOS ? TELF 3989100</v>
          </cell>
        </row>
        <row r="2683">
          <cell r="A2683" t="str">
            <v>CELLTRO0022</v>
          </cell>
          <cell r="B2683">
            <v>514510</v>
          </cell>
          <cell r="C2683" t="str">
            <v>CELLTRO0022</v>
          </cell>
          <cell r="D2683" t="str">
            <v>CELLTROPOLIS</v>
          </cell>
          <cell r="E2683" t="str">
            <v>DESPACHO</v>
          </cell>
          <cell r="F2683" t="str">
            <v>NORMAL</v>
          </cell>
          <cell r="G2683" t="str">
            <v>031080000000022</v>
          </cell>
          <cell r="H2683">
            <v>44970</v>
          </cell>
          <cell r="I2683" t="str">
            <v>ENTREGADO</v>
          </cell>
          <cell r="J2683">
            <v>44971</v>
          </cell>
          <cell r="K2683" t="str">
            <v>CLARO ON LINE+XAVIER CUSIN</v>
          </cell>
          <cell r="L2683" t="str">
            <v>ASCASUBI Y LIBERTAD LOCAL ESQUINERO CON ROTULO DE CLARO FRENTE A LA CASA FLORIDA ( CAYAMBE )</v>
          </cell>
        </row>
        <row r="2684">
          <cell r="A2684" t="str">
            <v>18653843</v>
          </cell>
          <cell r="B2684">
            <v>514509</v>
          </cell>
          <cell r="C2684" t="str">
            <v>18653843</v>
          </cell>
          <cell r="D2684" t="str">
            <v>SPARE</v>
          </cell>
          <cell r="E2684" t="str">
            <v>DESPACHO</v>
          </cell>
          <cell r="F2684" t="str">
            <v>NORMAL</v>
          </cell>
          <cell r="G2684" t="str">
            <v>85667</v>
          </cell>
          <cell r="H2684">
            <v>44970</v>
          </cell>
          <cell r="I2684" t="str">
            <v>ENTREGADO</v>
          </cell>
          <cell r="J2684">
            <v>44971</v>
          </cell>
          <cell r="K2684" t="str">
            <v>FLEXNET QUITO</v>
          </cell>
          <cell r="L2684" t="str">
            <v>COMPLEJO SAN JORGE. 28 DE JUNIO Y GARCIA MORENO - ENTRADA A LLANO GRANDE.</v>
          </cell>
        </row>
        <row r="2685">
          <cell r="A2685" t="str">
            <v>20003111639377</v>
          </cell>
          <cell r="B2685">
            <v>514480</v>
          </cell>
          <cell r="C2685" t="str">
            <v>20003111639377</v>
          </cell>
          <cell r="D2685" t="str">
            <v>CONECEL</v>
          </cell>
          <cell r="E2685" t="str">
            <v>DESPACHO</v>
          </cell>
          <cell r="F2685" t="str">
            <v>NORMAL</v>
          </cell>
          <cell r="H2685">
            <v>44970</v>
          </cell>
          <cell r="I2685" t="str">
            <v>INCIDENCIA</v>
          </cell>
          <cell r="J2685">
            <v>44973</v>
          </cell>
          <cell r="K2685" t="str">
            <v xml:space="preserve">SAYDA KARINA GONGORA GRACIA / </v>
          </cell>
          <cell r="L2685" t="str">
            <v>CUENCA / SUCRE / CALLE GONZALO CORDERO Y JUAN INIGUEZ EN EL EDIFICIO SANTA LUCIA DIAGONAL A SERVIENTREGA</v>
          </cell>
        </row>
        <row r="2686">
          <cell r="A2686" t="str">
            <v>20003110618848</v>
          </cell>
          <cell r="B2686">
            <v>514482</v>
          </cell>
          <cell r="C2686" t="str">
            <v>20003110618848</v>
          </cell>
          <cell r="D2686" t="str">
            <v>CONECEL</v>
          </cell>
          <cell r="E2686" t="str">
            <v>DESPACHO</v>
          </cell>
          <cell r="F2686" t="str">
            <v>NORMAL</v>
          </cell>
          <cell r="G2686" t="str">
            <v>GR20003110618848</v>
          </cell>
          <cell r="H2686">
            <v>44970</v>
          </cell>
          <cell r="I2686" t="str">
            <v>ENTREGADO</v>
          </cell>
          <cell r="J2686">
            <v>44972</v>
          </cell>
          <cell r="K2686" t="str">
            <v xml:space="preserve">SANDRA KATIUSCA TIGUA CASTRO / </v>
          </cell>
          <cell r="L2686" t="str">
            <v>MANTA / ELOY ALFARO / BARRIO MARIA AUXILIADORA CALLE 311 Y AV 217 CASA N310 A MEDIA CUADRA DE LA DISTRIBUIDORA AVICOLA FERNANDEZ</v>
          </cell>
        </row>
        <row r="2687">
          <cell r="A2687" t="str">
            <v>20003111629124</v>
          </cell>
          <cell r="B2687">
            <v>514483</v>
          </cell>
          <cell r="C2687" t="str">
            <v>20003111629124</v>
          </cell>
          <cell r="D2687" t="str">
            <v>CONECEL</v>
          </cell>
          <cell r="E2687" t="str">
            <v>DESPACHO</v>
          </cell>
          <cell r="F2687" t="str">
            <v>NORMAL</v>
          </cell>
          <cell r="G2687" t="str">
            <v>FT86001</v>
          </cell>
          <cell r="H2687">
            <v>44970</v>
          </cell>
          <cell r="I2687" t="str">
            <v>INCIDENCIA</v>
          </cell>
          <cell r="J2687">
            <v>44973</v>
          </cell>
          <cell r="K2687" t="str">
            <v xml:space="preserve">YADIRA ALEXANDRA SARANGO FLORES / </v>
          </cell>
          <cell r="L2687" t="str">
            <v>QUITO / TUMBACO / COOPERATIVA DE TAXIS ILALO CLL GONZALO MENESES MANUELA CANIZARES ATRAS DEL CEMENTERIO TUMBACO</v>
          </cell>
        </row>
        <row r="2688">
          <cell r="A2688" t="str">
            <v>20003110718044</v>
          </cell>
          <cell r="B2688">
            <v>514485</v>
          </cell>
          <cell r="C2688" t="str">
            <v>20003110718044</v>
          </cell>
          <cell r="D2688" t="str">
            <v>CONECEL</v>
          </cell>
          <cell r="E2688" t="str">
            <v>DESPACHO</v>
          </cell>
          <cell r="F2688" t="str">
            <v>NORMAL</v>
          </cell>
          <cell r="G2688" t="str">
            <v>031002004259341</v>
          </cell>
          <cell r="H2688">
            <v>44970</v>
          </cell>
          <cell r="I2688" t="str">
            <v>COORDINADO</v>
          </cell>
          <cell r="J2688">
            <v>44973</v>
          </cell>
          <cell r="K2688" t="str">
            <v>JUSTIN SANTIAGO CISNEROS ROMERO / MARIA ISABELL ROMERO CISNERO</v>
          </cell>
          <cell r="L2688" t="str">
            <v>AMBATO / HUACHI LORETO / CALLE CASIQUE ALVAREZ,Y PASAJE FRAY JUAN MARIA ORMAZA CSA 1P CL CREMA FRENTE AL SUPERMECADO ALEXA</v>
          </cell>
        </row>
        <row r="2689">
          <cell r="A2689" t="str">
            <v>20003107456533</v>
          </cell>
          <cell r="B2689">
            <v>514491</v>
          </cell>
          <cell r="C2689" t="str">
            <v>20003107456533</v>
          </cell>
          <cell r="D2689" t="str">
            <v>CONECEL</v>
          </cell>
          <cell r="E2689" t="str">
            <v>DESPACHO</v>
          </cell>
          <cell r="F2689" t="str">
            <v>NORMAL</v>
          </cell>
          <cell r="G2689" t="str">
            <v>031002004259343</v>
          </cell>
          <cell r="H2689">
            <v>44970</v>
          </cell>
          <cell r="I2689" t="str">
            <v>ENTREGADO</v>
          </cell>
          <cell r="J2689">
            <v>44972</v>
          </cell>
          <cell r="K2689" t="str">
            <v xml:space="preserve">NICOLE GALUD CHIRIBOGA MOREIRA / </v>
          </cell>
          <cell r="L2689" t="str">
            <v>PORTOVIEJO / FRANCISCO PACHECO / CIUDADELA NUEVO PORTOVIEJO CALLE 24 Y 25 DE DICEMBRE EN CASA ESQUINERA DE DOS PISOS REF: AL FRENTE DE UN LOTE VALDIO 2 CUADRA DE UPC NUEVO PORTOVIEJO</v>
          </cell>
        </row>
        <row r="2690">
          <cell r="A2690" t="str">
            <v>20003111619259</v>
          </cell>
          <cell r="B2690">
            <v>514492</v>
          </cell>
          <cell r="C2690" t="str">
            <v>20003111619259</v>
          </cell>
          <cell r="D2690" t="str">
            <v>CONECEL</v>
          </cell>
          <cell r="E2690" t="str">
            <v>DESPACHO</v>
          </cell>
          <cell r="F2690" t="str">
            <v>NORMAL</v>
          </cell>
          <cell r="G2690" t="str">
            <v/>
          </cell>
          <cell r="H2690">
            <v>44970</v>
          </cell>
          <cell r="I2690" t="str">
            <v>ENTREGADO</v>
          </cell>
          <cell r="J2690">
            <v>44971</v>
          </cell>
          <cell r="K2690" t="str">
            <v xml:space="preserve">MARCO ANTONIO ARIAS NEIRA / </v>
          </cell>
          <cell r="L2690" t="str">
            <v>CUENCA / SAN SEBASTIAN / AV DEL TEJAR Y PELILEO EN LA EMPRESA IMPRENTA MONSALVE MORENO A DOS CUADRAS DEL PARQUE EL TEJAR</v>
          </cell>
        </row>
        <row r="2691">
          <cell r="A2691" t="str">
            <v>20003110315078</v>
          </cell>
          <cell r="B2691">
            <v>514494</v>
          </cell>
          <cell r="C2691" t="str">
            <v>20003110315078</v>
          </cell>
          <cell r="D2691" t="str">
            <v>CONECEL</v>
          </cell>
          <cell r="E2691" t="str">
            <v>DESPACHO</v>
          </cell>
          <cell r="F2691" t="str">
            <v>NORMAL</v>
          </cell>
          <cell r="G2691" t="str">
            <v>031002004259344</v>
          </cell>
          <cell r="H2691">
            <v>44970</v>
          </cell>
          <cell r="I2691" t="str">
            <v>DEVOLUCION_EN_PROCESO</v>
          </cell>
          <cell r="J2691">
            <v>44973</v>
          </cell>
          <cell r="K2691" t="str">
            <v xml:space="preserve">CRISTIAN XAVIER LECHON TOCAGON / </v>
          </cell>
          <cell r="L2691" t="str">
            <v>IBARRA / EL SAGRARIO / AV GONZALES SUAREZ Y JUAN MONTALVO EN EL TALLER MULTISERVICIOS XL JUNTO AL CEMENTERIO SAN FRANCISCO DE IBARRA</v>
          </cell>
        </row>
        <row r="2692">
          <cell r="A2692" t="str">
            <v>20003110713725</v>
          </cell>
          <cell r="B2692">
            <v>514495</v>
          </cell>
          <cell r="C2692" t="str">
            <v>20003110713725</v>
          </cell>
          <cell r="D2692" t="str">
            <v>CONECEL</v>
          </cell>
          <cell r="E2692" t="str">
            <v>DESPACHO</v>
          </cell>
          <cell r="F2692" t="str">
            <v>NORMAL</v>
          </cell>
          <cell r="G2692" t="str">
            <v>GR20003110713725</v>
          </cell>
          <cell r="H2692">
            <v>44970</v>
          </cell>
          <cell r="I2692" t="str">
            <v>COORDINADO</v>
          </cell>
          <cell r="J2692">
            <v>44972</v>
          </cell>
          <cell r="K2692" t="str">
            <v xml:space="preserve">LUIS ALFREDO NAMICELA MACIAS / </v>
          </cell>
          <cell r="L2692" t="str">
            <v>SANTO DOMINGO / ABRAHAM CALAZACON / EN LA COOP PLAN DE VIVIENDA LAURA FLORES 1 MZ 8 VLL 22 CASA DE DOS PISOS COLOR BLANCO CALLE ALAMEDA Y KLEVER PAZMINO A UNA CUADRA DE LA ESCUELA EL CONDOR</v>
          </cell>
        </row>
        <row r="2693">
          <cell r="A2693" t="str">
            <v>20003113899067</v>
          </cell>
          <cell r="B2693">
            <v>514496</v>
          </cell>
          <cell r="C2693" t="str">
            <v>20003113899067</v>
          </cell>
          <cell r="D2693" t="str">
            <v>CONECEL</v>
          </cell>
          <cell r="E2693" t="str">
            <v>DESPACHO</v>
          </cell>
          <cell r="F2693" t="str">
            <v>NORMAL</v>
          </cell>
          <cell r="G2693" t="str">
            <v/>
          </cell>
          <cell r="H2693">
            <v>44970</v>
          </cell>
          <cell r="I2693" t="str">
            <v>ENTREGADO</v>
          </cell>
          <cell r="J2693">
            <v>44971</v>
          </cell>
          <cell r="K2693" t="str">
            <v xml:space="preserve">MARIA GUADALUPE RUMIPULLA MOROCHO / </v>
          </cell>
          <cell r="L2693" t="str">
            <v>CUENCA / TOTORACOCHA / AV JERONIMO CARRION Y AV GUAPONDELIG EN EL TALLER DE MOTOS EL MONO JUNTO A LA IGLESIA MINISTERIAL JESUCRISTO INTERNACIONAL</v>
          </cell>
        </row>
        <row r="2694">
          <cell r="A2694" t="str">
            <v>20003110722814</v>
          </cell>
          <cell r="B2694">
            <v>514497</v>
          </cell>
          <cell r="C2694" t="str">
            <v>20003110722814</v>
          </cell>
          <cell r="D2694" t="str">
            <v>CONECEL</v>
          </cell>
          <cell r="E2694" t="str">
            <v>DESPACHO</v>
          </cell>
          <cell r="F2694" t="str">
            <v>NORMAL</v>
          </cell>
          <cell r="G2694" t="str">
            <v>FT85787</v>
          </cell>
          <cell r="H2694">
            <v>44970</v>
          </cell>
          <cell r="I2694" t="str">
            <v>ENTREGADO</v>
          </cell>
          <cell r="J2694">
            <v>44973</v>
          </cell>
          <cell r="K2694" t="str">
            <v xml:space="preserve">JOSE EDUARDO RIVERA SUAREZ / </v>
          </cell>
          <cell r="L2694" t="str">
            <v>QUITO / TUMBACO / AV OSWALDO GUAYASAMIN Y PASAJE GUALPA EN EL SERVICENTRO AUTOMOTRIZ JR JUNTO A LA IGLESIA CRISTIANA FUENTE DE VIDA</v>
          </cell>
        </row>
        <row r="2695">
          <cell r="A2695" t="str">
            <v>20003111618110</v>
          </cell>
          <cell r="B2695">
            <v>514498</v>
          </cell>
          <cell r="C2695" t="str">
            <v>20003111618110</v>
          </cell>
          <cell r="D2695" t="str">
            <v>CONECEL</v>
          </cell>
          <cell r="E2695" t="str">
            <v>DESPACHO</v>
          </cell>
          <cell r="F2695" t="str">
            <v>NORMAL</v>
          </cell>
          <cell r="G2695" t="str">
            <v>031002004259345</v>
          </cell>
          <cell r="H2695">
            <v>44970</v>
          </cell>
          <cell r="I2695" t="str">
            <v>COORDINADO</v>
          </cell>
          <cell r="J2695">
            <v>44973</v>
          </cell>
          <cell r="K2695" t="str">
            <v xml:space="preserve">WILLIAN INOCENCIO TARIRA RONQUILLO / </v>
          </cell>
          <cell r="L2695" t="str">
            <v>QUEVEDO / 7 DE OCTUBRE / AV JUNE GUZMAN &amp; AV. 7 DE OCTUBRE ENTREGA LOCAL DE PINTURAS TEXCHUS FRENTE A LOCAL JUAN CAMARON</v>
          </cell>
        </row>
        <row r="2696">
          <cell r="A2696" t="str">
            <v>20003111621109</v>
          </cell>
          <cell r="B2696">
            <v>514500</v>
          </cell>
          <cell r="C2696" t="str">
            <v>20003111621109</v>
          </cell>
          <cell r="D2696" t="str">
            <v>CONECEL</v>
          </cell>
          <cell r="E2696" t="str">
            <v>DESPACHO</v>
          </cell>
          <cell r="F2696" t="str">
            <v>NORMAL</v>
          </cell>
          <cell r="G2696" t="str">
            <v>031002004259346</v>
          </cell>
          <cell r="H2696">
            <v>44970</v>
          </cell>
          <cell r="I2696" t="str">
            <v>COORDINADO</v>
          </cell>
          <cell r="J2696">
            <v>44973</v>
          </cell>
          <cell r="K2696" t="str">
            <v xml:space="preserve">RAMIRO VICENTE VEGA JIMENEZ / </v>
          </cell>
          <cell r="L2696" t="str">
            <v>LOJA / SAGRARIO / CALLE JOSE ANTONIO EGUIGUREN Y SUCRE EN EMPRESA PUBLICA DE DIALIDAD DEL SUR UBICADO EN EL EDIFICIO DEL ANTIGUO BANCO CENTRAL 5TO PISO JUNTO AL EDIFICIO DE LA JUDICATURA</v>
          </cell>
        </row>
        <row r="2697">
          <cell r="A2697" t="str">
            <v>20003111648224</v>
          </cell>
          <cell r="B2697">
            <v>514501</v>
          </cell>
          <cell r="C2697" t="str">
            <v>20003111648224</v>
          </cell>
          <cell r="D2697" t="str">
            <v>CONECEL</v>
          </cell>
          <cell r="E2697" t="str">
            <v>DESPACHO</v>
          </cell>
          <cell r="F2697" t="str">
            <v>NORMAL</v>
          </cell>
          <cell r="G2697" t="str">
            <v>031002004259348</v>
          </cell>
          <cell r="H2697">
            <v>44970</v>
          </cell>
          <cell r="I2697" t="str">
            <v>INCIDENCIA</v>
          </cell>
          <cell r="J2697">
            <v>44973</v>
          </cell>
          <cell r="K2697" t="str">
            <v xml:space="preserve">ROCIO DEL CARMEN FARINANGO TOBAR / </v>
          </cell>
          <cell r="L2697" t="str">
            <v>IBARRA / CARANQUI / ALLE JUANA ATABALIPA 8120 Y RICARDO SANCHEZ A 2 CUADRAS DEL PARQUE DE LA FAMILIA</v>
          </cell>
        </row>
        <row r="2698">
          <cell r="A2698" t="str">
            <v>20003111633128</v>
          </cell>
          <cell r="B2698">
            <v>514502</v>
          </cell>
          <cell r="C2698" t="str">
            <v>20003111633128</v>
          </cell>
          <cell r="D2698" t="str">
            <v>CONECEL</v>
          </cell>
          <cell r="E2698" t="str">
            <v>DESPACHO</v>
          </cell>
          <cell r="F2698" t="str">
            <v>NORMAL</v>
          </cell>
          <cell r="G2698" t="str">
            <v/>
          </cell>
          <cell r="H2698">
            <v>44970</v>
          </cell>
          <cell r="I2698" t="str">
            <v>ENTREGADO</v>
          </cell>
          <cell r="J2698">
            <v>44971</v>
          </cell>
          <cell r="K2698" t="str">
            <v xml:space="preserve">TATIANA NATALI ORELLANA GUAYAS / </v>
          </cell>
          <cell r="L2698" t="str">
            <v>CUENCA / EL SAGRARIO / CALLE CARLOS CREPI 10-87 Y GENERAL TORRES FRENTE AL PARUQE MARIA AUXILIADORA EN LA CAFETERIA MASHMELOW CAFE</v>
          </cell>
        </row>
        <row r="2699">
          <cell r="A2699" t="str">
            <v>18048029</v>
          </cell>
          <cell r="B2699">
            <v>514505</v>
          </cell>
          <cell r="C2699" t="str">
            <v>18048029</v>
          </cell>
          <cell r="D2699" t="str">
            <v>CONECEL</v>
          </cell>
          <cell r="E2699" t="str">
            <v>DESPACHO</v>
          </cell>
          <cell r="F2699" t="str">
            <v>NORMAL</v>
          </cell>
          <cell r="G2699" t="str">
            <v>GR18048029</v>
          </cell>
          <cell r="H2699">
            <v>44970</v>
          </cell>
          <cell r="I2699" t="str">
            <v>ENTREGADO</v>
          </cell>
          <cell r="J2699">
            <v>44970</v>
          </cell>
          <cell r="K2699" t="str">
            <v xml:space="preserve">JACINTA MARIA CHINGA TORRES / </v>
          </cell>
          <cell r="L2699" t="str">
            <v>SANTO DOMINGO / SANTO DOMINGO / VIA QUEVEDO KILOMETRO 2 1/2 FRENTE A AGA CLTE ENTREGA EN LA CONCESIONARIA HIUNDAY PLANTA BAJA</v>
          </cell>
        </row>
        <row r="2700">
          <cell r="A2700" t="str">
            <v>20003112447125</v>
          </cell>
          <cell r="B2700">
            <v>514506</v>
          </cell>
          <cell r="C2700" t="str">
            <v>20003112447125</v>
          </cell>
          <cell r="D2700" t="str">
            <v>CONECEL</v>
          </cell>
          <cell r="E2700" t="str">
            <v>DESPACHO</v>
          </cell>
          <cell r="F2700" t="str">
            <v>NORMAL</v>
          </cell>
          <cell r="G2700" t="str">
            <v/>
          </cell>
          <cell r="H2700">
            <v>44970</v>
          </cell>
          <cell r="I2700" t="str">
            <v>INCIDENCIA</v>
          </cell>
          <cell r="J2700">
            <v>44973</v>
          </cell>
          <cell r="K2700" t="str">
            <v xml:space="preserve">HECTOR SEBASTIAN GALLARDO ACOSTA / </v>
          </cell>
          <cell r="L2700" t="str">
            <v>CUENCA / EL VECINO / AV DE LAS AMERICAS Y ANTONIO FARFAN CASA DE 3 PISOS COLOR CAFE CON CERAMICA A 3 CUADRAS DEL PARQUE MIRAFLORES</v>
          </cell>
        </row>
        <row r="2701">
          <cell r="A2701" t="str">
            <v>18048032</v>
          </cell>
          <cell r="B2701">
            <v>514507</v>
          </cell>
          <cell r="C2701" t="str">
            <v>18048032</v>
          </cell>
          <cell r="D2701" t="str">
            <v>CONECEL</v>
          </cell>
          <cell r="E2701" t="str">
            <v>DESPACHO</v>
          </cell>
          <cell r="F2701" t="str">
            <v>NORMAL</v>
          </cell>
          <cell r="G2701" t="str">
            <v>031002004259350</v>
          </cell>
          <cell r="H2701">
            <v>44970</v>
          </cell>
          <cell r="I2701" t="str">
            <v>COORDINADO</v>
          </cell>
          <cell r="J2701">
            <v>44972</v>
          </cell>
          <cell r="K2701" t="str">
            <v xml:space="preserve">ILIANA MARIA FERNANDEZ FERNANDEZ / </v>
          </cell>
          <cell r="L2701" t="str">
            <v>PORTOVIEJO / 18 DE OCTUBRE / CALLE PANAMA Y PABLO ZAMORA EN CASA 2 PISO ESQUINERA COLOR BLANCA DIAGONAL AL PARQUE DE LA ROTONDA</v>
          </cell>
        </row>
        <row r="2702">
          <cell r="A2702" t="str">
            <v>20003111512771</v>
          </cell>
          <cell r="B2702">
            <v>514508</v>
          </cell>
          <cell r="C2702" t="str">
            <v>20003111512771</v>
          </cell>
          <cell r="D2702" t="str">
            <v>CONECEL</v>
          </cell>
          <cell r="E2702" t="str">
            <v>DESPACHO</v>
          </cell>
          <cell r="F2702" t="str">
            <v>NORMAL</v>
          </cell>
          <cell r="G2702" t="str">
            <v>GR20003111512771</v>
          </cell>
          <cell r="H2702">
            <v>44970</v>
          </cell>
          <cell r="I2702" t="str">
            <v>ENTREGADO</v>
          </cell>
          <cell r="J2702">
            <v>44971</v>
          </cell>
          <cell r="K2702" t="str">
            <v xml:space="preserve">WENDY ELIZABETH MACIAS MORA / </v>
          </cell>
          <cell r="L2702" t="str">
            <v>LA LIBERTAD / LA LIBERTAD / CIUDADELA CHISTO CHAN AV 7 Y CALLE 35 MZ 3 SOL 23 A 2 CUADRAS DE A LA ENVASADORA DE GAS Y AL MINIMARKET ALI EN CASA ESQUINERA 1 PISO CERCADO DE CANA TIENE TIENDA</v>
          </cell>
        </row>
        <row r="2703">
          <cell r="A2703" t="str">
            <v>20003110315214</v>
          </cell>
          <cell r="B2703">
            <v>514445</v>
          </cell>
          <cell r="C2703" t="str">
            <v>20003110315214</v>
          </cell>
          <cell r="D2703" t="str">
            <v>CONECEL</v>
          </cell>
          <cell r="E2703" t="str">
            <v>DESPACHO</v>
          </cell>
          <cell r="F2703" t="str">
            <v>NORMAL</v>
          </cell>
          <cell r="G2703" t="str">
            <v>031002004259329</v>
          </cell>
          <cell r="H2703">
            <v>44970</v>
          </cell>
          <cell r="I2703" t="str">
            <v>COORDINADO</v>
          </cell>
          <cell r="J2703">
            <v>44973</v>
          </cell>
          <cell r="K2703" t="str">
            <v xml:space="preserve">ROSITHA AUGUSTA POMA MONTESDEOCA / </v>
          </cell>
          <cell r="L2703" t="str">
            <v>RIOBAMBA / VELASCO / AV CHIMBORAZO Y AV CARABOBO CASA 2P VERDE CON ROJO FRENTE MECANICA SN A 3CDRS ESCUELA PEDRO VICENTE MALDONADO</v>
          </cell>
        </row>
        <row r="2704">
          <cell r="A2704" t="str">
            <v>20003110309085</v>
          </cell>
          <cell r="B2704">
            <v>514446</v>
          </cell>
          <cell r="C2704" t="str">
            <v>20003110309085</v>
          </cell>
          <cell r="D2704" t="str">
            <v>CONECEL</v>
          </cell>
          <cell r="E2704" t="str">
            <v>DESPACHO</v>
          </cell>
          <cell r="F2704" t="str">
            <v>NORMAL</v>
          </cell>
          <cell r="G2704" t="str">
            <v/>
          </cell>
          <cell r="H2704">
            <v>44970</v>
          </cell>
          <cell r="I2704" t="str">
            <v>INCIDENCIA</v>
          </cell>
          <cell r="J2704">
            <v>44973</v>
          </cell>
          <cell r="K2704" t="str">
            <v>HENRRY ALEXANDER BRAVO MERO / MARIA MERO</v>
          </cell>
          <cell r="L2704" t="str">
            <v>CUENCA / EL BATAN / CDL.JUAN PABLO II AV. DE LAS AMERICAS Y CARLOS BERREAZUETA CASA 2 PISOS AMARILLA PUERTA BLANCA A UNA CUADRA DE LA GASOLINERA PRIMAX</v>
          </cell>
        </row>
        <row r="2705">
          <cell r="A2705" t="str">
            <v>20003109836989</v>
          </cell>
          <cell r="B2705">
            <v>514448</v>
          </cell>
          <cell r="C2705" t="str">
            <v>20003109836989</v>
          </cell>
          <cell r="D2705" t="str">
            <v>CONECEL</v>
          </cell>
          <cell r="E2705" t="str">
            <v>DESPACHO</v>
          </cell>
          <cell r="F2705" t="str">
            <v>NORMAL</v>
          </cell>
          <cell r="G2705" t="str">
            <v>FT85767</v>
          </cell>
          <cell r="H2705">
            <v>44970</v>
          </cell>
          <cell r="I2705" t="str">
            <v>ENTREGADO</v>
          </cell>
          <cell r="J2705">
            <v>44972</v>
          </cell>
          <cell r="K2705" t="str">
            <v xml:space="preserve">LITZI LILIANA ROSADO MUNOZ / </v>
          </cell>
          <cell r="L2705" t="str">
            <v>SAMBORONDON / SAMBORONDON / KM 9 VIA SAMBORONDON, ENTRADA A CIUDAD CELESTE RECIBEN EN PLAZA BATAN LLAMAR CON ATICIPACION</v>
          </cell>
        </row>
        <row r="2706">
          <cell r="A2706" t="str">
            <v>20003110324650</v>
          </cell>
          <cell r="B2706">
            <v>514452</v>
          </cell>
          <cell r="C2706" t="str">
            <v>20003110324650</v>
          </cell>
          <cell r="D2706" t="str">
            <v>CONECEL</v>
          </cell>
          <cell r="E2706" t="str">
            <v>DESPACHO</v>
          </cell>
          <cell r="F2706" t="str">
            <v>NORMAL</v>
          </cell>
          <cell r="G2706" t="str">
            <v>FT85797</v>
          </cell>
          <cell r="H2706">
            <v>44970</v>
          </cell>
          <cell r="I2706" t="str">
            <v>ENTREGADO</v>
          </cell>
          <cell r="J2706">
            <v>44973</v>
          </cell>
          <cell r="K2706" t="str">
            <v xml:space="preserve">HEIDY MARGARITA COELLO QUINALUISA / </v>
          </cell>
          <cell r="L2706" t="str">
            <v>QUITO / GUAMANI / CALLE E2G LTE 369 Y S57E CS 2 PISOS COLOR BLANCO FRENTE A LA DISTRUIDORA DE HUEVOS SANTO TOMAS</v>
          </cell>
        </row>
        <row r="2707">
          <cell r="A2707" t="str">
            <v>20003110320783</v>
          </cell>
          <cell r="B2707">
            <v>514456</v>
          </cell>
          <cell r="C2707" t="str">
            <v>20003110320783</v>
          </cell>
          <cell r="D2707" t="str">
            <v>CONECEL</v>
          </cell>
          <cell r="E2707" t="str">
            <v>DESPACHO</v>
          </cell>
          <cell r="F2707" t="str">
            <v>NORMAL</v>
          </cell>
          <cell r="G2707" t="str">
            <v>FT85794</v>
          </cell>
          <cell r="H2707">
            <v>44970</v>
          </cell>
          <cell r="I2707" t="str">
            <v>INCIDENCIA</v>
          </cell>
          <cell r="J2707">
            <v>44973</v>
          </cell>
          <cell r="K2707" t="str">
            <v xml:space="preserve">MARIA LADY MACAS ESPINOZA / </v>
          </cell>
          <cell r="L2707" t="str">
            <v>QUITO / CONOCOTO / CASA 1 PS COLOR ROJO CALLES GARCIA MORENO Y AGUSTIN BENALCAZAR A MEDIA CUADRA DEL PARQUE CONOCOT</v>
          </cell>
        </row>
        <row r="2708">
          <cell r="A2708" t="str">
            <v>20003110705159</v>
          </cell>
          <cell r="B2708">
            <v>514459</v>
          </cell>
          <cell r="C2708" t="str">
            <v>20003110705159</v>
          </cell>
          <cell r="D2708" t="str">
            <v>CONECEL</v>
          </cell>
          <cell r="E2708" t="str">
            <v>DESPACHO</v>
          </cell>
          <cell r="F2708" t="str">
            <v>NORMAL</v>
          </cell>
          <cell r="G2708" t="str">
            <v>031002004258663</v>
          </cell>
          <cell r="H2708">
            <v>44970</v>
          </cell>
          <cell r="I2708" t="str">
            <v>ENTREGADO</v>
          </cell>
          <cell r="J2708">
            <v>44971</v>
          </cell>
          <cell r="K2708" t="str">
            <v xml:space="preserve">NOEMI MARIBEL SANTOS ARIAS / </v>
          </cell>
          <cell r="L2708" t="str">
            <v>MILAGRO / MILAGRO / CALLE TUNGURAHUA Y CALLE ENTRE EL ORO Y LOJA CASA DE TRES PISOS COLOR MELON LOTE 210 A MEDIA CUADRA DE UNA TIENDA DE VIVERES</v>
          </cell>
        </row>
        <row r="2709">
          <cell r="A2709" t="str">
            <v>20003110309282</v>
          </cell>
          <cell r="B2709">
            <v>514460</v>
          </cell>
          <cell r="C2709" t="str">
            <v>20003110309282</v>
          </cell>
          <cell r="D2709" t="str">
            <v>CONECEL</v>
          </cell>
          <cell r="E2709" t="str">
            <v>DESPACHO</v>
          </cell>
          <cell r="F2709" t="str">
            <v>NORMAL</v>
          </cell>
          <cell r="G2709" t="str">
            <v>GR20003110309282</v>
          </cell>
          <cell r="H2709">
            <v>44970</v>
          </cell>
          <cell r="I2709" t="str">
            <v>ENTREGADO</v>
          </cell>
          <cell r="J2709">
            <v>44970</v>
          </cell>
          <cell r="K2709" t="str">
            <v xml:space="preserve">RONNY LEANDRO ITURRALDE GRANDA / </v>
          </cell>
          <cell r="L2709" t="str">
            <v>SANTO DOMINGO / ABRAHAM CALAZACON / VIA QUEVEDO KM 4 Y MEDIO FRENTE A INDUATO EN EL RESTAURANTE DE COLOR AZUL JUNTO AL SANTO DISENO ECUADOR</v>
          </cell>
        </row>
        <row r="2710">
          <cell r="A2710" t="str">
            <v>20003110333372</v>
          </cell>
          <cell r="B2710">
            <v>514461</v>
          </cell>
          <cell r="C2710" t="str">
            <v>20003110333372</v>
          </cell>
          <cell r="D2710" t="str">
            <v>CONECEL</v>
          </cell>
          <cell r="E2710" t="str">
            <v>DESPACHO</v>
          </cell>
          <cell r="F2710" t="str">
            <v>NORMAL</v>
          </cell>
          <cell r="G2710" t="str">
            <v>031002004259333</v>
          </cell>
          <cell r="H2710">
            <v>44970</v>
          </cell>
          <cell r="I2710" t="str">
            <v>DEVOLUCION_EN_PROCESO</v>
          </cell>
          <cell r="J2710">
            <v>44972</v>
          </cell>
          <cell r="K2710" t="str">
            <v xml:space="preserve">EDGAR ANIBAL PILATASIG PILATASIG / </v>
          </cell>
          <cell r="L2710" t="str">
            <v>LATACUNGA / IGNACIO FLORES / VIA SALCEDO E35 POR PARTE LATERAL EN CASA DE UNA MEDIA AGUA COLOR MARRON ATRAS DEL SENSACIONES INC MOTEL DE PASO CLIENTE PIDE QUE SE LLAME PARA LA ENTREGA</v>
          </cell>
        </row>
        <row r="2711">
          <cell r="A2711" t="str">
            <v>20003110302484</v>
          </cell>
          <cell r="B2711">
            <v>514463</v>
          </cell>
          <cell r="C2711" t="str">
            <v>20003110302484</v>
          </cell>
          <cell r="D2711" t="str">
            <v>CONECEL</v>
          </cell>
          <cell r="E2711" t="str">
            <v>DESPACHO</v>
          </cell>
          <cell r="F2711" t="str">
            <v>NORMAL</v>
          </cell>
          <cell r="G2711" t="str">
            <v>FT85765</v>
          </cell>
          <cell r="H2711">
            <v>44970</v>
          </cell>
          <cell r="I2711" t="str">
            <v>ENTREGADO</v>
          </cell>
          <cell r="J2711">
            <v>44972</v>
          </cell>
          <cell r="K2711" t="str">
            <v xml:space="preserve">LUIS FERNANDO NUNEZ OQUENDO / </v>
          </cell>
          <cell r="L2711" t="str">
            <v>DAULE / LA AURORA / LA JOYA ETAPA TURQUESA MZ 2 VILLA 41 ENCASA BLANCA DE 1 PLANTA COLOR BLANCO ANUNCIARSE EN GARITA AV LEON FEBRES CORDERO</v>
          </cell>
        </row>
        <row r="2712">
          <cell r="A2712" t="str">
            <v>20003110331729</v>
          </cell>
          <cell r="B2712">
            <v>514464</v>
          </cell>
          <cell r="C2712" t="str">
            <v>20003110331729</v>
          </cell>
          <cell r="D2712" t="str">
            <v>CONECEL</v>
          </cell>
          <cell r="E2712" t="str">
            <v>DESPACHO</v>
          </cell>
          <cell r="F2712" t="str">
            <v>NORMAL</v>
          </cell>
          <cell r="G2712" t="str">
            <v>GR20003110331729</v>
          </cell>
          <cell r="H2712">
            <v>44970</v>
          </cell>
          <cell r="I2712" t="str">
            <v>EN_TRANSITO</v>
          </cell>
          <cell r="J2712">
            <v>44972</v>
          </cell>
          <cell r="K2712" t="str">
            <v xml:space="preserve">JANETH CILEY MINA AGREDO / </v>
          </cell>
          <cell r="L2712" t="str">
            <v>LAGO AGRIO / NUEVA LOJA / CALLE JAMBELI JIMMY ANCHICO MURILLO Y Y DURENO FRENTE DE LA ESCUELA 20 DE JUNIO EN CASA 1 PISO COLOR BLANCA CERRAMIENTO NEGRO</v>
          </cell>
        </row>
        <row r="2713">
          <cell r="A2713" t="str">
            <v>20003110312948</v>
          </cell>
          <cell r="B2713">
            <v>514466</v>
          </cell>
          <cell r="C2713" t="str">
            <v>20003110312948</v>
          </cell>
          <cell r="D2713" t="str">
            <v>CONECEL</v>
          </cell>
          <cell r="E2713" t="str">
            <v>DESPACHO</v>
          </cell>
          <cell r="F2713" t="str">
            <v>NORMAL</v>
          </cell>
          <cell r="H2713">
            <v>44970</v>
          </cell>
          <cell r="I2713" t="str">
            <v>INCIDENCIA</v>
          </cell>
          <cell r="J2713">
            <v>44973</v>
          </cell>
          <cell r="K2713" t="str">
            <v xml:space="preserve">MIGUEL ANGEL QUITUISACA LOJA / </v>
          </cell>
          <cell r="L2713" t="str">
            <v>CUENCA / MONAY / AV PUMAPUNGO Y BENITO JUAREZ EN EL TALLER DE PINTURA VILLACIS A MEDIA CUADRA DE LA LAVADORA DE AUTOS ESQUINERO</v>
          </cell>
        </row>
        <row r="2714">
          <cell r="A2714" t="str">
            <v>20003110709427</v>
          </cell>
          <cell r="B2714">
            <v>514470</v>
          </cell>
          <cell r="C2714" t="str">
            <v>20003110709427</v>
          </cell>
          <cell r="D2714" t="str">
            <v>CONECEL</v>
          </cell>
          <cell r="E2714" t="str">
            <v>DESPACHO</v>
          </cell>
          <cell r="F2714" t="str">
            <v>NORMAL</v>
          </cell>
          <cell r="G2714" t="str">
            <v>FEX47022/FT85792</v>
          </cell>
          <cell r="H2714">
            <v>44970</v>
          </cell>
          <cell r="I2714" t="str">
            <v>COORDINADO</v>
          </cell>
          <cell r="J2714">
            <v>44973</v>
          </cell>
          <cell r="K2714" t="str">
            <v xml:space="preserve">LOLIMAR ANTONIA ALCANTARA FERRER / </v>
          </cell>
          <cell r="L2714" t="str">
            <v>QUITO / CONDADO / ISIDRO LOZA &amp; AVENIDA JOHN F. KENNEDY CASA DE 2 PISOS CON PORTON NEGRO A UNA CUADRA DEL EFESTADIO LA LIGA</v>
          </cell>
        </row>
        <row r="2715">
          <cell r="A2715" t="str">
            <v>20003111627191</v>
          </cell>
          <cell r="B2715">
            <v>514473</v>
          </cell>
          <cell r="C2715" t="str">
            <v>20003111627191</v>
          </cell>
          <cell r="D2715" t="str">
            <v>CONECEL</v>
          </cell>
          <cell r="E2715" t="str">
            <v>DESPACHO</v>
          </cell>
          <cell r="F2715" t="str">
            <v>NORMAL</v>
          </cell>
          <cell r="G2715" t="str">
            <v>031002004259337</v>
          </cell>
          <cell r="H2715">
            <v>44970</v>
          </cell>
          <cell r="I2715" t="str">
            <v>COORDINADO</v>
          </cell>
          <cell r="J2715">
            <v>44973</v>
          </cell>
          <cell r="K2715" t="str">
            <v xml:space="preserve">ROMAN SALCAN JOSE STEEVEN / </v>
          </cell>
          <cell r="L2715" t="str">
            <v>MACHALA / MACHALA / AV EDGAR CORDOVA APOLO Y CALLE CUENCA CASA DE DOS PISOS COLOR VERDE JUNTO AL COLEGIO UNE</v>
          </cell>
        </row>
        <row r="2716">
          <cell r="A2716" t="str">
            <v>20003109069118</v>
          </cell>
          <cell r="B2716">
            <v>514476</v>
          </cell>
          <cell r="C2716" t="str">
            <v>20003109069118</v>
          </cell>
          <cell r="D2716" t="str">
            <v>CONECEL</v>
          </cell>
          <cell r="E2716" t="str">
            <v>DESPACHO</v>
          </cell>
          <cell r="F2716" t="str">
            <v>NORMAL</v>
          </cell>
          <cell r="G2716" t="str">
            <v>GR20003109069118</v>
          </cell>
          <cell r="H2716">
            <v>44970</v>
          </cell>
          <cell r="I2716" t="str">
            <v>ENTREGADO</v>
          </cell>
          <cell r="J2716">
            <v>44970</v>
          </cell>
          <cell r="K2716" t="str">
            <v xml:space="preserve">KEVIN ALEJANDRO GONZALES TIQUE / </v>
          </cell>
          <cell r="L2716" t="str">
            <v>SANTO DOMINGO / SANTO DOMINGO / CALLE RIO TOACHI Y E GUEVARA FRENTE DE COLEGIO AUGUSTO ARIAS JUNTO A CYBER Y PELUQUERIA EN CASA 1 REJAS BLANCAS</v>
          </cell>
        </row>
        <row r="2717">
          <cell r="A2717" t="str">
            <v>20003110724486</v>
          </cell>
          <cell r="B2717">
            <v>514478</v>
          </cell>
          <cell r="C2717" t="str">
            <v>20003110724486</v>
          </cell>
          <cell r="D2717" t="str">
            <v>CONECEL</v>
          </cell>
          <cell r="E2717" t="str">
            <v>DESPACHO</v>
          </cell>
          <cell r="F2717" t="str">
            <v>NORMAL</v>
          </cell>
          <cell r="H2717">
            <v>44970</v>
          </cell>
          <cell r="I2717" t="str">
            <v>INCIDENCIA</v>
          </cell>
          <cell r="J2717">
            <v>44973</v>
          </cell>
          <cell r="K2717" t="str">
            <v xml:space="preserve">MILTON MARCELO NAMCELA MORENO / </v>
          </cell>
          <cell r="L2717" t="str">
            <v>CUENCA / TOTORACOCHA / AVE LOS ANDES Y TOTORACOGHA EN EMPRESA DE TRANSPORTE CARGAPESADA PADETRANS FRENTE COMPLEJO DEPORTIVO TOTORACHOCHA</v>
          </cell>
        </row>
        <row r="2718">
          <cell r="A2718" t="str">
            <v>20003111512115</v>
          </cell>
          <cell r="B2718">
            <v>514479</v>
          </cell>
          <cell r="C2718" t="str">
            <v>20003111512115</v>
          </cell>
          <cell r="D2718" t="str">
            <v>CONECEL</v>
          </cell>
          <cell r="E2718" t="str">
            <v>DESPACHO</v>
          </cell>
          <cell r="F2718" t="str">
            <v>NORMAL</v>
          </cell>
          <cell r="G2718" t="str">
            <v/>
          </cell>
          <cell r="H2718">
            <v>44970</v>
          </cell>
          <cell r="I2718" t="str">
            <v>INCIDENCIA</v>
          </cell>
          <cell r="J2718">
            <v>44972</v>
          </cell>
          <cell r="K2718" t="str">
            <v xml:space="preserve">JUAN PATRICIO LEON ORELLANA / </v>
          </cell>
          <cell r="L2718" t="str">
            <v>CUENCA / SUCRE / BARRIO VIRGEN DE BRONCE CALLE 27 DE FEBRERO Y MIGUEL DE SANTIAGO MZ V FRENTE A UNIDAD EDUCATIVA PARTICULAR NUESTRA FAMILIA EN CASA 1 PISO COLOR LAGRE PUERTA NEGRA</v>
          </cell>
        </row>
        <row r="2719">
          <cell r="A2719" t="str">
            <v>20003110719648</v>
          </cell>
          <cell r="B2719">
            <v>514477</v>
          </cell>
          <cell r="C2719" t="str">
            <v>20003110719648</v>
          </cell>
          <cell r="D2719" t="str">
            <v>CONECEL</v>
          </cell>
          <cell r="E2719" t="str">
            <v>DESPACHO</v>
          </cell>
          <cell r="F2719" t="str">
            <v>NORMAL</v>
          </cell>
          <cell r="G2719" t="str">
            <v>031002004259340</v>
          </cell>
          <cell r="H2719">
            <v>44970</v>
          </cell>
          <cell r="I2719" t="str">
            <v>ENTREGADO</v>
          </cell>
          <cell r="J2719">
            <v>44973</v>
          </cell>
          <cell r="K2719" t="str">
            <v xml:space="preserve">MIREYA KARINA RIOS MONTALVAN / </v>
          </cell>
          <cell r="L2719" t="str">
            <v>LOJA / SUCRE / BARRIO SAN PEDRO CALLE PERU 41-524 ENTRE VENEZUELA Y SEVILLA DE ORO MZ V CASA AMARILLA DE 3 PISOS ATRAS DE ESCUELA MATILDE IDALGO</v>
          </cell>
        </row>
        <row r="2720">
          <cell r="A2720" t="str">
            <v>27835</v>
          </cell>
          <cell r="B2720">
            <v>514415</v>
          </cell>
          <cell r="C2720" t="str">
            <v>27835</v>
          </cell>
          <cell r="D2720" t="str">
            <v>CARESTINO</v>
          </cell>
          <cell r="E2720" t="str">
            <v>DESPACHO</v>
          </cell>
          <cell r="G2720" t="str">
            <v>031002004259616</v>
          </cell>
          <cell r="H2720">
            <v>44970</v>
          </cell>
          <cell r="I2720" t="str">
            <v>ENTREGADO</v>
          </cell>
          <cell r="J2720">
            <v>44971</v>
          </cell>
          <cell r="K2720" t="str">
            <v>MARTINA DUFF</v>
          </cell>
          <cell r="L2720" t="str">
            <v>BENEDICTO XV 1-49. ENTRE PUERTA COLOR CAFE, 3ER PISO</v>
          </cell>
        </row>
        <row r="2721">
          <cell r="A2721" t="str">
            <v>27842</v>
          </cell>
          <cell r="B2721">
            <v>514416</v>
          </cell>
          <cell r="C2721" t="str">
            <v>27842</v>
          </cell>
          <cell r="D2721" t="str">
            <v>CARESTINO</v>
          </cell>
          <cell r="E2721" t="str">
            <v>DESPACHO</v>
          </cell>
          <cell r="G2721" t="str">
            <v>031002004259642</v>
          </cell>
          <cell r="H2721">
            <v>44970</v>
          </cell>
          <cell r="I2721" t="str">
            <v>ENTREGADO</v>
          </cell>
          <cell r="J2721">
            <v>44973</v>
          </cell>
          <cell r="K2721" t="str">
            <v>MARIA BELEN GONZALEZ MURRILLO</v>
          </cell>
          <cell r="L2721" t="str">
            <v>BARRIO MACHALA ALTO 0. ENTRE JUNTO A LA CANCHA DEL POLIDEPORTIVO MOISES ARIAS</v>
          </cell>
        </row>
        <row r="2722">
          <cell r="A2722" t="str">
            <v>27854</v>
          </cell>
          <cell r="B2722">
            <v>514417</v>
          </cell>
          <cell r="C2722" t="str">
            <v>27854</v>
          </cell>
          <cell r="D2722" t="str">
            <v>CARESTINO</v>
          </cell>
          <cell r="E2722" t="str">
            <v>DESPACHO</v>
          </cell>
          <cell r="G2722" t="str">
            <v>85918</v>
          </cell>
          <cell r="H2722">
            <v>44970</v>
          </cell>
          <cell r="I2722" t="str">
            <v>ENTREGADO</v>
          </cell>
          <cell r="J2722">
            <v>44971</v>
          </cell>
          <cell r="K2722" t="str">
            <v>NICOLE GARZON</v>
          </cell>
          <cell r="L2722" t="str">
            <v>LOS CEIBOS CALLE PRIMERA 106 Y AVENIDA PRIMERA 106. ENTRE ENTRANDO POR EL GIMNASIO BLANCO KINGS A DOS CASAS DE PIRUETAS, CASA BLANCA, PIEDRA GRIS Y PUERTAS CAFE</v>
          </cell>
        </row>
        <row r="2723">
          <cell r="A2723" t="str">
            <v>27864</v>
          </cell>
          <cell r="B2723">
            <v>514418</v>
          </cell>
          <cell r="C2723" t="str">
            <v>27864</v>
          </cell>
          <cell r="D2723" t="str">
            <v>CARESTINO</v>
          </cell>
          <cell r="E2723" t="str">
            <v>DESPACHO</v>
          </cell>
          <cell r="G2723" t="str">
            <v>031002004259675</v>
          </cell>
          <cell r="H2723">
            <v>44970</v>
          </cell>
          <cell r="I2723" t="str">
            <v>ENTREGADO</v>
          </cell>
          <cell r="J2723">
            <v>44973</v>
          </cell>
          <cell r="K2723" t="str">
            <v>JOSE DANIEL COQUE</v>
          </cell>
          <cell r="L2723" t="str">
            <v>CONOCOTO CONJUNTO ALCAZAR DE CONOCOTO 1 CASA #36 PISO/DPTO: CASA #36. ENTRE ABDON CALDERON Y MIGUEL RIOFRIO CASA #36</v>
          </cell>
        </row>
        <row r="2724">
          <cell r="A2724" t="str">
            <v>27869</v>
          </cell>
          <cell r="B2724">
            <v>514419</v>
          </cell>
          <cell r="C2724" t="str">
            <v>27869</v>
          </cell>
          <cell r="D2724" t="str">
            <v>CARESTINO</v>
          </cell>
          <cell r="E2724" t="str">
            <v>DESPACHO</v>
          </cell>
          <cell r="G2724" t="str">
            <v>031002004259706</v>
          </cell>
          <cell r="H2724">
            <v>44970</v>
          </cell>
          <cell r="I2724" t="str">
            <v>ENTREGADO</v>
          </cell>
          <cell r="J2724">
            <v>44971</v>
          </cell>
          <cell r="K2724" t="str">
            <v>KATTERIN QUEVEDO</v>
          </cell>
          <cell r="L2724" t="str">
            <v>TUMBACO ALBA CALDERON SECTOR LAS MARIAS LOTE 194 CALLE 54E. ENTRE CASA COLOR NARANJA.</v>
          </cell>
        </row>
        <row r="2725">
          <cell r="A2725" t="str">
            <v>27872</v>
          </cell>
          <cell r="B2725">
            <v>514420</v>
          </cell>
          <cell r="C2725" t="str">
            <v>27872</v>
          </cell>
          <cell r="D2725" t="str">
            <v>CARESTINO</v>
          </cell>
          <cell r="E2725" t="str">
            <v>DESPACHO</v>
          </cell>
          <cell r="G2725" t="str">
            <v>031002004259759</v>
          </cell>
          <cell r="H2725">
            <v>44970</v>
          </cell>
          <cell r="I2725" t="str">
            <v>ENTREGADO</v>
          </cell>
          <cell r="J2725">
            <v>44971</v>
          </cell>
          <cell r="K2725" t="str">
            <v>WILLIAM VEGA LOPEZ</v>
          </cell>
          <cell r="L2725" t="str">
            <v>CALLE NUNEZ DE VELA Y COREA, EDIFICIO KOREA PLAZA N3-30 PISO/DPTO: 905. ENTRE FRENTE A INAMHI</v>
          </cell>
        </row>
        <row r="2726">
          <cell r="A2726" t="str">
            <v>27873</v>
          </cell>
          <cell r="B2726">
            <v>514421</v>
          </cell>
          <cell r="C2726" t="str">
            <v>27873</v>
          </cell>
          <cell r="D2726" t="str">
            <v>CARESTINO</v>
          </cell>
          <cell r="E2726" t="str">
            <v>DESPACHO</v>
          </cell>
          <cell r="G2726" t="str">
            <v>031002004259728</v>
          </cell>
          <cell r="H2726">
            <v>44970</v>
          </cell>
          <cell r="I2726" t="str">
            <v>ENTREGADO</v>
          </cell>
          <cell r="J2726">
            <v>44972</v>
          </cell>
          <cell r="K2726" t="str">
            <v>FRANKLIN GUSTAVO JIMENEZ PERALTA</v>
          </cell>
          <cell r="L2726" t="str">
            <v>BARRIO AMABLE MARIA, CALLES MARCO PLACENCIA Y AV. SALVADOR BUSTAMANTE CELI 00. ENTRE ATRAS DE LA ESCUELA SENDERO</v>
          </cell>
        </row>
        <row r="2727">
          <cell r="A2727" t="str">
            <v>27930</v>
          </cell>
          <cell r="B2727">
            <v>514422</v>
          </cell>
          <cell r="C2727" t="str">
            <v>27930</v>
          </cell>
          <cell r="D2727" t="str">
            <v>CARESTINO</v>
          </cell>
          <cell r="E2727" t="str">
            <v>DESPACHO</v>
          </cell>
          <cell r="G2727" t="str">
            <v>031002004259816</v>
          </cell>
          <cell r="H2727">
            <v>44970</v>
          </cell>
          <cell r="I2727" t="str">
            <v>ENTREGADO</v>
          </cell>
          <cell r="J2727">
            <v>44972</v>
          </cell>
          <cell r="K2727" t="str">
            <v>JUAN OYAGATA</v>
          </cell>
          <cell r="L2727" t="str">
            <v>LLANO GRANDE, CALLES 25 DE NOVIEMBRE Y 23 DE ABRIL, CONJUNTO SAN CAYETANO PASAJE DOLOROSA CASA D 11 D11. ENTRE CONJUNTO SAN CAYETANO</v>
          </cell>
        </row>
        <row r="2728">
          <cell r="A2728" t="str">
            <v>27939</v>
          </cell>
          <cell r="B2728">
            <v>514423</v>
          </cell>
          <cell r="C2728" t="str">
            <v>27939</v>
          </cell>
          <cell r="D2728" t="str">
            <v>CARESTINO</v>
          </cell>
          <cell r="E2728" t="str">
            <v>DESPACHO</v>
          </cell>
          <cell r="G2728" t="str">
            <v>031002004259789</v>
          </cell>
          <cell r="H2728">
            <v>44970</v>
          </cell>
          <cell r="I2728" t="str">
            <v>ENTREGADO</v>
          </cell>
          <cell r="J2728">
            <v>44972</v>
          </cell>
          <cell r="K2728" t="str">
            <v>DIEGO RAFAEL CRUZ VELEZ</v>
          </cell>
          <cell r="L2728" t="str">
            <v>SUCRE Y DANIEL PALACIOS ESQUINA 8-01. ENTRE ENTREGAR EN FARMACIA PICHINCHA</v>
          </cell>
        </row>
        <row r="2729">
          <cell r="A2729" t="str">
            <v>27969</v>
          </cell>
          <cell r="B2729">
            <v>514424</v>
          </cell>
          <cell r="C2729" t="str">
            <v>27969</v>
          </cell>
          <cell r="D2729" t="str">
            <v>CARESTINO</v>
          </cell>
          <cell r="E2729" t="str">
            <v>DESPACHO</v>
          </cell>
          <cell r="G2729" t="str">
            <v>031002004259903</v>
          </cell>
          <cell r="H2729">
            <v>44970</v>
          </cell>
          <cell r="I2729" t="str">
            <v>ENTREGADO</v>
          </cell>
          <cell r="J2729">
            <v>44971</v>
          </cell>
          <cell r="K2729" t="str">
            <v>MARIA AGUILAR</v>
          </cell>
          <cell r="L2729" t="str">
            <v>RAMON PINTO ENTRE VENEZUELA Y JOSE PICOITA 415-37 PISO/DPTO: 1. ENTRE ALADO DE CAFETERIA OMM SIRI</v>
          </cell>
        </row>
        <row r="2730">
          <cell r="A2730" t="str">
            <v>27973</v>
          </cell>
          <cell r="B2730">
            <v>514425</v>
          </cell>
          <cell r="C2730" t="str">
            <v>27973</v>
          </cell>
          <cell r="D2730" t="str">
            <v>CARESTINO</v>
          </cell>
          <cell r="E2730" t="str">
            <v>DESPACHO</v>
          </cell>
          <cell r="G2730" t="str">
            <v>031002004259867</v>
          </cell>
          <cell r="H2730">
            <v>44970</v>
          </cell>
          <cell r="I2730" t="str">
            <v>ENTREGADO</v>
          </cell>
          <cell r="J2730">
            <v>44971</v>
          </cell>
          <cell r="K2730" t="str">
            <v>MISHELLE CHUQUIMARCA</v>
          </cell>
          <cell r="L2730" t="str">
            <v>GONZALEZ SUAREZ OE5-209. ENTRE ATRAS DE METROCAR</v>
          </cell>
        </row>
        <row r="2731">
          <cell r="A2731" t="str">
            <v>27980</v>
          </cell>
          <cell r="B2731">
            <v>514426</v>
          </cell>
          <cell r="C2731" t="str">
            <v>27980</v>
          </cell>
          <cell r="D2731" t="str">
            <v>CARESTINO</v>
          </cell>
          <cell r="E2731" t="str">
            <v>DESPACHO</v>
          </cell>
          <cell r="G2731" t="str">
            <v>031002004259840</v>
          </cell>
          <cell r="H2731">
            <v>44970</v>
          </cell>
          <cell r="I2731" t="str">
            <v>ENTREGADO</v>
          </cell>
          <cell r="J2731">
            <v>44972</v>
          </cell>
          <cell r="K2731" t="str">
            <v>PAULINA CISNEROS</v>
          </cell>
          <cell r="L2731" t="str">
            <v>GRAN COLOMBIA 22 358 PISO/DPTO: 502. ENTRE EDIFICIO ANDALUCIA PLAZA</v>
          </cell>
        </row>
        <row r="2732">
          <cell r="A2732" t="str">
            <v>27981</v>
          </cell>
          <cell r="B2732">
            <v>514427</v>
          </cell>
          <cell r="C2732" t="str">
            <v>27981</v>
          </cell>
          <cell r="D2732" t="str">
            <v>CARESTINO</v>
          </cell>
          <cell r="E2732" t="str">
            <v>DESPACHO</v>
          </cell>
          <cell r="G2732" t="str">
            <v>85919/ 031002004265102</v>
          </cell>
          <cell r="H2732">
            <v>44970</v>
          </cell>
          <cell r="I2732" t="str">
            <v>INCIDENCIA</v>
          </cell>
          <cell r="J2732">
            <v>44972</v>
          </cell>
          <cell r="K2732" t="str">
            <v>LIZZIE GABRIELA NAVARRETE LEON</v>
          </cell>
          <cell r="L2732" t="str">
            <v>DAULE, CALLE SENOR DE LOS MILAGROS Y JOSE TORRES MZ 27 5 PISO/DPTO: 1. ENTRE DIAGONAL AL UPC DE LA YOLITA( CASA CON UNA ESCALERA AFUERA BLANCA)</v>
          </cell>
        </row>
        <row r="2733">
          <cell r="A2733" t="str">
            <v>27999</v>
          </cell>
          <cell r="B2733">
            <v>514428</v>
          </cell>
          <cell r="C2733" t="str">
            <v>27999</v>
          </cell>
          <cell r="D2733" t="str">
            <v>CARESTINO</v>
          </cell>
          <cell r="E2733" t="str">
            <v>DESPACHO</v>
          </cell>
          <cell r="G2733" t="str">
            <v>031002004259940</v>
          </cell>
          <cell r="H2733">
            <v>44970</v>
          </cell>
          <cell r="I2733" t="str">
            <v>ENTREGADO</v>
          </cell>
          <cell r="J2733">
            <v>44971</v>
          </cell>
          <cell r="K2733" t="str">
            <v>SOFIA GARCIA</v>
          </cell>
          <cell r="L2733" t="str">
            <v>AV MACHALA Y FERNANDEZ SALVADOR FRENTE AL PARQUE INGLES CONJ SAN PEDRO CLAVER BLOQ J11 PISO/DPTO: 5A. ENTRE PARADA DE BUSES MACHALA FRENTE AL PARQUE INGLES</v>
          </cell>
        </row>
        <row r="2734">
          <cell r="A2734" t="str">
            <v>28014</v>
          </cell>
          <cell r="B2734">
            <v>514429</v>
          </cell>
          <cell r="C2734" t="str">
            <v>28014</v>
          </cell>
          <cell r="D2734" t="str">
            <v>CARESTINO</v>
          </cell>
          <cell r="E2734" t="str">
            <v>DESPACHO</v>
          </cell>
          <cell r="G2734" t="str">
            <v>031002004259961</v>
          </cell>
          <cell r="H2734">
            <v>44970</v>
          </cell>
          <cell r="I2734" t="str">
            <v>ENTREGADO</v>
          </cell>
          <cell r="J2734">
            <v>44971</v>
          </cell>
          <cell r="K2734" t="str">
            <v>BETSY HERRERA</v>
          </cell>
          <cell r="L2734" t="str">
            <v>URBANIZACION JACARANDA CALLE LAS ACACIAS 1631. ENTRE POR EL RESERVORIO DE CUMBAYA. URBANIZACION JACARANDA CASA 1631</v>
          </cell>
        </row>
        <row r="2735">
          <cell r="A2735" t="str">
            <v>28019</v>
          </cell>
          <cell r="B2735">
            <v>514430</v>
          </cell>
          <cell r="C2735" t="str">
            <v>28019</v>
          </cell>
          <cell r="D2735" t="str">
            <v>CARESTINO</v>
          </cell>
          <cell r="E2735" t="str">
            <v>DESPACHO</v>
          </cell>
          <cell r="G2735" t="str">
            <v>031002004259996</v>
          </cell>
          <cell r="H2735">
            <v>44970</v>
          </cell>
          <cell r="I2735" t="str">
            <v>ENTREGADO</v>
          </cell>
          <cell r="J2735">
            <v>44972</v>
          </cell>
          <cell r="K2735" t="str">
            <v>JUAN SOTOMAYOR</v>
          </cell>
          <cell r="L2735" t="str">
            <v>EL DORADO CALLE EPLICACHIMA 206-57. ENTRE CALICUCHIMA</v>
          </cell>
        </row>
        <row r="2736">
          <cell r="A2736" t="str">
            <v>28036</v>
          </cell>
          <cell r="B2736">
            <v>514431</v>
          </cell>
          <cell r="C2736" t="str">
            <v>28036</v>
          </cell>
          <cell r="D2736" t="str">
            <v>CARESTINO</v>
          </cell>
          <cell r="E2736" t="str">
            <v>DESPACHO</v>
          </cell>
          <cell r="G2736" t="str">
            <v>031002004260018</v>
          </cell>
          <cell r="H2736">
            <v>44970</v>
          </cell>
          <cell r="I2736" t="str">
            <v>ENTREGADO</v>
          </cell>
          <cell r="J2736">
            <v>44971</v>
          </cell>
          <cell r="K2736" t="str">
            <v>DILANY SANCHEZ</v>
          </cell>
          <cell r="L2736" t="str">
            <v>TOTORACOCHA, DUCHICELA 1-54 Y PACHACUTEC 1-54. ENTRE PUERTA NEGRA</v>
          </cell>
        </row>
        <row r="2737">
          <cell r="A2737" t="str">
            <v>28044</v>
          </cell>
          <cell r="B2737">
            <v>514432</v>
          </cell>
          <cell r="C2737" t="str">
            <v>28044</v>
          </cell>
          <cell r="D2737" t="str">
            <v>CARESTINO</v>
          </cell>
          <cell r="E2737" t="str">
            <v>DESPACHO</v>
          </cell>
          <cell r="G2737" t="str">
            <v>85921</v>
          </cell>
          <cell r="H2737">
            <v>44970</v>
          </cell>
          <cell r="I2737" t="str">
            <v>ENTREGADO</v>
          </cell>
          <cell r="J2737">
            <v>44971</v>
          </cell>
          <cell r="K2737" t="str">
            <v>DIANA LOPEZ</v>
          </cell>
          <cell r="L2737" t="str">
            <v>URB VILLA REAL KM 2.5 VIA SAMBORONDON VILLA 12 VILLA 12. ENTRE FRENTE A COLEGIO CREAR</v>
          </cell>
        </row>
        <row r="2738">
          <cell r="A2738" t="str">
            <v>28047</v>
          </cell>
          <cell r="B2738">
            <v>514433</v>
          </cell>
          <cell r="C2738" t="str">
            <v>28047</v>
          </cell>
          <cell r="D2738" t="str">
            <v>CARESTINO</v>
          </cell>
          <cell r="E2738" t="str">
            <v>DESPACHO</v>
          </cell>
          <cell r="G2738" t="str">
            <v>85920</v>
          </cell>
          <cell r="H2738">
            <v>44970</v>
          </cell>
          <cell r="I2738" t="str">
            <v>ENTREGADO</v>
          </cell>
          <cell r="J2738">
            <v>44971</v>
          </cell>
          <cell r="K2738" t="str">
            <v>PAOLA DUENAS WOOD</v>
          </cell>
          <cell r="L2738" t="str">
            <v>SAMBORONDON KM 3. URB. PARQUE MAGNO EDIFICIO 21 PISO 1 DEP 1A . ENTRE FAMILIA CATTAN DUENAS</v>
          </cell>
        </row>
        <row r="2739">
          <cell r="A2739" t="str">
            <v>28101</v>
          </cell>
          <cell r="B2739">
            <v>514434</v>
          </cell>
          <cell r="C2739" t="str">
            <v>28101</v>
          </cell>
          <cell r="D2739" t="str">
            <v>CARESTINO</v>
          </cell>
          <cell r="E2739" t="str">
            <v>DESPACHO</v>
          </cell>
          <cell r="G2739" t="str">
            <v>85922</v>
          </cell>
          <cell r="H2739">
            <v>44970</v>
          </cell>
          <cell r="I2739" t="str">
            <v>ENTREGADO</v>
          </cell>
          <cell r="J2739">
            <v>44971</v>
          </cell>
          <cell r="K2739" t="str">
            <v>ANA DEL ROCIO HIDALGO CONSTANTE</v>
          </cell>
          <cell r="L2739" t="str">
            <v>GARZOTA 2 MZ 142 VILLA 20 PISO/DPTO: 3. ENTRE FRENTE AL COLEGIO TUNGURAHUA</v>
          </cell>
        </row>
        <row r="2740">
          <cell r="A2740" t="str">
            <v>28104</v>
          </cell>
          <cell r="B2740">
            <v>514435</v>
          </cell>
          <cell r="C2740" t="str">
            <v>28104</v>
          </cell>
          <cell r="D2740" t="str">
            <v>CARESTINO</v>
          </cell>
          <cell r="E2740" t="str">
            <v>DESPACHO</v>
          </cell>
          <cell r="G2740" t="str">
            <v>031002004260036</v>
          </cell>
          <cell r="H2740">
            <v>44970</v>
          </cell>
          <cell r="I2740" t="str">
            <v>ENTREGADO</v>
          </cell>
          <cell r="J2740">
            <v>44972</v>
          </cell>
          <cell r="K2740" t="str">
            <v>STEFFANY AMORES</v>
          </cell>
          <cell r="L2740" t="str">
            <v>RAUL CAJAS Y PARAMOS 89. ENTRE CDLA PROANO MAYA</v>
          </cell>
        </row>
        <row r="2741">
          <cell r="A2741" t="str">
            <v>28124</v>
          </cell>
          <cell r="B2741">
            <v>514436</v>
          </cell>
          <cell r="C2741" t="str">
            <v>28124</v>
          </cell>
          <cell r="D2741" t="str">
            <v>CARESTINO</v>
          </cell>
          <cell r="E2741" t="str">
            <v>DESPACHO</v>
          </cell>
          <cell r="G2741" t="str">
            <v>031002004260058</v>
          </cell>
          <cell r="H2741">
            <v>44970</v>
          </cell>
          <cell r="I2741" t="str">
            <v>ENTREGADO</v>
          </cell>
          <cell r="J2741">
            <v>44971</v>
          </cell>
          <cell r="K2741" t="str">
            <v>HEIDY GARCIA</v>
          </cell>
          <cell r="L2741" t="str">
            <v>AV. MANABI, KM 3 FRENTE A LA UNIDAD EDUCATIVA RENAN OLMEDO GONZALEZ 00. ENTRE ATRAS DEL RESTAURANTE EL MANABA</v>
          </cell>
        </row>
        <row r="2742">
          <cell r="A2742" t="str">
            <v>28131</v>
          </cell>
          <cell r="B2742">
            <v>514437</v>
          </cell>
          <cell r="C2742" t="str">
            <v>28131</v>
          </cell>
          <cell r="D2742" t="str">
            <v>CARESTINO</v>
          </cell>
          <cell r="E2742" t="str">
            <v>DESPACHO</v>
          </cell>
          <cell r="G2742" t="str">
            <v>85923</v>
          </cell>
          <cell r="H2742">
            <v>44970</v>
          </cell>
          <cell r="I2742" t="str">
            <v>ENTREGADO</v>
          </cell>
          <cell r="J2742">
            <v>44971</v>
          </cell>
          <cell r="K2742" t="str">
            <v>MELANY YADIRA CALDERON TUMBACO</v>
          </cell>
          <cell r="L2742" t="str">
            <v>PARAISO DE LA FLOR BLOQUE 10 MZ421 SL6. ENTRE PARAISO DE LA FLOR BL10 MZ 421 SL6</v>
          </cell>
        </row>
        <row r="2743">
          <cell r="A2743" t="str">
            <v>28135</v>
          </cell>
          <cell r="B2743">
            <v>514438</v>
          </cell>
          <cell r="C2743" t="str">
            <v>28135</v>
          </cell>
          <cell r="D2743" t="str">
            <v>CARESTINO</v>
          </cell>
          <cell r="E2743" t="str">
            <v>DESPACHO</v>
          </cell>
          <cell r="G2743" t="str">
            <v>031002004260080</v>
          </cell>
          <cell r="H2743">
            <v>44970</v>
          </cell>
          <cell r="I2743" t="str">
            <v>ENTREGADO</v>
          </cell>
          <cell r="J2743">
            <v>44972</v>
          </cell>
          <cell r="K2743" t="str">
            <v>CRISTIAN VISCARRA HERNANDEZ</v>
          </cell>
          <cell r="L2743" t="str">
            <v>KM 0.5 VIA VENTANAS - PUEBLO VIEJO. ALMACEN VISCARRA HNOS. INSUMOS AGRICOLAS 01. ENTRE FRENTE A GASOLINERA PETROECUADOR</v>
          </cell>
        </row>
        <row r="2744">
          <cell r="A2744" t="str">
            <v>28136</v>
          </cell>
          <cell r="B2744">
            <v>514439</v>
          </cell>
          <cell r="C2744" t="str">
            <v>28136</v>
          </cell>
          <cell r="D2744" t="str">
            <v>CARESTINO</v>
          </cell>
          <cell r="E2744" t="str">
            <v>DESPACHO</v>
          </cell>
          <cell r="G2744" t="str">
            <v>85924</v>
          </cell>
          <cell r="H2744">
            <v>44970</v>
          </cell>
          <cell r="I2744" t="str">
            <v>ENTREGADO</v>
          </cell>
          <cell r="J2744">
            <v>44971</v>
          </cell>
          <cell r="K2744" t="str">
            <v>ROSA MARTINEZ</v>
          </cell>
          <cell r="L2744" t="str">
            <v>KM 11,5 VIA A SAMBORONDON , URBANIZACION SAN ANTONIO , MZ 20 VILLA 45. ENTRE FRENTE A LA URBANIZACION CATALUNA</v>
          </cell>
        </row>
        <row r="2745">
          <cell r="A2745" t="str">
            <v>28179</v>
          </cell>
          <cell r="B2745">
            <v>514440</v>
          </cell>
          <cell r="C2745" t="str">
            <v>28179</v>
          </cell>
          <cell r="D2745" t="str">
            <v>CARESTINO</v>
          </cell>
          <cell r="E2745" t="str">
            <v>DESPACHO</v>
          </cell>
          <cell r="G2745" t="str">
            <v>031002004260094</v>
          </cell>
          <cell r="H2745">
            <v>44970</v>
          </cell>
          <cell r="I2745" t="str">
            <v>ENTREGADO</v>
          </cell>
          <cell r="J2745">
            <v>44971</v>
          </cell>
          <cell r="K2745" t="str">
            <v>LAURA CAROLINA MAYORGA SUAREZ</v>
          </cell>
          <cell r="L2745" t="str">
            <v>CDLA ROSA MARIA SUCUMBIOS Y PICHINCHA 302. ENTRE A LADO DE LOS BARES</v>
          </cell>
        </row>
        <row r="2746">
          <cell r="A2746" t="str">
            <v>28183</v>
          </cell>
          <cell r="B2746">
            <v>514441</v>
          </cell>
          <cell r="C2746" t="str">
            <v>28183</v>
          </cell>
          <cell r="D2746" t="str">
            <v>CARESTINO</v>
          </cell>
          <cell r="E2746" t="str">
            <v>DESPACHO</v>
          </cell>
          <cell r="G2746" t="str">
            <v>85925</v>
          </cell>
          <cell r="H2746">
            <v>44970</v>
          </cell>
          <cell r="I2746" t="str">
            <v>ENTREGADO</v>
          </cell>
          <cell r="J2746">
            <v>44971</v>
          </cell>
          <cell r="K2746" t="str">
            <v>KARLA MARCELA ZAMBRANO SALAZAR</v>
          </cell>
          <cell r="L2746" t="str">
            <v>GUAYAQUIL, SAMANES 2 MANZANA 202 VILLA 02VILLA 0961136482. ENTRE JUNTO A GASOLINERA PRIMAX DE SAMANES 2 SOBRE LA FCO DE ORELLANA, LA ULTIMA PRIMAX ANTES DE QUE TERMINE SAMANES.</v>
          </cell>
        </row>
        <row r="2747">
          <cell r="A2747" t="str">
            <v>28190</v>
          </cell>
          <cell r="B2747">
            <v>514442</v>
          </cell>
          <cell r="C2747" t="str">
            <v>28190</v>
          </cell>
          <cell r="D2747" t="str">
            <v>CARESTINO</v>
          </cell>
          <cell r="E2747" t="str">
            <v>DESPACHO</v>
          </cell>
          <cell r="G2747" t="str">
            <v>031002004260135</v>
          </cell>
          <cell r="H2747">
            <v>44970</v>
          </cell>
          <cell r="I2747" t="str">
            <v>ENTREGADO</v>
          </cell>
          <cell r="J2747">
            <v>44971</v>
          </cell>
          <cell r="K2747" t="str">
            <v>LAURA MAYORGA</v>
          </cell>
          <cell r="L2747" t="str">
            <v>CLARO. ROSA MARIA, SUCUMBIOS Y PICHINCHA 302. ENTRE A LADO DE LOS BARES</v>
          </cell>
        </row>
        <row r="2748">
          <cell r="A2748" t="str">
            <v>28241</v>
          </cell>
          <cell r="B2748">
            <v>514443</v>
          </cell>
          <cell r="C2748" t="str">
            <v>28241</v>
          </cell>
          <cell r="D2748" t="str">
            <v>CARESTINO</v>
          </cell>
          <cell r="E2748" t="str">
            <v>DESPACHO</v>
          </cell>
          <cell r="G2748" t="str">
            <v>85926</v>
          </cell>
          <cell r="H2748">
            <v>44970</v>
          </cell>
          <cell r="I2748" t="str">
            <v>ENTREGADO</v>
          </cell>
          <cell r="J2748">
            <v>44971</v>
          </cell>
          <cell r="K2748" t="str">
            <v>ADRIANA GARCIA</v>
          </cell>
          <cell r="L2748" t="str">
            <v>KM 9 VIA SAMBORONDON, CIUDAD CELESTE, URBANIZACION LA PENINSULA MANZANA 5 VILLA 19 5-19. ENTRE CIUDAD CELESTE</v>
          </cell>
        </row>
        <row r="2749">
          <cell r="A2749" t="str">
            <v>28275</v>
          </cell>
          <cell r="B2749">
            <v>514444</v>
          </cell>
          <cell r="C2749" t="str">
            <v>28275</v>
          </cell>
          <cell r="D2749" t="str">
            <v>CARESTINO</v>
          </cell>
          <cell r="E2749" t="str">
            <v>DESPACHO</v>
          </cell>
          <cell r="G2749" t="str">
            <v>85927</v>
          </cell>
          <cell r="H2749">
            <v>44970</v>
          </cell>
          <cell r="I2749" t="str">
            <v>ENTREGADO</v>
          </cell>
          <cell r="J2749">
            <v>44971</v>
          </cell>
          <cell r="K2749" t="str">
            <v>ALBERTO PASMAY</v>
          </cell>
          <cell r="L2749" t="str">
            <v>BASTION POPULAR BLOQUE 1A MZ 582 S. 4 A UNA CUADRA DEL TIA DE PECA. JUNTO A LOCALES DE COMIDA, EN UN PARQUEADERO. VILLA DE VENTANAS NEGRAS. POR CONTENEDOR DE URVASEO 4. ENTRE EN LA VIA A DAULE</v>
          </cell>
        </row>
        <row r="2750">
          <cell r="A2750" t="str">
            <v>GAR5866</v>
          </cell>
          <cell r="B2750">
            <v>514401</v>
          </cell>
          <cell r="C2750" t="str">
            <v>GAR5866</v>
          </cell>
          <cell r="D2750" t="str">
            <v>HYCITE</v>
          </cell>
          <cell r="E2750" t="str">
            <v>RETIRO</v>
          </cell>
          <cell r="F2750" t="str">
            <v>NORMAL</v>
          </cell>
          <cell r="G2750" t="str">
            <v/>
          </cell>
          <cell r="H2750">
            <v>44970</v>
          </cell>
          <cell r="I2750" t="str">
            <v>ENTREGADO</v>
          </cell>
          <cell r="J2750">
            <v>44971</v>
          </cell>
          <cell r="K2750" t="str">
            <v> IRENE FAVIOLA VACA UNDA</v>
          </cell>
          <cell r="L2750" t="str">
            <v>RAFAEL CARVAJAL N80-396 Edificio: VANTI II DETRAS DEL COLEGIO AMERICANO</v>
          </cell>
        </row>
        <row r="2751">
          <cell r="A2751" t="str">
            <v>GAR5868</v>
          </cell>
          <cell r="B2751">
            <v>514403</v>
          </cell>
          <cell r="C2751" t="str">
            <v>GAR5868</v>
          </cell>
          <cell r="D2751" t="str">
            <v>HYCITE</v>
          </cell>
          <cell r="E2751" t="str">
            <v>RETIRO</v>
          </cell>
          <cell r="F2751" t="str">
            <v>NORMAL</v>
          </cell>
          <cell r="G2751" t="str">
            <v>031001000230629</v>
          </cell>
          <cell r="H2751">
            <v>44970</v>
          </cell>
          <cell r="I2751" t="str">
            <v>EN_TRANSITO</v>
          </cell>
          <cell r="J2751">
            <v>44970</v>
          </cell>
          <cell r="K2751" t="str">
            <v>WILSON EDUARDO LOPEZ VILLEGAS </v>
          </cell>
          <cell r="L2751" t="str">
            <v>PICHINCHA 14-29 Y AV. LUIS LEORO FRANCO </v>
          </cell>
        </row>
        <row r="2752">
          <cell r="A2752" t="str">
            <v>GAR5869</v>
          </cell>
          <cell r="B2752">
            <v>514404</v>
          </cell>
          <cell r="C2752" t="str">
            <v>GAR5869</v>
          </cell>
          <cell r="D2752" t="str">
            <v>HYCITE</v>
          </cell>
          <cell r="E2752" t="str">
            <v>RETIRO</v>
          </cell>
          <cell r="F2752" t="str">
            <v>NORMAL</v>
          </cell>
          <cell r="G2752" t="str">
            <v/>
          </cell>
          <cell r="H2752">
            <v>44970</v>
          </cell>
          <cell r="I2752" t="str">
            <v>INCIDENCIA</v>
          </cell>
          <cell r="J2752">
            <v>44971</v>
          </cell>
          <cell r="K2752" t="str">
            <v xml:space="preserve">CHRISTIAN SILVA </v>
          </cell>
          <cell r="L2752" t="str">
            <v>OE13B Y RIO PUTUMAYO CUCHARA, TRAS COLEG DAL CORZE (CASA BLANCA PORTON NEGRO) QUITO // VALLE DE LOS CHILLOS 170804, ALANGASI  PICHINCHA</v>
          </cell>
        </row>
        <row r="2753">
          <cell r="A2753" t="str">
            <v>GAR5870</v>
          </cell>
          <cell r="B2753">
            <v>514405</v>
          </cell>
          <cell r="C2753" t="str">
            <v>GAR5870</v>
          </cell>
          <cell r="D2753" t="str">
            <v>HYCITE</v>
          </cell>
          <cell r="E2753" t="str">
            <v>RETIRO</v>
          </cell>
          <cell r="F2753" t="str">
            <v>NORMAL</v>
          </cell>
          <cell r="G2753" t="str">
            <v>031001000230630</v>
          </cell>
          <cell r="H2753">
            <v>44970</v>
          </cell>
          <cell r="I2753" t="str">
            <v>EN_TRANSITO</v>
          </cell>
          <cell r="J2753">
            <v>44970</v>
          </cell>
          <cell r="K2753" t="str">
            <v>EDWIN MOSQUERA</v>
          </cell>
          <cell r="L2753" t="str">
            <v>14 DE FEBRERO Y CARLOS ALZANCRA COMPLEJO JUDICIAL DE PALORA PALORA/ CENTRO 140201</v>
          </cell>
        </row>
        <row r="2754">
          <cell r="A2754" t="str">
            <v>GAR5871</v>
          </cell>
          <cell r="B2754">
            <v>514406</v>
          </cell>
          <cell r="C2754" t="str">
            <v>GAR5871</v>
          </cell>
          <cell r="D2754" t="str">
            <v>HYCITE</v>
          </cell>
          <cell r="E2754" t="str">
            <v>RETIRO</v>
          </cell>
          <cell r="F2754" t="str">
            <v>NORMAL</v>
          </cell>
          <cell r="G2754" t="str">
            <v/>
          </cell>
          <cell r="H2754">
            <v>44970</v>
          </cell>
          <cell r="I2754" t="str">
            <v>ENTREGADO</v>
          </cell>
          <cell r="J2754">
            <v>44971</v>
          </cell>
          <cell r="K2754" t="str">
            <v>MARCELO PATRICIO BONILLA JACOME</v>
          </cell>
          <cell r="L2754" t="str">
            <v>CALLE NICOLAS GOMEZ TOBARS18 -98 URB SAN ISIDRO 011VIA TANDA SECTOR MIRAVALLE</v>
          </cell>
        </row>
        <row r="2755">
          <cell r="A2755" t="str">
            <v>GAR5872</v>
          </cell>
          <cell r="B2755">
            <v>514407</v>
          </cell>
          <cell r="C2755" t="str">
            <v>GAR5872</v>
          </cell>
          <cell r="D2755" t="str">
            <v>HYCITE</v>
          </cell>
          <cell r="E2755" t="str">
            <v>RETIRO</v>
          </cell>
          <cell r="F2755" t="str">
            <v>NORMAL</v>
          </cell>
          <cell r="G2755" t="str">
            <v/>
          </cell>
          <cell r="H2755">
            <v>44970</v>
          </cell>
          <cell r="I2755" t="str">
            <v>ENTREGADO</v>
          </cell>
          <cell r="J2755">
            <v>44971</v>
          </cell>
          <cell r="K2755" t="str">
            <v>NANCY MARIA DIAZ NORONA</v>
          </cell>
          <cell r="L2755" t="str">
            <v>Calle F- Numero de casa o departamento: 116- Provincia: Pichincha Canton: Quito- Parroquia: Cochapamba- Codigo postal: 170528 Referencias: Urb Pinar Alto Edificio Sanmore III depto 202 (a 2 cuadras ar</v>
          </cell>
        </row>
        <row r="2756">
          <cell r="A2756" t="str">
            <v>GAR5873</v>
          </cell>
          <cell r="B2756">
            <v>514408</v>
          </cell>
          <cell r="C2756" t="str">
            <v>GAR5873</v>
          </cell>
          <cell r="D2756" t="str">
            <v>HYCITE</v>
          </cell>
          <cell r="E2756" t="str">
            <v>RETIRO</v>
          </cell>
          <cell r="F2756" t="str">
            <v>NORMAL</v>
          </cell>
          <cell r="G2756" t="str">
            <v>031001000230631</v>
          </cell>
          <cell r="H2756">
            <v>44970</v>
          </cell>
          <cell r="I2756" t="str">
            <v>EN_TRANSITO</v>
          </cell>
          <cell r="J2756">
            <v>44970</v>
          </cell>
          <cell r="K2756" t="str">
            <v>HENRY FEDERICO GUERRERO CARENO</v>
          </cell>
          <cell r="L2756" t="str">
            <v>URB. LA FUENTE CASA #9 TRAS EL COMANDO DE POLICIA</v>
          </cell>
        </row>
        <row r="2757">
          <cell r="A2757" t="str">
            <v>GAR5874</v>
          </cell>
          <cell r="B2757">
            <v>514409</v>
          </cell>
          <cell r="C2757" t="str">
            <v>GAR5874</v>
          </cell>
          <cell r="D2757" t="str">
            <v>HYCITE</v>
          </cell>
          <cell r="E2757" t="str">
            <v>RETIRO</v>
          </cell>
          <cell r="F2757" t="str">
            <v>NORMAL</v>
          </cell>
          <cell r="G2757" t="str">
            <v>ITG7093</v>
          </cell>
          <cell r="H2757">
            <v>44970</v>
          </cell>
          <cell r="I2757" t="str">
            <v>INCIDENCIA</v>
          </cell>
          <cell r="J2757">
            <v>44971</v>
          </cell>
          <cell r="K2757" t="str">
            <v>ROSA MARIA DIAZ RIOFRIO  </v>
          </cell>
          <cell r="L2757" t="str">
            <v>SAUCES 8 MZ 454 F 30 VILLA 8 SOLAR 8 ENTRANDO POR LA FRITADERIA</v>
          </cell>
        </row>
        <row r="2758">
          <cell r="A2758" t="str">
            <v>GAR5875</v>
          </cell>
          <cell r="B2758">
            <v>514410</v>
          </cell>
          <cell r="C2758" t="str">
            <v>GAR5875</v>
          </cell>
          <cell r="D2758" t="str">
            <v>HYCITE</v>
          </cell>
          <cell r="E2758" t="str">
            <v>RETIRO</v>
          </cell>
          <cell r="F2758" t="str">
            <v>NORMAL</v>
          </cell>
          <cell r="G2758" t="str">
            <v>031001000230632</v>
          </cell>
          <cell r="H2758">
            <v>44970</v>
          </cell>
          <cell r="I2758" t="str">
            <v>EN_TRANSITO</v>
          </cell>
          <cell r="J2758">
            <v>44970</v>
          </cell>
          <cell r="K2758" t="str">
            <v>LUCIA MARGOT ARECHUA COELLO</v>
          </cell>
          <cell r="L2758" t="str">
            <v>QUITO Y CABALI OPTICA SAN JOSE</v>
          </cell>
        </row>
        <row r="2759">
          <cell r="A2759" t="str">
            <v>GAR5876</v>
          </cell>
          <cell r="B2759">
            <v>514411</v>
          </cell>
          <cell r="C2759" t="str">
            <v>GAR5876</v>
          </cell>
          <cell r="D2759" t="str">
            <v>HYCITE</v>
          </cell>
          <cell r="E2759" t="str">
            <v>RETIRO</v>
          </cell>
          <cell r="F2759" t="str">
            <v>NORMAL</v>
          </cell>
          <cell r="G2759" t="str">
            <v/>
          </cell>
          <cell r="H2759">
            <v>44970</v>
          </cell>
          <cell r="I2759" t="str">
            <v>ENTREGADO</v>
          </cell>
          <cell r="J2759">
            <v>44971</v>
          </cell>
          <cell r="K2759" t="str">
            <v>Patricio Binilla</v>
          </cell>
          <cell r="L2759" t="str">
            <v>Charles Darwin Oe4-105 y Av. Brasil.-Oe4-105, 5 piso.- Pichincha.-Quito.- Benalcazar.- 170510- Av. Brasil, frente al Club de Tenis Buena Vista, Edfc. blanco con plomo de 3 pisos, timbre quinto-Quito.-</v>
          </cell>
        </row>
        <row r="2760">
          <cell r="A2760" t="str">
            <v>GAR5877</v>
          </cell>
          <cell r="B2760">
            <v>514412</v>
          </cell>
          <cell r="C2760" t="str">
            <v>GAR5877</v>
          </cell>
          <cell r="D2760" t="str">
            <v>HYCITE</v>
          </cell>
          <cell r="E2760" t="str">
            <v>RETIRO</v>
          </cell>
          <cell r="F2760" t="str">
            <v>NORMAL</v>
          </cell>
          <cell r="G2760" t="str">
            <v>ITG7094</v>
          </cell>
          <cell r="H2760">
            <v>44970</v>
          </cell>
          <cell r="I2760" t="str">
            <v>INCIDENCIA</v>
          </cell>
          <cell r="J2760">
            <v>44973</v>
          </cell>
          <cell r="K2760" t="str">
            <v>BELLA GIANNINA LINO MILLAN</v>
          </cell>
          <cell r="L2760" t="str">
            <v>AV 25 DE JULIO Y AURELIO CARRERA CALBO CJTO RESIDENCIAL ALBAMBORJA B1A DP1 GUAYAQUIL</v>
          </cell>
        </row>
        <row r="2761">
          <cell r="A2761" t="str">
            <v>GAR5878</v>
          </cell>
          <cell r="B2761">
            <v>514413</v>
          </cell>
          <cell r="C2761" t="str">
            <v>GAR5878</v>
          </cell>
          <cell r="D2761" t="str">
            <v>HYCITE</v>
          </cell>
          <cell r="E2761" t="str">
            <v>RETIRO</v>
          </cell>
          <cell r="F2761" t="str">
            <v>NORMAL</v>
          </cell>
          <cell r="G2761" t="str">
            <v>031001000230633</v>
          </cell>
          <cell r="H2761">
            <v>44970</v>
          </cell>
          <cell r="I2761" t="str">
            <v>ENTREGADO</v>
          </cell>
          <cell r="J2761">
            <v>44973</v>
          </cell>
          <cell r="K2761" t="str">
            <v>EDWIN JARAMILLO SALAZAR _</v>
          </cell>
          <cell r="L2761" t="str">
            <v>GRIJALVA Y MANTILLA FRENTE AL MERCADO ALMACEN EL AGRICULTOR</v>
          </cell>
        </row>
        <row r="2762">
          <cell r="A2762" t="str">
            <v>GAR5879</v>
          </cell>
          <cell r="B2762">
            <v>514414</v>
          </cell>
          <cell r="C2762" t="str">
            <v>GAR5879</v>
          </cell>
          <cell r="D2762" t="str">
            <v>HYCITE</v>
          </cell>
          <cell r="E2762" t="str">
            <v>RETIRO</v>
          </cell>
          <cell r="F2762" t="str">
            <v>NORMAL</v>
          </cell>
          <cell r="G2762" t="str">
            <v>ITG7095</v>
          </cell>
          <cell r="H2762">
            <v>44970</v>
          </cell>
          <cell r="I2762" t="str">
            <v>ENTREGADO</v>
          </cell>
          <cell r="J2762">
            <v>44971</v>
          </cell>
          <cell r="K2762" t="str">
            <v>DENIS A FERNANDEZ_</v>
          </cell>
          <cell r="L2762" t="str">
            <v>AV FCO BOLONA #701 VILLA 701 FRENTE A PYCCA DEL CENTRO COMERCIAL POL</v>
          </cell>
        </row>
        <row r="2763">
          <cell r="A2763" t="str">
            <v>23-358</v>
          </cell>
          <cell r="B2763">
            <v>514398</v>
          </cell>
          <cell r="C2763" t="str">
            <v>23-358</v>
          </cell>
          <cell r="D2763" t="str">
            <v>VENTURA</v>
          </cell>
          <cell r="E2763" t="str">
            <v>DESPACHO</v>
          </cell>
          <cell r="F2763" t="str">
            <v>NORMAL</v>
          </cell>
          <cell r="G2763" t="str">
            <v>FT85814</v>
          </cell>
          <cell r="H2763">
            <v>44970</v>
          </cell>
          <cell r="I2763" t="str">
            <v>ENTREGADO</v>
          </cell>
          <cell r="J2763">
            <v>44971</v>
          </cell>
          <cell r="K2763" t="str">
            <v>E. MAULME C.A. GYE</v>
          </cell>
          <cell r="L2763" t="str">
            <v xml:space="preserve">AV DE LAS AMERICAS 601 Y CALLE 13 </v>
          </cell>
        </row>
        <row r="2764">
          <cell r="A2764" t="str">
            <v>2495143_1</v>
          </cell>
          <cell r="B2764">
            <v>514395</v>
          </cell>
          <cell r="C2764" t="str">
            <v>2495143_1</v>
          </cell>
          <cell r="D2764" t="str">
            <v>MDELIVERY</v>
          </cell>
          <cell r="E2764" t="str">
            <v>DESPACHO</v>
          </cell>
          <cell r="F2764" t="str">
            <v>EXPRESS</v>
          </cell>
          <cell r="G2764" t="str">
            <v>FT85630</v>
          </cell>
          <cell r="H2764">
            <v>44970</v>
          </cell>
          <cell r="I2764" t="str">
            <v>ENTREGADO</v>
          </cell>
          <cell r="J2764">
            <v>44971</v>
          </cell>
          <cell r="K2764" t="str">
            <v>ANA MARIA LOOR ADRIANA MASSA_PRODUCTOS METALURGICOS S A PROMESA</v>
          </cell>
          <cell r="L2764" t="str">
            <v>KM 5 5 VIA A DAULE OFICINAS ADMINISTRATIVAS PROMESA GUAYAQUIL GUAYAS</v>
          </cell>
        </row>
        <row r="2765">
          <cell r="A2765" t="str">
            <v>2495144_1</v>
          </cell>
          <cell r="B2765">
            <v>514396</v>
          </cell>
          <cell r="C2765" t="str">
            <v>2495144_1</v>
          </cell>
          <cell r="D2765" t="str">
            <v>MDELIVERY</v>
          </cell>
          <cell r="E2765" t="str">
            <v>DESPACHO</v>
          </cell>
          <cell r="F2765" t="str">
            <v>EXPRESS</v>
          </cell>
          <cell r="G2765" t="str">
            <v>FT85631</v>
          </cell>
          <cell r="H2765">
            <v>44970</v>
          </cell>
          <cell r="I2765" t="str">
            <v>ENTREGADO</v>
          </cell>
          <cell r="J2765">
            <v>44971</v>
          </cell>
          <cell r="K2765" t="str">
            <v>ANA MARIA LOOR ADRIANA MASSA_PRODUCTOS METALURGICOS S A PROMESA</v>
          </cell>
          <cell r="L2765" t="str">
            <v>KM 5 5 VIA A DAULE OFICINAS ADMINISTRATIVAS PROMESA GUAYAQUIL GUAYAS</v>
          </cell>
        </row>
        <row r="2766">
          <cell r="A2766" t="str">
            <v>2495158</v>
          </cell>
          <cell r="B2766">
            <v>514390</v>
          </cell>
          <cell r="C2766" t="str">
            <v>2495158</v>
          </cell>
          <cell r="D2766" t="str">
            <v>MDELIVERY</v>
          </cell>
          <cell r="E2766" t="str">
            <v>DESPACHO</v>
          </cell>
          <cell r="F2766" t="str">
            <v>EXPRESS</v>
          </cell>
          <cell r="G2766" t="str">
            <v>031080002495158</v>
          </cell>
          <cell r="H2766">
            <v>44970</v>
          </cell>
          <cell r="I2766" t="str">
            <v>ENTREGADO</v>
          </cell>
          <cell r="J2766">
            <v>44970</v>
          </cell>
          <cell r="K2766" t="str">
            <v xml:space="preserve">OSWALDO CAMPOVERDE_COLINEAL CORPORATION CIA LTDA </v>
          </cell>
          <cell r="L2766" t="str">
            <v>OCTAVIO CHACON 2100 Y PRIMERA</v>
          </cell>
        </row>
        <row r="2767">
          <cell r="A2767" t="str">
            <v>2495186</v>
          </cell>
          <cell r="B2767">
            <v>514393</v>
          </cell>
          <cell r="C2767" t="str">
            <v>2495186</v>
          </cell>
          <cell r="D2767" t="str">
            <v>MDELIVERY</v>
          </cell>
          <cell r="E2767" t="str">
            <v>DESPACHO</v>
          </cell>
          <cell r="F2767" t="str">
            <v>EXPRESS</v>
          </cell>
          <cell r="G2767" t="str">
            <v>FT85632</v>
          </cell>
          <cell r="H2767">
            <v>44970</v>
          </cell>
          <cell r="I2767" t="str">
            <v>ENTREGADO</v>
          </cell>
          <cell r="J2767">
            <v>44970</v>
          </cell>
          <cell r="K2767" t="str">
            <v xml:space="preserve">MARIA MERCEDES SUAREZ FREIRE _CLAYEMI S A </v>
          </cell>
          <cell r="L2767" t="str">
            <v>ACUARELA DEL RIO MZ 1143 V1</v>
          </cell>
        </row>
        <row r="2768">
          <cell r="A2768" t="str">
            <v>2495323</v>
          </cell>
          <cell r="B2768">
            <v>514380</v>
          </cell>
          <cell r="C2768" t="str">
            <v>2495323</v>
          </cell>
          <cell r="D2768" t="str">
            <v>MDELIVERY</v>
          </cell>
          <cell r="E2768" t="str">
            <v>DESPACHO</v>
          </cell>
          <cell r="F2768" t="str">
            <v>NORMAL</v>
          </cell>
          <cell r="G2768" t="str">
            <v>FT85778</v>
          </cell>
          <cell r="H2768">
            <v>44970</v>
          </cell>
          <cell r="I2768" t="str">
            <v>ENTREGADO</v>
          </cell>
          <cell r="J2768">
            <v>44971</v>
          </cell>
          <cell r="K2768" t="str">
            <v>Bryan Cassanello o Gabriela Guzman_BANCO DEL PACIFICO</v>
          </cell>
          <cell r="L2768" t="str">
            <v>P ICAZA ENTRE PANAMA Y MALECON EDIFICIO LA MONEDA PISO 2 AREA Contact center Banco del Pacifico a lado del Edificio la Previsora</v>
          </cell>
        </row>
        <row r="2769">
          <cell r="A2769" t="str">
            <v>2495324</v>
          </cell>
          <cell r="B2769">
            <v>514381</v>
          </cell>
          <cell r="C2769" t="str">
            <v>2495324</v>
          </cell>
          <cell r="D2769" t="str">
            <v>MDELIVERY</v>
          </cell>
          <cell r="E2769" t="str">
            <v>DESPACHO</v>
          </cell>
          <cell r="F2769" t="str">
            <v>NORMAL</v>
          </cell>
          <cell r="G2769" t="str">
            <v>031080002495324</v>
          </cell>
          <cell r="H2769">
            <v>44970</v>
          </cell>
          <cell r="I2769" t="str">
            <v>INCIDENCIA</v>
          </cell>
          <cell r="J2769">
            <v>44973</v>
          </cell>
          <cell r="K2769" t="str">
            <v>ANGEL ANTONIO MIRANDA CHIRIBOGA_ANGEL ANTONIO MIRANDA CHIRIBOGA</v>
          </cell>
          <cell r="L2769" t="str">
            <v>LOJA CALLE 10 DE AGOSTO Y 18 DE NOVIEMBRE ESQUINA ALTOS DE LA FARMACIA CUXIBAMBA CASA COLOR AMARILLA DE 4 PISOS FRENTE A UN CENTRO COMERCIAL</v>
          </cell>
        </row>
        <row r="2770">
          <cell r="A2770" t="str">
            <v>2495325</v>
          </cell>
          <cell r="B2770">
            <v>514382</v>
          </cell>
          <cell r="C2770" t="str">
            <v>2495325</v>
          </cell>
          <cell r="D2770" t="str">
            <v>MDELIVERY</v>
          </cell>
          <cell r="E2770" t="str">
            <v>DESPACHO</v>
          </cell>
          <cell r="F2770" t="str">
            <v>NORMAL</v>
          </cell>
          <cell r="G2770" t="str">
            <v>FT85769</v>
          </cell>
          <cell r="H2770">
            <v>44970</v>
          </cell>
          <cell r="I2770" t="str">
            <v>ENTREGADO</v>
          </cell>
          <cell r="J2770">
            <v>44972</v>
          </cell>
          <cell r="K2770" t="str">
            <v>GEOVANNY XAVIER PEREZ MONSERRATE_GEOVANNY XAVIER PEREZ MONSERRATE</v>
          </cell>
          <cell r="L2770" t="str">
            <v>CALLE 40 Y CALLEJON J ATRaS DE LAS CANCHAS LUIS CHIRIBOGA PARRA BATALLON DE SUBURVIO CASSA GRANDE DE 3 PISOS ESQUINERA COLOR CREMA</v>
          </cell>
        </row>
        <row r="2771">
          <cell r="A2771" t="str">
            <v>2495326</v>
          </cell>
          <cell r="B2771">
            <v>514383</v>
          </cell>
          <cell r="C2771" t="str">
            <v>2495326</v>
          </cell>
          <cell r="D2771" t="str">
            <v>MDELIVERY</v>
          </cell>
          <cell r="E2771" t="str">
            <v>DESPACHO</v>
          </cell>
          <cell r="F2771" t="str">
            <v>NORMAL</v>
          </cell>
          <cell r="G2771" t="str">
            <v>FT85799</v>
          </cell>
          <cell r="H2771">
            <v>44970</v>
          </cell>
          <cell r="I2771" t="str">
            <v>ENTREGADO</v>
          </cell>
          <cell r="J2771">
            <v>44971</v>
          </cell>
          <cell r="K2771" t="str">
            <v>SANTIAGO FABIAN ROSAS DUQUE_SANTIAGO FABIAN ROSAS DUQUE</v>
          </cell>
          <cell r="L2771" t="str">
            <v>Pedro de Avila Sebastian De Benalcazar Conjunto Acuarela 1 diagonal al Colegio Gonzaga</v>
          </cell>
        </row>
        <row r="2772">
          <cell r="A2772" t="str">
            <v>2495327</v>
          </cell>
          <cell r="B2772">
            <v>514384</v>
          </cell>
          <cell r="C2772" t="str">
            <v>2495327</v>
          </cell>
          <cell r="D2772" t="str">
            <v>MDELIVERY</v>
          </cell>
          <cell r="E2772" t="str">
            <v>DESPACHO</v>
          </cell>
          <cell r="F2772" t="str">
            <v>NORMAL</v>
          </cell>
          <cell r="G2772" t="str">
            <v>FT85798</v>
          </cell>
          <cell r="H2772">
            <v>44970</v>
          </cell>
          <cell r="I2772" t="str">
            <v>ENTREGADO</v>
          </cell>
          <cell r="J2772">
            <v>44971</v>
          </cell>
          <cell r="K2772" t="str">
            <v>FANNY NOEMI DUQUE DOMINGUEZ_FANNY NOEMI DUQUE DOMINGUEZ</v>
          </cell>
          <cell r="L2772" t="str">
            <v>Pedro de Avila Sebastian De Benalcazar Conjunto Acuarela 1 diagonal al Colegio Gonzaga</v>
          </cell>
        </row>
        <row r="2773">
          <cell r="A2773" t="str">
            <v>2495330</v>
          </cell>
          <cell r="B2773">
            <v>514385</v>
          </cell>
          <cell r="C2773" t="str">
            <v>2495330</v>
          </cell>
          <cell r="D2773" t="str">
            <v>MDELIVERY</v>
          </cell>
          <cell r="E2773" t="str">
            <v>DESPACHO</v>
          </cell>
          <cell r="F2773" t="str">
            <v>NORMAL</v>
          </cell>
          <cell r="G2773" t="str">
            <v>031080002495330</v>
          </cell>
          <cell r="H2773">
            <v>44970</v>
          </cell>
          <cell r="I2773" t="str">
            <v>INCIDENCIA</v>
          </cell>
          <cell r="J2773">
            <v>44973</v>
          </cell>
          <cell r="K2773" t="str">
            <v>FABIAN MARCELO ZAMBRANO CEDENO_FABIAN MARCELO ZAMBRANO CEDENO</v>
          </cell>
          <cell r="L2773" t="str">
            <v>PARROQUIA LODANA calle Silvio Zambrano y sagrado corazon</v>
          </cell>
        </row>
        <row r="2774">
          <cell r="A2774" t="str">
            <v>2495332</v>
          </cell>
          <cell r="B2774">
            <v>514386</v>
          </cell>
          <cell r="C2774" t="str">
            <v>2495332</v>
          </cell>
          <cell r="D2774" t="str">
            <v>MDELIVERY</v>
          </cell>
          <cell r="E2774" t="str">
            <v>DESPACHO</v>
          </cell>
          <cell r="F2774" t="str">
            <v>NORMAL</v>
          </cell>
          <cell r="G2774" t="str">
            <v>031080002495332</v>
          </cell>
          <cell r="H2774">
            <v>44970</v>
          </cell>
          <cell r="I2774" t="str">
            <v>ENTREGADO</v>
          </cell>
          <cell r="J2774">
            <v>44971</v>
          </cell>
          <cell r="K2774" t="str">
            <v xml:space="preserve">Xavier Jurado_BRENNTAG ECUADOR S A </v>
          </cell>
          <cell r="L2774" t="str">
            <v>Km 9 5 via Daule Brenntag Ecuador S A Junto a Lab Indunidas</v>
          </cell>
        </row>
        <row r="2775">
          <cell r="A2775" t="str">
            <v>2495333</v>
          </cell>
          <cell r="B2775">
            <v>514387</v>
          </cell>
          <cell r="C2775" t="str">
            <v>2495333</v>
          </cell>
          <cell r="D2775" t="str">
            <v>MDELIVERY</v>
          </cell>
          <cell r="E2775" t="str">
            <v>DESPACHO</v>
          </cell>
          <cell r="F2775" t="str">
            <v>NORMAL</v>
          </cell>
          <cell r="G2775" t="str">
            <v>FT85805</v>
          </cell>
          <cell r="H2775">
            <v>44970</v>
          </cell>
          <cell r="I2775" t="str">
            <v>ENTREGADO</v>
          </cell>
          <cell r="J2775">
            <v>44971</v>
          </cell>
          <cell r="K2775" t="str">
            <v xml:space="preserve">Joselyn Diaz_GOLDERIE TRADING CIA LTDA </v>
          </cell>
          <cell r="L2775" t="str">
            <v xml:space="preserve"> PICHINCHA QUITO Tababela panamericana E35 conjunto de bodegas la Mancha bodega C1 </v>
          </cell>
        </row>
        <row r="2776">
          <cell r="A2776" t="str">
            <v>2495335</v>
          </cell>
          <cell r="B2776">
            <v>514388</v>
          </cell>
          <cell r="C2776" t="str">
            <v>2495335</v>
          </cell>
          <cell r="D2776" t="str">
            <v>MDELIVERY</v>
          </cell>
          <cell r="E2776" t="str">
            <v>DESPACHO</v>
          </cell>
          <cell r="F2776" t="str">
            <v>NORMAL</v>
          </cell>
          <cell r="G2776" t="str">
            <v>FT85780</v>
          </cell>
          <cell r="H2776">
            <v>44970</v>
          </cell>
          <cell r="I2776" t="str">
            <v>ENTREGADO</v>
          </cell>
          <cell r="J2776">
            <v>44971</v>
          </cell>
          <cell r="K2776" t="str">
            <v xml:space="preserve">Victor Paul Mendoza Ibarra_BANCO GUAYAQUIL S A </v>
          </cell>
          <cell r="L2776" t="str">
            <v xml:space="preserve">Pichincha y P ICAZA MATRIZ BANCO GUAYAQUIL </v>
          </cell>
        </row>
        <row r="2777">
          <cell r="A2777" t="str">
            <v>2495159</v>
          </cell>
          <cell r="B2777">
            <v>514337</v>
          </cell>
          <cell r="C2777" t="str">
            <v>2495159</v>
          </cell>
          <cell r="D2777" t="str">
            <v>MDELIVERY</v>
          </cell>
          <cell r="E2777" t="str">
            <v>DESPACHO</v>
          </cell>
          <cell r="F2777" t="str">
            <v>EXPRESS</v>
          </cell>
          <cell r="G2777" t="str">
            <v>TEX46825</v>
          </cell>
          <cell r="H2777">
            <v>44970</v>
          </cell>
          <cell r="I2777" t="str">
            <v>ENTREGADO</v>
          </cell>
          <cell r="J2777">
            <v>44970</v>
          </cell>
          <cell r="K2777" t="str">
            <v>Victor Rosillo_ VICTOR EMILIO ROSILLO ROSILLO</v>
          </cell>
          <cell r="L2777" t="str">
            <v xml:space="preserve">Av 6 de diciembre N49 276 y De Los Alamos Restaurante R R </v>
          </cell>
        </row>
        <row r="2778">
          <cell r="A2778" t="str">
            <v>2495160</v>
          </cell>
          <cell r="B2778">
            <v>514338</v>
          </cell>
          <cell r="C2778" t="str">
            <v>2495160</v>
          </cell>
          <cell r="D2778" t="str">
            <v>MDELIVERY</v>
          </cell>
          <cell r="E2778" t="str">
            <v>DESPACHO</v>
          </cell>
          <cell r="F2778" t="str">
            <v>EXPRESS</v>
          </cell>
          <cell r="G2778" t="str">
            <v>TFR46843</v>
          </cell>
          <cell r="H2778">
            <v>44970</v>
          </cell>
          <cell r="I2778" t="str">
            <v>ENTREGADO</v>
          </cell>
          <cell r="J2778">
            <v>44970</v>
          </cell>
          <cell r="K2778" t="str">
            <v>Jenny Moreira _JCMAIND DEL ECUADOR S A S</v>
          </cell>
          <cell r="L2778" t="str">
            <v>Av Republica del salvador E 37 55 Y Martin Carrion Edificio BGR</v>
          </cell>
        </row>
        <row r="2779">
          <cell r="A2779" t="str">
            <v>2495167</v>
          </cell>
          <cell r="B2779">
            <v>514339</v>
          </cell>
          <cell r="C2779" t="str">
            <v>2495167</v>
          </cell>
          <cell r="D2779" t="str">
            <v>MDELIVERY</v>
          </cell>
          <cell r="E2779" t="str">
            <v>DESPACHO</v>
          </cell>
          <cell r="F2779" t="str">
            <v>EXPRESS</v>
          </cell>
          <cell r="G2779" t="str">
            <v>TEX46826</v>
          </cell>
          <cell r="H2779">
            <v>44970</v>
          </cell>
          <cell r="I2779" t="str">
            <v>ENTREGADO</v>
          </cell>
          <cell r="J2779">
            <v>44970</v>
          </cell>
          <cell r="K2779" t="str">
            <v>ORTEGA SALAZAR ROOSEVELT ENRIQUE_ORTEGA SALAZAR ROOSEVELT ENRIQUE</v>
          </cell>
          <cell r="L2779" t="str">
            <v>AVENIDA RIO COCA Y 6 DE DICIEMBRE TORRES SAN ISIDRO TORRE 14 DEPARTAMENTO 44</v>
          </cell>
        </row>
        <row r="2780">
          <cell r="A2780" t="str">
            <v>2495187</v>
          </cell>
          <cell r="B2780">
            <v>514340</v>
          </cell>
          <cell r="C2780" t="str">
            <v>2495187</v>
          </cell>
          <cell r="D2780" t="str">
            <v>MDELIVERY</v>
          </cell>
          <cell r="E2780" t="str">
            <v>DESPACHO</v>
          </cell>
          <cell r="F2780" t="str">
            <v>EXPRESS</v>
          </cell>
          <cell r="G2780" t="str">
            <v>TEX46832</v>
          </cell>
          <cell r="H2780">
            <v>44970</v>
          </cell>
          <cell r="I2780" t="str">
            <v>ENTREGADO</v>
          </cell>
          <cell r="J2780">
            <v>44970</v>
          </cell>
          <cell r="K2780" t="str">
            <v xml:space="preserve">Cristina Detken _ DISTRIVEHIC DISTRIBUIDORA DE VEHICULOS S A </v>
          </cell>
          <cell r="L2780" t="str">
            <v>Av Granados y de las Higueras Maresa</v>
          </cell>
        </row>
        <row r="2781">
          <cell r="A2781" t="str">
            <v>2495190</v>
          </cell>
          <cell r="B2781">
            <v>514341</v>
          </cell>
          <cell r="C2781" t="str">
            <v>2495190</v>
          </cell>
          <cell r="D2781" t="str">
            <v>MDELIVERY</v>
          </cell>
          <cell r="E2781" t="str">
            <v>DESPACHO</v>
          </cell>
          <cell r="F2781" t="str">
            <v>EXPRESS</v>
          </cell>
          <cell r="G2781" t="str">
            <v>TFR46859</v>
          </cell>
          <cell r="H2781">
            <v>44970</v>
          </cell>
          <cell r="I2781" t="str">
            <v>ENTREGADO</v>
          </cell>
          <cell r="J2781">
            <v>44970</v>
          </cell>
          <cell r="K2781" t="str">
            <v>JUAN PABLO ORTIZ_CONSORCIO DEL PICHINCHA S A CONDELPI</v>
          </cell>
          <cell r="L2781" t="str">
            <v>Av Gonzalez Suarez N32 346 y CoruNa</v>
          </cell>
        </row>
        <row r="2782">
          <cell r="A2782" t="str">
            <v>2495240</v>
          </cell>
          <cell r="B2782">
            <v>514342</v>
          </cell>
          <cell r="C2782" t="str">
            <v>2495240</v>
          </cell>
          <cell r="D2782" t="str">
            <v>MDELIVERY</v>
          </cell>
          <cell r="E2782" t="str">
            <v>DESPACHO</v>
          </cell>
          <cell r="F2782" t="str">
            <v>EXPRESS</v>
          </cell>
          <cell r="G2782" t="str">
            <v>TEX46829</v>
          </cell>
          <cell r="H2782">
            <v>44970</v>
          </cell>
          <cell r="I2782" t="str">
            <v>ENTREGADO</v>
          </cell>
          <cell r="J2782">
            <v>44970</v>
          </cell>
          <cell r="K2782" t="str">
            <v>CRISTINA NAVARRETE_TIPTI SA</v>
          </cell>
          <cell r="L2782" t="str">
            <v>AV BRASIL Y MARIANO ECHEVERRIA EDIFICIO MOEN P B TIPTI S A FRENTE AL BCO INTERNACIONAL</v>
          </cell>
        </row>
        <row r="2783">
          <cell r="A2783" t="str">
            <v>2495255</v>
          </cell>
          <cell r="B2783">
            <v>514343</v>
          </cell>
          <cell r="C2783" t="str">
            <v>2495255</v>
          </cell>
          <cell r="D2783" t="str">
            <v>MDELIVERY</v>
          </cell>
          <cell r="E2783" t="str">
            <v>DESPACHO</v>
          </cell>
          <cell r="F2783" t="str">
            <v>EXPRESS</v>
          </cell>
          <cell r="G2783" t="str">
            <v>TEX46837</v>
          </cell>
          <cell r="H2783">
            <v>44970</v>
          </cell>
          <cell r="I2783" t="str">
            <v>ENTREGADO</v>
          </cell>
          <cell r="J2783">
            <v>44970</v>
          </cell>
          <cell r="K2783" t="str">
            <v>Andrea Cabezas_PRODUCTOS FAMILIA SANCELA DEL ECUADOR S A</v>
          </cell>
          <cell r="L2783" t="str">
            <v>Tadeo Benitez OE1 807 y Joaquin Mancheno</v>
          </cell>
        </row>
        <row r="2784">
          <cell r="A2784" t="str">
            <v>2495275</v>
          </cell>
          <cell r="B2784">
            <v>514344</v>
          </cell>
          <cell r="C2784" t="str">
            <v>2495275</v>
          </cell>
          <cell r="D2784" t="str">
            <v>MDELIVERY</v>
          </cell>
          <cell r="E2784" t="str">
            <v>DESPACHO</v>
          </cell>
          <cell r="F2784" t="str">
            <v>EXPRESS</v>
          </cell>
          <cell r="G2784" t="str">
            <v>TFR46845</v>
          </cell>
          <cell r="H2784">
            <v>44970</v>
          </cell>
          <cell r="I2784" t="str">
            <v>ENTREGADO</v>
          </cell>
          <cell r="J2784">
            <v>44970</v>
          </cell>
          <cell r="K2784" t="str">
            <v>Dany palacios_CLUB SOCIAL DE AEROTECNICOS DE LA FUERZA AEREA ECU</v>
          </cell>
          <cell r="L2784" t="str">
            <v xml:space="preserve"> Estrada E 1 16 y Av 10 de Agosto</v>
          </cell>
        </row>
        <row r="2785">
          <cell r="A2785" t="str">
            <v>2495285</v>
          </cell>
          <cell r="B2785">
            <v>514345</v>
          </cell>
          <cell r="C2785" t="str">
            <v>2495285</v>
          </cell>
          <cell r="D2785" t="str">
            <v>MDELIVERY</v>
          </cell>
          <cell r="E2785" t="str">
            <v>DESPACHO</v>
          </cell>
          <cell r="F2785" t="str">
            <v>EXPRESS</v>
          </cell>
          <cell r="G2785" t="str">
            <v>TEX46824</v>
          </cell>
          <cell r="H2785">
            <v>44970</v>
          </cell>
          <cell r="I2785" t="str">
            <v>ENTREGADO</v>
          </cell>
          <cell r="J2785">
            <v>44970</v>
          </cell>
          <cell r="K2785" t="str">
            <v>Viviana Silva_BEIERSDORF S A</v>
          </cell>
          <cell r="L2785" t="str">
            <v>Panamericana Norte Km 7 Manuel Najas OE126 y Juan de Selis</v>
          </cell>
        </row>
        <row r="2786">
          <cell r="A2786" t="str">
            <v>2495296_1</v>
          </cell>
          <cell r="B2786">
            <v>514346</v>
          </cell>
          <cell r="C2786" t="str">
            <v>2495296_1</v>
          </cell>
          <cell r="D2786" t="str">
            <v>MDELIVERY</v>
          </cell>
          <cell r="E2786" t="str">
            <v>DESPACHO</v>
          </cell>
          <cell r="F2786" t="str">
            <v>EXPRESS</v>
          </cell>
          <cell r="G2786" t="str">
            <v>TEX46831</v>
          </cell>
          <cell r="H2786">
            <v>44970</v>
          </cell>
          <cell r="I2786" t="str">
            <v>ENTREGADO</v>
          </cell>
          <cell r="J2786">
            <v>44970</v>
          </cell>
          <cell r="K2786" t="str">
            <v xml:space="preserve">SANDRA ENRIQUEZ TATIANA MOYA_CENTRO MEDICO AMBULATORIO METROAMBULAT S A </v>
          </cell>
          <cell r="L2786" t="str">
            <v>Direccion Quito Av Amazonas N42 88 y Tomas de Berlanga oficinas METRORED</v>
          </cell>
        </row>
        <row r="2787">
          <cell r="A2787" t="str">
            <v>2495298_1</v>
          </cell>
          <cell r="B2787">
            <v>514347</v>
          </cell>
          <cell r="C2787" t="str">
            <v>2495298_1</v>
          </cell>
          <cell r="D2787" t="str">
            <v>MDELIVERY</v>
          </cell>
          <cell r="E2787" t="str">
            <v>DESPACHO</v>
          </cell>
          <cell r="F2787" t="str">
            <v>EXPRESS</v>
          </cell>
          <cell r="G2787" t="str">
            <v>TEX46827</v>
          </cell>
          <cell r="H2787">
            <v>44970</v>
          </cell>
          <cell r="I2787" t="str">
            <v>ENTREGADO</v>
          </cell>
          <cell r="J2787">
            <v>44971</v>
          </cell>
          <cell r="K2787" t="str">
            <v>KARELIS ONELIA BLANCO ROJAS_KARELIS ONELIA BLANCO ROJAS</v>
          </cell>
          <cell r="L2787" t="str">
            <v>AV SHYRIS Y AV GASPAR DE VILLAROEL E9 124 UNA CUADRA DESPUeS DE EDIFICIO DATAPRO</v>
          </cell>
        </row>
        <row r="2788">
          <cell r="A2788" t="str">
            <v>2495307</v>
          </cell>
          <cell r="B2788">
            <v>514348</v>
          </cell>
          <cell r="C2788" t="str">
            <v>2495307</v>
          </cell>
          <cell r="D2788" t="str">
            <v>MDELIVERY</v>
          </cell>
          <cell r="E2788" t="str">
            <v>DESPACHO</v>
          </cell>
          <cell r="F2788" t="str">
            <v>EXPRESS</v>
          </cell>
          <cell r="G2788" t="str">
            <v>TEX46828</v>
          </cell>
          <cell r="H2788">
            <v>44970</v>
          </cell>
          <cell r="I2788" t="str">
            <v>ENTREGADO</v>
          </cell>
          <cell r="J2788">
            <v>44971</v>
          </cell>
          <cell r="K2788" t="str">
            <v>KARELIS ONELIA BLANCO ROJAS_ORLANDO JAVIER MARQUEZ DOMINGUEZ</v>
          </cell>
          <cell r="L2788" t="str">
            <v>AV SHYRIS Y AV GASPAR DE VILLAROEL E9 124 UNA CUADRA DESPUeS DE EDIFICIO DATAPRO</v>
          </cell>
        </row>
        <row r="2789">
          <cell r="A2789" t="str">
            <v>2495317</v>
          </cell>
          <cell r="B2789">
            <v>514349</v>
          </cell>
          <cell r="C2789" t="str">
            <v>2495317</v>
          </cell>
          <cell r="D2789" t="str">
            <v>MDELIVERY</v>
          </cell>
          <cell r="E2789" t="str">
            <v>DESPACHO</v>
          </cell>
          <cell r="F2789" t="str">
            <v>EXPRESS</v>
          </cell>
          <cell r="G2789" t="str">
            <v>TFR46858</v>
          </cell>
          <cell r="H2789">
            <v>44970</v>
          </cell>
          <cell r="I2789" t="str">
            <v>ENTREGADO</v>
          </cell>
          <cell r="J2789">
            <v>44970</v>
          </cell>
          <cell r="K2789" t="str">
            <v xml:space="preserve">CARLA AGUIRRE_ GRUPO BRAVCO S A </v>
          </cell>
          <cell r="L2789" t="str">
            <v>Jose Maria Ayora N39 162 y Vicente Cardenas</v>
          </cell>
        </row>
        <row r="2790">
          <cell r="A2790" t="str">
            <v>2495321</v>
          </cell>
          <cell r="B2790">
            <v>514350</v>
          </cell>
          <cell r="C2790" t="str">
            <v>2495321</v>
          </cell>
          <cell r="D2790" t="str">
            <v>MDELIVERY</v>
          </cell>
          <cell r="E2790" t="str">
            <v>DESPACHO</v>
          </cell>
          <cell r="F2790" t="str">
            <v>EXPRESS</v>
          </cell>
          <cell r="G2790" t="str">
            <v>TFR46841</v>
          </cell>
          <cell r="H2790">
            <v>44970</v>
          </cell>
          <cell r="I2790" t="str">
            <v>ENTREGADO</v>
          </cell>
          <cell r="J2790">
            <v>44970</v>
          </cell>
          <cell r="K2790" t="str">
            <v xml:space="preserve">CARLA AGUIRRE_ GRUPO BRAVCO S A </v>
          </cell>
          <cell r="L2790" t="str">
            <v>Jose Maria Ayora N39 162 y Vicente Cardenas</v>
          </cell>
        </row>
        <row r="2791">
          <cell r="A2791" t="str">
            <v>2495322</v>
          </cell>
          <cell r="B2791">
            <v>514351</v>
          </cell>
          <cell r="C2791" t="str">
            <v>2495322</v>
          </cell>
          <cell r="D2791" t="str">
            <v>MDELIVERY</v>
          </cell>
          <cell r="E2791" t="str">
            <v>DESPACHO</v>
          </cell>
          <cell r="F2791" t="str">
            <v>EXPRESS</v>
          </cell>
          <cell r="G2791" t="str">
            <v>TFR46852</v>
          </cell>
          <cell r="H2791">
            <v>44970</v>
          </cell>
          <cell r="I2791" t="str">
            <v>ENTREGADO</v>
          </cell>
          <cell r="J2791">
            <v>44970</v>
          </cell>
          <cell r="K2791" t="str">
            <v xml:space="preserve"> Mayra Vanessa Guerrero Tapia Ruben Saucedo Mendoza _ASOCIACION DE TRABAJADORES PONTIFICIA UNIVERSIDAD</v>
          </cell>
          <cell r="L2791" t="str">
            <v>Quito 12 de Octubre y Veintimilla Asociacion de Trabajadores COPUCE o en el edificio DE ADMISTRACION PISO 2</v>
          </cell>
        </row>
        <row r="2792">
          <cell r="A2792" t="str">
            <v>2495329</v>
          </cell>
          <cell r="B2792">
            <v>514352</v>
          </cell>
          <cell r="C2792" t="str">
            <v>2495329</v>
          </cell>
          <cell r="D2792" t="str">
            <v>MDELIVERY</v>
          </cell>
          <cell r="E2792" t="str">
            <v>DESPACHO</v>
          </cell>
          <cell r="F2792" t="str">
            <v>EXPRESS</v>
          </cell>
          <cell r="G2792" t="str">
            <v>TFR46844</v>
          </cell>
          <cell r="H2792">
            <v>44970</v>
          </cell>
          <cell r="I2792" t="str">
            <v>ENTREGADO</v>
          </cell>
          <cell r="J2792">
            <v>44970</v>
          </cell>
          <cell r="K2792" t="str">
            <v xml:space="preserve">ALICIA SEOHYEON GOMEZ_MEGA INMOAUTO S A S </v>
          </cell>
          <cell r="L2792" t="str">
            <v>Juan leon mera y vicente ramon roca junto a la pj letrero INMOPATIO</v>
          </cell>
        </row>
        <row r="2793">
          <cell r="A2793" t="str">
            <v>2495331</v>
          </cell>
          <cell r="B2793">
            <v>514353</v>
          </cell>
          <cell r="C2793" t="str">
            <v>2495331</v>
          </cell>
          <cell r="D2793" t="str">
            <v>MDELIVERY</v>
          </cell>
          <cell r="E2793" t="str">
            <v>DESPACHO</v>
          </cell>
          <cell r="F2793" t="str">
            <v>EXPRESS</v>
          </cell>
          <cell r="G2793" t="str">
            <v>TEX46833</v>
          </cell>
          <cell r="H2793">
            <v>44970</v>
          </cell>
          <cell r="I2793" t="str">
            <v>ENTREGADO</v>
          </cell>
          <cell r="J2793">
            <v>44970</v>
          </cell>
          <cell r="K2793" t="str">
            <v>VERONICA SERRANO_ASOCIACION CULTURAL ACADEMIA COTOPAXI</v>
          </cell>
          <cell r="L2793" t="str">
            <v xml:space="preserve"> academia Cotopaxi mismo Calle de las higuerillas y Alondras sector monteserrin </v>
          </cell>
        </row>
        <row r="2794">
          <cell r="A2794" t="str">
            <v>2495156</v>
          </cell>
          <cell r="B2794">
            <v>514354</v>
          </cell>
          <cell r="C2794" t="str">
            <v>2495156</v>
          </cell>
          <cell r="D2794" t="str">
            <v>MDELIVERY</v>
          </cell>
          <cell r="E2794" t="str">
            <v>DESPACHO</v>
          </cell>
          <cell r="F2794" t="str">
            <v>NORMAL</v>
          </cell>
          <cell r="G2794" t="str">
            <v>FT85776</v>
          </cell>
          <cell r="H2794">
            <v>44970</v>
          </cell>
          <cell r="I2794" t="str">
            <v>ENTREGADO</v>
          </cell>
          <cell r="J2794">
            <v>44971</v>
          </cell>
          <cell r="K2794" t="str">
            <v xml:space="preserve">Juan Ospina_GETAFE S A </v>
          </cell>
          <cell r="L2794" t="str">
            <v>Km 1 5 Via Samborondon Edif Business Center Torre B of 208</v>
          </cell>
        </row>
        <row r="2795">
          <cell r="A2795" t="str">
            <v>2495161</v>
          </cell>
          <cell r="B2795">
            <v>514355</v>
          </cell>
          <cell r="C2795" t="str">
            <v>2495161</v>
          </cell>
          <cell r="D2795" t="str">
            <v>MDELIVERY</v>
          </cell>
          <cell r="E2795" t="str">
            <v>DESPACHO</v>
          </cell>
          <cell r="F2795" t="str">
            <v>NORMAL</v>
          </cell>
          <cell r="G2795" t="str">
            <v>FT85771</v>
          </cell>
          <cell r="H2795">
            <v>44970</v>
          </cell>
          <cell r="I2795" t="str">
            <v>ENTREGADO</v>
          </cell>
          <cell r="J2795">
            <v>44971</v>
          </cell>
          <cell r="K2795" t="str">
            <v xml:space="preserve">Karina velez_DINFRATEC S A </v>
          </cell>
          <cell r="L2795" t="str">
            <v>Ciudadela San Felipe Santorini bloque 8 MZ 101 VILLA 56 DIAGONAL A SANTUARIO SCHOENSTATT</v>
          </cell>
        </row>
        <row r="2796">
          <cell r="A2796" t="str">
            <v>2495162</v>
          </cell>
          <cell r="B2796">
            <v>514356</v>
          </cell>
          <cell r="C2796" t="str">
            <v>2495162</v>
          </cell>
          <cell r="D2796" t="str">
            <v>MDELIVERY</v>
          </cell>
          <cell r="E2796" t="str">
            <v>DESPACHO</v>
          </cell>
          <cell r="F2796" t="str">
            <v>NORMAL</v>
          </cell>
          <cell r="G2796" t="str">
            <v>FT85801</v>
          </cell>
          <cell r="H2796">
            <v>44970</v>
          </cell>
          <cell r="I2796" t="str">
            <v>ENTREGADO</v>
          </cell>
          <cell r="J2796">
            <v>44971</v>
          </cell>
          <cell r="K2796" t="str">
            <v>Nathaly Herrera Ricardo Reyes_SETEC S A AGENCIA ASESORA PRODUCTORA DE SEGUROS</v>
          </cell>
          <cell r="L2796" t="str">
            <v>AV REPUBLICA DEL SALVADOR 491 Y NACIONES UNIDAS EDIFICIO SUYANA PISO 11 referencia al frente del hotel Sheraton</v>
          </cell>
        </row>
        <row r="2797">
          <cell r="A2797" t="str">
            <v>2495163</v>
          </cell>
          <cell r="B2797">
            <v>514357</v>
          </cell>
          <cell r="C2797" t="str">
            <v>2495163</v>
          </cell>
          <cell r="D2797" t="str">
            <v>MDELIVERY</v>
          </cell>
          <cell r="E2797" t="str">
            <v>DESPACHO</v>
          </cell>
          <cell r="F2797" t="str">
            <v>NORMAL</v>
          </cell>
          <cell r="G2797" t="str">
            <v>FT85770</v>
          </cell>
          <cell r="H2797">
            <v>44970</v>
          </cell>
          <cell r="I2797" t="str">
            <v>INCIDENCIA</v>
          </cell>
          <cell r="J2797">
            <v>44971</v>
          </cell>
          <cell r="K2797" t="str">
            <v>Jose Abel Jaramillo Paz_ DEFENDER78 CIA LTDA</v>
          </cell>
          <cell r="L2797" t="str">
            <v>La Garzota Av Isidro Ayora y Av 3A</v>
          </cell>
        </row>
        <row r="2798">
          <cell r="A2798" t="str">
            <v>2495164</v>
          </cell>
          <cell r="B2798">
            <v>514358</v>
          </cell>
          <cell r="C2798" t="str">
            <v>2495164</v>
          </cell>
          <cell r="D2798" t="str">
            <v>MDELIVERY</v>
          </cell>
          <cell r="E2798" t="str">
            <v>DESPACHO</v>
          </cell>
          <cell r="F2798" t="str">
            <v>NORMAL</v>
          </cell>
          <cell r="G2798" t="str">
            <v>FT85772</v>
          </cell>
          <cell r="H2798">
            <v>44970</v>
          </cell>
          <cell r="I2798" t="str">
            <v>ENTREGADO</v>
          </cell>
          <cell r="J2798">
            <v>44971</v>
          </cell>
          <cell r="K2798" t="str">
            <v xml:space="preserve">Christina Cagua_COSCO SHIPPING LINES ECUADOR CIA LTDA </v>
          </cell>
          <cell r="L2798" t="str">
            <v>Edif The Point Av Numa Pompilio Llona Puerto Santa Ana MZ 1 Piso 10 Oficinas 1005 a 1008</v>
          </cell>
        </row>
        <row r="2799">
          <cell r="A2799" t="str">
            <v>2495165</v>
          </cell>
          <cell r="B2799">
            <v>514359</v>
          </cell>
          <cell r="C2799" t="str">
            <v>2495165</v>
          </cell>
          <cell r="D2799" t="str">
            <v>MDELIVERY</v>
          </cell>
          <cell r="E2799" t="str">
            <v>DESPACHO</v>
          </cell>
          <cell r="F2799" t="str">
            <v>NORMAL</v>
          </cell>
          <cell r="G2799" t="str">
            <v>031080002495165</v>
          </cell>
          <cell r="H2799">
            <v>44970</v>
          </cell>
          <cell r="I2799" t="str">
            <v>ENTREGADO</v>
          </cell>
          <cell r="J2799">
            <v>44971</v>
          </cell>
          <cell r="K2799" t="str">
            <v>Yolanda Imbaquingo_TRANSPORTE Y LOGISTICA NACIONAL E INTERNACIONAL S A TRANSLOINSA</v>
          </cell>
          <cell r="L2799" t="str">
            <v>Tabacundo Panamericana Norte km 4 Via Tabacundo Parque Comercial San Mateo oficinas TRANSLOINSA Pichincha Quito</v>
          </cell>
        </row>
        <row r="2800">
          <cell r="A2800" t="str">
            <v>2495166</v>
          </cell>
          <cell r="B2800">
            <v>514360</v>
          </cell>
          <cell r="C2800" t="str">
            <v>2495166</v>
          </cell>
          <cell r="D2800" t="str">
            <v>MDELIVERY</v>
          </cell>
          <cell r="E2800" t="str">
            <v>DESPACHO</v>
          </cell>
          <cell r="F2800" t="str">
            <v>NORMAL</v>
          </cell>
          <cell r="G2800" t="str">
            <v>FT85804</v>
          </cell>
          <cell r="H2800">
            <v>44970</v>
          </cell>
          <cell r="I2800" t="str">
            <v>ENTREGADO</v>
          </cell>
          <cell r="J2800">
            <v>44971</v>
          </cell>
          <cell r="K2800" t="str">
            <v xml:space="preserve">XIMENA MEDRANO JACQUELINE QUITO_NOVOPAN DEL ECUADOR S A </v>
          </cell>
          <cell r="L2800" t="str">
            <v>Via la troncal Distrital E35 entre Pifo y Sangolqui</v>
          </cell>
        </row>
        <row r="2801">
          <cell r="A2801" t="str">
            <v>2495168</v>
          </cell>
          <cell r="B2801">
            <v>514361</v>
          </cell>
          <cell r="C2801" t="str">
            <v>2495168</v>
          </cell>
          <cell r="D2801" t="str">
            <v>MDELIVERY</v>
          </cell>
          <cell r="E2801" t="str">
            <v>DESPACHO</v>
          </cell>
          <cell r="F2801" t="str">
            <v>NORMAL</v>
          </cell>
          <cell r="G2801" t="str">
            <v>FT85894</v>
          </cell>
          <cell r="H2801">
            <v>44970</v>
          </cell>
          <cell r="I2801" t="str">
            <v>ENTREGADO</v>
          </cell>
          <cell r="J2801">
            <v>44971</v>
          </cell>
          <cell r="K2801" t="str">
            <v>Jose INiguez o Rafael Acosta_BANCO DEL PACIFICO</v>
          </cell>
          <cell r="L2801" t="str">
            <v>Av Naciones Unidas E7 95 y Shyris Matriz Banco del Pacifico piso 3 Area Negocios credito</v>
          </cell>
        </row>
        <row r="2802">
          <cell r="A2802" t="str">
            <v>2495169</v>
          </cell>
          <cell r="B2802">
            <v>514362</v>
          </cell>
          <cell r="C2802" t="str">
            <v>2495169</v>
          </cell>
          <cell r="D2802" t="str">
            <v>MDELIVERY</v>
          </cell>
          <cell r="E2802" t="str">
            <v>DESPACHO</v>
          </cell>
          <cell r="F2802" t="str">
            <v>NORMAL</v>
          </cell>
          <cell r="G2802" t="str">
            <v>031080002495169</v>
          </cell>
          <cell r="H2802">
            <v>44970</v>
          </cell>
          <cell r="I2802" t="str">
            <v>ENTREGADO</v>
          </cell>
          <cell r="J2802">
            <v>44971</v>
          </cell>
          <cell r="K2802" t="str">
            <v>Diana Perez_AQUACARGILL DEL ECUADOR CIA LTDA</v>
          </cell>
          <cell r="L2802" t="str">
            <v xml:space="preserve">Duran Km6 5 via Duran Tambo ingresar por la feria ganadera </v>
          </cell>
        </row>
        <row r="2803">
          <cell r="A2803" t="str">
            <v>2495174</v>
          </cell>
          <cell r="B2803">
            <v>514363</v>
          </cell>
          <cell r="C2803" t="str">
            <v>2495174</v>
          </cell>
          <cell r="D2803" t="str">
            <v>MDELIVERY</v>
          </cell>
          <cell r="E2803" t="str">
            <v>DESPACHO</v>
          </cell>
          <cell r="F2803" t="str">
            <v>NORMAL</v>
          </cell>
          <cell r="G2803" t="str">
            <v>IC7112</v>
          </cell>
          <cell r="H2803">
            <v>44970</v>
          </cell>
          <cell r="I2803" t="str">
            <v>ENTREGADO</v>
          </cell>
          <cell r="J2803">
            <v>44971</v>
          </cell>
          <cell r="K2803" t="str">
            <v xml:space="preserve">MARIA FERNANDA INIGUEZ IDROVO_BANCO GUAYAQUIL S A </v>
          </cell>
          <cell r="L2803" t="str">
            <v xml:space="preserve">FELIPE SEGUNDO Y AUTOPISTA MALL DEL RIO BANCO GUAYAQUIL </v>
          </cell>
        </row>
        <row r="2804">
          <cell r="A2804" t="str">
            <v>2495175</v>
          </cell>
          <cell r="B2804">
            <v>514364</v>
          </cell>
          <cell r="C2804" t="str">
            <v>2495175</v>
          </cell>
          <cell r="D2804" t="str">
            <v>MDELIVERY</v>
          </cell>
          <cell r="E2804" t="str">
            <v>DESPACHO</v>
          </cell>
          <cell r="F2804" t="str">
            <v>NORMAL</v>
          </cell>
          <cell r="G2804" t="str">
            <v>031080002495175</v>
          </cell>
          <cell r="H2804">
            <v>44970</v>
          </cell>
          <cell r="I2804" t="str">
            <v>ENTREGADO</v>
          </cell>
          <cell r="J2804">
            <v>44972</v>
          </cell>
          <cell r="K2804" t="str">
            <v>MICHAEL ALEXANDER VELASCO ALMACHI_MICHAEL ALEXANDER VELASCO ALMACHI</v>
          </cell>
          <cell r="L2804" t="str">
            <v xml:space="preserve">km 1 2 via manta jaramijo base aerea eloy alfaro FAE </v>
          </cell>
        </row>
        <row r="2805">
          <cell r="A2805" t="str">
            <v>2495176</v>
          </cell>
          <cell r="B2805">
            <v>514365</v>
          </cell>
          <cell r="C2805" t="str">
            <v>2495176</v>
          </cell>
          <cell r="D2805" t="str">
            <v>MDELIVERY</v>
          </cell>
          <cell r="E2805" t="str">
            <v>DESPACHO</v>
          </cell>
          <cell r="F2805" t="str">
            <v>NORMAL</v>
          </cell>
          <cell r="G2805" t="str">
            <v>IC7106</v>
          </cell>
          <cell r="H2805">
            <v>44970</v>
          </cell>
          <cell r="I2805" t="str">
            <v>ENTREGADO</v>
          </cell>
          <cell r="J2805">
            <v>44971</v>
          </cell>
          <cell r="K2805" t="str">
            <v>CECILIA PADILLA_FERNANDO ADRIAN CALDERON CORDERO</v>
          </cell>
          <cell r="L2805" t="str">
            <v xml:space="preserve"> AZUAY CUENCA Paseo Rio Machangara S N Cornelio Vintimilla Parque Industrial LA EUROPEA </v>
          </cell>
        </row>
        <row r="2806">
          <cell r="A2806" t="str">
            <v>2495177</v>
          </cell>
          <cell r="B2806">
            <v>514366</v>
          </cell>
          <cell r="C2806" t="str">
            <v>2495177</v>
          </cell>
          <cell r="D2806" t="str">
            <v>MDELIVERY</v>
          </cell>
          <cell r="E2806" t="str">
            <v>DESPACHO</v>
          </cell>
          <cell r="F2806" t="str">
            <v>NORMAL</v>
          </cell>
          <cell r="G2806" t="str">
            <v>FT85775</v>
          </cell>
          <cell r="H2806">
            <v>44970</v>
          </cell>
          <cell r="I2806" t="str">
            <v>ENTREGADO</v>
          </cell>
          <cell r="J2806">
            <v>44971</v>
          </cell>
          <cell r="K2806" t="str">
            <v xml:space="preserve">Bryan Ignacio Ortega Pio_BANCO GUAYAQUIL S A </v>
          </cell>
          <cell r="L2806" t="str">
            <v>GUAYAS GUAYAQUIL SAMANES 6 MX 955 V9 Av Teodoro Alvarado Oleas CASA</v>
          </cell>
        </row>
        <row r="2807">
          <cell r="A2807" t="str">
            <v>2495178</v>
          </cell>
          <cell r="B2807">
            <v>514367</v>
          </cell>
          <cell r="C2807" t="str">
            <v>2495178</v>
          </cell>
          <cell r="D2807" t="str">
            <v>MDELIVERY</v>
          </cell>
          <cell r="E2807" t="str">
            <v>DESPACHO</v>
          </cell>
          <cell r="F2807" t="str">
            <v>NORMAL</v>
          </cell>
          <cell r="G2807" t="str">
            <v>FT85802</v>
          </cell>
          <cell r="H2807">
            <v>44970</v>
          </cell>
          <cell r="I2807" t="str">
            <v>INCIDENCIA</v>
          </cell>
          <cell r="J2807">
            <v>44973</v>
          </cell>
          <cell r="K2807" t="str">
            <v>JONATHAN DAVID VENEGAS LUCAS_JONATHAN DAVID VENEGAS LUCAS</v>
          </cell>
          <cell r="L2807" t="str">
            <v>OE3J Y ANTONIO ARELLANO PARQUEADERO TERRANOVA</v>
          </cell>
        </row>
        <row r="2808">
          <cell r="A2808" t="str">
            <v>2495179</v>
          </cell>
          <cell r="B2808">
            <v>514368</v>
          </cell>
          <cell r="C2808" t="str">
            <v>2495179</v>
          </cell>
          <cell r="D2808" t="str">
            <v>MDELIVERY</v>
          </cell>
          <cell r="E2808" t="str">
            <v>DESPACHO</v>
          </cell>
          <cell r="F2808" t="str">
            <v>NORMAL</v>
          </cell>
          <cell r="G2808" t="str">
            <v>IC7113</v>
          </cell>
          <cell r="H2808">
            <v>44970</v>
          </cell>
          <cell r="I2808" t="str">
            <v>ENTREGADO</v>
          </cell>
          <cell r="J2808">
            <v>44971</v>
          </cell>
          <cell r="K2808" t="str">
            <v xml:space="preserve">DIEGO FERNANDO MATOVELLE VERA_SOLEXFERELI CIA LTDA </v>
          </cell>
          <cell r="L2808" t="str">
            <v>CUENCA AV FLORENCIA ASTUDILLO S N Y ALFONSO CORDERO ED CAMARAS DE INDUSTRIAS PISO 10 ESTUDIO JURIDICO FERELI</v>
          </cell>
        </row>
        <row r="2809">
          <cell r="A2809" t="str">
            <v>2495180</v>
          </cell>
          <cell r="B2809">
            <v>514369</v>
          </cell>
          <cell r="C2809" t="str">
            <v>2495180</v>
          </cell>
          <cell r="D2809" t="str">
            <v>MDELIVERY</v>
          </cell>
          <cell r="E2809" t="str">
            <v>DESPACHO</v>
          </cell>
          <cell r="F2809" t="str">
            <v>DERIVADO PICK UP</v>
          </cell>
          <cell r="G2809" t="str">
            <v>031080002495180</v>
          </cell>
          <cell r="H2809">
            <v>44970</v>
          </cell>
          <cell r="I2809" t="str">
            <v>ENTREGADO</v>
          </cell>
          <cell r="J2809">
            <v>44971</v>
          </cell>
          <cell r="K2809" t="str">
            <v>JUAN PABLO ASTUDILLO VALVERDE_JUAN PABLO ASTUDILLO VALVERDE</v>
          </cell>
          <cell r="L2809" t="str">
            <v>AZUAY RETIRO AGENCIA TRAMACO CENTRO DE TRANSFERENCIA PUMAPUNGO CALLE PUMAPUNGO 18 123 EN LAS BODEGAS DE LA CURTIEMBRE RENACIENTE RETIRO AGENCIA TRAMACO CENTRO DE TRANSFERENCIA PUMAPUNGO</v>
          </cell>
        </row>
        <row r="2810">
          <cell r="A2810" t="str">
            <v>2495181</v>
          </cell>
          <cell r="B2810">
            <v>514370</v>
          </cell>
          <cell r="C2810" t="str">
            <v>2495181</v>
          </cell>
          <cell r="D2810" t="str">
            <v>MDELIVERY</v>
          </cell>
          <cell r="E2810" t="str">
            <v>DESPACHO</v>
          </cell>
          <cell r="F2810" t="str">
            <v>NORMAL</v>
          </cell>
          <cell r="G2810" t="str">
            <v>FT85779</v>
          </cell>
          <cell r="H2810">
            <v>44970</v>
          </cell>
          <cell r="I2810" t="str">
            <v>ENTREGADO</v>
          </cell>
          <cell r="J2810">
            <v>44971</v>
          </cell>
          <cell r="K2810" t="str">
            <v>CINTHIA PAMELA APOLINARIO SANCHEZ JOSE GREGORIO ROMERO MOREIRA ci 0930112354_CINTHIA PAMELA APOLINARIO SANCHEZ</v>
          </cell>
          <cell r="L2810" t="str">
            <v>GUAYAS GARCIA MORENO AZUAY 1111 LOS RIOS DIAGONAL A LA ESCUALE JOSE MASDINI CASA DE DOS PISOS COLOR BLANCA</v>
          </cell>
        </row>
        <row r="2811">
          <cell r="A2811" t="str">
            <v>2495182</v>
          </cell>
          <cell r="B2811">
            <v>514371</v>
          </cell>
          <cell r="C2811" t="str">
            <v>2495182</v>
          </cell>
          <cell r="D2811" t="str">
            <v>MDELIVERY</v>
          </cell>
          <cell r="E2811" t="str">
            <v>DESPACHO</v>
          </cell>
          <cell r="F2811" t="str">
            <v>NORMAL</v>
          </cell>
          <cell r="G2811" t="str">
            <v>031080002495182</v>
          </cell>
          <cell r="H2811">
            <v>44970</v>
          </cell>
          <cell r="I2811" t="str">
            <v>ENTREGADO</v>
          </cell>
          <cell r="J2811">
            <v>44971</v>
          </cell>
          <cell r="K2811" t="str">
            <v>JOSE PLINIO LOOR LLORENTE ALBA RAQUEL ZAMORA DELGADO CI 1309159422 0996168608_JOSE PLINIO LOOR LLORENTE</v>
          </cell>
          <cell r="L2811" t="str">
            <v>MANABi URBANIZACION MANTA BEACH CASALLE 12 ALADO DE CHEF POINT BAR MANZANA C4 VILLA 12 CASA DE PLINIO LLORENTE LLAMAR ANTES DE ENTREGAR</v>
          </cell>
        </row>
        <row r="2812">
          <cell r="A2812" t="str">
            <v>2495183</v>
          </cell>
          <cell r="B2812">
            <v>514372</v>
          </cell>
          <cell r="C2812" t="str">
            <v>2495183</v>
          </cell>
          <cell r="D2812" t="str">
            <v>MDELIVERY</v>
          </cell>
          <cell r="E2812" t="str">
            <v>DESPACHO</v>
          </cell>
          <cell r="F2812" t="str">
            <v>NORMAL</v>
          </cell>
          <cell r="G2812" t="str">
            <v>031080002495183</v>
          </cell>
          <cell r="H2812">
            <v>44970</v>
          </cell>
          <cell r="I2812" t="str">
            <v>ENTREGADO</v>
          </cell>
          <cell r="J2812">
            <v>44971</v>
          </cell>
          <cell r="K2812" t="str">
            <v>Byron Alexander Macias Gamarra_ECUAPRIMAS</v>
          </cell>
          <cell r="L2812" t="str">
            <v xml:space="preserve">Av Camilo Ponce Enriquez y calle C 21 N O Km 9 5 via a Daule frente al fuerte Huancavilca Nestle </v>
          </cell>
        </row>
        <row r="2813">
          <cell r="A2813" t="str">
            <v>2495184</v>
          </cell>
          <cell r="B2813">
            <v>514373</v>
          </cell>
          <cell r="C2813" t="str">
            <v>2495184</v>
          </cell>
          <cell r="D2813" t="str">
            <v>MDELIVERY</v>
          </cell>
          <cell r="E2813" t="str">
            <v>DESPACHO</v>
          </cell>
          <cell r="F2813" t="str">
            <v>NORMAL</v>
          </cell>
          <cell r="G2813" t="str">
            <v>031080002495184</v>
          </cell>
          <cell r="H2813">
            <v>44970</v>
          </cell>
          <cell r="I2813" t="str">
            <v>ENTREGADO</v>
          </cell>
          <cell r="J2813">
            <v>44971</v>
          </cell>
          <cell r="K2813" t="str">
            <v xml:space="preserve">NORMA ROMERO_COOPERATIVA DE AHORRO Y CREDITO GUAPAN LTDA </v>
          </cell>
          <cell r="L2813" t="str">
            <v>GUAPAN INTER PANAMERICA Y CALLE TRAJANO CARRASCO EDF Cooperativa GUAPAN AZOGUES</v>
          </cell>
        </row>
        <row r="2814">
          <cell r="A2814" t="str">
            <v>2495189</v>
          </cell>
          <cell r="B2814">
            <v>514374</v>
          </cell>
          <cell r="C2814" t="str">
            <v>2495189</v>
          </cell>
          <cell r="D2814" t="str">
            <v>MDELIVERY</v>
          </cell>
          <cell r="E2814" t="str">
            <v>DESPACHO</v>
          </cell>
          <cell r="F2814" t="str">
            <v>NORMAL</v>
          </cell>
          <cell r="G2814" t="str">
            <v>031080002495189</v>
          </cell>
          <cell r="H2814">
            <v>44970</v>
          </cell>
          <cell r="I2814" t="str">
            <v>ENTREGADO</v>
          </cell>
          <cell r="J2814">
            <v>44972</v>
          </cell>
          <cell r="K2814" t="str">
            <v>QUEZADA CUENCA MIRIAN BEATRIZ_QUEZADA CUENCA MIRIAN BEATRIZ</v>
          </cell>
          <cell r="L2814" t="str">
            <v>PARROQUIA LIZARZABURU CIUDADELA 25 DE NOVIEMBRE CALLE BALTAZAR GARCiA ENTRE MARIANO CASTILLO Y MANUEL ALBaN MaS ABAJO DE LA GASOLINERA DE LA POLITeCNICA</v>
          </cell>
        </row>
        <row r="2815">
          <cell r="A2815" t="str">
            <v>2495295</v>
          </cell>
          <cell r="B2815">
            <v>514375</v>
          </cell>
          <cell r="C2815" t="str">
            <v>2495295</v>
          </cell>
          <cell r="D2815" t="str">
            <v>MDELIVERY</v>
          </cell>
          <cell r="E2815" t="str">
            <v>DESPACHO</v>
          </cell>
          <cell r="F2815" t="str">
            <v>NORMAL</v>
          </cell>
          <cell r="G2815" t="str">
            <v>FT85803</v>
          </cell>
          <cell r="H2815">
            <v>44970</v>
          </cell>
          <cell r="I2815" t="str">
            <v>ENTREGADO</v>
          </cell>
          <cell r="J2815">
            <v>44971</v>
          </cell>
          <cell r="K2815" t="str">
            <v>TATIANA ISABEL SUAREZ VALENCIA_TATIANA ISABEL SUAREZ VALENCIA</v>
          </cell>
          <cell r="L2815" t="str">
            <v>HIDALGO DE PINTO N39 166Y SARMIENTO DE GAMBOA CASA ESQUINERA QUITO TENIS</v>
          </cell>
        </row>
        <row r="2816">
          <cell r="A2816" t="str">
            <v>2495297</v>
          </cell>
          <cell r="B2816">
            <v>514376</v>
          </cell>
          <cell r="C2816" t="str">
            <v>2495297</v>
          </cell>
          <cell r="D2816" t="str">
            <v>MDELIVERY</v>
          </cell>
          <cell r="E2816" t="str">
            <v>DESPACHO</v>
          </cell>
          <cell r="F2816" t="str">
            <v>NORMAL</v>
          </cell>
          <cell r="G2816" t="str">
            <v>FT85773</v>
          </cell>
          <cell r="H2816">
            <v>44970</v>
          </cell>
          <cell r="I2816" t="str">
            <v>ENTREGADO</v>
          </cell>
          <cell r="J2816">
            <v>44971</v>
          </cell>
          <cell r="K2816" t="str">
            <v>ERIC MERCADO O PEDRO ILLESCAS_JESUS IRENE BAQUERIZO FALCONES</v>
          </cell>
          <cell r="L2816" t="str">
            <v>ciudadela 9 de octubre calle tercera villa 306 y avenida tercera sur de la ciudad casa de 2 pisos con rejas blancas</v>
          </cell>
        </row>
        <row r="2817">
          <cell r="A2817" t="str">
            <v>2495318</v>
          </cell>
          <cell r="B2817">
            <v>514377</v>
          </cell>
          <cell r="C2817" t="str">
            <v>2495318</v>
          </cell>
          <cell r="D2817" t="str">
            <v>MDELIVERY</v>
          </cell>
          <cell r="E2817" t="str">
            <v>DESPACHO</v>
          </cell>
          <cell r="F2817" t="str">
            <v>NORMAL</v>
          </cell>
          <cell r="G2817" t="str">
            <v>IC7107</v>
          </cell>
          <cell r="H2817">
            <v>44970</v>
          </cell>
          <cell r="I2817" t="str">
            <v>ENTREGADO</v>
          </cell>
          <cell r="J2817">
            <v>44973</v>
          </cell>
          <cell r="K2817" t="str">
            <v>HENRY MAURICIO VILLAVICENCIO JARA_HENRY MAURICIO VILLAVICENCIO JARA</v>
          </cell>
          <cell r="L2817" t="str">
            <v xml:space="preserve"> SUCRE 6 74 E BORREO Y HNO MIGUEL NOTITA CLIENTE SE ACERCARA A LA AGENCIA DE TRAMACO A RETIRAR </v>
          </cell>
        </row>
        <row r="2818">
          <cell r="A2818" t="str">
            <v>2495319</v>
          </cell>
          <cell r="B2818">
            <v>514378</v>
          </cell>
          <cell r="C2818" t="str">
            <v>2495319</v>
          </cell>
          <cell r="D2818" t="str">
            <v>MDELIVERY</v>
          </cell>
          <cell r="E2818" t="str">
            <v>DESPACHO</v>
          </cell>
          <cell r="F2818" t="str">
            <v>NORMAL</v>
          </cell>
          <cell r="G2818" t="str">
            <v>FT85768</v>
          </cell>
          <cell r="H2818">
            <v>44970</v>
          </cell>
          <cell r="I2818" t="str">
            <v>ENTREGADO</v>
          </cell>
          <cell r="J2818">
            <v>44972</v>
          </cell>
          <cell r="K2818" t="str">
            <v>CARLOS ENRIQUE GARCIA MATUTE_CARLOS ENRIQUE GARCIA MATUTE</v>
          </cell>
          <cell r="L2818" t="str">
            <v>ALBORADA 7MA ETAPA MZ 727 VILLA 21</v>
          </cell>
        </row>
        <row r="2819">
          <cell r="A2819" t="str">
            <v>2495320</v>
          </cell>
          <cell r="B2819">
            <v>514379</v>
          </cell>
          <cell r="C2819" t="str">
            <v>2495320</v>
          </cell>
          <cell r="D2819" t="str">
            <v>MDELIVERY</v>
          </cell>
          <cell r="E2819" t="str">
            <v>DESPACHO</v>
          </cell>
          <cell r="F2819" t="str">
            <v>NORMAL</v>
          </cell>
          <cell r="G2819" t="str">
            <v>FT85774</v>
          </cell>
          <cell r="H2819">
            <v>44970</v>
          </cell>
          <cell r="I2819" t="str">
            <v>ENTREGADO</v>
          </cell>
          <cell r="J2819">
            <v>44971</v>
          </cell>
          <cell r="K2819" t="str">
            <v>HAMLET GIOVANNY FRANCO VALDIVIEZO_HAMLET GIOVANNY FRANCO VALDIVIEZO</v>
          </cell>
          <cell r="L2819" t="str">
            <v xml:space="preserve"> AVENIDA LEON FEBRES CORDERO RIBADENEYRA URBANIZACION MATICES MZ 48 VILLA 8 REFERENCIA FRENTE AL RIO CENTRO EL DORADO </v>
          </cell>
        </row>
        <row r="2820">
          <cell r="A2820" t="str">
            <v>2495157</v>
          </cell>
          <cell r="B2820">
            <v>514336</v>
          </cell>
          <cell r="C2820" t="str">
            <v>2495157</v>
          </cell>
          <cell r="D2820" t="str">
            <v>MDELIVERY</v>
          </cell>
          <cell r="E2820" t="str">
            <v>DESPACHO</v>
          </cell>
          <cell r="F2820" t="str">
            <v>EXPRESS</v>
          </cell>
          <cell r="G2820" t="str">
            <v>TFR46842</v>
          </cell>
          <cell r="H2820">
            <v>44970</v>
          </cell>
          <cell r="I2820" t="str">
            <v>ENTREGADO</v>
          </cell>
          <cell r="J2820">
            <v>44970</v>
          </cell>
          <cell r="K2820" t="str">
            <v xml:space="preserve">Jose Tayupanta_HALLIBURTON LATIN AMERICA S R L </v>
          </cell>
          <cell r="L2820" t="str">
            <v>Av Amazonas y Villalengua Edicio EuroCenter piso 8</v>
          </cell>
        </row>
        <row r="2821">
          <cell r="A2821" t="str">
            <v>4900541</v>
          </cell>
          <cell r="B2821">
            <v>514335</v>
          </cell>
          <cell r="C2821" t="str">
            <v>4900541</v>
          </cell>
          <cell r="D2821" t="str">
            <v>MDELIVERY</v>
          </cell>
          <cell r="E2821" t="str">
            <v>DESPACHO</v>
          </cell>
          <cell r="F2821" t="str">
            <v>EXPRESS</v>
          </cell>
          <cell r="G2821" t="str">
            <v>TEX46830</v>
          </cell>
          <cell r="H2821">
            <v>44970</v>
          </cell>
          <cell r="I2821" t="str">
            <v>ENTREGADO</v>
          </cell>
          <cell r="J2821">
            <v>44970</v>
          </cell>
          <cell r="K2821" t="str">
            <v>RAUL ALEJANDRO CHAUVIN OJEDA</v>
          </cell>
          <cell r="L2821" t="str">
            <v>NAYON   AV SIMON BOLIVAR  SN AV VIA NAYON</v>
          </cell>
        </row>
        <row r="2822">
          <cell r="A2822" t="str">
            <v>23-351</v>
          </cell>
          <cell r="B2822">
            <v>514321</v>
          </cell>
          <cell r="C2822" t="str">
            <v>23-351</v>
          </cell>
          <cell r="D2822" t="str">
            <v>VENTURA</v>
          </cell>
          <cell r="E2822" t="str">
            <v>DESPACHO</v>
          </cell>
          <cell r="F2822" t="str">
            <v>NORMAL</v>
          </cell>
          <cell r="G2822" t="str">
            <v>031002004259115</v>
          </cell>
          <cell r="H2822">
            <v>44970</v>
          </cell>
          <cell r="I2822" t="str">
            <v>ENTREGADO</v>
          </cell>
          <cell r="J2822">
            <v>44971</v>
          </cell>
          <cell r="K2822" t="str">
            <v>ASSA MANTA</v>
          </cell>
          <cell r="L2822" t="str">
            <v>AV 4 DE NOVIEMBRE ENTRE CALLES 311 Y  312</v>
          </cell>
        </row>
        <row r="2823">
          <cell r="A2823" t="str">
            <v>23-361</v>
          </cell>
          <cell r="B2823">
            <v>514322</v>
          </cell>
          <cell r="C2823" t="str">
            <v>23-361</v>
          </cell>
          <cell r="D2823" t="str">
            <v>VENTURA</v>
          </cell>
          <cell r="E2823" t="str">
            <v>DESPACHO</v>
          </cell>
          <cell r="F2823" t="str">
            <v>NORMAL</v>
          </cell>
          <cell r="G2823" t="str">
            <v>IC7114</v>
          </cell>
          <cell r="H2823">
            <v>44970</v>
          </cell>
          <cell r="I2823" t="str">
            <v>ENTREGADO</v>
          </cell>
          <cell r="J2823">
            <v>44971</v>
          </cell>
          <cell r="K2823" t="str">
            <v>PROAUTO C.A. CUENCA</v>
          </cell>
          <cell r="L2823" t="str">
            <v>AV. GIL RAMIREZ DAVALOS Y TURUHAYCO</v>
          </cell>
        </row>
        <row r="2824">
          <cell r="A2824" t="str">
            <v>23-363</v>
          </cell>
          <cell r="B2824">
            <v>514323</v>
          </cell>
          <cell r="C2824" t="str">
            <v>23-363</v>
          </cell>
          <cell r="D2824" t="str">
            <v>VENTURA</v>
          </cell>
          <cell r="E2824" t="str">
            <v>DESPACHO</v>
          </cell>
          <cell r="F2824" t="str">
            <v>NORMAL</v>
          </cell>
          <cell r="G2824" t="str">
            <v>FT85841</v>
          </cell>
          <cell r="H2824">
            <v>44970</v>
          </cell>
          <cell r="I2824" t="str">
            <v>ENTREGADO</v>
          </cell>
          <cell r="J2824">
            <v>44971</v>
          </cell>
          <cell r="K2824" t="str">
            <v>PROAUTO QUITO</v>
          </cell>
          <cell r="L2824" t="str">
            <v>AV. ELOY ALFARO Y RUSIA</v>
          </cell>
        </row>
        <row r="2825">
          <cell r="A2825" t="str">
            <v>23-350</v>
          </cell>
          <cell r="B2825">
            <v>514324</v>
          </cell>
          <cell r="C2825" t="str">
            <v>23-350</v>
          </cell>
          <cell r="D2825" t="str">
            <v>VENTURA</v>
          </cell>
          <cell r="E2825" t="str">
            <v>DESPACHO</v>
          </cell>
          <cell r="F2825" t="str">
            <v>NORMAL</v>
          </cell>
          <cell r="G2825" t="str">
            <v>FT85850</v>
          </cell>
          <cell r="H2825">
            <v>44970</v>
          </cell>
          <cell r="I2825" t="str">
            <v>ENTREGADO</v>
          </cell>
          <cell r="J2825">
            <v>44971</v>
          </cell>
          <cell r="K2825" t="str">
            <v>ASSA CUMBAYA</v>
          </cell>
          <cell r="L2825" t="str">
            <v>AV INTEROCEANICA Y PASAJE LEONIDAS PLAZA</v>
          </cell>
        </row>
        <row r="2826">
          <cell r="A2826" t="str">
            <v>23-354</v>
          </cell>
          <cell r="B2826">
            <v>514325</v>
          </cell>
          <cell r="C2826" t="str">
            <v>23-354</v>
          </cell>
          <cell r="D2826" t="str">
            <v>VENTURA</v>
          </cell>
          <cell r="E2826" t="str">
            <v>DESPACHO</v>
          </cell>
          <cell r="F2826" t="str">
            <v>NORMAL</v>
          </cell>
          <cell r="G2826" t="str">
            <v>FT85810</v>
          </cell>
          <cell r="H2826">
            <v>44970</v>
          </cell>
          <cell r="I2826" t="str">
            <v>ENTREGADO</v>
          </cell>
          <cell r="J2826">
            <v>44971</v>
          </cell>
          <cell r="K2826" t="str">
            <v>ASSA RIOBAMBA</v>
          </cell>
          <cell r="L2826" t="str">
            <v>AV. DE LA PRENSA 45-86 Y AV. MANUEL ELICIO FLOR</v>
          </cell>
        </row>
        <row r="2827">
          <cell r="A2827" t="str">
            <v>23-352</v>
          </cell>
          <cell r="B2827">
            <v>514326</v>
          </cell>
          <cell r="C2827" t="str">
            <v>23-352</v>
          </cell>
          <cell r="D2827" t="str">
            <v>VENTURA</v>
          </cell>
          <cell r="E2827" t="str">
            <v>DESPACHO</v>
          </cell>
          <cell r="F2827" t="str">
            <v>NORMAL</v>
          </cell>
          <cell r="G2827" t="str">
            <v>FT85785</v>
          </cell>
          <cell r="H2827">
            <v>44970</v>
          </cell>
          <cell r="I2827" t="str">
            <v>ENTREGADO</v>
          </cell>
          <cell r="J2827">
            <v>44971</v>
          </cell>
          <cell r="K2827" t="str">
            <v>ASSA MIRAFLORES</v>
          </cell>
          <cell r="L2827" t="str">
            <v>AV FRANCISCO FLOR Y BOLIVAR</v>
          </cell>
        </row>
        <row r="2828">
          <cell r="A2828" t="str">
            <v>23-356</v>
          </cell>
          <cell r="B2828">
            <v>514327</v>
          </cell>
          <cell r="C2828" t="str">
            <v>23-356</v>
          </cell>
          <cell r="D2828" t="str">
            <v>VENTURA</v>
          </cell>
          <cell r="E2828" t="str">
            <v>DESPACHO</v>
          </cell>
          <cell r="F2828" t="str">
            <v>NORMAL</v>
          </cell>
          <cell r="G2828" t="str">
            <v>FT85865</v>
          </cell>
          <cell r="H2828">
            <v>44970</v>
          </cell>
          <cell r="I2828" t="str">
            <v>ENTREGADO</v>
          </cell>
          <cell r="J2828">
            <v>44971</v>
          </cell>
          <cell r="K2828" t="str">
            <v>ASSA VALLE</v>
          </cell>
          <cell r="L2828" t="str">
            <v>CALLE ISABELA ENTRE AV. SAN LUIS Y AV.GENERAL</v>
          </cell>
        </row>
        <row r="2829">
          <cell r="A2829" t="str">
            <v>23-360</v>
          </cell>
          <cell r="B2829">
            <v>514328</v>
          </cell>
          <cell r="C2829" t="str">
            <v>23-360</v>
          </cell>
          <cell r="D2829" t="str">
            <v>VENTURA</v>
          </cell>
          <cell r="E2829" t="str">
            <v>DESPACHO</v>
          </cell>
          <cell r="F2829" t="str">
            <v>NORMAL</v>
          </cell>
          <cell r="G2829" t="str">
            <v>FT85783</v>
          </cell>
          <cell r="H2829">
            <v>44970</v>
          </cell>
          <cell r="I2829" t="str">
            <v>ENTREGADO</v>
          </cell>
          <cell r="J2829">
            <v>44971</v>
          </cell>
          <cell r="K2829" t="str">
            <v>NORWAGEN</v>
          </cell>
          <cell r="L2829" t="str">
            <v>AV MARIANO ACOSTA # 1 Y LUIS JARAMILLO PEREZ</v>
          </cell>
        </row>
        <row r="2830">
          <cell r="A2830" t="str">
            <v>23-359</v>
          </cell>
          <cell r="B2830">
            <v>514329</v>
          </cell>
          <cell r="C2830" t="str">
            <v>23-359</v>
          </cell>
          <cell r="D2830" t="str">
            <v>VENTURA</v>
          </cell>
          <cell r="E2830" t="str">
            <v>DESPACHO</v>
          </cell>
          <cell r="F2830" t="str">
            <v>NORMAL</v>
          </cell>
          <cell r="G2830" t="str">
            <v>FT85840</v>
          </cell>
          <cell r="H2830">
            <v>44970</v>
          </cell>
          <cell r="I2830" t="str">
            <v>ENTREGADO</v>
          </cell>
          <cell r="J2830">
            <v>44971</v>
          </cell>
          <cell r="K2830" t="str">
            <v>ECUAWAGEN</v>
          </cell>
          <cell r="L2830" t="str">
            <v> AV. DE LOS GRANADOS E14-70 E ISLA MARCHENA.</v>
          </cell>
        </row>
        <row r="2831">
          <cell r="A2831" t="str">
            <v>23-353</v>
          </cell>
          <cell r="B2831">
            <v>514330</v>
          </cell>
          <cell r="C2831" t="str">
            <v>23-353</v>
          </cell>
          <cell r="D2831" t="str">
            <v>VENTURA</v>
          </cell>
          <cell r="E2831" t="str">
            <v>DESPACHO</v>
          </cell>
          <cell r="F2831" t="str">
            <v>NORMAL</v>
          </cell>
          <cell r="G2831" t="str">
            <v>FT85818</v>
          </cell>
          <cell r="H2831">
            <v>44970</v>
          </cell>
          <cell r="I2831" t="str">
            <v>ENTREGADO</v>
          </cell>
          <cell r="J2831">
            <v>44971</v>
          </cell>
          <cell r="K2831" t="str">
            <v>ASSA QUITO SUR</v>
          </cell>
          <cell r="L2831" t="str">
            <v>AV. MALDONADO S12-72 Y PUJILI</v>
          </cell>
        </row>
        <row r="2832">
          <cell r="A2832" t="str">
            <v>23-357</v>
          </cell>
          <cell r="B2832">
            <v>514331</v>
          </cell>
          <cell r="C2832" t="str">
            <v>23-357</v>
          </cell>
          <cell r="D2832" t="str">
            <v>VENTURA</v>
          </cell>
          <cell r="E2832" t="str">
            <v>DESPACHO</v>
          </cell>
          <cell r="F2832" t="str">
            <v>NORMAL</v>
          </cell>
          <cell r="G2832" t="str">
            <v>FT85811</v>
          </cell>
          <cell r="H2832">
            <v>44970</v>
          </cell>
          <cell r="I2832" t="str">
            <v>ENTREGADO</v>
          </cell>
          <cell r="J2832">
            <v>44971</v>
          </cell>
          <cell r="K2832" t="str">
            <v>DISMARKLUB GYE</v>
          </cell>
          <cell r="L2832" t="str">
            <v>AV. CARLOS JULIO AROSEMENA KM 11 ½</v>
          </cell>
        </row>
        <row r="2833">
          <cell r="A2833" t="str">
            <v>23-362</v>
          </cell>
          <cell r="B2833">
            <v>514332</v>
          </cell>
          <cell r="C2833" t="str">
            <v>23-362</v>
          </cell>
          <cell r="D2833" t="str">
            <v>VENTURA</v>
          </cell>
          <cell r="E2833" t="str">
            <v>DESPACHO</v>
          </cell>
          <cell r="F2833" t="str">
            <v>NORMAL</v>
          </cell>
          <cell r="G2833" t="str">
            <v>031002004259116</v>
          </cell>
          <cell r="H2833">
            <v>44970</v>
          </cell>
          <cell r="I2833" t="str">
            <v>ENTREGADO</v>
          </cell>
          <cell r="J2833">
            <v>44971</v>
          </cell>
          <cell r="K2833" t="str">
            <v>PROAUTO C.A. LOJA</v>
          </cell>
          <cell r="L2833" t="str">
            <v>AV. SALVADOR BUSTAMANTE Y NEWYORK</v>
          </cell>
        </row>
        <row r="2834">
          <cell r="A2834" t="str">
            <v>23-349</v>
          </cell>
          <cell r="B2834">
            <v>514333</v>
          </cell>
          <cell r="C2834" t="str">
            <v>23-349</v>
          </cell>
          <cell r="D2834" t="str">
            <v>VENTURA</v>
          </cell>
          <cell r="E2834" t="str">
            <v>DESPACHO</v>
          </cell>
          <cell r="F2834" t="str">
            <v>NORMAL</v>
          </cell>
          <cell r="G2834" t="str">
            <v>FT85784</v>
          </cell>
          <cell r="H2834">
            <v>44970</v>
          </cell>
          <cell r="I2834" t="str">
            <v>ENTREGADO</v>
          </cell>
          <cell r="J2834">
            <v>44971</v>
          </cell>
          <cell r="K2834" t="str">
            <v>ASSA AMBATO MATRIZ</v>
          </cell>
          <cell r="L2834" t="str">
            <v>AV. ATAHUALPA Y RIO GUAYLLABAMBA</v>
          </cell>
        </row>
        <row r="2835">
          <cell r="A2835" t="str">
            <v>23-355</v>
          </cell>
          <cell r="B2835">
            <v>514334</v>
          </cell>
          <cell r="C2835" t="str">
            <v>23-355</v>
          </cell>
          <cell r="D2835" t="str">
            <v>VENTURA</v>
          </cell>
          <cell r="E2835" t="str">
            <v>DESPACHO</v>
          </cell>
          <cell r="F2835" t="str">
            <v>NORMAL</v>
          </cell>
          <cell r="G2835" t="str">
            <v>FT85813</v>
          </cell>
          <cell r="H2835">
            <v>44970</v>
          </cell>
          <cell r="I2835" t="str">
            <v>ENTREGADO</v>
          </cell>
          <cell r="J2835">
            <v>44971</v>
          </cell>
          <cell r="K2835" t="str">
            <v>ASSA RIOBAMBA LATONERIA</v>
          </cell>
          <cell r="L2835" t="str">
            <v>AV. LIZARZABURO Y RIO GUAYAS</v>
          </cell>
        </row>
        <row r="2836">
          <cell r="A2836" t="str">
            <v>CLDEV_SIM220306</v>
          </cell>
          <cell r="B2836">
            <v>514318</v>
          </cell>
          <cell r="C2836" t="str">
            <v>CLDEV_SIM220306</v>
          </cell>
          <cell r="D2836" t="str">
            <v>CONECEL_DOCUMENTOS</v>
          </cell>
          <cell r="E2836" t="str">
            <v>DESPACHO</v>
          </cell>
          <cell r="F2836" t="str">
            <v>NORMAL</v>
          </cell>
          <cell r="G2836" t="str">
            <v>FT85627</v>
          </cell>
          <cell r="H2836">
            <v>44970</v>
          </cell>
          <cell r="I2836" t="str">
            <v>ENTREGADO</v>
          </cell>
          <cell r="J2836">
            <v>44972</v>
          </cell>
          <cell r="K2836" t="str">
            <v>Cristian Zambrano / Carolina Perez</v>
          </cell>
          <cell r="L2836" t="str">
            <v>AV. Amazonas N44-124 y Luis Barbery, edificio color Blanco</v>
          </cell>
        </row>
        <row r="2837">
          <cell r="A2837" t="str">
            <v>CLDEV_SIM220209</v>
          </cell>
          <cell r="B2837">
            <v>514319</v>
          </cell>
          <cell r="C2837" t="str">
            <v>CLDEV_SIM220209</v>
          </cell>
          <cell r="D2837" t="str">
            <v>CONECEL_DOCUMENTOS</v>
          </cell>
          <cell r="E2837" t="str">
            <v>DESPACHO</v>
          </cell>
          <cell r="F2837" t="str">
            <v>NORMAL</v>
          </cell>
          <cell r="G2837" t="str">
            <v>FT85715</v>
          </cell>
          <cell r="H2837">
            <v>44970</v>
          </cell>
          <cell r="I2837" t="str">
            <v>ENTREGADO</v>
          </cell>
          <cell r="J2837">
            <v>44971</v>
          </cell>
          <cell r="K2837" t="str">
            <v>Rolando Morales / Maria Suntaxi</v>
          </cell>
          <cell r="L2837" t="str">
            <v>Ciudadela Santa Leonor MZ 6 SOLAR 17</v>
          </cell>
        </row>
        <row r="2838">
          <cell r="A2838" t="str">
            <v>CLDEV_EQ220066</v>
          </cell>
          <cell r="B2838">
            <v>514320</v>
          </cell>
          <cell r="C2838" t="str">
            <v>CLDEV_EQ220066</v>
          </cell>
          <cell r="D2838" t="str">
            <v>CONECEL_DOCUMENTOS</v>
          </cell>
          <cell r="E2838" t="str">
            <v>DESPACHO</v>
          </cell>
          <cell r="F2838" t="str">
            <v>NORMAL</v>
          </cell>
          <cell r="G2838" t="str">
            <v>FT85714</v>
          </cell>
          <cell r="H2838">
            <v>44970</v>
          </cell>
          <cell r="I2838" t="str">
            <v>ENTREGADO</v>
          </cell>
          <cell r="J2838">
            <v>44971</v>
          </cell>
          <cell r="K2838" t="str">
            <v>ANA AGUIRRE / MARIA SUNTAXI</v>
          </cell>
          <cell r="L2838" t="str">
            <v>Ciudadela Santa Leonor MZ 6 SOLAR 17</v>
          </cell>
        </row>
        <row r="2839">
          <cell r="A2839" t="str">
            <v>53740</v>
          </cell>
          <cell r="B2839">
            <v>514311</v>
          </cell>
          <cell r="C2839" t="str">
            <v>53740</v>
          </cell>
          <cell r="D2839" t="str">
            <v>DEGSO</v>
          </cell>
          <cell r="E2839" t="str">
            <v>DESPACHO</v>
          </cell>
          <cell r="F2839" t="str">
            <v>NORMAL</v>
          </cell>
          <cell r="G2839" t="str">
            <v>FT85852</v>
          </cell>
          <cell r="H2839">
            <v>44970</v>
          </cell>
          <cell r="I2839" t="str">
            <v>ENTREGADO</v>
          </cell>
          <cell r="J2839">
            <v>44971</v>
          </cell>
          <cell r="K2839" t="str">
            <v>EGAR S.A.</v>
          </cell>
          <cell r="L2839" t="str">
            <v>DIRECCION: PIFO -  VIA INTEROCEANICA KM 24 ½ Y VIA AL QUINCHE, A 100M DEL INTERCAMBIADOR? ATENCION PATRICIA JAYA ? TELF 2380357</v>
          </cell>
        </row>
        <row r="2840">
          <cell r="A2840" t="str">
            <v>5179</v>
          </cell>
          <cell r="B2840">
            <v>514314</v>
          </cell>
          <cell r="C2840" t="str">
            <v>5179</v>
          </cell>
          <cell r="D2840" t="str">
            <v>DEGSO</v>
          </cell>
          <cell r="E2840" t="str">
            <v>DESPACHO</v>
          </cell>
          <cell r="F2840" t="str">
            <v>NORMAL</v>
          </cell>
          <cell r="G2840" t="str">
            <v>FT85853</v>
          </cell>
          <cell r="H2840">
            <v>44970</v>
          </cell>
          <cell r="I2840" t="str">
            <v>ENTREGADO</v>
          </cell>
          <cell r="J2840">
            <v>44971</v>
          </cell>
          <cell r="K2840" t="str">
            <v>DEGSO</v>
          </cell>
          <cell r="L2840" t="str">
            <v>DIRECCION: KM 7 VIA A LA MITAD DEL MUNDO - MANUEL CORDOVA GALARZA OE3-49 - TELF 0982996009, CLIENTE PROQUIM</v>
          </cell>
        </row>
        <row r="2841">
          <cell r="A2841" t="str">
            <v>53741</v>
          </cell>
          <cell r="B2841">
            <v>514315</v>
          </cell>
          <cell r="C2841" t="str">
            <v>53741</v>
          </cell>
          <cell r="D2841" t="str">
            <v>DEGSO</v>
          </cell>
          <cell r="E2841" t="str">
            <v>DESPACHO</v>
          </cell>
          <cell r="F2841" t="str">
            <v>NORMAL</v>
          </cell>
          <cell r="G2841" t="str">
            <v>FT85854</v>
          </cell>
          <cell r="H2841">
            <v>44970</v>
          </cell>
          <cell r="I2841" t="str">
            <v>ENTREGADO</v>
          </cell>
          <cell r="J2841">
            <v>44971</v>
          </cell>
          <cell r="K2841" t="str">
            <v>ENERGY &amp; PALMA ENERGYPALMA S.A.</v>
          </cell>
          <cell r="L2841" t="str">
            <v>DIRECCION: ENVIAR POR TRANS ESMERALDAS A SAN LORENZO. ATENCION ENERGYPALMA - TELF 063046501</v>
          </cell>
        </row>
        <row r="2842">
          <cell r="A2842" t="str">
            <v>53668</v>
          </cell>
          <cell r="B2842">
            <v>514316</v>
          </cell>
          <cell r="C2842" t="str">
            <v>53668</v>
          </cell>
          <cell r="D2842" t="str">
            <v>DEGSO</v>
          </cell>
          <cell r="E2842" t="str">
            <v>DESPACHO</v>
          </cell>
          <cell r="F2842" t="str">
            <v>NORMAL</v>
          </cell>
          <cell r="G2842" t="str">
            <v>#N/A</v>
          </cell>
          <cell r="H2842">
            <v>44970</v>
          </cell>
          <cell r="I2842" t="str">
            <v>HABILITADO_RUTEO</v>
          </cell>
          <cell r="J2842">
            <v>44973</v>
          </cell>
          <cell r="K2842" t="str">
            <v>TUPIZA Y GARCIA TRANSPESADO S.A.</v>
          </cell>
          <cell r="L2842" t="str">
            <v xml:space="preserve">DIRECCIÓN: INES GANGOTENA 272 Y AV. ABDON CALDERON   </v>
          </cell>
        </row>
        <row r="2843">
          <cell r="A2843" t="str">
            <v>2023-01683</v>
          </cell>
          <cell r="B2843">
            <v>514308</v>
          </cell>
          <cell r="C2843" t="str">
            <v>2023-01683</v>
          </cell>
          <cell r="D2843" t="str">
            <v>MOVISTAR</v>
          </cell>
          <cell r="E2843" t="str">
            <v>DESPACHO</v>
          </cell>
          <cell r="F2843" t="str">
            <v>EXPRESS</v>
          </cell>
          <cell r="G2843" t="str">
            <v>TFR46854</v>
          </cell>
          <cell r="H2843">
            <v>44970</v>
          </cell>
          <cell r="I2843" t="str">
            <v>ENTREGADO</v>
          </cell>
          <cell r="J2843">
            <v>44970</v>
          </cell>
          <cell r="K2843" t="str">
            <v>HALLIBURTON LATIN AMERICA S.R.L._JOSE TAYUPANTA</v>
          </cell>
          <cell r="L2843" t="str">
            <v>AV. AMAZONAS N37-29 Y VILLALENGUA EDIF. EUROCENTER PISO 8</v>
          </cell>
        </row>
        <row r="2844">
          <cell r="A2844" t="str">
            <v>ZTE_23-078-RC</v>
          </cell>
          <cell r="B2844">
            <v>514307</v>
          </cell>
          <cell r="C2844" t="str">
            <v>ZTE_23-078-RC</v>
          </cell>
          <cell r="D2844" t="str">
            <v>ZTECORP</v>
          </cell>
          <cell r="E2844" t="str">
            <v>DESPACHO</v>
          </cell>
          <cell r="F2844" t="str">
            <v>EXCLUSIVO</v>
          </cell>
          <cell r="G2844" t="str">
            <v>85861</v>
          </cell>
          <cell r="H2844">
            <v>44970</v>
          </cell>
          <cell r="I2844" t="str">
            <v>ENTREGADO</v>
          </cell>
          <cell r="J2844">
            <v>44971</v>
          </cell>
          <cell r="K2844" t="str">
            <v>SITIO YARUQUI</v>
          </cell>
          <cell r="L2844" t="str">
            <v>JOSÉ MEJÍA E1-235 Y GONZÁLEZ SUÁREZ</v>
          </cell>
        </row>
        <row r="2845">
          <cell r="A2845" t="str">
            <v>2495062</v>
          </cell>
          <cell r="B2845">
            <v>514286</v>
          </cell>
          <cell r="C2845" t="str">
            <v>2495062</v>
          </cell>
          <cell r="D2845" t="str">
            <v>MDELIVERY</v>
          </cell>
          <cell r="E2845" t="str">
            <v>DESPACHO</v>
          </cell>
          <cell r="F2845" t="str">
            <v>NORMAL</v>
          </cell>
          <cell r="G2845" t="str">
            <v>031080002495062</v>
          </cell>
          <cell r="H2845">
            <v>44970</v>
          </cell>
          <cell r="I2845" t="str">
            <v>ENTREGADO</v>
          </cell>
          <cell r="J2845">
            <v>44971</v>
          </cell>
          <cell r="K2845" t="str">
            <v>GABRIEL URANY VILLAMARIN LOPEZ O DANIELA MOYANO O GENESIS BONILLA_GABRIEL URANY VILLAMARIN LOPEZ</v>
          </cell>
          <cell r="L2845" t="str">
            <v>Ayacucho y La Paz Calle Antonio Santillan Cerca de Estacion Platinum entregar en Gasolineria Servioil</v>
          </cell>
        </row>
        <row r="2846">
          <cell r="A2846" t="str">
            <v>2495063</v>
          </cell>
          <cell r="B2846">
            <v>514287</v>
          </cell>
          <cell r="C2846" t="str">
            <v>2495063</v>
          </cell>
          <cell r="D2846" t="str">
            <v>MDELIVERY</v>
          </cell>
          <cell r="E2846" t="str">
            <v>DESPACHO</v>
          </cell>
          <cell r="F2846" t="str">
            <v>NORMAL</v>
          </cell>
          <cell r="G2846" t="str">
            <v>031080002495063</v>
          </cell>
          <cell r="H2846">
            <v>44970</v>
          </cell>
          <cell r="I2846" t="str">
            <v>INCIDENCIA</v>
          </cell>
          <cell r="J2846">
            <v>44973</v>
          </cell>
          <cell r="K2846" t="str">
            <v xml:space="preserve">MONTEROS PAZMINO FAUSTO HIPOLITO O DANIEL JARAMILLO_MONTEROSASLIMITADA C L </v>
          </cell>
          <cell r="L2846" t="str">
            <v xml:space="preserve">Cayamabe tupigachi Via santa rosa Finca monterosas </v>
          </cell>
        </row>
        <row r="2847">
          <cell r="A2847" t="str">
            <v>2495065</v>
          </cell>
          <cell r="B2847">
            <v>514288</v>
          </cell>
          <cell r="C2847" t="str">
            <v>2495065</v>
          </cell>
          <cell r="D2847" t="str">
            <v>MDELIVERY</v>
          </cell>
          <cell r="E2847" t="str">
            <v>DESPACHO</v>
          </cell>
          <cell r="F2847" t="str">
            <v>NORMAL</v>
          </cell>
          <cell r="G2847" t="str">
            <v>031080002495065</v>
          </cell>
          <cell r="H2847">
            <v>44970</v>
          </cell>
          <cell r="I2847" t="str">
            <v>ENTREGADO</v>
          </cell>
          <cell r="J2847">
            <v>44971</v>
          </cell>
          <cell r="K2847" t="str">
            <v>IVAN RODOLFO CRESPO GONZALES_IVAN RODOLFO CRESPO GONZALES</v>
          </cell>
          <cell r="L2847" t="str">
            <v>CAFETERIA DONIVANS tarqui e olmedoy sucre</v>
          </cell>
        </row>
        <row r="2848">
          <cell r="A2848" t="str">
            <v>2495067</v>
          </cell>
          <cell r="B2848">
            <v>514289</v>
          </cell>
          <cell r="C2848" t="str">
            <v>2495067</v>
          </cell>
          <cell r="D2848" t="str">
            <v>MDELIVERY</v>
          </cell>
          <cell r="E2848" t="str">
            <v>DESPACHO</v>
          </cell>
          <cell r="F2848" t="str">
            <v>NORMAL</v>
          </cell>
          <cell r="G2848" t="str">
            <v>031080002495067</v>
          </cell>
          <cell r="H2848">
            <v>44970</v>
          </cell>
          <cell r="I2848" t="str">
            <v>ENTREGADO</v>
          </cell>
          <cell r="J2848">
            <v>44971</v>
          </cell>
          <cell r="K2848" t="str">
            <v>STALIN GREGORIO CONTRERAS FIGUEROA_STALIN GREGORIO CONTRERAS FIGUEROA</v>
          </cell>
          <cell r="L2848" t="str">
            <v xml:space="preserve">Mapasingue por el KFC km 1 2 via Daule detras del Hotel Royalton Casa de dos pisos con terraza color melon con blanco Rejas blancas en la parte de afuera </v>
          </cell>
        </row>
        <row r="2849">
          <cell r="A2849" t="str">
            <v>2495068</v>
          </cell>
          <cell r="B2849">
            <v>514290</v>
          </cell>
          <cell r="C2849" t="str">
            <v>2495068</v>
          </cell>
          <cell r="D2849" t="str">
            <v>MDELIVERY</v>
          </cell>
          <cell r="E2849" t="str">
            <v>DESPACHO</v>
          </cell>
          <cell r="F2849" t="str">
            <v>NORMAL</v>
          </cell>
          <cell r="G2849" t="str">
            <v>031080002495068</v>
          </cell>
          <cell r="H2849">
            <v>44970</v>
          </cell>
          <cell r="I2849" t="str">
            <v>ENTREGADO</v>
          </cell>
          <cell r="J2849">
            <v>44971</v>
          </cell>
          <cell r="K2849" t="str">
            <v>ZOILA ALEXANDRA MARENA RAMIREZ ROMERO_ZOILA ALEXANDRA MARENA RAMIREZ ROMERO</v>
          </cell>
          <cell r="L2849" t="str">
            <v>Manabi Manta ciudadela los algarrobos calle 24 av 31 villa 3005</v>
          </cell>
        </row>
        <row r="2850">
          <cell r="A2850" t="str">
            <v>2495069</v>
          </cell>
          <cell r="B2850">
            <v>514291</v>
          </cell>
          <cell r="C2850" t="str">
            <v>2495069</v>
          </cell>
          <cell r="D2850" t="str">
            <v>MDELIVERY</v>
          </cell>
          <cell r="E2850" t="str">
            <v>DESPACHO</v>
          </cell>
          <cell r="F2850" t="str">
            <v>NORMAL</v>
          </cell>
          <cell r="G2850" t="str">
            <v>FT85749</v>
          </cell>
          <cell r="H2850">
            <v>44970</v>
          </cell>
          <cell r="I2850" t="str">
            <v>ENTREGADO</v>
          </cell>
          <cell r="J2850">
            <v>44971</v>
          </cell>
          <cell r="K2850" t="str">
            <v>JULIANA ELIZABETH ORTIZ MEJIA O FREDDY MIGUEL ORTIZ TROYA O ELIZABETH MEJIA REINA_JULIANA ELIZABETH ORTIZ MEJIA</v>
          </cell>
          <cell r="L2850" t="str">
            <v>Ciudadela Martha de Roldos Mz 105 V 7 Cerca de un parque y una lubricadora Casa de tres pisos color concha de vino</v>
          </cell>
        </row>
        <row r="2851">
          <cell r="A2851" t="str">
            <v>2495070</v>
          </cell>
          <cell r="B2851">
            <v>514292</v>
          </cell>
          <cell r="C2851" t="str">
            <v>2495070</v>
          </cell>
          <cell r="D2851" t="str">
            <v>MDELIVERY</v>
          </cell>
          <cell r="E2851" t="str">
            <v>DESPACHO</v>
          </cell>
          <cell r="F2851" t="str">
            <v>NORMAL</v>
          </cell>
          <cell r="G2851" t="str">
            <v>031080002495070</v>
          </cell>
          <cell r="H2851">
            <v>44970</v>
          </cell>
          <cell r="I2851" t="str">
            <v>ENTREGADO</v>
          </cell>
          <cell r="J2851">
            <v>44972</v>
          </cell>
          <cell r="K2851" t="str">
            <v>SONIA JULIA GONZALEZ DE LA ROSA_SONIA JULIA GONZALEZ DE LA ROSA</v>
          </cell>
          <cell r="L2851" t="str">
            <v>RETIRO EN OFICINA PORTETE Y TUNGURAHUA</v>
          </cell>
        </row>
        <row r="2852">
          <cell r="A2852" t="str">
            <v>2495071</v>
          </cell>
          <cell r="B2852">
            <v>514293</v>
          </cell>
          <cell r="C2852" t="str">
            <v>2495071</v>
          </cell>
          <cell r="D2852" t="str">
            <v>MDELIVERY</v>
          </cell>
          <cell r="E2852" t="str">
            <v>DESPACHO</v>
          </cell>
          <cell r="F2852" t="str">
            <v>NORMAL</v>
          </cell>
          <cell r="G2852" t="str">
            <v>FT85763</v>
          </cell>
          <cell r="H2852">
            <v>44970</v>
          </cell>
          <cell r="I2852" t="str">
            <v>ENTREGADO</v>
          </cell>
          <cell r="J2852">
            <v>44973</v>
          </cell>
          <cell r="K2852" t="str">
            <v>Lila Arellano_WILMER DAMIAN CALDERON MOREIRA</v>
          </cell>
          <cell r="L2852" t="str">
            <v>Calle 44 ava entre calle O y calle P Batallon del suburbio Alfrente esta la tienda Genesys</v>
          </cell>
        </row>
        <row r="2853">
          <cell r="A2853" t="str">
            <v>2495072</v>
          </cell>
          <cell r="B2853">
            <v>514294</v>
          </cell>
          <cell r="C2853" t="str">
            <v>2495072</v>
          </cell>
          <cell r="D2853" t="str">
            <v>MDELIVERY</v>
          </cell>
          <cell r="E2853" t="str">
            <v>DESPACHO</v>
          </cell>
          <cell r="F2853" t="str">
            <v>NORMAL</v>
          </cell>
          <cell r="G2853" t="str">
            <v>FT85635</v>
          </cell>
          <cell r="H2853">
            <v>44970</v>
          </cell>
          <cell r="I2853" t="str">
            <v>ENTREGADO</v>
          </cell>
          <cell r="J2853">
            <v>44971</v>
          </cell>
          <cell r="K2853" t="str">
            <v>DIEGO MARCELO FAJARDO BASTIDAS_DIEGO MARCELO FAJARDO BASTIDAS</v>
          </cell>
          <cell r="L2853" t="str">
            <v>DE LAS ANONAS E12 90 Y DE LOS GUAYACANES</v>
          </cell>
        </row>
        <row r="2854">
          <cell r="A2854" t="str">
            <v>2495073</v>
          </cell>
          <cell r="B2854">
            <v>514295</v>
          </cell>
          <cell r="C2854" t="str">
            <v>2495073</v>
          </cell>
          <cell r="D2854" t="str">
            <v>MDELIVERY</v>
          </cell>
          <cell r="E2854" t="str">
            <v>DESPACHO</v>
          </cell>
          <cell r="F2854" t="str">
            <v>NORMAL</v>
          </cell>
          <cell r="G2854" t="str">
            <v>FT85688</v>
          </cell>
          <cell r="H2854">
            <v>44970</v>
          </cell>
          <cell r="I2854" t="str">
            <v>ENTREGADO</v>
          </cell>
          <cell r="J2854">
            <v>44971</v>
          </cell>
          <cell r="K2854" t="str">
            <v>SONIA LORENA BOHORQUEZ COLOMA_SONIA LORENA BOHORQUEZ COLOMA</v>
          </cell>
          <cell r="L2854" t="str">
            <v>DR EMILIO ROMERO Y AV BENJAMIN CARRION EDIFICIO ESQ LABRA QUE LABRA EMPANADAS ALBORADA 6TA ETAPA MZ 601 VILLA 1 PISO 1 OFICINA</v>
          </cell>
        </row>
        <row r="2855">
          <cell r="A2855" t="str">
            <v>2495075</v>
          </cell>
          <cell r="B2855">
            <v>514296</v>
          </cell>
          <cell r="C2855" t="str">
            <v>2495075</v>
          </cell>
          <cell r="D2855" t="str">
            <v>MDELIVERY</v>
          </cell>
          <cell r="E2855" t="str">
            <v>DESPACHO</v>
          </cell>
          <cell r="F2855" t="str">
            <v>NORMAL</v>
          </cell>
          <cell r="G2855" t="str">
            <v>031080002495075</v>
          </cell>
          <cell r="H2855">
            <v>44970</v>
          </cell>
          <cell r="I2855" t="str">
            <v>INCIDENCIA</v>
          </cell>
          <cell r="J2855">
            <v>44973</v>
          </cell>
          <cell r="K2855" t="str">
            <v>FAUSTO ROLANDO BUSTOS SANTI_FAUSTO ROLANDO BUSTOS SANTI</v>
          </cell>
          <cell r="L2855" t="str">
            <v xml:space="preserve"> LA JOYA DE LOS SACHAS PARROQUIA SAN SEBASTIaN DEL COCA AVE PRINCIPAL COCA LAGO AGRIO BARRIO LA UNION REFERENCIA CERCA GASOLINERA PIS </v>
          </cell>
        </row>
        <row r="2856">
          <cell r="A2856" t="str">
            <v>2495076</v>
          </cell>
          <cell r="B2856">
            <v>514297</v>
          </cell>
          <cell r="C2856" t="str">
            <v>2495076</v>
          </cell>
          <cell r="D2856" t="str">
            <v>MDELIVERY</v>
          </cell>
          <cell r="E2856" t="str">
            <v>DESPACHO</v>
          </cell>
          <cell r="F2856" t="str">
            <v>NORMAL</v>
          </cell>
          <cell r="G2856" t="str">
            <v>FT85687</v>
          </cell>
          <cell r="H2856">
            <v>44970</v>
          </cell>
          <cell r="I2856" t="str">
            <v>ENTREGADO</v>
          </cell>
          <cell r="J2856">
            <v>44971</v>
          </cell>
          <cell r="K2856" t="str">
            <v>NEY PARRIHS GARCES RIVERA_NEY PARRIHS GARCES RIVERA</v>
          </cell>
          <cell r="L2856" t="str">
            <v>DR EMILIO ROMERO Y AV BENJAMIN CARRION EDIFICIO ESQ LABRA QUE LABRA EMPANADAS ALBORADA 6TA ETAPA MZ 601 VILLA 1 PISO 1 OFICINA</v>
          </cell>
        </row>
        <row r="2857">
          <cell r="A2857" t="str">
            <v>2495077</v>
          </cell>
          <cell r="B2857">
            <v>514298</v>
          </cell>
          <cell r="C2857" t="str">
            <v>2495077</v>
          </cell>
          <cell r="D2857" t="str">
            <v>MDELIVERY</v>
          </cell>
          <cell r="E2857" t="str">
            <v>DESPACHO</v>
          </cell>
          <cell r="F2857" t="str">
            <v>NORMAL</v>
          </cell>
          <cell r="G2857" t="str">
            <v>FT85762</v>
          </cell>
          <cell r="H2857">
            <v>44970</v>
          </cell>
          <cell r="I2857" t="str">
            <v>ENTREGADO</v>
          </cell>
          <cell r="J2857">
            <v>44971</v>
          </cell>
          <cell r="K2857" t="str">
            <v>BETTY NOELIA ESPINOZA OLAYA_BETTY NOELIA ESPINOZA OLAYA</v>
          </cell>
          <cell r="L2857" t="str">
            <v>calle argentina y segundo pasaje 22s Referencia de lugar frente encebollados angela</v>
          </cell>
        </row>
        <row r="2858">
          <cell r="A2858" t="str">
            <v>2495098</v>
          </cell>
          <cell r="B2858">
            <v>514299</v>
          </cell>
          <cell r="C2858" t="str">
            <v>2495098</v>
          </cell>
          <cell r="D2858" t="str">
            <v>MDELIVERY</v>
          </cell>
          <cell r="E2858" t="str">
            <v>DESPACHO</v>
          </cell>
          <cell r="F2858" t="str">
            <v>NORMAL</v>
          </cell>
          <cell r="G2858" t="str">
            <v>FT85750</v>
          </cell>
          <cell r="H2858">
            <v>44970</v>
          </cell>
          <cell r="I2858" t="str">
            <v>ENTREGADO</v>
          </cell>
          <cell r="J2858">
            <v>44971</v>
          </cell>
          <cell r="K2858" t="str">
            <v xml:space="preserve">Nicole Castillo Acosta_BANCO GUAYAQUIL S A </v>
          </cell>
          <cell r="L2858" t="str">
            <v>Pichincha y P Icaza banco Guayaquil Matriz</v>
          </cell>
        </row>
        <row r="2859">
          <cell r="A2859" t="str">
            <v>2495137</v>
          </cell>
          <cell r="B2859">
            <v>514300</v>
          </cell>
          <cell r="C2859" t="str">
            <v>2495137</v>
          </cell>
          <cell r="D2859" t="str">
            <v>MDELIVERY</v>
          </cell>
          <cell r="E2859" t="str">
            <v>DESPACHO</v>
          </cell>
          <cell r="F2859" t="str">
            <v>NORMAL</v>
          </cell>
          <cell r="G2859" t="str">
            <v>FT85669</v>
          </cell>
          <cell r="H2859">
            <v>44970</v>
          </cell>
          <cell r="I2859" t="str">
            <v>INCIDENCIA</v>
          </cell>
          <cell r="J2859">
            <v>44971</v>
          </cell>
          <cell r="K2859" t="str">
            <v xml:space="preserve">MARITZA LOGRONO_DISTRIBUIDORA L A S </v>
          </cell>
          <cell r="L2859" t="str">
            <v xml:space="preserve">HUMBERTO ALBORNOZ OE5 220 EDIFICIO CAZALES DE ITALIA </v>
          </cell>
        </row>
        <row r="2860">
          <cell r="A2860" t="str">
            <v>2495138</v>
          </cell>
          <cell r="B2860">
            <v>514301</v>
          </cell>
          <cell r="C2860" t="str">
            <v>2495138</v>
          </cell>
          <cell r="D2860" t="str">
            <v>MDELIVERY</v>
          </cell>
          <cell r="E2860" t="str">
            <v>DESPACHO</v>
          </cell>
          <cell r="F2860" t="str">
            <v>NORMAL</v>
          </cell>
          <cell r="G2860" t="str">
            <v>FT85747</v>
          </cell>
          <cell r="H2860">
            <v>44970</v>
          </cell>
          <cell r="I2860" t="str">
            <v>ENTREGADO</v>
          </cell>
          <cell r="J2860">
            <v>44971</v>
          </cell>
          <cell r="K2860" t="str">
            <v>Marjorie Chamba SHIRMA MANJARREZ_COMITE DE EMPRESA DE LOS TRABAJADORES DE CONTECON</v>
          </cell>
          <cell r="L2860" t="str">
            <v>Av 25 e julio diagonal a la primax Complejo de Ingenieros civiles del Guayas referencia pared y porton naranja Lunes a viernes Horario 9 30 a 17 30</v>
          </cell>
        </row>
        <row r="2861">
          <cell r="A2861" t="str">
            <v>2495139</v>
          </cell>
          <cell r="B2861">
            <v>514302</v>
          </cell>
          <cell r="C2861" t="str">
            <v>2495139</v>
          </cell>
          <cell r="D2861" t="str">
            <v>MDELIVERY</v>
          </cell>
          <cell r="E2861" t="str">
            <v>DESPACHO</v>
          </cell>
          <cell r="F2861" t="str">
            <v>NORMAL</v>
          </cell>
          <cell r="G2861" t="str">
            <v>FT85761</v>
          </cell>
          <cell r="H2861">
            <v>44970</v>
          </cell>
          <cell r="I2861" t="str">
            <v>ENTREGADO</v>
          </cell>
          <cell r="J2861">
            <v>44971</v>
          </cell>
          <cell r="K2861" t="str">
            <v xml:space="preserve">PABLO OSWALDO ARAUJO DEL SALTO_DENOVA S A </v>
          </cell>
          <cell r="L2861" t="str">
            <v>LOTIZACIoN Y MACONSA SEGUNDO CALLEJoN ENTRE TECAS Y CEDROS</v>
          </cell>
        </row>
        <row r="2862">
          <cell r="A2862" t="str">
            <v>2495140</v>
          </cell>
          <cell r="B2862">
            <v>514303</v>
          </cell>
          <cell r="C2862" t="str">
            <v>2495140</v>
          </cell>
          <cell r="D2862" t="str">
            <v>MDELIVERY</v>
          </cell>
          <cell r="E2862" t="str">
            <v>DESPACHO</v>
          </cell>
          <cell r="F2862" t="str">
            <v>NORMAL</v>
          </cell>
          <cell r="G2862" t="str">
            <v>031080002495140</v>
          </cell>
          <cell r="H2862">
            <v>44970</v>
          </cell>
          <cell r="I2862" t="str">
            <v>ENTREGADO</v>
          </cell>
          <cell r="J2862">
            <v>44971</v>
          </cell>
          <cell r="K2862" t="str">
            <v>Ana Maria Loor Adriana Massa_PRODUCTOS METALURGICOS S A PROMESA</v>
          </cell>
          <cell r="L2862" t="str">
            <v>Km 5 5 via a Daule oficinas administrativas Promesa GUAYAQUIL GUAYAS</v>
          </cell>
        </row>
        <row r="2863">
          <cell r="A2863" t="str">
            <v>2495145</v>
          </cell>
          <cell r="B2863">
            <v>514304</v>
          </cell>
          <cell r="C2863" t="str">
            <v>2495145</v>
          </cell>
          <cell r="D2863" t="str">
            <v>MDELIVERY</v>
          </cell>
          <cell r="E2863" t="str">
            <v>DESPACHO</v>
          </cell>
          <cell r="F2863" t="str">
            <v>NORMAL</v>
          </cell>
          <cell r="G2863" t="str">
            <v>FT85671</v>
          </cell>
          <cell r="H2863">
            <v>44970</v>
          </cell>
          <cell r="I2863" t="str">
            <v>ENTREGADO</v>
          </cell>
          <cell r="J2863">
            <v>44971</v>
          </cell>
          <cell r="K2863" t="str">
            <v>PAMELA ESPINOSA_FICARDER S A</v>
          </cell>
          <cell r="L2863" t="str">
            <v>PICHINCHA QUITO VOZ ANDES Y SAN FRANCISCO GRUPOMEGA</v>
          </cell>
        </row>
        <row r="2864">
          <cell r="A2864" t="str">
            <v>2495146</v>
          </cell>
          <cell r="B2864">
            <v>514305</v>
          </cell>
          <cell r="C2864" t="str">
            <v>2495146</v>
          </cell>
          <cell r="D2864" t="str">
            <v>MDELIVERY</v>
          </cell>
          <cell r="E2864" t="str">
            <v>DESPACHO</v>
          </cell>
          <cell r="F2864" t="str">
            <v>NORMAL</v>
          </cell>
          <cell r="G2864" t="str">
            <v>FT85753</v>
          </cell>
          <cell r="H2864">
            <v>44970</v>
          </cell>
          <cell r="I2864" t="str">
            <v>ENTREGADO</v>
          </cell>
          <cell r="J2864">
            <v>44971</v>
          </cell>
          <cell r="K2864" t="str">
            <v>JESSICA GAVILANEZ CARDENAS_BANCO GUAYAQUIL</v>
          </cell>
          <cell r="L2864" t="str">
            <v>GUAYAS GUAYAQUIL P ICAZA 107 PICHINCHA ANEXO</v>
          </cell>
        </row>
        <row r="2865">
          <cell r="A2865" t="str">
            <v>2495147</v>
          </cell>
          <cell r="B2865">
            <v>514306</v>
          </cell>
          <cell r="C2865" t="str">
            <v>2495147</v>
          </cell>
          <cell r="D2865" t="str">
            <v>MDELIVERY</v>
          </cell>
          <cell r="E2865" t="str">
            <v>DESPACHO</v>
          </cell>
          <cell r="F2865" t="str">
            <v>NORMAL</v>
          </cell>
          <cell r="G2865" t="str">
            <v>FT85754</v>
          </cell>
          <cell r="H2865">
            <v>44970</v>
          </cell>
          <cell r="I2865" t="str">
            <v>ENTREGADO</v>
          </cell>
          <cell r="J2865">
            <v>44972</v>
          </cell>
          <cell r="K2865" t="str">
            <v>CASTRO LOZANO ANDREA DEL ROCIO_BANCO GUAYAQUIL</v>
          </cell>
          <cell r="L2865" t="str">
            <v>GUAYAS GUAYAQUIL PICHINCHA 107 P ICAZA MATRIZ DEL BANCO</v>
          </cell>
        </row>
        <row r="2866">
          <cell r="A2866" t="str">
            <v>2494985</v>
          </cell>
          <cell r="B2866">
            <v>514238</v>
          </cell>
          <cell r="C2866" t="str">
            <v>2494985</v>
          </cell>
          <cell r="D2866" t="str">
            <v>MDELIVERY</v>
          </cell>
          <cell r="E2866" t="str">
            <v>DESPACHO</v>
          </cell>
          <cell r="F2866" t="str">
            <v>NORMAL</v>
          </cell>
          <cell r="G2866" t="str">
            <v>FT85745</v>
          </cell>
          <cell r="H2866">
            <v>44970</v>
          </cell>
          <cell r="I2866" t="str">
            <v>ENTREGADO</v>
          </cell>
          <cell r="J2866">
            <v>44971</v>
          </cell>
          <cell r="K2866" t="str">
            <v xml:space="preserve">Giovanny Cevallos_VALORES Y ADMINISTRACIONES S A </v>
          </cell>
          <cell r="L2866" t="str">
            <v xml:space="preserve">Dicentro Piso 2 Of 31 planta Alta Calle Av Juan tan camarengo </v>
          </cell>
        </row>
        <row r="2867">
          <cell r="A2867" t="str">
            <v>2494988</v>
          </cell>
          <cell r="B2867">
            <v>514239</v>
          </cell>
          <cell r="C2867" t="str">
            <v>2494988</v>
          </cell>
          <cell r="D2867" t="str">
            <v>MDELIVERY</v>
          </cell>
          <cell r="E2867" t="str">
            <v>DESPACHO</v>
          </cell>
          <cell r="F2867" t="str">
            <v>NORMAL</v>
          </cell>
          <cell r="G2867" t="str">
            <v>FT85680</v>
          </cell>
          <cell r="H2867">
            <v>44970</v>
          </cell>
          <cell r="I2867" t="str">
            <v>ENTREGADO</v>
          </cell>
          <cell r="J2867">
            <v>44971</v>
          </cell>
          <cell r="K2867" t="str">
            <v xml:space="preserve">GARCIA MORAN MIJAEL WLADIMIR_BANCO GUAYAQUIL S A </v>
          </cell>
          <cell r="L2867" t="str">
            <v>PICHINCHA QUITO Santa maria e4 68 REINA VICTORIA Sucursal Mayor Quito de lunes a viernes</v>
          </cell>
        </row>
        <row r="2868">
          <cell r="A2868" t="str">
            <v>2494989</v>
          </cell>
          <cell r="B2868">
            <v>514240</v>
          </cell>
          <cell r="C2868" t="str">
            <v>2494989</v>
          </cell>
          <cell r="D2868" t="str">
            <v>MDELIVERY</v>
          </cell>
          <cell r="E2868" t="str">
            <v>DESPACHO</v>
          </cell>
          <cell r="F2868" t="str">
            <v>NORMAL</v>
          </cell>
          <cell r="G2868" t="str">
            <v>031080002494989</v>
          </cell>
          <cell r="H2868">
            <v>44970</v>
          </cell>
          <cell r="I2868" t="str">
            <v>ENTREGADO</v>
          </cell>
          <cell r="J2868">
            <v>44972</v>
          </cell>
          <cell r="K2868" t="str">
            <v xml:space="preserve">Sindy Tatiana Caicedo Romero_BANCO GUAYAQUIL S A </v>
          </cell>
          <cell r="L2868" t="str">
            <v>GUAYAS DAULE PADRE AGUIRRE NA MALECON Banco Guayaquil Daule agencia principal</v>
          </cell>
        </row>
        <row r="2869">
          <cell r="A2869" t="str">
            <v>2494990</v>
          </cell>
          <cell r="B2869">
            <v>514241</v>
          </cell>
          <cell r="C2869" t="str">
            <v>2494990</v>
          </cell>
          <cell r="D2869" t="str">
            <v>MDELIVERY</v>
          </cell>
          <cell r="E2869" t="str">
            <v>DESPACHO</v>
          </cell>
          <cell r="F2869" t="str">
            <v>NORMAL</v>
          </cell>
          <cell r="G2869" t="str">
            <v>FT85679</v>
          </cell>
          <cell r="H2869">
            <v>44970</v>
          </cell>
          <cell r="I2869" t="str">
            <v>ENTREGADO</v>
          </cell>
          <cell r="J2869">
            <v>44971</v>
          </cell>
          <cell r="K2869" t="str">
            <v xml:space="preserve">Alejandra Arellano_RIPCONCIV CONSTRUCCIONES CIVILES CIA LTDA </v>
          </cell>
          <cell r="L2869" t="str">
            <v xml:space="preserve">Oficina Quito Av Eloy Alfaro N35 09 y Portugal Ed Milenium Plaza Of 501 </v>
          </cell>
        </row>
        <row r="2870">
          <cell r="A2870" t="str">
            <v>2494991_1</v>
          </cell>
          <cell r="B2870">
            <v>514242</v>
          </cell>
          <cell r="C2870" t="str">
            <v>2494991_1</v>
          </cell>
          <cell r="D2870" t="str">
            <v>MDELIVERY</v>
          </cell>
          <cell r="E2870" t="str">
            <v>DESPACHO</v>
          </cell>
          <cell r="F2870" t="str">
            <v>NORMAL</v>
          </cell>
          <cell r="G2870" t="str">
            <v>FT85800</v>
          </cell>
          <cell r="H2870">
            <v>44970</v>
          </cell>
          <cell r="I2870" t="str">
            <v>ENTREGADO</v>
          </cell>
          <cell r="J2870">
            <v>44971</v>
          </cell>
          <cell r="K2870" t="str">
            <v>JONATHAN FABRICIO LOPEZ TOASA_JONATHAN FABRICIO LOPEZ TOASA</v>
          </cell>
          <cell r="L2870" t="str">
            <v>CALLE LA PAULINA Y JOAQUIN RUALES Y MANUELA CANIZARES SECTOR DE CHILLOGALLO A UNA CUADRA DE LA BOMBA DE GASOLINERA TESUR</v>
          </cell>
        </row>
        <row r="2871">
          <cell r="A2871" t="str">
            <v>2494992</v>
          </cell>
          <cell r="B2871">
            <v>514243</v>
          </cell>
          <cell r="C2871" t="str">
            <v>2494992</v>
          </cell>
          <cell r="D2871" t="str">
            <v>MDELIVERY</v>
          </cell>
          <cell r="E2871" t="str">
            <v>DESPACHO</v>
          </cell>
          <cell r="F2871" t="str">
            <v>NORMAL</v>
          </cell>
          <cell r="G2871" t="str">
            <v>031080002494992</v>
          </cell>
          <cell r="H2871">
            <v>44970</v>
          </cell>
          <cell r="I2871" t="str">
            <v>ENTREGADO</v>
          </cell>
          <cell r="J2871">
            <v>44972</v>
          </cell>
          <cell r="K2871" t="str">
            <v>Pricila Cueva_DIRECCION EMPRESARIAL S A DIRECSA</v>
          </cell>
          <cell r="L2871" t="str">
            <v>Urbanizacion Arroyo Azul Calle Transmarina y Av Hugo Mayo Nota tambien puede recibir Gabriela Anchundia</v>
          </cell>
        </row>
        <row r="2872">
          <cell r="A2872" t="str">
            <v>2494993</v>
          </cell>
          <cell r="B2872">
            <v>514244</v>
          </cell>
          <cell r="C2872" t="str">
            <v>2494993</v>
          </cell>
          <cell r="D2872" t="str">
            <v>MDELIVERY</v>
          </cell>
          <cell r="E2872" t="str">
            <v>DESPACHO</v>
          </cell>
          <cell r="F2872" t="str">
            <v>NORMAL</v>
          </cell>
          <cell r="G2872" t="str">
            <v>031080002494993</v>
          </cell>
          <cell r="H2872">
            <v>44970</v>
          </cell>
          <cell r="I2872" t="str">
            <v>EN_TRANSITO</v>
          </cell>
          <cell r="J2872">
            <v>44970</v>
          </cell>
          <cell r="K2872" t="str">
            <v>FREDY LEONARDO CAMPOVERDE CAMPOVERDE_FREDY LEONARDO CAMPOVERDE CAMPOVERDE</v>
          </cell>
          <cell r="L2872" t="str">
            <v>CANTON LORETO TERMINAL TERRESTRE LOCAL DE HERBALIFE</v>
          </cell>
        </row>
        <row r="2873">
          <cell r="A2873" t="str">
            <v>2494994</v>
          </cell>
          <cell r="B2873">
            <v>514245</v>
          </cell>
          <cell r="C2873" t="str">
            <v>2494994</v>
          </cell>
          <cell r="D2873" t="str">
            <v>MDELIVERY</v>
          </cell>
          <cell r="E2873" t="str">
            <v>DESPACHO</v>
          </cell>
          <cell r="F2873" t="str">
            <v>NORMAL</v>
          </cell>
          <cell r="G2873" t="str">
            <v>FT85755</v>
          </cell>
          <cell r="H2873">
            <v>44970</v>
          </cell>
          <cell r="I2873" t="str">
            <v>ENTREGADO</v>
          </cell>
          <cell r="J2873">
            <v>44971</v>
          </cell>
          <cell r="K2873" t="str">
            <v xml:space="preserve">BRYAN FABRIZIO BARREZUETA ARTIEDA_BANCO GUAYAQUIL S A </v>
          </cell>
          <cell r="L2873" t="str">
            <v>GUAYAS GUAYAQUIL AV VICTOR EMILIO ESTRADA 109 Y DATILES AG BANCO GUAYAQUIL</v>
          </cell>
        </row>
        <row r="2874">
          <cell r="A2874" t="str">
            <v>2494996</v>
          </cell>
          <cell r="B2874">
            <v>514246</v>
          </cell>
          <cell r="C2874" t="str">
            <v>2494996</v>
          </cell>
          <cell r="D2874" t="str">
            <v>MDELIVERY</v>
          </cell>
          <cell r="E2874" t="str">
            <v>DESPACHO</v>
          </cell>
          <cell r="F2874" t="str">
            <v>NORMAL</v>
          </cell>
          <cell r="G2874" t="str">
            <v>IC7109</v>
          </cell>
          <cell r="H2874">
            <v>44970</v>
          </cell>
          <cell r="I2874" t="str">
            <v>ENTREGADO</v>
          </cell>
          <cell r="J2874">
            <v>44971</v>
          </cell>
          <cell r="K2874" t="str">
            <v xml:space="preserve">MARIA FERNANDA INIGUEZ IDROVO_BANCO GUAYAQUIL S A </v>
          </cell>
          <cell r="L2874" t="str">
            <v>AZUAY CUENCA FELIPE SEGUNDO NA Y AUTOPISTA MALL DEL RIO BANCO GUAYAQUIL</v>
          </cell>
        </row>
        <row r="2875">
          <cell r="A2875" t="str">
            <v>2494997</v>
          </cell>
          <cell r="B2875">
            <v>514247</v>
          </cell>
          <cell r="C2875" t="str">
            <v>2494997</v>
          </cell>
          <cell r="D2875" t="str">
            <v>MDELIVERY</v>
          </cell>
          <cell r="E2875" t="str">
            <v>DESPACHO</v>
          </cell>
          <cell r="F2875" t="str">
            <v>NORMAL</v>
          </cell>
          <cell r="G2875" t="str">
            <v>031080002494997</v>
          </cell>
          <cell r="H2875">
            <v>44970</v>
          </cell>
          <cell r="I2875" t="str">
            <v>ENTREGADO</v>
          </cell>
          <cell r="J2875">
            <v>44971</v>
          </cell>
          <cell r="K2875" t="str">
            <v xml:space="preserve"> LAURA MARIA RIZZO ZUNIGA_ LAURA MARIA RIZZO ZUNIGA</v>
          </cell>
          <cell r="L2875" t="str">
            <v>URBE NORTE KM3 ENTRADA DEL RECREO MORO I29 EDIFICIO DE 3 PISOS COLOR CAFe</v>
          </cell>
        </row>
        <row r="2876">
          <cell r="A2876" t="str">
            <v>2495001</v>
          </cell>
          <cell r="B2876">
            <v>514248</v>
          </cell>
          <cell r="C2876" t="str">
            <v>2495001</v>
          </cell>
          <cell r="D2876" t="str">
            <v>MDELIVERY</v>
          </cell>
          <cell r="E2876" t="str">
            <v>DESPACHO</v>
          </cell>
          <cell r="F2876" t="str">
            <v>NORMAL</v>
          </cell>
          <cell r="G2876" t="str">
            <v>031080002495001</v>
          </cell>
          <cell r="H2876">
            <v>44970</v>
          </cell>
          <cell r="I2876" t="str">
            <v>INCIDENCIA</v>
          </cell>
          <cell r="J2876">
            <v>44973</v>
          </cell>
          <cell r="K2876" t="str">
            <v>ANGEL JESUS MORALES SALAZAR_ANGEL JESUS MORALES SALAZAR</v>
          </cell>
          <cell r="L2876" t="str">
            <v>KM 10 VIA EL EMPALME COOR 1 081450 79 519409</v>
          </cell>
        </row>
        <row r="2877">
          <cell r="A2877" t="str">
            <v>2495002</v>
          </cell>
          <cell r="B2877">
            <v>514249</v>
          </cell>
          <cell r="C2877" t="str">
            <v>2495002</v>
          </cell>
          <cell r="D2877" t="str">
            <v>MDELIVERY</v>
          </cell>
          <cell r="E2877" t="str">
            <v>DESPACHO</v>
          </cell>
          <cell r="F2877" t="str">
            <v>NORMAL</v>
          </cell>
          <cell r="G2877" t="str">
            <v>FT85751</v>
          </cell>
          <cell r="H2877">
            <v>44970</v>
          </cell>
          <cell r="I2877" t="str">
            <v>ENTREGADO</v>
          </cell>
          <cell r="J2877">
            <v>44971</v>
          </cell>
          <cell r="K2877" t="str">
            <v>Erika Solis_EUROTEMPO S A</v>
          </cell>
          <cell r="L2877" t="str">
            <v xml:space="preserve"> Guillermo Pareja Rolando C C Garzocentro Local en Centro Medico Medikal </v>
          </cell>
        </row>
        <row r="2878">
          <cell r="A2878" t="str">
            <v>2495010</v>
          </cell>
          <cell r="B2878">
            <v>514250</v>
          </cell>
          <cell r="C2878" t="str">
            <v>2495010</v>
          </cell>
          <cell r="D2878" t="str">
            <v>MDELIVERY</v>
          </cell>
          <cell r="E2878" t="str">
            <v>DESPACHO</v>
          </cell>
          <cell r="F2878" t="str">
            <v>NORMAL</v>
          </cell>
          <cell r="G2878" t="str">
            <v>FT85692</v>
          </cell>
          <cell r="H2878">
            <v>44970</v>
          </cell>
          <cell r="I2878" t="str">
            <v>ENTREGADO</v>
          </cell>
          <cell r="J2878">
            <v>44971</v>
          </cell>
          <cell r="K2878" t="str">
            <v>FRANCIA DEL ROSARIO ARREAGA MORAN_FRANCIA DEL ROSARIO ARREAGA MORAN</v>
          </cell>
          <cell r="L2878" t="str">
            <v>MACHALA 1 002 Y HURTADO EDIFICIO EL CORAL EDIFICIO COLOR CORAL DE 9 PISOS SEGUNDO PISO OFICINA 25 CERCA DE LA CORTE PROVINCIAL DE JUSTICIA CERCA DE UNA DISTRIBUIDORA</v>
          </cell>
        </row>
        <row r="2879">
          <cell r="A2879" t="str">
            <v>2495012</v>
          </cell>
          <cell r="B2879">
            <v>514251</v>
          </cell>
          <cell r="C2879" t="str">
            <v>2495012</v>
          </cell>
          <cell r="D2879" t="str">
            <v>MDELIVERY</v>
          </cell>
          <cell r="E2879" t="str">
            <v>DESPACHO</v>
          </cell>
          <cell r="F2879" t="str">
            <v>NORMAL</v>
          </cell>
          <cell r="G2879" t="str">
            <v>031080002495012</v>
          </cell>
          <cell r="H2879">
            <v>44970</v>
          </cell>
          <cell r="I2879" t="str">
            <v>ENTREGADO</v>
          </cell>
          <cell r="J2879">
            <v>44972</v>
          </cell>
          <cell r="K2879" t="str">
            <v>MARCO JAVIER TOALA AVILA_MARCO JAVIER TOALA AVILA</v>
          </cell>
          <cell r="L2879" t="str">
            <v>KILOMETRO8 5 VIA A DAULE JUAN MONTALVO MZANA 1718 SOLAR 27</v>
          </cell>
        </row>
        <row r="2880">
          <cell r="A2880" t="str">
            <v>2495013</v>
          </cell>
          <cell r="B2880">
            <v>514252</v>
          </cell>
          <cell r="C2880" t="str">
            <v>2495013</v>
          </cell>
          <cell r="D2880" t="str">
            <v>MDELIVERY</v>
          </cell>
          <cell r="E2880" t="str">
            <v>DESPACHO</v>
          </cell>
          <cell r="F2880" t="str">
            <v>NORMAL</v>
          </cell>
          <cell r="G2880" t="str">
            <v>031080002495013</v>
          </cell>
          <cell r="H2880">
            <v>44970</v>
          </cell>
          <cell r="I2880" t="str">
            <v>ENTREGADO</v>
          </cell>
          <cell r="J2880">
            <v>44972</v>
          </cell>
          <cell r="K2880" t="str">
            <v>MARCO JAVIER TOALA AVILA_MARCO JAVIER TOALA AVILA</v>
          </cell>
          <cell r="L2880" t="str">
            <v>KILOMETRO8 5 VIA A DAULE JUAN MONTALVO MZANA 1718 SOLAR 27</v>
          </cell>
        </row>
        <row r="2881">
          <cell r="A2881" t="str">
            <v>2495014</v>
          </cell>
          <cell r="B2881">
            <v>514253</v>
          </cell>
          <cell r="C2881" t="str">
            <v>2495014</v>
          </cell>
          <cell r="D2881" t="str">
            <v>MDELIVERY</v>
          </cell>
          <cell r="E2881" t="str">
            <v>DESPACHO</v>
          </cell>
          <cell r="F2881" t="str">
            <v>NORMAL</v>
          </cell>
          <cell r="G2881" t="str">
            <v>031080002495014</v>
          </cell>
          <cell r="H2881">
            <v>44970</v>
          </cell>
          <cell r="I2881" t="str">
            <v>INCIDENCIA</v>
          </cell>
          <cell r="J2881">
            <v>44973</v>
          </cell>
          <cell r="K2881" t="str">
            <v>JOEL ALEXANDER CHOEZ MORALES_JOEL ALEXANDER CHOEZ MORALES</v>
          </cell>
          <cell r="L2881" t="str">
            <v xml:space="preserve"> BARRIO 15 DE SEPTIEMBRE CALLE 3 Y AV 33 CASA DE 1P COLOR BLANCA CON FILOS DE BALDOSA REFERENCIA ATRaS DE LA RECICLADORA EL CHIVO A UNA CUADRA DE LA ANTIGUA ESCUELA 15 DE SEPTIEMBRE </v>
          </cell>
        </row>
        <row r="2882">
          <cell r="A2882" t="str">
            <v>2495016</v>
          </cell>
          <cell r="B2882">
            <v>514254</v>
          </cell>
          <cell r="C2882" t="str">
            <v>2495016</v>
          </cell>
          <cell r="D2882" t="str">
            <v>MDELIVERY</v>
          </cell>
          <cell r="E2882" t="str">
            <v>DESPACHO</v>
          </cell>
          <cell r="F2882" t="str">
            <v>NORMAL</v>
          </cell>
          <cell r="G2882" t="str">
            <v>FT85676</v>
          </cell>
          <cell r="H2882">
            <v>44970</v>
          </cell>
          <cell r="I2882" t="str">
            <v>ENTREGADO</v>
          </cell>
          <cell r="J2882">
            <v>44971</v>
          </cell>
          <cell r="K2882" t="str">
            <v>Patricia Arguello_CENDIAVIA CENTRO MEDICO DE ESPECIALIDADES Y DE DIA</v>
          </cell>
          <cell r="L2882" t="str">
            <v xml:space="preserve">PICHINCHA QUITO INAQUITO AV 6 DE DICIEMBRE N40 34 Y GASPAR DE VILLAROEL CENDIAVIA CENTRO MEDICO DE ESPECIALIDADES </v>
          </cell>
        </row>
        <row r="2883">
          <cell r="A2883" t="str">
            <v>2495019</v>
          </cell>
          <cell r="B2883">
            <v>514255</v>
          </cell>
          <cell r="C2883" t="str">
            <v>2495019</v>
          </cell>
          <cell r="D2883" t="str">
            <v>MDELIVERY</v>
          </cell>
          <cell r="E2883" t="str">
            <v>DESPACHO</v>
          </cell>
          <cell r="F2883" t="str">
            <v>NORMAL</v>
          </cell>
          <cell r="G2883" t="str">
            <v>FT85757</v>
          </cell>
          <cell r="H2883">
            <v>44970</v>
          </cell>
          <cell r="I2883" t="str">
            <v>ENTREGADO</v>
          </cell>
          <cell r="J2883">
            <v>44971</v>
          </cell>
          <cell r="K2883" t="str">
            <v xml:space="preserve">Michelle Gutierrez_CASSIAN S A </v>
          </cell>
          <cell r="L2883" t="str">
            <v>GUAYAS GUAYAQUIL AV CARLOS JULIO AROSEMENA 0 Y CALLE 28 DE MAYO AUTOLYZER LIQUID MOLLY esquina</v>
          </cell>
        </row>
        <row r="2884">
          <cell r="A2884" t="str">
            <v>2495020</v>
          </cell>
          <cell r="B2884">
            <v>514256</v>
          </cell>
          <cell r="C2884" t="str">
            <v>2495020</v>
          </cell>
          <cell r="D2884" t="str">
            <v>MDELIVERY</v>
          </cell>
          <cell r="E2884" t="str">
            <v>DESPACHO</v>
          </cell>
          <cell r="F2884" t="str">
            <v>NORMAL</v>
          </cell>
          <cell r="G2884" t="str">
            <v>FT85637</v>
          </cell>
          <cell r="H2884">
            <v>44970</v>
          </cell>
          <cell r="I2884" t="str">
            <v>ENTREGADO</v>
          </cell>
          <cell r="J2884">
            <v>44971</v>
          </cell>
          <cell r="K2884" t="str">
            <v>Alexandra Cepeda Gabriela Vega_PEREZ BUSTAMANTE Y PONCE ABOGADOS CIA LTDA</v>
          </cell>
          <cell r="L2884" t="str">
            <v xml:space="preserve">PICHINCHA QUITO Av Republica de El Salvador N36 140 Edif Mansion Blanca </v>
          </cell>
        </row>
        <row r="2885">
          <cell r="A2885" t="str">
            <v>2495021</v>
          </cell>
          <cell r="B2885">
            <v>514257</v>
          </cell>
          <cell r="C2885" t="str">
            <v>2495021</v>
          </cell>
          <cell r="D2885" t="str">
            <v>MDELIVERY</v>
          </cell>
          <cell r="E2885" t="str">
            <v>DESPACHO</v>
          </cell>
          <cell r="F2885" t="str">
            <v>NORMAL</v>
          </cell>
          <cell r="G2885" t="str">
            <v>031080002495021</v>
          </cell>
          <cell r="H2885">
            <v>44970</v>
          </cell>
          <cell r="I2885" t="str">
            <v>ENTREGADO</v>
          </cell>
          <cell r="J2885">
            <v>44972</v>
          </cell>
          <cell r="K2885" t="str">
            <v>LUIS EDUARDO ERAZO MEJIA_LUIS EDUARDO ERAZO MEJIA</v>
          </cell>
          <cell r="L2885" t="str">
            <v>LA VIRGEN DEL CISNE Calle la K y Cotoyachi 52 CERCA DEL RESTAURANTE EL COSTENO</v>
          </cell>
        </row>
        <row r="2886">
          <cell r="A2886" t="str">
            <v>2495022</v>
          </cell>
          <cell r="B2886">
            <v>514258</v>
          </cell>
          <cell r="C2886" t="str">
            <v>2495022</v>
          </cell>
          <cell r="D2886" t="str">
            <v>MDELIVERY</v>
          </cell>
          <cell r="E2886" t="str">
            <v>DESPACHO</v>
          </cell>
          <cell r="F2886" t="str">
            <v>NORMAL</v>
          </cell>
          <cell r="G2886" t="str">
            <v>FT85756</v>
          </cell>
          <cell r="H2886">
            <v>44970</v>
          </cell>
          <cell r="I2886" t="str">
            <v>ENTREGADO</v>
          </cell>
          <cell r="J2886">
            <v>44971</v>
          </cell>
          <cell r="K2886" t="str">
            <v>LIDER ANTONIO ROSADO ACOSTA_LIDER ANTONIO ROSADO ACOSTA</v>
          </cell>
          <cell r="L2886" t="str">
            <v>CIUDADELA PORTON DE LA BEATA FRENTE A LA CERVEZERIA PILSENER COMPANiA AGILSERVICALZA GALPON COLO BEIGE</v>
          </cell>
        </row>
        <row r="2887">
          <cell r="A2887" t="str">
            <v>2495023</v>
          </cell>
          <cell r="B2887">
            <v>514259</v>
          </cell>
          <cell r="C2887" t="str">
            <v>2495023</v>
          </cell>
          <cell r="D2887" t="str">
            <v>MDELIVERY</v>
          </cell>
          <cell r="E2887" t="str">
            <v>DESPACHO</v>
          </cell>
          <cell r="F2887" t="str">
            <v>NORMAL</v>
          </cell>
          <cell r="G2887" t="str">
            <v>FT85759</v>
          </cell>
          <cell r="H2887">
            <v>44970</v>
          </cell>
          <cell r="I2887" t="str">
            <v>ENTREGADO</v>
          </cell>
          <cell r="J2887">
            <v>44971</v>
          </cell>
          <cell r="K2887" t="str">
            <v>JORGE GAVINO GOMEZ TORRES_JORGE GAVINO GOMEZ TORRES</v>
          </cell>
          <cell r="L2887" t="str">
            <v>GUAYAQUIL PEDRO MONCAYO 28 03 Y MALDONADO EDIF UNION DE TAXISTAS DEL GUAYAS</v>
          </cell>
        </row>
        <row r="2888">
          <cell r="A2888" t="str">
            <v>2495024</v>
          </cell>
          <cell r="B2888">
            <v>514260</v>
          </cell>
          <cell r="C2888" t="str">
            <v>2495024</v>
          </cell>
          <cell r="D2888" t="str">
            <v>MDELIVERY</v>
          </cell>
          <cell r="E2888" t="str">
            <v>DESPACHO</v>
          </cell>
          <cell r="F2888" t="str">
            <v>NORMAL</v>
          </cell>
          <cell r="G2888" t="str">
            <v>IC7105</v>
          </cell>
          <cell r="H2888">
            <v>44970</v>
          </cell>
          <cell r="I2888" t="str">
            <v>ENTREGADO</v>
          </cell>
          <cell r="J2888">
            <v>44971</v>
          </cell>
          <cell r="K2888" t="str">
            <v>Cecilia Padilla cartera1_FERNANDO ADRIAN CALDERON CORDERO</v>
          </cell>
          <cell r="L2888" t="str">
            <v>Parque Industrial Paseo Rio Machangara</v>
          </cell>
        </row>
        <row r="2889">
          <cell r="A2889" t="str">
            <v>2495026</v>
          </cell>
          <cell r="B2889">
            <v>514261</v>
          </cell>
          <cell r="C2889" t="str">
            <v>2495026</v>
          </cell>
          <cell r="D2889" t="str">
            <v>MDELIVERY</v>
          </cell>
          <cell r="E2889" t="str">
            <v>DESPACHO</v>
          </cell>
          <cell r="F2889" t="str">
            <v>NORMAL</v>
          </cell>
          <cell r="G2889" t="str">
            <v>FT85746</v>
          </cell>
          <cell r="H2889">
            <v>44970</v>
          </cell>
          <cell r="I2889" t="str">
            <v>ENTREGADO</v>
          </cell>
          <cell r="J2889">
            <v>44972</v>
          </cell>
          <cell r="K2889" t="str">
            <v>Joseline Garcia_ASOCIACION DE EMPLEADOS DE LA CORPORACION FINANCIE</v>
          </cell>
          <cell r="L2889" t="str">
            <v>Av 9 de Octubre y Pichincha Ed CFN Ref Frente a Registro Civil</v>
          </cell>
        </row>
        <row r="2890">
          <cell r="A2890" t="str">
            <v>2495027</v>
          </cell>
          <cell r="B2890">
            <v>514262</v>
          </cell>
          <cell r="C2890" t="str">
            <v>2495027</v>
          </cell>
          <cell r="D2890" t="str">
            <v>MDELIVERY</v>
          </cell>
          <cell r="E2890" t="str">
            <v>DESPACHO</v>
          </cell>
          <cell r="F2890" t="str">
            <v>NORMAL</v>
          </cell>
          <cell r="G2890" t="str">
            <v>031080002495027</v>
          </cell>
          <cell r="H2890">
            <v>44970</v>
          </cell>
          <cell r="I2890" t="str">
            <v>INCIDENCIA</v>
          </cell>
          <cell r="J2890">
            <v>44973</v>
          </cell>
          <cell r="K2890" t="str">
            <v>GEOVANNY PATRICIO LOZANO HIDALGO_GEOVANNY PATRICIO LOZANO HIDALGO</v>
          </cell>
          <cell r="L2890" t="str">
            <v>Dionicio de Alcedo Y Esteban MaraNon CASA CREMA DES PISOS COORDENADAS 1 655254 78 685855</v>
          </cell>
        </row>
        <row r="2891">
          <cell r="A2891" t="str">
            <v>2495028</v>
          </cell>
          <cell r="B2891">
            <v>514263</v>
          </cell>
          <cell r="C2891" t="str">
            <v>2495028</v>
          </cell>
          <cell r="D2891" t="str">
            <v>MDELIVERY</v>
          </cell>
          <cell r="E2891" t="str">
            <v>DESPACHO</v>
          </cell>
          <cell r="F2891" t="str">
            <v>NORMAL</v>
          </cell>
          <cell r="G2891" t="str">
            <v>031080002495028</v>
          </cell>
          <cell r="H2891">
            <v>44970</v>
          </cell>
          <cell r="I2891" t="str">
            <v>ENTREGADO</v>
          </cell>
          <cell r="J2891">
            <v>44972</v>
          </cell>
          <cell r="K2891" t="str">
            <v xml:space="preserve">KATHERI VALERIA FLORES HARO_BANCO GUAYAQUIL S A </v>
          </cell>
          <cell r="L2891" t="str">
            <v>GUAYAS EL EMPALME AVENIDA GUAYAQUIL NA ENTRE AMAZONAS Y 23 DE JUNIO EL EMPALME</v>
          </cell>
        </row>
        <row r="2892">
          <cell r="A2892" t="str">
            <v>2495029</v>
          </cell>
          <cell r="B2892">
            <v>514264</v>
          </cell>
          <cell r="C2892" t="str">
            <v>2495029</v>
          </cell>
          <cell r="D2892" t="str">
            <v>MDELIVERY</v>
          </cell>
          <cell r="E2892" t="str">
            <v>DESPACHO</v>
          </cell>
          <cell r="F2892" t="str">
            <v>NORMAL</v>
          </cell>
          <cell r="G2892" t="str">
            <v>FT85694</v>
          </cell>
          <cell r="H2892">
            <v>44970</v>
          </cell>
          <cell r="I2892" t="str">
            <v>ENTREGADO</v>
          </cell>
          <cell r="J2892">
            <v>44971</v>
          </cell>
          <cell r="K2892" t="str">
            <v xml:space="preserve">Edmundo Larrea_SUPERDEPORTE S A </v>
          </cell>
          <cell r="L2892" t="str">
            <v>GUAYAS GUAYAQUIL Ciudadela Santa Leonor mz 10 Edf 4 sin n</v>
          </cell>
        </row>
        <row r="2893">
          <cell r="A2893" t="str">
            <v>2495030</v>
          </cell>
          <cell r="B2893">
            <v>514265</v>
          </cell>
          <cell r="C2893" t="str">
            <v>2495030</v>
          </cell>
          <cell r="D2893" t="str">
            <v>MDELIVERY</v>
          </cell>
          <cell r="E2893" t="str">
            <v>DESPACHO</v>
          </cell>
          <cell r="F2893" t="str">
            <v>NORMAL</v>
          </cell>
          <cell r="G2893" t="str">
            <v>FT85758</v>
          </cell>
          <cell r="H2893">
            <v>44970</v>
          </cell>
          <cell r="I2893" t="str">
            <v>ENTREGADO</v>
          </cell>
          <cell r="J2893">
            <v>44971</v>
          </cell>
          <cell r="K2893" t="str">
            <v xml:space="preserve">fernando plaza_MEDICINA OCUPACIONAL DEL ECUADOR MEDOCS S A </v>
          </cell>
          <cell r="L2893" t="str">
            <v xml:space="preserve"> centro comercial francisco de orellana local 23 Planta alta a lado del riocentro norte dejar en recepcion </v>
          </cell>
        </row>
        <row r="2894">
          <cell r="A2894" t="str">
            <v>2495032</v>
          </cell>
          <cell r="B2894">
            <v>514266</v>
          </cell>
          <cell r="C2894" t="str">
            <v>2495032</v>
          </cell>
          <cell r="D2894" t="str">
            <v>MDELIVERY</v>
          </cell>
          <cell r="E2894" t="str">
            <v>DESPACHO</v>
          </cell>
          <cell r="F2894" t="str">
            <v>NORMAL</v>
          </cell>
          <cell r="G2894" t="str">
            <v>FT85633</v>
          </cell>
          <cell r="H2894">
            <v>44970</v>
          </cell>
          <cell r="I2894" t="str">
            <v>ENTREGADO</v>
          </cell>
          <cell r="J2894">
            <v>44971</v>
          </cell>
          <cell r="K2894" t="str">
            <v>DARIO PACHECO SONIA CEPEDA_DARIO RENAN PACHECO SANTILLAN</v>
          </cell>
          <cell r="L2894" t="str">
            <v>Quito puembo barrio santa Martha A UNA CUADRA DE LA CICLOVIA</v>
          </cell>
        </row>
        <row r="2895">
          <cell r="A2895" t="str">
            <v>2495033</v>
          </cell>
          <cell r="B2895">
            <v>514267</v>
          </cell>
          <cell r="C2895" t="str">
            <v>2495033</v>
          </cell>
          <cell r="D2895" t="str">
            <v>MDELIVERY</v>
          </cell>
          <cell r="E2895" t="str">
            <v>DESPACHO</v>
          </cell>
          <cell r="F2895" t="str">
            <v>NORMAL</v>
          </cell>
          <cell r="G2895" t="str">
            <v>FT85760</v>
          </cell>
          <cell r="H2895">
            <v>44970</v>
          </cell>
          <cell r="I2895" t="str">
            <v>INCIDENCIA</v>
          </cell>
          <cell r="J2895">
            <v>44971</v>
          </cell>
          <cell r="K2895" t="str">
            <v>KATHERINE XIOMARA MORENO VILLON_KATHERINE XIOMARA MORENO VILLON</v>
          </cell>
          <cell r="L2895" t="str">
            <v xml:space="preserve"> AL SUR BARRIO LA FLORESTA 2 CALLE PASEO 51D Y AV 10B SE CASA 1PISO COLOR AMARILLO CON TEJA REF FRENTE A UNA CANCHA DE FUTBOL JUNTO A LA UNIDAD EDUCATIVA LEONIDAS ORTEGA MORENO </v>
          </cell>
        </row>
        <row r="2896">
          <cell r="A2896" t="str">
            <v>2495034</v>
          </cell>
          <cell r="B2896">
            <v>514268</v>
          </cell>
          <cell r="C2896" t="str">
            <v>2495034</v>
          </cell>
          <cell r="D2896" t="str">
            <v>MDELIVERY</v>
          </cell>
          <cell r="E2896" t="str">
            <v>DESPACHO</v>
          </cell>
          <cell r="F2896" t="str">
            <v>NORMAL</v>
          </cell>
          <cell r="G2896" t="str">
            <v>031080002495034</v>
          </cell>
          <cell r="H2896">
            <v>44970</v>
          </cell>
          <cell r="I2896" t="str">
            <v>INCIDENCIA</v>
          </cell>
          <cell r="J2896">
            <v>44973</v>
          </cell>
          <cell r="K2896" t="str">
            <v>JUAN PABLO VILELA VIVANCO_JUAN PABLO VILELA VIVANCO</v>
          </cell>
          <cell r="L2896" t="str">
            <v>CALLE SUCRE ENTRE CHILE Y SARAGURO DIAGONAL AL DON DANIEL MALL</v>
          </cell>
        </row>
        <row r="2897">
          <cell r="A2897" t="str">
            <v>2495035</v>
          </cell>
          <cell r="B2897">
            <v>514269</v>
          </cell>
          <cell r="C2897" t="str">
            <v>2495035</v>
          </cell>
          <cell r="D2897" t="str">
            <v>MDELIVERY</v>
          </cell>
          <cell r="E2897" t="str">
            <v>DESPACHO</v>
          </cell>
          <cell r="F2897" t="str">
            <v>NORMAL</v>
          </cell>
          <cell r="G2897" t="str">
            <v>FT85672</v>
          </cell>
          <cell r="H2897">
            <v>44970</v>
          </cell>
          <cell r="I2897" t="str">
            <v>ENTREGADO</v>
          </cell>
          <cell r="J2897">
            <v>44971</v>
          </cell>
          <cell r="K2897" t="str">
            <v xml:space="preserve">Viviana Katherine Benalcazar R_BANCO GUAYAQUIL S A </v>
          </cell>
          <cell r="L2897" t="str">
            <v>PICHINCHA QUITO COLON NA REINA VICTORIA Victoria edificio banco Guayaquil segundo piso en cobranzas</v>
          </cell>
        </row>
        <row r="2898">
          <cell r="A2898" t="str">
            <v>2495036</v>
          </cell>
          <cell r="B2898">
            <v>514270</v>
          </cell>
          <cell r="C2898" t="str">
            <v>2495036</v>
          </cell>
          <cell r="D2898" t="str">
            <v>MDELIVERY</v>
          </cell>
          <cell r="E2898" t="str">
            <v>DESPACHO</v>
          </cell>
          <cell r="F2898" t="str">
            <v>NORMAL</v>
          </cell>
          <cell r="G2898" t="str">
            <v>FT85682</v>
          </cell>
          <cell r="H2898">
            <v>44970</v>
          </cell>
          <cell r="I2898" t="str">
            <v>ENTREGADO</v>
          </cell>
          <cell r="J2898">
            <v>44971</v>
          </cell>
          <cell r="K2898" t="str">
            <v xml:space="preserve">Andrea MiNo_BANCO GUAYAQUIL </v>
          </cell>
          <cell r="L2898" t="str">
            <v>PICHINCHA QUITO SANTA MARIA NA REINA VICTORIA Edificio Banco Guayaquil piso 2 Tarjetas de credito</v>
          </cell>
        </row>
        <row r="2899">
          <cell r="A2899" t="str">
            <v>2495037</v>
          </cell>
          <cell r="B2899">
            <v>514271</v>
          </cell>
          <cell r="C2899" t="str">
            <v>2495037</v>
          </cell>
          <cell r="D2899" t="str">
            <v>MDELIVERY</v>
          </cell>
          <cell r="E2899" t="str">
            <v>DESPACHO</v>
          </cell>
          <cell r="F2899" t="str">
            <v>NORMAL</v>
          </cell>
          <cell r="G2899" t="str">
            <v>FT85683</v>
          </cell>
          <cell r="H2899">
            <v>44970</v>
          </cell>
          <cell r="I2899" t="str">
            <v>ENTREGADO</v>
          </cell>
          <cell r="J2899">
            <v>44971</v>
          </cell>
          <cell r="K2899" t="str">
            <v>Andrea MiNo_BANCO GUAYAQUIL</v>
          </cell>
          <cell r="L2899" t="str">
            <v>PICHINCHA QUITO SANTA MARIA NA REINA VICTORIA Edificio Banco Guayaquil piso 2 Tarjetas de credito</v>
          </cell>
        </row>
        <row r="2900">
          <cell r="A2900" t="str">
            <v>2495038</v>
          </cell>
          <cell r="B2900">
            <v>514272</v>
          </cell>
          <cell r="C2900" t="str">
            <v>2495038</v>
          </cell>
          <cell r="D2900" t="str">
            <v>MDELIVERY</v>
          </cell>
          <cell r="E2900" t="str">
            <v>DESPACHO</v>
          </cell>
          <cell r="F2900" t="str">
            <v>NORMAL</v>
          </cell>
          <cell r="G2900" t="str">
            <v>031080002495038</v>
          </cell>
          <cell r="H2900">
            <v>44970</v>
          </cell>
          <cell r="I2900" t="str">
            <v>ENTREGADO</v>
          </cell>
          <cell r="J2900">
            <v>44971</v>
          </cell>
          <cell r="K2900" t="str">
            <v>Jhonnathan Israel Rodriguez Galeas_COOPERATIVA DE AHORRO Y CREDITO CRECER</v>
          </cell>
          <cell r="L2900" t="str">
            <v xml:space="preserve">SUCUMBIOS LAGO AGRIO Lago Coca 33M4 522 Nueva Loja Ecuador Bodega Cerveceria Lago Agrio </v>
          </cell>
        </row>
        <row r="2901">
          <cell r="A2901" t="str">
            <v>2495040</v>
          </cell>
          <cell r="B2901">
            <v>514273</v>
          </cell>
          <cell r="C2901" t="str">
            <v>2495040</v>
          </cell>
          <cell r="D2901" t="str">
            <v>MDELIVERY</v>
          </cell>
          <cell r="E2901" t="str">
            <v>DESPACHO</v>
          </cell>
          <cell r="F2901" t="str">
            <v>NORMAL</v>
          </cell>
          <cell r="G2901" t="str">
            <v>FT85689</v>
          </cell>
          <cell r="H2901">
            <v>44970</v>
          </cell>
          <cell r="I2901" t="str">
            <v>ENTREGADO</v>
          </cell>
          <cell r="J2901">
            <v>44971</v>
          </cell>
          <cell r="K2901" t="str">
            <v>ANGIE ZULYN CHOEZ ALVAREZ_ANGIE ZULYN CHOEZ ALVAREZ</v>
          </cell>
          <cell r="L2901" t="str">
            <v>AV JUAN TANCAMARENGO POR EL REGISTRO CIVIL DEL NORTE CIUDADELA MARTHA DE ROLDOS ENTREGA EN EL TIA</v>
          </cell>
        </row>
        <row r="2902">
          <cell r="A2902" t="str">
            <v>2495041_1</v>
          </cell>
          <cell r="B2902">
            <v>514274</v>
          </cell>
          <cell r="C2902" t="str">
            <v>2495041_1</v>
          </cell>
          <cell r="D2902" t="str">
            <v>MDELIVERY</v>
          </cell>
          <cell r="E2902" t="str">
            <v>DESPACHO</v>
          </cell>
          <cell r="F2902" t="str">
            <v>DERIVADO PICK UP</v>
          </cell>
          <cell r="G2902" t="str">
            <v>031080024950411</v>
          </cell>
          <cell r="H2902">
            <v>44970</v>
          </cell>
          <cell r="I2902" t="str">
            <v>ENTREGADO</v>
          </cell>
          <cell r="J2902">
            <v>44973</v>
          </cell>
          <cell r="K2902" t="str">
            <v>LUZ AMPARO SALAZAR CALVACHE_LUZ AMPARO SALAZAR CALVACHE</v>
          </cell>
          <cell r="L2902" t="str">
            <v xml:space="preserve">SUCUMBIOS RETIRO AGENCIA TRAMACO CALLE ELOY ALFARO 320 Y FRANCISCO DE ORELLANA COMUNICARSE CON LA SRA CUANDO EL EQUIPO LLEGUE A BODEGAS </v>
          </cell>
        </row>
        <row r="2903">
          <cell r="A2903" t="str">
            <v>2495042</v>
          </cell>
          <cell r="B2903">
            <v>514275</v>
          </cell>
          <cell r="C2903" t="str">
            <v>2495042</v>
          </cell>
          <cell r="D2903" t="str">
            <v>MDELIVERY</v>
          </cell>
          <cell r="E2903" t="str">
            <v>DESPACHO</v>
          </cell>
          <cell r="F2903" t="str">
            <v>NORMAL</v>
          </cell>
          <cell r="G2903" t="str">
            <v>031080002495042</v>
          </cell>
          <cell r="H2903">
            <v>44970</v>
          </cell>
          <cell r="I2903" t="str">
            <v>ENTREGADO</v>
          </cell>
          <cell r="J2903">
            <v>44972</v>
          </cell>
          <cell r="K2903" t="str">
            <v>JAVIER DAVID BRAVO CEDENO JENIFER JOHANNA VILLAMAR VERA C I 1350920839 NUMERO DE CONTACTO 0995222402_JAVIER DAVID BRAVO CEDENO</v>
          </cell>
          <cell r="L2903" t="str">
            <v xml:space="preserve">LOS RiOS BARRIO SAN CAMILO CALLE ESTADOS UNIDOS ENTRE LA E Y F CASA DE 2 PISOS 2DO PISO EN CONSTRUCCION COLOR AMARILLO EN LA ESQUINA HAY UN PARQUE INFANTIL COMUNICARSE CON EL SR ANTES DE ACERCARSE AL </v>
          </cell>
        </row>
        <row r="2904">
          <cell r="A2904" t="str">
            <v>2495043</v>
          </cell>
          <cell r="B2904">
            <v>514276</v>
          </cell>
          <cell r="C2904" t="str">
            <v>2495043</v>
          </cell>
          <cell r="D2904" t="str">
            <v>MDELIVERY</v>
          </cell>
          <cell r="E2904" t="str">
            <v>DESPACHO</v>
          </cell>
          <cell r="F2904" t="str">
            <v>NORMAL</v>
          </cell>
          <cell r="G2904" t="str">
            <v>FT85636</v>
          </cell>
          <cell r="H2904">
            <v>44970</v>
          </cell>
          <cell r="I2904" t="str">
            <v>ENTREGADO</v>
          </cell>
          <cell r="J2904">
            <v>44971</v>
          </cell>
          <cell r="K2904" t="str">
            <v>MONICA ALEXANDRA CLAVIJO NAVAS_MONICA ALEXANDRA CLAVIJO NAVAS</v>
          </cell>
          <cell r="L2904" t="str">
            <v>VALLE DE LOS CHILLOS CALLE PIO JARAMILLO ALVARADO Y LA HONESTIDAD CONJUNTO PAPYRUS 2 CASA N 5 A 500 METROS PARQUE METROPOLITANO DE LA ARMENIA</v>
          </cell>
        </row>
        <row r="2905">
          <cell r="A2905" t="str">
            <v>2495045</v>
          </cell>
          <cell r="B2905">
            <v>514277</v>
          </cell>
          <cell r="C2905" t="str">
            <v>2495045</v>
          </cell>
          <cell r="D2905" t="str">
            <v>MDELIVERY</v>
          </cell>
          <cell r="E2905" t="str">
            <v>DESPACHO</v>
          </cell>
          <cell r="F2905" t="str">
            <v>NORMAL</v>
          </cell>
          <cell r="G2905" t="str">
            <v>031080002495045</v>
          </cell>
          <cell r="H2905">
            <v>44970</v>
          </cell>
          <cell r="I2905" t="str">
            <v>ENTREGADO</v>
          </cell>
          <cell r="J2905">
            <v>44971</v>
          </cell>
          <cell r="K2905" t="str">
            <v xml:space="preserve">JOSE MERCHAN_MUEBLES EL BOSQUE S A </v>
          </cell>
          <cell r="L2905" t="str">
            <v xml:space="preserve"> GUAYAS GUAYAQUIL via Daule Km 6 5 oficinas principales muebles el bosque VIA A DAULE </v>
          </cell>
        </row>
        <row r="2906">
          <cell r="A2906" t="str">
            <v>2495046</v>
          </cell>
          <cell r="B2906">
            <v>514278</v>
          </cell>
          <cell r="C2906" t="str">
            <v>2495046</v>
          </cell>
          <cell r="D2906" t="str">
            <v>MDELIVERY</v>
          </cell>
          <cell r="E2906" t="str">
            <v>DESPACHO</v>
          </cell>
          <cell r="F2906" t="str">
            <v>NORMAL</v>
          </cell>
          <cell r="G2906" t="str">
            <v>IC7108</v>
          </cell>
          <cell r="H2906">
            <v>44970</v>
          </cell>
          <cell r="I2906" t="str">
            <v>ENTREGADO</v>
          </cell>
          <cell r="J2906">
            <v>44971</v>
          </cell>
          <cell r="K2906" t="str">
            <v xml:space="preserve">JENIFER MOGROVEJO_CORPORACION PROAUTO S A </v>
          </cell>
          <cell r="L2906" t="str">
            <v>AV ESPANA 2114 Y SEBASTIaN DE BENALCAZAR OFICINAS PROAUTO MIRASOL CUENCA AZUAY</v>
          </cell>
        </row>
        <row r="2907">
          <cell r="A2907" t="str">
            <v>2495050</v>
          </cell>
          <cell r="B2907">
            <v>514279</v>
          </cell>
          <cell r="C2907" t="str">
            <v>2495050</v>
          </cell>
          <cell r="D2907" t="str">
            <v>MDELIVERY</v>
          </cell>
          <cell r="E2907" t="str">
            <v>DESPACHO</v>
          </cell>
          <cell r="F2907" t="str">
            <v>NORMAL</v>
          </cell>
          <cell r="G2907" t="str">
            <v>031080002495050</v>
          </cell>
          <cell r="H2907">
            <v>44970</v>
          </cell>
          <cell r="I2907" t="str">
            <v>ENTREGADO</v>
          </cell>
          <cell r="J2907">
            <v>44971</v>
          </cell>
          <cell r="K2907" t="str">
            <v>NIDIA DIANA BENNETT MINA_NIDIA DIANA BENNETT MINA</v>
          </cell>
          <cell r="L2907" t="str">
            <v>10 DE AGOSTO Y CALLE SUCRE EN EL EDIFICIO DEL IESS 3ER PISO EN EL SEGURO SOCIAL CAMPESINO PREGUNTAR EN RECEPCION</v>
          </cell>
        </row>
        <row r="2908">
          <cell r="A2908" t="str">
            <v>2495051</v>
          </cell>
          <cell r="B2908">
            <v>514280</v>
          </cell>
          <cell r="C2908" t="str">
            <v>2495051</v>
          </cell>
          <cell r="D2908" t="str">
            <v>MDELIVERY</v>
          </cell>
          <cell r="E2908" t="str">
            <v>DESPACHO</v>
          </cell>
          <cell r="F2908" t="str">
            <v>NORMAL</v>
          </cell>
          <cell r="G2908" t="str">
            <v>FT85684</v>
          </cell>
          <cell r="H2908">
            <v>44970</v>
          </cell>
          <cell r="I2908" t="str">
            <v>ENTREGADO</v>
          </cell>
          <cell r="J2908">
            <v>44971</v>
          </cell>
          <cell r="K2908" t="str">
            <v xml:space="preserve">Mirian Torres_WELLNESSGRP S A </v>
          </cell>
          <cell r="L2908" t="str">
            <v xml:space="preserve"> PICHINCHA QUITO Av Francisco de Orellana e Interoceanica Centro Comercial Paseo San Francisco 1er Piso Mezanine Oficinas Quorum </v>
          </cell>
        </row>
        <row r="2909">
          <cell r="A2909" t="str">
            <v>2495052</v>
          </cell>
          <cell r="B2909">
            <v>514281</v>
          </cell>
          <cell r="C2909" t="str">
            <v>2495052</v>
          </cell>
          <cell r="D2909" t="str">
            <v>MDELIVERY</v>
          </cell>
          <cell r="E2909" t="str">
            <v>DESPACHO</v>
          </cell>
          <cell r="F2909" t="str">
            <v>NORMAL</v>
          </cell>
          <cell r="G2909" t="str">
            <v>IC7111</v>
          </cell>
          <cell r="H2909">
            <v>44970</v>
          </cell>
          <cell r="I2909" t="str">
            <v>ENTREGADO</v>
          </cell>
          <cell r="J2909">
            <v>44971</v>
          </cell>
          <cell r="K2909" t="str">
            <v xml:space="preserve">MARCELA ZUNIGA Y O ALFONSO SUMBA_LACTEOS SAN ANTONIO C A </v>
          </cell>
          <cell r="L2909" t="str">
            <v>CARLOS TOSI Y CORNELIO VINTIMILLA SCTR PARQUE INDUSTRIAL CUENCA EN LACTEOS SAN ANTONIO CUENCA AZUAY</v>
          </cell>
        </row>
        <row r="2910">
          <cell r="A2910" t="str">
            <v>2495057</v>
          </cell>
          <cell r="B2910">
            <v>514282</v>
          </cell>
          <cell r="C2910" t="str">
            <v>2495057</v>
          </cell>
          <cell r="D2910" t="str">
            <v>MDELIVERY</v>
          </cell>
          <cell r="E2910" t="str">
            <v>DESPACHO</v>
          </cell>
          <cell r="F2910" t="str">
            <v>NORMAL</v>
          </cell>
          <cell r="G2910" t="str">
            <v>FT85752</v>
          </cell>
          <cell r="H2910">
            <v>44970</v>
          </cell>
          <cell r="I2910" t="str">
            <v>ENTREGADO</v>
          </cell>
          <cell r="J2910">
            <v>44971</v>
          </cell>
          <cell r="K2910" t="str">
            <v xml:space="preserve">ROMMEL LOAIZA LOOR_BANCO GUAYAQUIL </v>
          </cell>
          <cell r="L2910" t="str">
            <v>GUAYAS GUAYAQUIL CENTRO COMERCIAL MALL DEL RIO NA GYE AG BANCO GUAYAQUIL AGENCIA</v>
          </cell>
        </row>
        <row r="2911">
          <cell r="A2911" t="str">
            <v>2495059</v>
          </cell>
          <cell r="B2911">
            <v>514283</v>
          </cell>
          <cell r="C2911" t="str">
            <v>2495059</v>
          </cell>
          <cell r="D2911" t="str">
            <v>MDELIVERY</v>
          </cell>
          <cell r="E2911" t="str">
            <v>DESPACHO</v>
          </cell>
          <cell r="F2911" t="str">
            <v>NORMAL</v>
          </cell>
          <cell r="G2911" t="str">
            <v>031080002495059</v>
          </cell>
          <cell r="H2911">
            <v>44970</v>
          </cell>
          <cell r="I2911" t="str">
            <v>ENTREGADO</v>
          </cell>
          <cell r="J2911">
            <v>44971</v>
          </cell>
          <cell r="K2911" t="str">
            <v xml:space="preserve">Darwin Stalin Faz Delgado Fernando Alvarado Pluas Julia Rojas_Megacursos Ecuador S A </v>
          </cell>
          <cell r="L2911" t="str">
            <v xml:space="preserve"> Quevedo calle 7ma entre Av 7 de octubre y bolivar edificio camara de comercio primera planta alta oficina Megacursos Ecuador </v>
          </cell>
        </row>
        <row r="2912">
          <cell r="A2912" t="str">
            <v>2495060_1</v>
          </cell>
          <cell r="B2912">
            <v>514284</v>
          </cell>
          <cell r="C2912" t="str">
            <v>2495060_1</v>
          </cell>
          <cell r="D2912" t="str">
            <v>MDELIVERY</v>
          </cell>
          <cell r="E2912" t="str">
            <v>DESPACHO</v>
          </cell>
          <cell r="F2912" t="str">
            <v>NORMAL</v>
          </cell>
          <cell r="G2912" t="str">
            <v>FT85748</v>
          </cell>
          <cell r="H2912">
            <v>44970</v>
          </cell>
          <cell r="I2912" t="str">
            <v>ENTREGADO</v>
          </cell>
          <cell r="J2912">
            <v>44971</v>
          </cell>
          <cell r="K2912" t="str">
            <v>RAFAEL ENRIQUE SARMIENTO BRIONES_RAFAEL ENRIQUE SARMIENTO BRIONES</v>
          </cell>
          <cell r="L2912" t="str">
            <v xml:space="preserve"> GUERRERO MARTINEZ 2843 Y 4 DE NOVIEMBRE REFERENCIA EN LA ESQUINA HAY UN CHIFA COLOR BLANCO Y EN LA MISMA CUADRA CRUZA COMO A CINCO CASAS COLOR DE LA CASA ROJO </v>
          </cell>
        </row>
        <row r="2913">
          <cell r="A2913" t="str">
            <v>2495061</v>
          </cell>
          <cell r="B2913">
            <v>514285</v>
          </cell>
          <cell r="C2913" t="str">
            <v>2495061</v>
          </cell>
          <cell r="D2913" t="str">
            <v>MDELIVERY</v>
          </cell>
          <cell r="E2913" t="str">
            <v>DESPACHO</v>
          </cell>
          <cell r="F2913" t="str">
            <v>NORMAL</v>
          </cell>
          <cell r="G2913" t="str">
            <v>FT85681</v>
          </cell>
          <cell r="H2913">
            <v>44970</v>
          </cell>
          <cell r="I2913" t="str">
            <v>ENTREGADO</v>
          </cell>
          <cell r="J2913">
            <v>44971</v>
          </cell>
          <cell r="K2913" t="str">
            <v>LUCIA MARISOL AGUIRRE PILCO_ LUCIA MARISOL AGUIRRE PILCO</v>
          </cell>
          <cell r="L2913" t="str">
            <v>AV INTEROCEANICA S N Y PASAJE PARADA ROSA BLANCA DEL REDONDEL DE LA RUTA VIVA 500 METROS MAS ARRIBA GALPON DE CONTENEDORES</v>
          </cell>
        </row>
        <row r="2914">
          <cell r="A2914" t="str">
            <v>2494950</v>
          </cell>
          <cell r="B2914">
            <v>514202</v>
          </cell>
          <cell r="C2914" t="str">
            <v>2494950</v>
          </cell>
          <cell r="D2914" t="str">
            <v>MDELIVERY</v>
          </cell>
          <cell r="E2914" t="str">
            <v>DESPACHO</v>
          </cell>
          <cell r="F2914" t="str">
            <v>EXPRESS</v>
          </cell>
          <cell r="G2914" t="str">
            <v>TFR46847</v>
          </cell>
          <cell r="H2914">
            <v>44970</v>
          </cell>
          <cell r="I2914" t="str">
            <v>ENTREGADO</v>
          </cell>
          <cell r="J2914">
            <v>44970</v>
          </cell>
          <cell r="K2914" t="str">
            <v xml:space="preserve">Johanna Narvaez_IMPORTADORA DE TELAS Y ROPA REINATEX S A </v>
          </cell>
          <cell r="L2914" t="str">
            <v>Garcia Moreno N3 08 y Sucre frente a la iglesia la CompaNia</v>
          </cell>
        </row>
        <row r="2915">
          <cell r="A2915" t="str">
            <v>2494957</v>
          </cell>
          <cell r="B2915">
            <v>514203</v>
          </cell>
          <cell r="C2915" t="str">
            <v>2494957</v>
          </cell>
          <cell r="D2915" t="str">
            <v>MDELIVERY</v>
          </cell>
          <cell r="E2915" t="str">
            <v>DESPACHO</v>
          </cell>
          <cell r="F2915" t="str">
            <v>EXPRESS</v>
          </cell>
          <cell r="G2915" t="str">
            <v>TFR46853</v>
          </cell>
          <cell r="H2915">
            <v>44970</v>
          </cell>
          <cell r="I2915" t="str">
            <v>ENTREGADO</v>
          </cell>
          <cell r="J2915">
            <v>44970</v>
          </cell>
          <cell r="K2915" t="str">
            <v xml:space="preserve">JONATHAN PATRICIO RAMIREZ JACOME_IMPORTADORA MURGUEYTIO YEPEZ CIA LTDA </v>
          </cell>
          <cell r="L2915" t="str">
            <v>AV 10 DE AGOSTO N31 237 Y MARIANA DE JESuS EDIFICIO AMARILLO DE WALTCENTER</v>
          </cell>
        </row>
        <row r="2916">
          <cell r="A2916" t="str">
            <v>2494961</v>
          </cell>
          <cell r="B2916">
            <v>514204</v>
          </cell>
          <cell r="C2916" t="str">
            <v>2494961</v>
          </cell>
          <cell r="D2916" t="str">
            <v>MDELIVERY</v>
          </cell>
          <cell r="E2916" t="str">
            <v>DESPACHO</v>
          </cell>
          <cell r="F2916" t="str">
            <v>EXPRESS</v>
          </cell>
          <cell r="G2916" t="str">
            <v>TFR46855</v>
          </cell>
          <cell r="H2916">
            <v>44970</v>
          </cell>
          <cell r="I2916" t="str">
            <v>ENTREGADO</v>
          </cell>
          <cell r="J2916">
            <v>44970</v>
          </cell>
          <cell r="K2916" t="str">
            <v>MARTHA CHAPACA GAVILANES_MARCO FRANCISCO CHAPACA GAVILANES</v>
          </cell>
          <cell r="L2916" t="str">
            <v>INTI OE2 243 Y LAURO GUERRERO</v>
          </cell>
        </row>
        <row r="2917">
          <cell r="A2917" t="str">
            <v>2494968</v>
          </cell>
          <cell r="B2917">
            <v>514205</v>
          </cell>
          <cell r="C2917" t="str">
            <v>2494968</v>
          </cell>
          <cell r="D2917" t="str">
            <v>MDELIVERY</v>
          </cell>
          <cell r="E2917" t="str">
            <v>DESPACHO</v>
          </cell>
          <cell r="F2917" t="str">
            <v>EXPRESS</v>
          </cell>
          <cell r="G2917" t="str">
            <v>TFR46860</v>
          </cell>
          <cell r="H2917">
            <v>44970</v>
          </cell>
          <cell r="I2917" t="str">
            <v>ENTREGADO</v>
          </cell>
          <cell r="J2917">
            <v>44970</v>
          </cell>
          <cell r="K2917" t="str">
            <v xml:space="preserve">JONATHAN PATRICIO RAMIREZ JACOME_IMPORTADORA MURGUEYTIO YEPEZ CIA LTDA </v>
          </cell>
          <cell r="L2917" t="str">
            <v>AV 10 DE AGOSTO N31 237 Y MARIANA DE JESuS EDIFICIO AMARILLO DE WALTCENTER</v>
          </cell>
        </row>
        <row r="2918">
          <cell r="A2918" t="str">
            <v>2494969</v>
          </cell>
          <cell r="B2918">
            <v>514206</v>
          </cell>
          <cell r="C2918" t="str">
            <v>2494969</v>
          </cell>
          <cell r="D2918" t="str">
            <v>MDELIVERY</v>
          </cell>
          <cell r="E2918" t="str">
            <v>DESPACHO</v>
          </cell>
          <cell r="F2918" t="str">
            <v>EXPRESS</v>
          </cell>
          <cell r="G2918" t="str">
            <v>TEX46836</v>
          </cell>
          <cell r="H2918">
            <v>44970</v>
          </cell>
          <cell r="I2918" t="str">
            <v>ENTREGADO</v>
          </cell>
          <cell r="J2918">
            <v>44970</v>
          </cell>
          <cell r="K2918" t="str">
            <v xml:space="preserve">PAOLA GOMEZ_SERVICIOS DE TELECOMUNICACIONES SETEL S A </v>
          </cell>
          <cell r="L2918" t="str">
            <v>AV ELOY ALFARO N44 406 Y LAS HIGUERAS A DOS CIENTOS METROS DE GAMAVISION</v>
          </cell>
        </row>
        <row r="2919">
          <cell r="A2919" t="str">
            <v>2494995</v>
          </cell>
          <cell r="B2919">
            <v>514207</v>
          </cell>
          <cell r="C2919" t="str">
            <v>2494995</v>
          </cell>
          <cell r="D2919" t="str">
            <v>MDELIVERY</v>
          </cell>
          <cell r="E2919" t="str">
            <v>DESPACHO</v>
          </cell>
          <cell r="F2919" t="str">
            <v>EXPRESS</v>
          </cell>
          <cell r="G2919" t="str">
            <v>TFR46849</v>
          </cell>
          <cell r="H2919">
            <v>44970</v>
          </cell>
          <cell r="I2919" t="str">
            <v>ENTREGADO</v>
          </cell>
          <cell r="J2919">
            <v>44970</v>
          </cell>
          <cell r="K2919" t="str">
            <v xml:space="preserve">Alejandra Tapia_SICPA ECUADOR GSS S A </v>
          </cell>
          <cell r="L2919" t="str">
            <v>Jose Tamayo N24 33 y Baquerizo Moreno Plaza Corporativa Torres del Castillo piso 14</v>
          </cell>
        </row>
        <row r="2920">
          <cell r="A2920" t="str">
            <v>2495003</v>
          </cell>
          <cell r="B2920">
            <v>514208</v>
          </cell>
          <cell r="C2920" t="str">
            <v>2495003</v>
          </cell>
          <cell r="D2920" t="str">
            <v>MDELIVERY</v>
          </cell>
          <cell r="E2920" t="str">
            <v>DESPACHO</v>
          </cell>
          <cell r="F2920" t="str">
            <v>EXPRESS</v>
          </cell>
          <cell r="G2920" t="str">
            <v>TFR46861</v>
          </cell>
          <cell r="H2920">
            <v>44970</v>
          </cell>
          <cell r="I2920" t="str">
            <v>ENTREGADO</v>
          </cell>
          <cell r="J2920">
            <v>44970</v>
          </cell>
          <cell r="K2920" t="str">
            <v xml:space="preserve">Edison Guachamin_VISE ECUADOR CIA LTDA </v>
          </cell>
          <cell r="L2920" t="str">
            <v xml:space="preserve"> PICHINCHA QUITO Av Inglaterra E3 266 y Av Amazonas Edificio Strata piso 7 </v>
          </cell>
        </row>
        <row r="2921">
          <cell r="A2921" t="str">
            <v>2495004</v>
          </cell>
          <cell r="B2921">
            <v>514209</v>
          </cell>
          <cell r="C2921" t="str">
            <v>2495004</v>
          </cell>
          <cell r="D2921" t="str">
            <v>MDELIVERY</v>
          </cell>
          <cell r="E2921" t="str">
            <v>DESPACHO</v>
          </cell>
          <cell r="F2921" t="str">
            <v>EXPRESS</v>
          </cell>
          <cell r="G2921" t="str">
            <v>TFR46851</v>
          </cell>
          <cell r="H2921">
            <v>44970</v>
          </cell>
          <cell r="I2921" t="str">
            <v>ENTREGADO</v>
          </cell>
          <cell r="J2921">
            <v>44970</v>
          </cell>
          <cell r="K2921" t="str">
            <v>ANOYKAR ASTOR_DERLIS NAKARY DUARTE MORENO</v>
          </cell>
          <cell r="L2921" t="str">
            <v>MARIANA DE JESUS CALLE VANCOUVER CON ITALIA EDF GARCIAS BUENO</v>
          </cell>
        </row>
        <row r="2922">
          <cell r="A2922" t="str">
            <v>2495011</v>
          </cell>
          <cell r="B2922">
            <v>514210</v>
          </cell>
          <cell r="C2922" t="str">
            <v>2495011</v>
          </cell>
          <cell r="D2922" t="str">
            <v>MDELIVERY</v>
          </cell>
          <cell r="E2922" t="str">
            <v>DESPACHO</v>
          </cell>
          <cell r="F2922" t="str">
            <v>EXPRESS</v>
          </cell>
          <cell r="G2922" t="str">
            <v>TFR46850</v>
          </cell>
          <cell r="H2922">
            <v>44970</v>
          </cell>
          <cell r="I2922" t="str">
            <v>ENTREGADO</v>
          </cell>
          <cell r="J2922">
            <v>44970</v>
          </cell>
          <cell r="K2922" t="str">
            <v xml:space="preserve">CRISTINA DONOSO_DIVINE SKIN S A </v>
          </cell>
          <cell r="L2922" t="str">
            <v>Paul Rivet 353 y Whymper Edificio Cantegrill</v>
          </cell>
        </row>
        <row r="2923">
          <cell r="A2923" t="str">
            <v>2495015</v>
          </cell>
          <cell r="B2923">
            <v>514211</v>
          </cell>
          <cell r="C2923" t="str">
            <v>2495015</v>
          </cell>
          <cell r="D2923" t="str">
            <v>MDELIVERY</v>
          </cell>
          <cell r="E2923" t="str">
            <v>DESPACHO</v>
          </cell>
          <cell r="F2923" t="str">
            <v>EXPRESS</v>
          </cell>
          <cell r="G2923" t="str">
            <v>TFR46848</v>
          </cell>
          <cell r="H2923">
            <v>44970</v>
          </cell>
          <cell r="I2923" t="str">
            <v>ENTREGADO</v>
          </cell>
          <cell r="J2923">
            <v>44972</v>
          </cell>
          <cell r="K2923" t="str">
            <v>JENNIFER ESTEFANIA MAYORGA MERINO_JENNIFER ESTEFANIA MAYORGA MERINO</v>
          </cell>
          <cell r="L2923" t="str">
            <v>AJAVI Y MARISCAL SUCRE CALLE OE6 A CASA S15B CASA COLOR VERDE DE 3 PISOS</v>
          </cell>
        </row>
        <row r="2924">
          <cell r="A2924" t="str">
            <v>2495025</v>
          </cell>
          <cell r="B2924">
            <v>514212</v>
          </cell>
          <cell r="C2924" t="str">
            <v>2495025</v>
          </cell>
          <cell r="D2924" t="str">
            <v>MDELIVERY</v>
          </cell>
          <cell r="E2924" t="str">
            <v>DESPACHO</v>
          </cell>
          <cell r="F2924" t="str">
            <v>EXPRESS</v>
          </cell>
          <cell r="G2924" t="str">
            <v>TEX46821</v>
          </cell>
          <cell r="H2924">
            <v>44970</v>
          </cell>
          <cell r="I2924" t="str">
            <v>ENTREGADO</v>
          </cell>
          <cell r="J2924">
            <v>44972</v>
          </cell>
          <cell r="K2924" t="str">
            <v xml:space="preserve">ROJAS PEREZ SARA TERESA_DREAMHOMEEC S A S </v>
          </cell>
          <cell r="L2924" t="str">
            <v>CARAPUNGO CARLOS MANTILLA Y GEOVANNI CALLES CONJUNTO SANTONIO 2 DIAGONAL A LA IGLESIA</v>
          </cell>
        </row>
        <row r="2925">
          <cell r="A2925" t="str">
            <v>2495058</v>
          </cell>
          <cell r="B2925">
            <v>514213</v>
          </cell>
          <cell r="C2925" t="str">
            <v>2495058</v>
          </cell>
          <cell r="D2925" t="str">
            <v>MDELIVERY</v>
          </cell>
          <cell r="E2925" t="str">
            <v>DESPACHO</v>
          </cell>
          <cell r="F2925" t="str">
            <v>EXPRESS</v>
          </cell>
          <cell r="G2925" t="str">
            <v>TEX46835</v>
          </cell>
          <cell r="H2925">
            <v>44970</v>
          </cell>
          <cell r="I2925" t="str">
            <v>ENTREGADO</v>
          </cell>
          <cell r="J2925">
            <v>44970</v>
          </cell>
          <cell r="K2925" t="str">
            <v xml:space="preserve">ANDREA ROLDAN O DANIELA APONTE_ECUABAMBA TECHNOLOGIES S A </v>
          </cell>
          <cell r="L2925" t="str">
            <v>MONTESERRIN CALLE DE LOS NARANJOS N44 463 Y DE LAS AZUCENAS REF ATRaS DEL SUPERMAXI</v>
          </cell>
        </row>
        <row r="2926">
          <cell r="A2926" t="str">
            <v>2495064</v>
          </cell>
          <cell r="B2926">
            <v>514214</v>
          </cell>
          <cell r="C2926" t="str">
            <v>2495064</v>
          </cell>
          <cell r="D2926" t="str">
            <v>MDELIVERY</v>
          </cell>
          <cell r="E2926" t="str">
            <v>DESPACHO</v>
          </cell>
          <cell r="F2926" t="str">
            <v>EXPRESS</v>
          </cell>
          <cell r="G2926" t="str">
            <v>TFR46862</v>
          </cell>
          <cell r="H2926">
            <v>44970</v>
          </cell>
          <cell r="I2926" t="str">
            <v>ENTREGADO</v>
          </cell>
          <cell r="J2926">
            <v>44970</v>
          </cell>
          <cell r="K2926" t="str">
            <v>DANILO ARELLANO BENALCAZAR O VICTOR SASTOQUE_ DESTINY CLUBDMC TRAVEL S A</v>
          </cell>
          <cell r="L2926" t="str">
            <v>Edificio Torre Orellana En la avenida Francisco Orellana y 10 de agosto Oficina 23</v>
          </cell>
        </row>
        <row r="2927">
          <cell r="A2927" t="str">
            <v>2495066</v>
          </cell>
          <cell r="B2927">
            <v>514215</v>
          </cell>
          <cell r="C2927" t="str">
            <v>2495066</v>
          </cell>
          <cell r="D2927" t="str">
            <v>MDELIVERY</v>
          </cell>
          <cell r="E2927" t="str">
            <v>DESPACHO</v>
          </cell>
          <cell r="F2927" t="str">
            <v>EXPRESS</v>
          </cell>
          <cell r="G2927" t="str">
            <v>TFR46856</v>
          </cell>
          <cell r="H2927">
            <v>44970</v>
          </cell>
          <cell r="I2927" t="str">
            <v>ENTREGADO</v>
          </cell>
          <cell r="J2927">
            <v>44970</v>
          </cell>
          <cell r="K2927" t="str">
            <v>POZO MAYORGA CARMEN BEATRIZ O ERICK CUSICAGUA O DAYANA SUAREZ_CPM SERVICIOS ADUANEROS Y OPERACIONES LOGISTICAS</v>
          </cell>
          <cell r="L2927" t="str">
            <v>PICHINCHA QUITO INAQUITO WHIMPER N31 58 Y PAUL RIVET</v>
          </cell>
        </row>
        <row r="2928">
          <cell r="A2928" t="str">
            <v>2495078</v>
          </cell>
          <cell r="B2928">
            <v>514216</v>
          </cell>
          <cell r="C2928" t="str">
            <v>2495078</v>
          </cell>
          <cell r="D2928" t="str">
            <v>MDELIVERY</v>
          </cell>
          <cell r="E2928" t="str">
            <v>DESPACHO</v>
          </cell>
          <cell r="F2928" t="str">
            <v>EXPRESS</v>
          </cell>
          <cell r="G2928" t="str">
            <v>FT85685</v>
          </cell>
          <cell r="H2928">
            <v>44970</v>
          </cell>
          <cell r="I2928" t="str">
            <v>ENTREGADO</v>
          </cell>
          <cell r="J2928">
            <v>44971</v>
          </cell>
          <cell r="K2928" t="str">
            <v>Rene Giovany Gongora_BANCO DE LA PRODUCCION S A PRODUBANCO</v>
          </cell>
          <cell r="L2928" t="str">
            <v>Av Simon Bolivar y Via a Nayon Centro Corporativo Ekopark Torre 1 PRODUBANCO</v>
          </cell>
        </row>
        <row r="2929">
          <cell r="A2929" t="str">
            <v>2495099</v>
          </cell>
          <cell r="B2929">
            <v>514217</v>
          </cell>
          <cell r="C2929" t="str">
            <v>2495099</v>
          </cell>
          <cell r="D2929" t="str">
            <v>MDELIVERY</v>
          </cell>
          <cell r="E2929" t="str">
            <v>DESPACHO</v>
          </cell>
          <cell r="F2929" t="str">
            <v>EXPRESS</v>
          </cell>
          <cell r="G2929" t="str">
            <v>FT85686</v>
          </cell>
          <cell r="H2929">
            <v>44970</v>
          </cell>
          <cell r="I2929" t="str">
            <v>ENTREGADO</v>
          </cell>
          <cell r="J2929">
            <v>44971</v>
          </cell>
          <cell r="K2929" t="str">
            <v>Rene Giovany Gongora_BANCO DE LA PRODUCCION S A PRODUBANCO</v>
          </cell>
          <cell r="L2929" t="str">
            <v>Av Simon Bolivar y Via a Nayon Centro Corporativo Ekopark Torre 1 PRODUBANCO</v>
          </cell>
        </row>
        <row r="2930">
          <cell r="A2930" t="str">
            <v>2495148</v>
          </cell>
          <cell r="B2930">
            <v>514218</v>
          </cell>
          <cell r="C2930" t="str">
            <v>2495148</v>
          </cell>
          <cell r="D2930" t="str">
            <v>MDELIVERY</v>
          </cell>
          <cell r="E2930" t="str">
            <v>DESPACHO</v>
          </cell>
          <cell r="F2930" t="str">
            <v>EXPRESS</v>
          </cell>
          <cell r="G2930" t="str">
            <v>TEX46834</v>
          </cell>
          <cell r="H2930">
            <v>44970</v>
          </cell>
          <cell r="I2930" t="str">
            <v>ENTREGADO</v>
          </cell>
          <cell r="J2930">
            <v>44970</v>
          </cell>
          <cell r="K2930" t="str">
            <v>Rene Giovany Gongora_BANCO DE LA PRODUCCION S A PRODUBANCO</v>
          </cell>
          <cell r="L2930" t="str">
            <v>Av Simon Bolivar y Via a Nayon Centro Corporativo Ekopark Torre 1 PRODUBANCO</v>
          </cell>
        </row>
        <row r="2931">
          <cell r="A2931" t="str">
            <v>2495154</v>
          </cell>
          <cell r="B2931">
            <v>514219</v>
          </cell>
          <cell r="C2931" t="str">
            <v>2495154</v>
          </cell>
          <cell r="D2931" t="str">
            <v>MDELIVERY</v>
          </cell>
          <cell r="E2931" t="str">
            <v>DESPACHO</v>
          </cell>
          <cell r="F2931" t="str">
            <v>EXPRESS</v>
          </cell>
          <cell r="G2931" t="str">
            <v>TFR46857</v>
          </cell>
          <cell r="H2931">
            <v>44970</v>
          </cell>
          <cell r="I2931" t="str">
            <v>ENTREGADO</v>
          </cell>
          <cell r="J2931">
            <v>44970</v>
          </cell>
          <cell r="K2931" t="str">
            <v xml:space="preserve">FANNY REVELO LEYDI MONTE_MEGADATOS S A </v>
          </cell>
          <cell r="L2931" t="str">
            <v>NuNez de Vela E3 13 y Atahualpa Ed Torre del puente 3er piso Quito</v>
          </cell>
        </row>
        <row r="2932">
          <cell r="A2932" t="str">
            <v>2495155</v>
          </cell>
          <cell r="B2932">
            <v>514220</v>
          </cell>
          <cell r="C2932" t="str">
            <v>2495155</v>
          </cell>
          <cell r="D2932" t="str">
            <v>MDELIVERY</v>
          </cell>
          <cell r="E2932" t="str">
            <v>DESPACHO</v>
          </cell>
          <cell r="F2932" t="str">
            <v>EXPRESS</v>
          </cell>
          <cell r="G2932" t="str">
            <v>TEX46838</v>
          </cell>
          <cell r="H2932">
            <v>44970</v>
          </cell>
          <cell r="I2932" t="str">
            <v>DEVOLUCION_EN_PROCESO</v>
          </cell>
          <cell r="J2932">
            <v>44973</v>
          </cell>
          <cell r="K2932" t="str">
            <v>Freddy Zapata_ASOCIACIoN DE EMPLEADOS PRONACA</v>
          </cell>
          <cell r="L2932" t="str">
            <v xml:space="preserve">Calle la union y Jorge Mortillo conjunto la finca 1 casa 39 diagonal al colegio ISM </v>
          </cell>
        </row>
        <row r="2933">
          <cell r="A2933" t="str">
            <v>2494947</v>
          </cell>
          <cell r="B2933">
            <v>514221</v>
          </cell>
          <cell r="C2933" t="str">
            <v>2494947</v>
          </cell>
          <cell r="D2933" t="str">
            <v>MDELIVERY</v>
          </cell>
          <cell r="E2933" t="str">
            <v>DESPACHO</v>
          </cell>
          <cell r="F2933" t="str">
            <v>NORMAL</v>
          </cell>
          <cell r="G2933" t="str">
            <v>031080002494947</v>
          </cell>
          <cell r="H2933">
            <v>44970</v>
          </cell>
          <cell r="I2933" t="str">
            <v>ENTREGADO</v>
          </cell>
          <cell r="J2933">
            <v>44971</v>
          </cell>
          <cell r="K2933" t="str">
            <v xml:space="preserve">AYON MERO TULIO JESUS_BANCO GUAYAQUIL S A </v>
          </cell>
          <cell r="L2933" t="str">
            <v>MANABI JIPIJAPA 9 DE OCTUBRE NA BOLIVAR A NOMBRE DE AYON MERO TULIO JESUS</v>
          </cell>
        </row>
        <row r="2934">
          <cell r="A2934" t="str">
            <v>2494948</v>
          </cell>
          <cell r="B2934">
            <v>514222</v>
          </cell>
          <cell r="C2934" t="str">
            <v>2494948</v>
          </cell>
          <cell r="D2934" t="str">
            <v>MDELIVERY</v>
          </cell>
          <cell r="E2934" t="str">
            <v>DESPACHO</v>
          </cell>
          <cell r="F2934" t="str">
            <v>NORMAL</v>
          </cell>
          <cell r="G2934" t="str">
            <v>FT85678</v>
          </cell>
          <cell r="H2934">
            <v>44970</v>
          </cell>
          <cell r="I2934" t="str">
            <v>ENTREGADO</v>
          </cell>
          <cell r="J2934">
            <v>44971</v>
          </cell>
          <cell r="K2934" t="str">
            <v xml:space="preserve">Edison David Valencia Saavedra_BANCO GUAYAQUIL S A </v>
          </cell>
          <cell r="L2934" t="str">
            <v>Av Santa Maria y Reina Victoria edificio Banco Guayaquil piso 2</v>
          </cell>
        </row>
        <row r="2935">
          <cell r="A2935" t="str">
            <v>2494949</v>
          </cell>
          <cell r="B2935">
            <v>514223</v>
          </cell>
          <cell r="C2935" t="str">
            <v>2494949</v>
          </cell>
          <cell r="D2935" t="str">
            <v>MDELIVERY</v>
          </cell>
          <cell r="E2935" t="str">
            <v>DESPACHO</v>
          </cell>
          <cell r="F2935" t="str">
            <v>NORMAL</v>
          </cell>
          <cell r="G2935" t="str">
            <v>FT85674</v>
          </cell>
          <cell r="H2935">
            <v>44970</v>
          </cell>
          <cell r="I2935" t="str">
            <v>ENTREGADO</v>
          </cell>
          <cell r="J2935">
            <v>44971</v>
          </cell>
          <cell r="K2935" t="str">
            <v>Sofia Alexandra Benitez Recalde_ASOCIACION SOLIDARISTA PROFUTURO</v>
          </cell>
          <cell r="L2935" t="str">
            <v xml:space="preserve"> PICHINCHA QUITO Holcim Planta Quito Norte Av Manuel Zambrano 200 y 6 de Diciembre </v>
          </cell>
        </row>
        <row r="2936">
          <cell r="A2936" t="str">
            <v>2494951</v>
          </cell>
          <cell r="B2936">
            <v>514224</v>
          </cell>
          <cell r="C2936" t="str">
            <v>2494951</v>
          </cell>
          <cell r="D2936" t="str">
            <v>MDELIVERY</v>
          </cell>
          <cell r="E2936" t="str">
            <v>DESPACHO</v>
          </cell>
          <cell r="F2936" t="str">
            <v>NORMAL</v>
          </cell>
          <cell r="G2936" t="str">
            <v>FT85693</v>
          </cell>
          <cell r="H2936">
            <v>44970</v>
          </cell>
          <cell r="I2936" t="str">
            <v>ENTREGADO</v>
          </cell>
          <cell r="J2936">
            <v>44972</v>
          </cell>
          <cell r="K2936" t="str">
            <v xml:space="preserve">Lcda Sonia Figueroa de Estrada_ AGRICOLA ARVECOR S A </v>
          </cell>
          <cell r="L2936" t="str">
            <v xml:space="preserve">la ciudad de Guayaquil Dolores Sucre No 109 y El Oro barrio del Centenario </v>
          </cell>
        </row>
        <row r="2937">
          <cell r="A2937" t="str">
            <v>2494952</v>
          </cell>
          <cell r="B2937">
            <v>514225</v>
          </cell>
          <cell r="C2937" t="str">
            <v>2494952</v>
          </cell>
          <cell r="D2937" t="str">
            <v>MDELIVERY</v>
          </cell>
          <cell r="E2937" t="str">
            <v>DESPACHO</v>
          </cell>
          <cell r="F2937" t="str">
            <v>NORMAL</v>
          </cell>
          <cell r="G2937" t="str">
            <v>FT85675</v>
          </cell>
          <cell r="H2937">
            <v>44970</v>
          </cell>
          <cell r="I2937" t="str">
            <v>ENTREGADO</v>
          </cell>
          <cell r="J2937">
            <v>44971</v>
          </cell>
          <cell r="K2937" t="str">
            <v>GABRIELA TUAREZ_ PICHINCHA SISTEMAS ACOVI CA</v>
          </cell>
          <cell r="L2937" t="str">
            <v>Bogota OE 1 33 y Av 10 de Agosto Primer Piso</v>
          </cell>
        </row>
        <row r="2938">
          <cell r="A2938" t="str">
            <v>2494953</v>
          </cell>
          <cell r="B2938">
            <v>514226</v>
          </cell>
          <cell r="C2938" t="str">
            <v>2494953</v>
          </cell>
          <cell r="D2938" t="str">
            <v>MDELIVERY</v>
          </cell>
          <cell r="E2938" t="str">
            <v>DESPACHO</v>
          </cell>
          <cell r="F2938" t="str">
            <v>NORMAL</v>
          </cell>
          <cell r="G2938" t="str">
            <v>FT85677</v>
          </cell>
          <cell r="H2938">
            <v>44970</v>
          </cell>
          <cell r="I2938" t="str">
            <v>ENTREGADO</v>
          </cell>
          <cell r="J2938">
            <v>44971</v>
          </cell>
          <cell r="K2938" t="str">
            <v xml:space="preserve">VERDUGA DELGADO GUSTAVO ADOLFO_BANCO GUAYAQUIL S A </v>
          </cell>
          <cell r="L2938" t="str">
            <v>PICHINCHA QUITO MANUEL CORDOVA GALARZA NA CONJUNTO EL PORTAL DE MALAGA 2 MALAGA</v>
          </cell>
        </row>
        <row r="2939">
          <cell r="A2939" t="str">
            <v>2494954</v>
          </cell>
          <cell r="B2939">
            <v>514227</v>
          </cell>
          <cell r="C2939" t="str">
            <v>2494954</v>
          </cell>
          <cell r="D2939" t="str">
            <v>MDELIVERY</v>
          </cell>
          <cell r="E2939" t="str">
            <v>DESPACHO</v>
          </cell>
          <cell r="F2939" t="str">
            <v>NORMAL</v>
          </cell>
          <cell r="G2939" t="str">
            <v>031080002494954</v>
          </cell>
          <cell r="H2939">
            <v>44970</v>
          </cell>
          <cell r="I2939" t="str">
            <v>ENTREGADO</v>
          </cell>
          <cell r="J2939">
            <v>44971</v>
          </cell>
          <cell r="K2939" t="str">
            <v xml:space="preserve">BEDON OCANA LUIS ALBERTO_BANCO GUAYAQUIL S A </v>
          </cell>
          <cell r="L2939" t="str">
            <v>CHIMBORAZO RIOBAMBA AV LA PRENSA NA Y CANONIGO RAMOS ESQUINA EDIFICIO BANCO GUAYAQUIL</v>
          </cell>
        </row>
        <row r="2940">
          <cell r="A2940" t="str">
            <v>2494956</v>
          </cell>
          <cell r="B2940">
            <v>514228</v>
          </cell>
          <cell r="C2940" t="str">
            <v>2494956</v>
          </cell>
          <cell r="D2940" t="str">
            <v>MDELIVERY</v>
          </cell>
          <cell r="E2940" t="str">
            <v>DESPACHO</v>
          </cell>
          <cell r="F2940" t="str">
            <v>NORMAL</v>
          </cell>
          <cell r="G2940" t="str">
            <v>FT85690</v>
          </cell>
          <cell r="H2940">
            <v>44970</v>
          </cell>
          <cell r="I2940" t="str">
            <v>ENTREGADO</v>
          </cell>
          <cell r="J2940">
            <v>44971</v>
          </cell>
          <cell r="K2940" t="str">
            <v>GUARDIA TURNO_TELCONET S A</v>
          </cell>
          <cell r="L2940" t="str">
            <v xml:space="preserve">GUAYAS GUAYAQUIL Kennedy Norte Mz 109 solar 21 En la garita de los agentes de seguridad </v>
          </cell>
        </row>
        <row r="2941">
          <cell r="A2941" t="str">
            <v>2494958</v>
          </cell>
          <cell r="B2941">
            <v>514229</v>
          </cell>
          <cell r="C2941" t="str">
            <v>2494958</v>
          </cell>
          <cell r="D2941" t="str">
            <v>MDELIVERY</v>
          </cell>
          <cell r="E2941" t="str">
            <v>DESPACHO</v>
          </cell>
          <cell r="F2941" t="str">
            <v>NORMAL</v>
          </cell>
          <cell r="G2941" t="str">
            <v>031080002494958</v>
          </cell>
          <cell r="H2941">
            <v>44970</v>
          </cell>
          <cell r="I2941" t="str">
            <v>ENTREGADO</v>
          </cell>
          <cell r="J2941">
            <v>44973</v>
          </cell>
          <cell r="K2941" t="str">
            <v>EDDY HUMBERTO MAGALLANES MENDOZA_EDDY HUMBERTO MAGALLANES MENDOZA</v>
          </cell>
          <cell r="L2941" t="str">
            <v>NOBOL VIA A MANABI SECTOR LOS KIOSCOS A DOS CUADRAS ESCUELITA 24 DE MAYO EN LA PRINCIPAL</v>
          </cell>
        </row>
        <row r="2942">
          <cell r="A2942" t="str">
            <v>2494959</v>
          </cell>
          <cell r="B2942">
            <v>514230</v>
          </cell>
          <cell r="C2942" t="str">
            <v>2494959</v>
          </cell>
          <cell r="D2942" t="str">
            <v>MDELIVERY</v>
          </cell>
          <cell r="E2942" t="str">
            <v>DESPACHO</v>
          </cell>
          <cell r="F2942" t="str">
            <v>NORMAL</v>
          </cell>
          <cell r="G2942" t="str">
            <v>031080002494959</v>
          </cell>
          <cell r="H2942">
            <v>44970</v>
          </cell>
          <cell r="I2942" t="str">
            <v>INCIDENCIA</v>
          </cell>
          <cell r="J2942">
            <v>44973</v>
          </cell>
          <cell r="K2942" t="str">
            <v>PEDRO JOSE GUAMAN SALAZAR_PEDRO JOSE GUAMAN SALAZAR</v>
          </cell>
          <cell r="L2942" t="str">
            <v>Km 14 Via Daule y Calle 27 NO Ingresando por la cerveceria Brahma hasta llegar a la dispensa la Favorita</v>
          </cell>
        </row>
        <row r="2943">
          <cell r="A2943" t="str">
            <v>2494960</v>
          </cell>
          <cell r="B2943">
            <v>514231</v>
          </cell>
          <cell r="C2943" t="str">
            <v>2494960</v>
          </cell>
          <cell r="D2943" t="str">
            <v>MDELIVERY</v>
          </cell>
          <cell r="E2943" t="str">
            <v>DESPACHO</v>
          </cell>
          <cell r="F2943" t="str">
            <v>NORMAL</v>
          </cell>
          <cell r="G2943" t="str">
            <v>031080002494960</v>
          </cell>
          <cell r="H2943">
            <v>44970</v>
          </cell>
          <cell r="I2943" t="str">
            <v>ENTREGADO</v>
          </cell>
          <cell r="J2943">
            <v>44971</v>
          </cell>
          <cell r="K2943" t="str">
            <v>JAVIER EDUARDO VELEZ ALCIVAR_JAVIER EDUARDO VELEZ ALCIVAR</v>
          </cell>
          <cell r="L2943" t="str">
            <v>Av Marco Aray DueNa Cerca al Colegio Cayetano</v>
          </cell>
        </row>
        <row r="2944">
          <cell r="A2944" t="str">
            <v>2494962</v>
          </cell>
          <cell r="B2944">
            <v>514232</v>
          </cell>
          <cell r="C2944" t="str">
            <v>2494962</v>
          </cell>
          <cell r="D2944" t="str">
            <v>MDELIVERY</v>
          </cell>
          <cell r="E2944" t="str">
            <v>DESPACHO</v>
          </cell>
          <cell r="F2944" t="str">
            <v>NORMAL</v>
          </cell>
          <cell r="G2944" t="str">
            <v>FT85673</v>
          </cell>
          <cell r="H2944">
            <v>44970</v>
          </cell>
          <cell r="I2944" t="str">
            <v>ENTREGADO</v>
          </cell>
          <cell r="J2944">
            <v>44971</v>
          </cell>
          <cell r="K2944" t="str">
            <v>Elizabeth Hidalgo_ASOCIACION DE EMPLEADOS DE PETROAMAZONAS EP</v>
          </cell>
          <cell r="L2944" t="str">
            <v xml:space="preserve"> LA NINA E9 64 Y AV 6 DE DICIEMBRE EDIFICIO SAN FRANCISCO PLAZA PISO 2 ALADO BANCO INTERNACIONA La entrega de los equipos realizarla los dias lunes miercoles o jueves </v>
          </cell>
        </row>
        <row r="2945">
          <cell r="A2945" t="str">
            <v>2494963</v>
          </cell>
          <cell r="B2945">
            <v>514233</v>
          </cell>
          <cell r="C2945" t="str">
            <v>2494963</v>
          </cell>
          <cell r="D2945" t="str">
            <v>MDELIVERY</v>
          </cell>
          <cell r="E2945" t="str">
            <v>DESPACHO</v>
          </cell>
          <cell r="F2945" t="str">
            <v>NORMAL</v>
          </cell>
          <cell r="G2945" t="str">
            <v>FT85691</v>
          </cell>
          <cell r="H2945">
            <v>44970</v>
          </cell>
          <cell r="I2945" t="str">
            <v>ENTREGADO</v>
          </cell>
          <cell r="J2945">
            <v>44971</v>
          </cell>
          <cell r="K2945" t="str">
            <v>GUARDIA TURNO_TELCONET S A</v>
          </cell>
          <cell r="L2945" t="str">
            <v xml:space="preserve">GUAYAS GUAYAQUIL Kennedy Norte Mz 109 solar 21 En la garita de los agentes de seguridad </v>
          </cell>
        </row>
        <row r="2946">
          <cell r="A2946" t="str">
            <v>2494966</v>
          </cell>
          <cell r="B2946">
            <v>514234</v>
          </cell>
          <cell r="C2946" t="str">
            <v>2494966</v>
          </cell>
          <cell r="D2946" t="str">
            <v>MDELIVERY</v>
          </cell>
          <cell r="E2946" t="str">
            <v>DESPACHO</v>
          </cell>
          <cell r="F2946" t="str">
            <v>NORMAL</v>
          </cell>
          <cell r="G2946" t="str">
            <v>031080002494966</v>
          </cell>
          <cell r="H2946">
            <v>44970</v>
          </cell>
          <cell r="I2946" t="str">
            <v>ENTREGADO</v>
          </cell>
          <cell r="J2946">
            <v>44971</v>
          </cell>
          <cell r="K2946" t="str">
            <v>KATHERINE JESSENIA LEON TUMBACO_KATHERINE JESSENIA LEON TUMBACO</v>
          </cell>
          <cell r="L2946" t="str">
            <v>Pascuales av principal calle caluma Y LA JOYA DE LOS SACHAS mz 137 solar 94 CASA ESQUINERA 2 PISOS COLOR AMARILLO</v>
          </cell>
        </row>
        <row r="2947">
          <cell r="A2947" t="str">
            <v>2494967</v>
          </cell>
          <cell r="B2947">
            <v>514235</v>
          </cell>
          <cell r="C2947" t="str">
            <v>2494967</v>
          </cell>
          <cell r="D2947" t="str">
            <v>MDELIVERY</v>
          </cell>
          <cell r="E2947" t="str">
            <v>DESPACHO</v>
          </cell>
          <cell r="F2947" t="str">
            <v>NORMAL</v>
          </cell>
          <cell r="G2947" t="str">
            <v>FT85668</v>
          </cell>
          <cell r="H2947">
            <v>44970</v>
          </cell>
          <cell r="I2947" t="str">
            <v>ENTREGADO</v>
          </cell>
          <cell r="J2947">
            <v>44971</v>
          </cell>
          <cell r="K2947" t="str">
            <v xml:space="preserve">Henry Maya_BIOSALMI ANIMAL NUTRITION Y SMARTFEDDING S A </v>
          </cell>
          <cell r="L2947" t="str">
            <v xml:space="preserve">Quito Urb de liga pomasqui lote 161 https www google com maps place 0 C2 B001 29 2 22S 78 C2 B026 07 9 22W @ 0 0247685 78 4377279 17z data 3m1 4b1 4m5 3m4 1s0x0 0x315ad2957c318d9f 8m2 3d 0 0247685 4d </v>
          </cell>
        </row>
        <row r="2948">
          <cell r="A2948" t="str">
            <v>2494970</v>
          </cell>
          <cell r="B2948">
            <v>514236</v>
          </cell>
          <cell r="C2948" t="str">
            <v>2494970</v>
          </cell>
          <cell r="D2948" t="str">
            <v>MDELIVERY</v>
          </cell>
          <cell r="E2948" t="str">
            <v>DESPACHO</v>
          </cell>
          <cell r="F2948" t="str">
            <v>NORMAL</v>
          </cell>
          <cell r="G2948" t="str">
            <v>FT85638</v>
          </cell>
          <cell r="H2948">
            <v>44970</v>
          </cell>
          <cell r="I2948" t="str">
            <v>ENTREGADO</v>
          </cell>
          <cell r="J2948">
            <v>44971</v>
          </cell>
          <cell r="K2948" t="str">
            <v xml:space="preserve">Elizabeth Cely_SUMINISTROS MEDICOS Y DE LABORATORIO SUMELAB CIA </v>
          </cell>
          <cell r="L2948" t="str">
            <v xml:space="preserve"> Av Rio Pastaza 777 y Av Ilalo valle de los chillos </v>
          </cell>
        </row>
        <row r="2949">
          <cell r="A2949" t="str">
            <v>2494981</v>
          </cell>
          <cell r="B2949">
            <v>514237</v>
          </cell>
          <cell r="C2949" t="str">
            <v>2494981</v>
          </cell>
          <cell r="D2949" t="str">
            <v>MDELIVERY</v>
          </cell>
          <cell r="E2949" t="str">
            <v>DESPACHO</v>
          </cell>
          <cell r="F2949" t="str">
            <v>NORMAL</v>
          </cell>
          <cell r="G2949" t="str">
            <v>FT85634</v>
          </cell>
          <cell r="H2949">
            <v>44970</v>
          </cell>
          <cell r="I2949" t="str">
            <v>ENTREGADO</v>
          </cell>
          <cell r="J2949">
            <v>44971</v>
          </cell>
          <cell r="K2949" t="str">
            <v>Elizabeth Cely_8 9593E 18</v>
          </cell>
          <cell r="L2949" t="str">
            <v xml:space="preserve"> Av Rio Pastaza 777 y Av Ilalo valle de los chillos </v>
          </cell>
        </row>
        <row r="2950">
          <cell r="A2950" t="str">
            <v>1060621</v>
          </cell>
          <cell r="B2950">
            <v>514201</v>
          </cell>
          <cell r="C2950" t="str">
            <v>1060621</v>
          </cell>
          <cell r="D2950" t="str">
            <v>SPARE</v>
          </cell>
          <cell r="E2950" t="str">
            <v>DESPACHO</v>
          </cell>
          <cell r="F2950" t="str">
            <v>NORMAL</v>
          </cell>
          <cell r="G2950" t="str">
            <v>85591</v>
          </cell>
          <cell r="H2950">
            <v>44970</v>
          </cell>
          <cell r="I2950" t="str">
            <v>ENTREGADO</v>
          </cell>
          <cell r="J2950">
            <v>44970</v>
          </cell>
          <cell r="K2950" t="str">
            <v>OFICINA HUAWEI - GYE</v>
          </cell>
          <cell r="L2950" t="str">
            <v>AV. FRANCISCO DE ORELLANA Y ALBERTO BORGES, EDIFICIO CLARO CENTRUM PISO 12</v>
          </cell>
        </row>
        <row r="2951">
          <cell r="A2951" t="str">
            <v>4900937</v>
          </cell>
          <cell r="B2951">
            <v>514191</v>
          </cell>
          <cell r="C2951" t="str">
            <v>4900937</v>
          </cell>
          <cell r="D2951" t="str">
            <v>MDELIVERY</v>
          </cell>
          <cell r="E2951" t="str">
            <v>DESPACHO</v>
          </cell>
          <cell r="F2951" t="str">
            <v>NORMAL</v>
          </cell>
          <cell r="G2951" t="str">
            <v>FT85806</v>
          </cell>
          <cell r="H2951">
            <v>44970</v>
          </cell>
          <cell r="I2951" t="str">
            <v>ENTREGADO</v>
          </cell>
          <cell r="J2951">
            <v>44971</v>
          </cell>
          <cell r="K2951" t="str">
            <v>Mathllury Paola Amagua Chalco</v>
          </cell>
          <cell r="L2951" t="str">
            <v>SANGOLQUI AV EL INCA  LOTE 1 CALLE SANTA BARBARA</v>
          </cell>
        </row>
        <row r="2952">
          <cell r="A2952" t="str">
            <v>4901093</v>
          </cell>
          <cell r="B2952">
            <v>514192</v>
          </cell>
          <cell r="C2952" t="str">
            <v>4901093</v>
          </cell>
          <cell r="D2952" t="str">
            <v>MDELIVERY</v>
          </cell>
          <cell r="E2952" t="str">
            <v>DESPACHO</v>
          </cell>
          <cell r="F2952" t="str">
            <v>NORMAL</v>
          </cell>
          <cell r="G2952" t="str">
            <v>031080004901093</v>
          </cell>
          <cell r="H2952">
            <v>44970</v>
          </cell>
          <cell r="I2952" t="str">
            <v>ENTREGADO</v>
          </cell>
          <cell r="J2952">
            <v>44973</v>
          </cell>
          <cell r="K2952" t="str">
            <v>Patricio Fernando Tenorio Toapanta</v>
          </cell>
          <cell r="L2952" t="str">
            <v>SANTO DOMINGO CALLE SATELITE SN CALLE URANO</v>
          </cell>
        </row>
        <row r="2953">
          <cell r="A2953" t="str">
            <v>4901110</v>
          </cell>
          <cell r="B2953">
            <v>514193</v>
          </cell>
          <cell r="C2953" t="str">
            <v>4901110</v>
          </cell>
          <cell r="D2953" t="str">
            <v>MDELIVERY</v>
          </cell>
          <cell r="E2953" t="str">
            <v>DESPACHO</v>
          </cell>
          <cell r="F2953" t="str">
            <v>NORMAL</v>
          </cell>
          <cell r="G2953" t="str">
            <v>031080004901110</v>
          </cell>
          <cell r="H2953">
            <v>44970</v>
          </cell>
          <cell r="I2953" t="str">
            <v>ENTREGADO</v>
          </cell>
          <cell r="J2953">
            <v>44971</v>
          </cell>
          <cell r="K2953" t="str">
            <v>ENMA ISABEL LONDA PLUAS</v>
          </cell>
          <cell r="L2953" t="str">
            <v>LA AURORA URB LOGARE  MZ 13 VILLA 1  VIA SALITRE KM 14 Y MEDIO</v>
          </cell>
        </row>
        <row r="2954">
          <cell r="A2954" t="str">
            <v>4901129</v>
          </cell>
          <cell r="B2954">
            <v>514194</v>
          </cell>
          <cell r="C2954" t="str">
            <v>4901129</v>
          </cell>
          <cell r="D2954" t="str">
            <v>MDELIVERY</v>
          </cell>
          <cell r="E2954" t="str">
            <v>DESPACHO</v>
          </cell>
          <cell r="F2954" t="str">
            <v>NORMAL</v>
          </cell>
          <cell r="G2954" t="str">
            <v>FT85720</v>
          </cell>
          <cell r="H2954">
            <v>44970</v>
          </cell>
          <cell r="I2954" t="str">
            <v>ENTREGADO</v>
          </cell>
          <cell r="J2954">
            <v>44971</v>
          </cell>
          <cell r="K2954" t="str">
            <v>DIANA VIRGINIA MATAMOROS VELIZ</v>
          </cell>
          <cell r="L2954" t="str">
            <v>TARQUI CDLA ALBORADA  13AVA ETAPA MZ18 VILLA 12</v>
          </cell>
        </row>
        <row r="2955">
          <cell r="A2955" t="str">
            <v>4901202</v>
          </cell>
          <cell r="B2955">
            <v>514195</v>
          </cell>
          <cell r="C2955" t="str">
            <v>4901202</v>
          </cell>
          <cell r="D2955" t="str">
            <v>MDELIVERY</v>
          </cell>
          <cell r="E2955" t="str">
            <v>DESPACHO</v>
          </cell>
          <cell r="F2955" t="str">
            <v>NORMAL</v>
          </cell>
          <cell r="G2955" t="str">
            <v>FT85647</v>
          </cell>
          <cell r="H2955">
            <v>44970</v>
          </cell>
          <cell r="I2955" t="str">
            <v>ENTREGADO</v>
          </cell>
          <cell r="J2955">
            <v>44971</v>
          </cell>
          <cell r="K2955" t="str">
            <v>LAUXY MILADY QUIROZ BUSTE</v>
          </cell>
          <cell r="L2955" t="str">
            <v>RUMIPAMBA PASAJE OE5C O BERNABE PESANTESCO N36 160 AV MANIOSCA</v>
          </cell>
        </row>
        <row r="2956">
          <cell r="A2956" t="str">
            <v>4901301</v>
          </cell>
          <cell r="B2956">
            <v>514196</v>
          </cell>
          <cell r="C2956" t="str">
            <v>4901301</v>
          </cell>
          <cell r="D2956" t="str">
            <v>MDELIVERY</v>
          </cell>
          <cell r="E2956" t="str">
            <v>DESPACHO</v>
          </cell>
          <cell r="F2956" t="str">
            <v>NORMAL</v>
          </cell>
          <cell r="G2956" t="str">
            <v>031080004901301</v>
          </cell>
          <cell r="H2956">
            <v>44970</v>
          </cell>
          <cell r="I2956" t="str">
            <v>ENTREGADO</v>
          </cell>
          <cell r="J2956">
            <v>44971</v>
          </cell>
          <cell r="K2956" t="str">
            <v>Genny Alexandra Vera Pico</v>
          </cell>
          <cell r="L2956" t="str">
            <v>MANTA CALLE 7  SN AV MALECON</v>
          </cell>
        </row>
        <row r="2957">
          <cell r="A2957" t="str">
            <v>4901416</v>
          </cell>
          <cell r="B2957">
            <v>514197</v>
          </cell>
          <cell r="C2957" t="str">
            <v>4901416</v>
          </cell>
          <cell r="D2957" t="str">
            <v>MDELIVERY</v>
          </cell>
          <cell r="E2957" t="str">
            <v>DESPACHO</v>
          </cell>
          <cell r="F2957" t="str">
            <v>NORMAL</v>
          </cell>
          <cell r="G2957" t="str">
            <v>FT85652</v>
          </cell>
          <cell r="H2957">
            <v>44970</v>
          </cell>
          <cell r="I2957" t="str">
            <v>ENTREGADO</v>
          </cell>
          <cell r="J2957">
            <v>44971</v>
          </cell>
          <cell r="K2957" t="str">
            <v>MARCOS ESTEFANO NARVAEZ ROJAS</v>
          </cell>
          <cell r="L2957" t="str">
            <v>BELISARIO QUEVEDO CALLE LORENZO ALDANA  237  CALLE RUIZ DE CASTILLO</v>
          </cell>
        </row>
        <row r="2958">
          <cell r="A2958" t="str">
            <v>4901508</v>
          </cell>
          <cell r="B2958">
            <v>514198</v>
          </cell>
          <cell r="C2958" t="str">
            <v>4901508</v>
          </cell>
          <cell r="D2958" t="str">
            <v>MDELIVERY</v>
          </cell>
          <cell r="E2958" t="str">
            <v>DESPACHO</v>
          </cell>
          <cell r="F2958" t="str">
            <v>NORMAL</v>
          </cell>
          <cell r="G2958" t="str">
            <v>FT85742</v>
          </cell>
          <cell r="H2958">
            <v>44970</v>
          </cell>
          <cell r="I2958" t="str">
            <v>ENTREGADO</v>
          </cell>
          <cell r="J2958">
            <v>44971</v>
          </cell>
          <cell r="K2958" t="str">
            <v>JENNIFER LORENA MUJICA CHIRIBOGA</v>
          </cell>
          <cell r="L2958" t="str">
            <v>CARBO CONCEPCION AV PICHINCHA 200  AV 9 DE OCTUBRE</v>
          </cell>
        </row>
        <row r="2959">
          <cell r="A2959" t="str">
            <v>4901582</v>
          </cell>
          <cell r="B2959">
            <v>514199</v>
          </cell>
          <cell r="C2959" t="str">
            <v>4901582</v>
          </cell>
          <cell r="D2959" t="str">
            <v>MDELIVERY</v>
          </cell>
          <cell r="E2959" t="str">
            <v>DESPACHO</v>
          </cell>
          <cell r="F2959" t="str">
            <v>NORMAL</v>
          </cell>
          <cell r="G2959" t="str">
            <v>031080004901582</v>
          </cell>
          <cell r="H2959">
            <v>44970</v>
          </cell>
          <cell r="I2959" t="str">
            <v>ENTREGADO</v>
          </cell>
          <cell r="J2959">
            <v>44972</v>
          </cell>
          <cell r="K2959" t="str">
            <v>SHIRLEY CECILIA CONFORME PAZMINO</v>
          </cell>
          <cell r="L2959" t="str">
            <v>PLAYAS AV PEDRO MENENDEZ GILBERT  SN AV 3 DE AGOSTO</v>
          </cell>
        </row>
        <row r="2960">
          <cell r="A2960" t="str">
            <v>4898838</v>
          </cell>
          <cell r="B2960">
            <v>514146</v>
          </cell>
          <cell r="C2960" t="str">
            <v>4898838</v>
          </cell>
          <cell r="D2960" t="str">
            <v>MDELIVERY</v>
          </cell>
          <cell r="E2960" t="str">
            <v>DESPACHO</v>
          </cell>
          <cell r="F2960" t="str">
            <v>NORMAL</v>
          </cell>
          <cell r="G2960" t="str">
            <v>FT85723</v>
          </cell>
          <cell r="H2960">
            <v>44970</v>
          </cell>
          <cell r="I2960" t="str">
            <v>ENTREGADO</v>
          </cell>
          <cell r="J2960">
            <v>44971</v>
          </cell>
          <cell r="K2960" t="str">
            <v>BYRON JOEL MARCILLO PINCAY</v>
          </cell>
          <cell r="L2960" t="str">
            <v>TARQUI AV DEL BOMBERO  SN</v>
          </cell>
        </row>
        <row r="2961">
          <cell r="A2961" t="str">
            <v>4898916</v>
          </cell>
          <cell r="B2961">
            <v>514147</v>
          </cell>
          <cell r="C2961" t="str">
            <v>4898916</v>
          </cell>
          <cell r="D2961" t="str">
            <v>MDELIVERY</v>
          </cell>
          <cell r="E2961" t="str">
            <v>DESPACHO</v>
          </cell>
          <cell r="F2961" t="str">
            <v>NORMAL</v>
          </cell>
          <cell r="G2961" t="str">
            <v>FT85807</v>
          </cell>
          <cell r="H2961">
            <v>44970</v>
          </cell>
          <cell r="I2961" t="str">
            <v>ENTREGADO</v>
          </cell>
          <cell r="J2961">
            <v>44971</v>
          </cell>
          <cell r="K2961" t="str">
            <v>JAIME OSWALDO GARZON SIMBA</v>
          </cell>
          <cell r="L2961" t="str">
            <v>SANGOLQUI AV LUIS CORDERO 917 Y ESPANA</v>
          </cell>
        </row>
        <row r="2962">
          <cell r="A2962" t="str">
            <v>4898935</v>
          </cell>
          <cell r="B2962">
            <v>514148</v>
          </cell>
          <cell r="C2962" t="str">
            <v>4898935</v>
          </cell>
          <cell r="D2962" t="str">
            <v>MDELIVERY</v>
          </cell>
          <cell r="E2962" t="str">
            <v>DESPACHO</v>
          </cell>
          <cell r="F2962" t="str">
            <v>NORMAL</v>
          </cell>
          <cell r="G2962" t="str">
            <v>FT85808</v>
          </cell>
          <cell r="H2962">
            <v>44970</v>
          </cell>
          <cell r="I2962" t="str">
            <v>ENTREGADO</v>
          </cell>
          <cell r="J2962">
            <v>44972</v>
          </cell>
          <cell r="K2962" t="str">
            <v>LUIS HERNAN PALACIOS CORDOVA</v>
          </cell>
          <cell r="L2962" t="str">
            <v>SANGOLQUI CALLE AV GRAL ENRIQUEZ SN Y CALLE A</v>
          </cell>
        </row>
        <row r="2963">
          <cell r="A2963" t="str">
            <v>4898962</v>
          </cell>
          <cell r="B2963">
            <v>514149</v>
          </cell>
          <cell r="C2963" t="str">
            <v>4898962</v>
          </cell>
          <cell r="D2963" t="str">
            <v>MDELIVERY</v>
          </cell>
          <cell r="E2963" t="str">
            <v>DESPACHO</v>
          </cell>
          <cell r="F2963" t="str">
            <v>NORMAL</v>
          </cell>
          <cell r="G2963" t="str">
            <v>FT85649</v>
          </cell>
          <cell r="H2963">
            <v>44970</v>
          </cell>
          <cell r="I2963" t="str">
            <v>ENTREGADO</v>
          </cell>
          <cell r="J2963">
            <v>44972</v>
          </cell>
          <cell r="K2963" t="str">
            <v>GONZALO ADOLFO HURTADO VACA</v>
          </cell>
          <cell r="L2963" t="str">
            <v>INIAQUITO CALLE AV ELOY ALFARO DELGADO N34 166   Y FERNANDO AYARZA</v>
          </cell>
        </row>
        <row r="2964">
          <cell r="A2964" t="str">
            <v>4898963</v>
          </cell>
          <cell r="B2964">
            <v>514150</v>
          </cell>
          <cell r="C2964" t="str">
            <v>4898963</v>
          </cell>
          <cell r="D2964" t="str">
            <v>MDELIVERY</v>
          </cell>
          <cell r="E2964" t="str">
            <v>DESPACHO</v>
          </cell>
          <cell r="F2964" t="str">
            <v>NORMAL</v>
          </cell>
          <cell r="G2964" t="str">
            <v>FT85731</v>
          </cell>
          <cell r="H2964">
            <v>44970</v>
          </cell>
          <cell r="I2964" t="str">
            <v>ENTREGADO</v>
          </cell>
          <cell r="J2964">
            <v>44972</v>
          </cell>
          <cell r="K2964" t="str">
            <v>BETSY MARJORIE TRIANA MONTECE</v>
          </cell>
          <cell r="L2964" t="str">
            <v>XIMENA AV 25 DE JULIO  SN  Y AV CACIQUE TOMALA</v>
          </cell>
        </row>
        <row r="2965">
          <cell r="A2965" t="str">
            <v>4899009</v>
          </cell>
          <cell r="B2965">
            <v>514151</v>
          </cell>
          <cell r="C2965" t="str">
            <v>4899009</v>
          </cell>
          <cell r="D2965" t="str">
            <v>MDELIVERY</v>
          </cell>
          <cell r="E2965" t="str">
            <v>DESPACHO</v>
          </cell>
          <cell r="F2965" t="str">
            <v>NORMAL</v>
          </cell>
          <cell r="G2965" t="str">
            <v>FT85650</v>
          </cell>
          <cell r="H2965">
            <v>44970</v>
          </cell>
          <cell r="I2965" t="str">
            <v>ENTREGADO</v>
          </cell>
          <cell r="J2965">
            <v>44971</v>
          </cell>
          <cell r="K2965" t="str">
            <v>CARLA JULIANNA BEDON TAPIA</v>
          </cell>
          <cell r="L2965" t="str">
            <v>CHILLOGALLO CALLE JOSEFA CALXTO  LOTE 288  Y AMBROSIO ACOSTA</v>
          </cell>
        </row>
        <row r="2966">
          <cell r="A2966" t="str">
            <v>4899317</v>
          </cell>
          <cell r="B2966">
            <v>514152</v>
          </cell>
          <cell r="C2966" t="str">
            <v>4899317</v>
          </cell>
          <cell r="D2966" t="str">
            <v>MDELIVERY</v>
          </cell>
          <cell r="E2966" t="str">
            <v>DESPACHO</v>
          </cell>
          <cell r="F2966" t="str">
            <v>NORMAL</v>
          </cell>
          <cell r="G2966" t="str">
            <v>031080004899317</v>
          </cell>
          <cell r="H2966">
            <v>44970</v>
          </cell>
          <cell r="I2966" t="str">
            <v>ENTREGADO</v>
          </cell>
          <cell r="J2966">
            <v>44972</v>
          </cell>
          <cell r="K2966" t="str">
            <v>JORGE PATRICIO OCHOA MENDOZA</v>
          </cell>
          <cell r="L2966" t="str">
            <v>ALAUSI CALLE ESTEBAN OROZCO  SN  VILLALBA</v>
          </cell>
        </row>
        <row r="2967">
          <cell r="A2967" t="str">
            <v>4900247</v>
          </cell>
          <cell r="B2967">
            <v>514153</v>
          </cell>
          <cell r="C2967" t="str">
            <v>4900247</v>
          </cell>
          <cell r="D2967" t="str">
            <v>MDELIVERY</v>
          </cell>
          <cell r="E2967" t="str">
            <v>DESPACHO</v>
          </cell>
          <cell r="F2967" t="str">
            <v>NORMAL</v>
          </cell>
          <cell r="G2967" t="str">
            <v>FT85740</v>
          </cell>
          <cell r="H2967">
            <v>44970</v>
          </cell>
          <cell r="I2967" t="str">
            <v>ENTREGADO</v>
          </cell>
          <cell r="J2967">
            <v>44971</v>
          </cell>
          <cell r="K2967" t="str">
            <v>NORMA DOLORES CEDENO ROMAN</v>
          </cell>
          <cell r="L2967" t="str">
            <v>TARQUI SAUCES 3  MZ 184 VILLA 3</v>
          </cell>
        </row>
        <row r="2968">
          <cell r="A2968" t="str">
            <v>33092</v>
          </cell>
          <cell r="B2968">
            <v>514154</v>
          </cell>
          <cell r="C2968" t="str">
            <v>33092</v>
          </cell>
          <cell r="D2968" t="str">
            <v>MDELIVERY</v>
          </cell>
          <cell r="E2968" t="str">
            <v>DESPACHO</v>
          </cell>
          <cell r="F2968" t="str">
            <v>NORMAL</v>
          </cell>
          <cell r="G2968" t="str">
            <v>FT85738</v>
          </cell>
          <cell r="H2968">
            <v>44970</v>
          </cell>
          <cell r="I2968" t="str">
            <v>ENTREGADO</v>
          </cell>
          <cell r="J2968">
            <v>44972</v>
          </cell>
          <cell r="K2968" t="str">
            <v>LOURDES ROSMERY GARCIA SALAZAR</v>
          </cell>
          <cell r="L2968" t="str">
            <v>XIMENA CALLE 14 MZ 2305 VILLA 14</v>
          </cell>
        </row>
        <row r="2969">
          <cell r="A2969" t="str">
            <v>41893</v>
          </cell>
          <cell r="B2969">
            <v>514155</v>
          </cell>
          <cell r="C2969" t="str">
            <v>41893</v>
          </cell>
          <cell r="D2969" t="str">
            <v>MDELIVERY</v>
          </cell>
          <cell r="E2969" t="str">
            <v>DESPACHO</v>
          </cell>
          <cell r="F2969" t="str">
            <v>NORMAL</v>
          </cell>
          <cell r="G2969" t="str">
            <v>FT85727</v>
          </cell>
          <cell r="H2969">
            <v>44970</v>
          </cell>
          <cell r="I2969" t="str">
            <v>ENTREGADO</v>
          </cell>
          <cell r="J2969">
            <v>44971</v>
          </cell>
          <cell r="K2969" t="str">
            <v>JUAN CARLOS PELAEZ PEREZ</v>
          </cell>
          <cell r="L2969" t="str">
            <v>URDANETA CALLE CORONEL ANDRES MARIN 232 ENTRE CLEMENTE BALLEN Y 10 DE AGOSTO</v>
          </cell>
        </row>
        <row r="2970">
          <cell r="A2970" t="str">
            <v>42949</v>
          </cell>
          <cell r="B2970">
            <v>514156</v>
          </cell>
          <cell r="C2970" t="str">
            <v>42949</v>
          </cell>
          <cell r="D2970" t="str">
            <v>MDELIVERY</v>
          </cell>
          <cell r="E2970" t="str">
            <v>DESPACHO</v>
          </cell>
          <cell r="F2970" t="str">
            <v>DERIVADO PICK UP</v>
          </cell>
          <cell r="G2970" t="str">
            <v>031080000042949</v>
          </cell>
          <cell r="H2970">
            <v>44970</v>
          </cell>
          <cell r="I2970" t="str">
            <v>ENTREGADO</v>
          </cell>
          <cell r="J2970">
            <v>44971</v>
          </cell>
          <cell r="K2970" t="str">
            <v>DIOSELINA GOMEZ FARIAS</v>
          </cell>
          <cell r="L2970" t="str">
            <v>OFICINA TRAMACO MACHALA CENTRO DE DISTRIBUCION</v>
          </cell>
        </row>
        <row r="2971">
          <cell r="A2971" t="str">
            <v>43436</v>
          </cell>
          <cell r="B2971">
            <v>514157</v>
          </cell>
          <cell r="C2971" t="str">
            <v>43436</v>
          </cell>
          <cell r="D2971" t="str">
            <v>MDELIVERY</v>
          </cell>
          <cell r="E2971" t="str">
            <v>DESPACHO</v>
          </cell>
          <cell r="F2971" t="str">
            <v>NORMAL</v>
          </cell>
          <cell r="G2971" t="str">
            <v>031080000043436</v>
          </cell>
          <cell r="H2971">
            <v>44970</v>
          </cell>
          <cell r="I2971" t="str">
            <v>ENTREGADO</v>
          </cell>
          <cell r="J2971">
            <v>44972</v>
          </cell>
          <cell r="K2971" t="str">
            <v>RICARDO ANDRES ULLOA ZAMBRANO</v>
          </cell>
          <cell r="L2971" t="str">
            <v>ARENILLAS CALLE REINEL KUN  SN</v>
          </cell>
        </row>
        <row r="2972">
          <cell r="A2972" t="str">
            <v>43467</v>
          </cell>
          <cell r="B2972">
            <v>514158</v>
          </cell>
          <cell r="C2972" t="str">
            <v>43467</v>
          </cell>
          <cell r="D2972" t="str">
            <v>MDELIVERY</v>
          </cell>
          <cell r="E2972" t="str">
            <v>DESPACHO</v>
          </cell>
          <cell r="F2972" t="str">
            <v>NORMAL</v>
          </cell>
          <cell r="G2972" t="str">
            <v>FT85657</v>
          </cell>
          <cell r="H2972">
            <v>44970</v>
          </cell>
          <cell r="I2972" t="str">
            <v>ENTREGADO</v>
          </cell>
          <cell r="J2972">
            <v>44972</v>
          </cell>
          <cell r="K2972" t="str">
            <v>MARCELA GREGORIA VIVERO LARA</v>
          </cell>
          <cell r="L2972" t="str">
            <v>CHIMBACALLE CALLE ADRIAN NAVARRO  SN  Y JOSE HINOSTROZA</v>
          </cell>
        </row>
        <row r="2973">
          <cell r="A2973" t="str">
            <v>43660</v>
          </cell>
          <cell r="B2973">
            <v>514159</v>
          </cell>
          <cell r="C2973" t="str">
            <v>43660</v>
          </cell>
          <cell r="D2973" t="str">
            <v>MDELIVERY</v>
          </cell>
          <cell r="E2973" t="str">
            <v>DESPACHO</v>
          </cell>
          <cell r="F2973" t="str">
            <v>NORMAL</v>
          </cell>
          <cell r="G2973" t="str">
            <v>031080000043660</v>
          </cell>
          <cell r="H2973">
            <v>44970</v>
          </cell>
          <cell r="I2973" t="str">
            <v>ENTREGADO</v>
          </cell>
          <cell r="J2973">
            <v>44971</v>
          </cell>
          <cell r="K2973" t="str">
            <v>FAUSTO JOSE CASTRO CORREA</v>
          </cell>
          <cell r="L2973" t="str">
            <v>PASCUALES CALLE 29 NO O GUSTAVO NOBOA BEJARANO KM 15 Y MEDIO VIA A DAULE</v>
          </cell>
        </row>
        <row r="2974">
          <cell r="A2974" t="str">
            <v>43894</v>
          </cell>
          <cell r="B2974">
            <v>514160</v>
          </cell>
          <cell r="C2974" t="str">
            <v>43894</v>
          </cell>
          <cell r="D2974" t="str">
            <v>MDELIVERY</v>
          </cell>
          <cell r="E2974" t="str">
            <v>DESPACHO</v>
          </cell>
          <cell r="F2974" t="str">
            <v>DERIVADO PICK UP</v>
          </cell>
          <cell r="G2974" t="str">
            <v>031080000043894</v>
          </cell>
          <cell r="H2974">
            <v>44970</v>
          </cell>
          <cell r="I2974" t="str">
            <v>ENTREGADO</v>
          </cell>
          <cell r="J2974">
            <v>44972</v>
          </cell>
          <cell r="K2974" t="str">
            <v>LUIS GABRIEL BEDON TUAREZ</v>
          </cell>
          <cell r="L2974" t="str">
            <v>OFICINA TRAMACO SAN MARINO</v>
          </cell>
        </row>
        <row r="2975">
          <cell r="A2975" t="str">
            <v>44027</v>
          </cell>
          <cell r="B2975">
            <v>514161</v>
          </cell>
          <cell r="C2975" t="str">
            <v>44027</v>
          </cell>
          <cell r="D2975" t="str">
            <v>MDELIVERY</v>
          </cell>
          <cell r="E2975" t="str">
            <v>DESPACHO</v>
          </cell>
          <cell r="F2975" t="str">
            <v>DERIVADO PICK UP</v>
          </cell>
          <cell r="G2975" t="str">
            <v>031080000044027</v>
          </cell>
          <cell r="H2975">
            <v>44970</v>
          </cell>
          <cell r="I2975" t="str">
            <v>INCIDENCIA</v>
          </cell>
          <cell r="J2975">
            <v>44973</v>
          </cell>
          <cell r="K2975" t="str">
            <v>ROSA ANGELICA NUNEZ CASTRO</v>
          </cell>
          <cell r="L2975" t="str">
            <v>OFICINA TRAMACO PORTETE</v>
          </cell>
        </row>
        <row r="2976">
          <cell r="A2976" t="str">
            <v>44076</v>
          </cell>
          <cell r="B2976">
            <v>514162</v>
          </cell>
          <cell r="C2976" t="str">
            <v>44076</v>
          </cell>
          <cell r="D2976" t="str">
            <v>MDELIVERY</v>
          </cell>
          <cell r="E2976" t="str">
            <v>DESPACHO</v>
          </cell>
          <cell r="F2976" t="str">
            <v>NORMAL</v>
          </cell>
          <cell r="G2976" t="str">
            <v>FT85666</v>
          </cell>
          <cell r="H2976">
            <v>44970</v>
          </cell>
          <cell r="I2976" t="str">
            <v>ENTREGADO</v>
          </cell>
          <cell r="J2976">
            <v>44971</v>
          </cell>
          <cell r="K2976" t="str">
            <v>JOEL DAVID NIVELO SANUNGA</v>
          </cell>
          <cell r="L2976" t="str">
            <v>SOLANDA AV SOLANDA  0E3 353 Y JUAN BARREIRO</v>
          </cell>
        </row>
        <row r="2977">
          <cell r="A2977" t="str">
            <v>44140</v>
          </cell>
          <cell r="B2977">
            <v>514164</v>
          </cell>
          <cell r="C2977" t="str">
            <v>44140</v>
          </cell>
          <cell r="D2977" t="str">
            <v>MDELIVERY</v>
          </cell>
          <cell r="E2977" t="str">
            <v>DESPACHO</v>
          </cell>
          <cell r="F2977" t="str">
            <v>NORMAL</v>
          </cell>
          <cell r="G2977" t="str">
            <v>031080000044140</v>
          </cell>
          <cell r="H2977">
            <v>44970</v>
          </cell>
          <cell r="I2977" t="str">
            <v>ENTREGADO</v>
          </cell>
          <cell r="J2977">
            <v>44972</v>
          </cell>
          <cell r="K2977" t="str">
            <v>LADY JOHANA  BAJANA LITARDO</v>
          </cell>
          <cell r="L2977" t="str">
            <v>24 DE MAYO AV WALTER ANDRADE  SN CALLE TERCERA</v>
          </cell>
        </row>
        <row r="2978">
          <cell r="A2978" t="str">
            <v>44142</v>
          </cell>
          <cell r="B2978">
            <v>514165</v>
          </cell>
          <cell r="C2978" t="str">
            <v>44142</v>
          </cell>
          <cell r="D2978" t="str">
            <v>MDELIVERY</v>
          </cell>
          <cell r="E2978" t="str">
            <v>DESPACHO</v>
          </cell>
          <cell r="F2978" t="str">
            <v>NORMAL</v>
          </cell>
          <cell r="G2978" t="str">
            <v>031080000044142</v>
          </cell>
          <cell r="H2978">
            <v>44970</v>
          </cell>
          <cell r="I2978" t="str">
            <v>ENTREGADO</v>
          </cell>
          <cell r="J2978">
            <v>44972</v>
          </cell>
          <cell r="K2978" t="str">
            <v>JENNIFFER ESTEFANIA BAJANA LITARDO</v>
          </cell>
          <cell r="L2978" t="str">
            <v>24 DE MAYO AV WALTER ANDRADE SN CALLE TERCERA</v>
          </cell>
        </row>
        <row r="2979">
          <cell r="A2979" t="str">
            <v>44447</v>
          </cell>
          <cell r="B2979">
            <v>514166</v>
          </cell>
          <cell r="C2979" t="str">
            <v>44447</v>
          </cell>
          <cell r="D2979" t="str">
            <v>MDELIVERY</v>
          </cell>
          <cell r="E2979" t="str">
            <v>DESPACHO</v>
          </cell>
          <cell r="F2979" t="str">
            <v>DERIVADO PICK UP</v>
          </cell>
          <cell r="G2979" t="str">
            <v>031080000044447</v>
          </cell>
          <cell r="H2979">
            <v>44970</v>
          </cell>
          <cell r="I2979" t="str">
            <v>INCIDENCIA</v>
          </cell>
          <cell r="J2979">
            <v>44972</v>
          </cell>
          <cell r="K2979" t="str">
            <v>NANCY EVELYN PACCHA FAICAN</v>
          </cell>
          <cell r="L2979" t="str">
            <v>OFICINA TRAMACO LOJA</v>
          </cell>
        </row>
        <row r="2980">
          <cell r="A2980" t="str">
            <v>44636</v>
          </cell>
          <cell r="B2980">
            <v>514167</v>
          </cell>
          <cell r="C2980" t="str">
            <v>44636</v>
          </cell>
          <cell r="D2980" t="str">
            <v>MDELIVERY</v>
          </cell>
          <cell r="E2980" t="str">
            <v>DESPACHO</v>
          </cell>
          <cell r="F2980" t="str">
            <v>NORMAL</v>
          </cell>
          <cell r="G2980" t="str">
            <v>031080000044636</v>
          </cell>
          <cell r="H2980">
            <v>44970</v>
          </cell>
          <cell r="I2980" t="str">
            <v>INCIDENCIA</v>
          </cell>
          <cell r="J2980">
            <v>44973</v>
          </cell>
          <cell r="K2980" t="str">
            <v>OSCAR EDUARDO RAMIREZ INFANTE</v>
          </cell>
          <cell r="L2980" t="str">
            <v>ARENILLAS CALLE CARMEN TORRES  SN  Y NARCISA DE JESUS</v>
          </cell>
        </row>
        <row r="2981">
          <cell r="A2981" t="str">
            <v>45126</v>
          </cell>
          <cell r="B2981">
            <v>514168</v>
          </cell>
          <cell r="C2981" t="str">
            <v>45126</v>
          </cell>
          <cell r="D2981" t="str">
            <v>MDELIVERY</v>
          </cell>
          <cell r="E2981" t="str">
            <v>DESPACHO</v>
          </cell>
          <cell r="F2981" t="str">
            <v>NORMAL</v>
          </cell>
          <cell r="G2981" t="str">
            <v>FT85719</v>
          </cell>
          <cell r="H2981">
            <v>44970</v>
          </cell>
          <cell r="I2981" t="str">
            <v>ENTREGADO</v>
          </cell>
          <cell r="J2981">
            <v>44971</v>
          </cell>
          <cell r="K2981" t="str">
            <v>CARLOS ALBERTO SALAZAR LOPEZ</v>
          </cell>
          <cell r="L2981" t="str">
            <v>XIMENA CALLE BRASIL 1902 AV DEL EJERCITO</v>
          </cell>
        </row>
        <row r="2982">
          <cell r="A2982" t="str">
            <v>4897118</v>
          </cell>
          <cell r="B2982">
            <v>514169</v>
          </cell>
          <cell r="C2982" t="str">
            <v>4897118</v>
          </cell>
          <cell r="D2982" t="str">
            <v>MDELIVERY</v>
          </cell>
          <cell r="E2982" t="str">
            <v>DESPACHO</v>
          </cell>
          <cell r="F2982" t="str">
            <v>NORMAL</v>
          </cell>
          <cell r="G2982" t="str">
            <v>031080004897118</v>
          </cell>
          <cell r="H2982">
            <v>44970</v>
          </cell>
          <cell r="I2982" t="str">
            <v>ENTREGADO</v>
          </cell>
          <cell r="J2982">
            <v>44971</v>
          </cell>
          <cell r="K2982" t="str">
            <v>INGRID ARACELLY MOROCHO CEVALLOS</v>
          </cell>
          <cell r="L2982" t="str">
            <v>LA AURORA VILLA CLUB ETAPA HERMES MZ 2 VILLA 27</v>
          </cell>
        </row>
        <row r="2983">
          <cell r="A2983" t="str">
            <v>4898763</v>
          </cell>
          <cell r="B2983">
            <v>514170</v>
          </cell>
          <cell r="C2983" t="str">
            <v>4898763</v>
          </cell>
          <cell r="D2983" t="str">
            <v>MDELIVERY</v>
          </cell>
          <cell r="E2983" t="str">
            <v>DESPACHO</v>
          </cell>
          <cell r="F2983" t="str">
            <v>DERIVADO PICK UP</v>
          </cell>
          <cell r="G2983" t="str">
            <v>031080004898763</v>
          </cell>
          <cell r="H2983">
            <v>44970</v>
          </cell>
          <cell r="I2983" t="str">
            <v>ENTREGADO</v>
          </cell>
          <cell r="J2983">
            <v>44972</v>
          </cell>
          <cell r="K2983" t="str">
            <v>EDGAR GABRIEL TOMALA TOMALA</v>
          </cell>
          <cell r="L2983" t="str">
            <v>OFICINA TRAMACO SAN MARINO</v>
          </cell>
        </row>
        <row r="2984">
          <cell r="A2984" t="str">
            <v>4899005</v>
          </cell>
          <cell r="B2984">
            <v>514171</v>
          </cell>
          <cell r="C2984" t="str">
            <v>4899005</v>
          </cell>
          <cell r="D2984" t="str">
            <v>MDELIVERY</v>
          </cell>
          <cell r="E2984" t="str">
            <v>DESPACHO</v>
          </cell>
          <cell r="F2984" t="str">
            <v>NORMAL</v>
          </cell>
          <cell r="G2984" t="str">
            <v>031080004899005</v>
          </cell>
          <cell r="H2984">
            <v>44970</v>
          </cell>
          <cell r="I2984" t="str">
            <v>ENTREGADO</v>
          </cell>
          <cell r="J2984">
            <v>44971</v>
          </cell>
          <cell r="K2984" t="str">
            <v>SANTIAGO MARCELO SALAZAR SANCHEZ</v>
          </cell>
          <cell r="L2984" t="str">
            <v>SAN FRANCISCO CALLE LUIS FERNANDO VILLAMAR  SN  ENTRE CALLE OLMEDO Y SANCHEZ</v>
          </cell>
        </row>
        <row r="2985">
          <cell r="A2985" t="str">
            <v>4899083</v>
          </cell>
          <cell r="B2985">
            <v>514172</v>
          </cell>
          <cell r="C2985" t="str">
            <v>4899083</v>
          </cell>
          <cell r="D2985" t="str">
            <v>MDELIVERY</v>
          </cell>
          <cell r="E2985" t="str">
            <v>DESPACHO</v>
          </cell>
          <cell r="F2985" t="str">
            <v>NORMAL</v>
          </cell>
          <cell r="G2985" t="str">
            <v>FT85655</v>
          </cell>
          <cell r="H2985">
            <v>44970</v>
          </cell>
          <cell r="I2985" t="str">
            <v>ENTREGADO</v>
          </cell>
          <cell r="J2985">
            <v>44971</v>
          </cell>
          <cell r="K2985" t="str">
            <v>AARON DAVID CRUZ RAMIREZ</v>
          </cell>
          <cell r="L2985" t="str">
            <v>CALDERON  AV TOLEDO  N15 35  Y CARLOS MANTILLA</v>
          </cell>
        </row>
        <row r="2986">
          <cell r="A2986" t="str">
            <v>4899205</v>
          </cell>
          <cell r="B2986">
            <v>514173</v>
          </cell>
          <cell r="C2986" t="str">
            <v>4899205</v>
          </cell>
          <cell r="D2986" t="str">
            <v>MDELIVERY</v>
          </cell>
          <cell r="E2986" t="str">
            <v>DESPACHO</v>
          </cell>
          <cell r="F2986" t="str">
            <v>NORMAL</v>
          </cell>
          <cell r="G2986" t="str">
            <v>FT85736</v>
          </cell>
          <cell r="H2986">
            <v>44970</v>
          </cell>
          <cell r="I2986" t="str">
            <v>ENTREGADO</v>
          </cell>
          <cell r="J2986">
            <v>44971</v>
          </cell>
          <cell r="K2986" t="str">
            <v>RICHARD KEVIN PINCAY ALBARRACIN</v>
          </cell>
          <cell r="L2986" t="str">
            <v>TARQUI AV RODRIGO ICAZA CORNEJO  BLOQUE 39 MZ 1628 SOLAR 1 CALLE ENRIQUE BRAVO</v>
          </cell>
        </row>
        <row r="2987">
          <cell r="A2987" t="str">
            <v>4899268</v>
          </cell>
          <cell r="B2987">
            <v>514174</v>
          </cell>
          <cell r="C2987" t="str">
            <v>4899268</v>
          </cell>
          <cell r="D2987" t="str">
            <v>MDELIVERY</v>
          </cell>
          <cell r="E2987" t="str">
            <v>DESPACHO</v>
          </cell>
          <cell r="F2987" t="str">
            <v>NORMAL</v>
          </cell>
          <cell r="G2987" t="str">
            <v>FT85734 / 031080004899268</v>
          </cell>
          <cell r="H2987">
            <v>44970</v>
          </cell>
          <cell r="I2987" t="str">
            <v>HABILITADO_RUTEO</v>
          </cell>
          <cell r="J2987">
            <v>44973</v>
          </cell>
          <cell r="K2987" t="str">
            <v>HENRI SANTIAGO ALVARADO BRIONES</v>
          </cell>
          <cell r="L2987" t="str">
            <v>XIMENA COOP AHORA LE TOCA AL PUEBLO  MZ J 4060 SOLAR 30</v>
          </cell>
        </row>
        <row r="2988">
          <cell r="A2988" t="str">
            <v>4899319</v>
          </cell>
          <cell r="B2988">
            <v>514175</v>
          </cell>
          <cell r="C2988" t="str">
            <v>4899319</v>
          </cell>
          <cell r="D2988" t="str">
            <v>MDELIVERY</v>
          </cell>
          <cell r="E2988" t="str">
            <v>DESPACHO</v>
          </cell>
          <cell r="F2988" t="str">
            <v>DERIVADO PICK UP</v>
          </cell>
          <cell r="G2988" t="str">
            <v>031080004899319</v>
          </cell>
          <cell r="H2988">
            <v>44970</v>
          </cell>
          <cell r="I2988" t="str">
            <v>ENTREGADO</v>
          </cell>
          <cell r="J2988">
            <v>44971</v>
          </cell>
          <cell r="K2988" t="str">
            <v>VICTOR FREDY GAIBOR RUIZ</v>
          </cell>
          <cell r="L2988" t="str">
            <v>OFICINA TRAMACO PORTETE</v>
          </cell>
        </row>
        <row r="2989">
          <cell r="A2989" t="str">
            <v>4899653</v>
          </cell>
          <cell r="B2989">
            <v>514176</v>
          </cell>
          <cell r="C2989" t="str">
            <v>4899653</v>
          </cell>
          <cell r="D2989" t="str">
            <v>MDELIVERY</v>
          </cell>
          <cell r="E2989" t="str">
            <v>DESPACHO</v>
          </cell>
          <cell r="F2989" t="str">
            <v>NORMAL</v>
          </cell>
          <cell r="G2989" t="str">
            <v>FT85654</v>
          </cell>
          <cell r="H2989">
            <v>44970</v>
          </cell>
          <cell r="I2989" t="str">
            <v>ENTREGADO</v>
          </cell>
          <cell r="J2989">
            <v>44971</v>
          </cell>
          <cell r="K2989" t="str">
            <v>HENRY ALONSO VERDEJO TIPAN</v>
          </cell>
          <cell r="L2989" t="str">
            <v>CUMBAYA CALLE ILLINISAS  SN  Y ANTISANA</v>
          </cell>
        </row>
        <row r="2990">
          <cell r="A2990" t="str">
            <v>4900070</v>
          </cell>
          <cell r="B2990">
            <v>514177</v>
          </cell>
          <cell r="C2990" t="str">
            <v>4900070</v>
          </cell>
          <cell r="D2990" t="str">
            <v>MDELIVERY</v>
          </cell>
          <cell r="E2990" t="str">
            <v>DESPACHO</v>
          </cell>
          <cell r="F2990" t="str">
            <v>NORMAL</v>
          </cell>
          <cell r="G2990" t="str">
            <v>031080004900070</v>
          </cell>
          <cell r="H2990">
            <v>44970</v>
          </cell>
          <cell r="I2990" t="str">
            <v>ENTREGADO</v>
          </cell>
          <cell r="J2990">
            <v>44971</v>
          </cell>
          <cell r="K2990" t="str">
            <v>ERICKA JAMILET FLORES HIDALGO</v>
          </cell>
          <cell r="L2990" t="str">
            <v>JOSE LUIS TAMAYO  AV CARLOS ESPINOSA LARREA  SN  Y CJON 54</v>
          </cell>
        </row>
        <row r="2991">
          <cell r="A2991" t="str">
            <v>4900100</v>
          </cell>
          <cell r="B2991">
            <v>514178</v>
          </cell>
          <cell r="C2991" t="str">
            <v>4900100</v>
          </cell>
          <cell r="D2991" t="str">
            <v>MDELIVERY</v>
          </cell>
          <cell r="E2991" t="str">
            <v>DESPACHO</v>
          </cell>
          <cell r="F2991" t="str">
            <v>NORMAL</v>
          </cell>
          <cell r="G2991" t="str">
            <v>FT85716</v>
          </cell>
          <cell r="H2991">
            <v>44970</v>
          </cell>
          <cell r="I2991" t="str">
            <v>ENTREGADO</v>
          </cell>
          <cell r="J2991">
            <v>44971</v>
          </cell>
          <cell r="K2991" t="str">
            <v>FERNANDO JACOBO LEON GAVILANEZ</v>
          </cell>
          <cell r="L2991" t="str">
            <v>SUCRE CALLE TULCAN  25 02  Y CALICUCHIMA</v>
          </cell>
        </row>
        <row r="2992">
          <cell r="A2992" t="str">
            <v>4900124</v>
          </cell>
          <cell r="B2992">
            <v>514179</v>
          </cell>
          <cell r="C2992" t="str">
            <v>4900124</v>
          </cell>
          <cell r="D2992" t="str">
            <v>MDELIVERY</v>
          </cell>
          <cell r="E2992" t="str">
            <v>DESPACHO</v>
          </cell>
          <cell r="F2992" t="str">
            <v>NORMAL</v>
          </cell>
          <cell r="G2992" t="str">
            <v>031080004900124</v>
          </cell>
          <cell r="H2992">
            <v>44970</v>
          </cell>
          <cell r="I2992" t="str">
            <v>ENTREGADO</v>
          </cell>
          <cell r="J2992">
            <v>44971</v>
          </cell>
          <cell r="K2992" t="str">
            <v>WILLIANS RAFAEL TORRES COBENA</v>
          </cell>
          <cell r="L2992" t="str">
            <v>PORTOVIEJO  CALLE 29  SN  Y SAN JOSE</v>
          </cell>
        </row>
        <row r="2993">
          <cell r="A2993" t="str">
            <v>4900155</v>
          </cell>
          <cell r="B2993">
            <v>514180</v>
          </cell>
          <cell r="C2993" t="str">
            <v>4900155</v>
          </cell>
          <cell r="D2993" t="str">
            <v>MDELIVERY</v>
          </cell>
          <cell r="E2993" t="str">
            <v>DESPACHO</v>
          </cell>
          <cell r="F2993" t="str">
            <v>NORMAL</v>
          </cell>
          <cell r="G2993" t="str">
            <v>031080004900155</v>
          </cell>
          <cell r="H2993">
            <v>44970</v>
          </cell>
          <cell r="I2993" t="str">
            <v>ENTREGADO</v>
          </cell>
          <cell r="J2993">
            <v>44972</v>
          </cell>
          <cell r="K2993" t="str">
            <v>PEDRO MODESTO FERNANDEZ PLAZA</v>
          </cell>
          <cell r="L2993" t="str">
            <v>SAN CAMILO VIA VALENCIA  K 3 Y MEDIO</v>
          </cell>
        </row>
        <row r="2994">
          <cell r="A2994" t="str">
            <v>4900218</v>
          </cell>
          <cell r="B2994">
            <v>514181</v>
          </cell>
          <cell r="C2994" t="str">
            <v>4900218</v>
          </cell>
          <cell r="D2994" t="str">
            <v>MDELIVERY</v>
          </cell>
          <cell r="E2994" t="str">
            <v>DESPACHO</v>
          </cell>
          <cell r="F2994" t="str">
            <v>NORMAL</v>
          </cell>
          <cell r="G2994" t="str">
            <v>031080004900218</v>
          </cell>
          <cell r="H2994">
            <v>44970</v>
          </cell>
          <cell r="I2994" t="str">
            <v>ENTREGADO</v>
          </cell>
          <cell r="J2994">
            <v>44972</v>
          </cell>
          <cell r="K2994" t="str">
            <v>ROBERTH ALEXIS TERAN PEREZ</v>
          </cell>
          <cell r="L2994" t="str">
            <v>TENA AV 15 DE NOVIEMBRE  SN  GONZALO DIAZ</v>
          </cell>
        </row>
        <row r="2995">
          <cell r="A2995" t="str">
            <v>4900296</v>
          </cell>
          <cell r="B2995">
            <v>514182</v>
          </cell>
          <cell r="C2995" t="str">
            <v>4900296</v>
          </cell>
          <cell r="D2995" t="str">
            <v>MDELIVERY</v>
          </cell>
          <cell r="E2995" t="str">
            <v>DESPACHO</v>
          </cell>
          <cell r="F2995" t="str">
            <v>NORMAL</v>
          </cell>
          <cell r="G2995" t="str">
            <v>FT85739</v>
          </cell>
          <cell r="H2995">
            <v>44970</v>
          </cell>
          <cell r="I2995" t="str">
            <v>ENTREGADO</v>
          </cell>
          <cell r="J2995">
            <v>44971</v>
          </cell>
          <cell r="K2995" t="str">
            <v>HOCTAIZA GRIMANESIA CARRIEL CANO</v>
          </cell>
          <cell r="L2995" t="str">
            <v>TARQUI  CDLA ACUARELA DEL RIO  MZ 31 SOLAR 2</v>
          </cell>
        </row>
        <row r="2996">
          <cell r="A2996" t="str">
            <v>4900341</v>
          </cell>
          <cell r="B2996">
            <v>514183</v>
          </cell>
          <cell r="C2996" t="str">
            <v>4900341</v>
          </cell>
          <cell r="D2996" t="str">
            <v>MDELIVERY</v>
          </cell>
          <cell r="E2996" t="str">
            <v>DESPACHO</v>
          </cell>
          <cell r="F2996" t="str">
            <v>NORMAL</v>
          </cell>
          <cell r="G2996" t="str">
            <v>FT85644</v>
          </cell>
          <cell r="H2996">
            <v>44970</v>
          </cell>
          <cell r="I2996" t="str">
            <v>ENTREGADO</v>
          </cell>
          <cell r="J2996">
            <v>44971</v>
          </cell>
          <cell r="K2996" t="str">
            <v>PABLO RAMIRO VILLAGRAN MARTINEZ</v>
          </cell>
          <cell r="L2996" t="str">
            <v>INAQUITO AV REP DE EL SALVADOR  SN  Y NACIONES UNIDAS</v>
          </cell>
        </row>
        <row r="2997">
          <cell r="A2997" t="str">
            <v>4900406</v>
          </cell>
          <cell r="B2997">
            <v>514184</v>
          </cell>
          <cell r="C2997" t="str">
            <v>4900406</v>
          </cell>
          <cell r="D2997" t="str">
            <v>MDELIVERY</v>
          </cell>
          <cell r="E2997" t="str">
            <v>DESPACHO</v>
          </cell>
          <cell r="F2997" t="str">
            <v>NORMAL</v>
          </cell>
          <cell r="G2997" t="str">
            <v>FT85645</v>
          </cell>
          <cell r="H2997">
            <v>44970</v>
          </cell>
          <cell r="I2997" t="str">
            <v>ENTREGADO</v>
          </cell>
          <cell r="J2997">
            <v>44971</v>
          </cell>
          <cell r="K2997" t="str">
            <v>WLADIMIR POLO ARTEAGA PINEDA</v>
          </cell>
          <cell r="L2997" t="str">
            <v>MARISCAL  AV SAN GREGORIO  SN  Y VERSALLES</v>
          </cell>
        </row>
        <row r="2998">
          <cell r="A2998" t="str">
            <v>4900457</v>
          </cell>
          <cell r="B2998">
            <v>514185</v>
          </cell>
          <cell r="C2998" t="str">
            <v>4900457</v>
          </cell>
          <cell r="D2998" t="str">
            <v>MDELIVERY</v>
          </cell>
          <cell r="E2998" t="str">
            <v>DESPACHO</v>
          </cell>
          <cell r="F2998" t="str">
            <v>NORMAL</v>
          </cell>
          <cell r="G2998" t="str">
            <v>FT85648</v>
          </cell>
          <cell r="H2998">
            <v>44970</v>
          </cell>
          <cell r="I2998" t="str">
            <v>ENTREGADO</v>
          </cell>
          <cell r="J2998">
            <v>44971</v>
          </cell>
          <cell r="K2998" t="str">
            <v>DENNIS SLATER BONILLA MORETA</v>
          </cell>
          <cell r="L2998" t="str">
            <v>MARISCAL  AV PATRIA  SN  Y JUAN LEON MERA</v>
          </cell>
        </row>
        <row r="2999">
          <cell r="A2999" t="str">
            <v>4900600</v>
          </cell>
          <cell r="B2999">
            <v>514186</v>
          </cell>
          <cell r="C2999" t="str">
            <v>4900600</v>
          </cell>
          <cell r="D2999" t="str">
            <v>MDELIVERY</v>
          </cell>
          <cell r="E2999" t="str">
            <v>DESPACHO</v>
          </cell>
          <cell r="F2999" t="str">
            <v>NORMAL</v>
          </cell>
          <cell r="G2999" t="str">
            <v>031080004900600</v>
          </cell>
          <cell r="H2999">
            <v>44970</v>
          </cell>
          <cell r="I2999" t="str">
            <v>ENTREGADO</v>
          </cell>
          <cell r="J2999">
            <v>44971</v>
          </cell>
          <cell r="K2999" t="str">
            <v>ALEXANDER ANIBAL FARIAS CUNALATA</v>
          </cell>
          <cell r="L2999" t="str">
            <v>ELOY ALFARO  AV 16 OCTUBRE  SN  Y LOJA</v>
          </cell>
        </row>
        <row r="3000">
          <cell r="A3000" t="str">
            <v>4900830</v>
          </cell>
          <cell r="B3000">
            <v>514187</v>
          </cell>
          <cell r="C3000" t="str">
            <v>4900830</v>
          </cell>
          <cell r="D3000" t="str">
            <v>MDELIVERY</v>
          </cell>
          <cell r="E3000" t="str">
            <v>DESPACHO</v>
          </cell>
          <cell r="F3000" t="str">
            <v>NORMAL</v>
          </cell>
          <cell r="G3000" t="str">
            <v>031080004900830</v>
          </cell>
          <cell r="H3000">
            <v>44970</v>
          </cell>
          <cell r="I3000" t="str">
            <v>ENTREGADO</v>
          </cell>
          <cell r="J3000">
            <v>44971</v>
          </cell>
          <cell r="K3000" t="str">
            <v>BRYAN FRANCISCO LEON HUACHILEMA</v>
          </cell>
          <cell r="L3000" t="str">
            <v>ELOY ALFARO CDLA PRIMAVERA 2  SECTOR 1B MZ 15 SL 18</v>
          </cell>
        </row>
        <row r="3001">
          <cell r="A3001" t="str">
            <v>4900856</v>
          </cell>
          <cell r="B3001">
            <v>514188</v>
          </cell>
          <cell r="C3001" t="str">
            <v>4900856</v>
          </cell>
          <cell r="D3001" t="str">
            <v>MDELIVERY</v>
          </cell>
          <cell r="E3001" t="str">
            <v>DESPACHO</v>
          </cell>
          <cell r="F3001" t="str">
            <v>NORMAL</v>
          </cell>
          <cell r="G3001" t="str">
            <v>031080004900856</v>
          </cell>
          <cell r="H3001">
            <v>44970</v>
          </cell>
          <cell r="I3001" t="str">
            <v>ENTREGADO</v>
          </cell>
          <cell r="J3001">
            <v>44971</v>
          </cell>
          <cell r="K3001" t="str">
            <v>Jasmin Alexandra Huilca Villa</v>
          </cell>
          <cell r="L3001" t="str">
            <v>VELASCO CALLE MEXICO 28-29 CALLE ROCAFUERTE</v>
          </cell>
        </row>
        <row r="3002">
          <cell r="A3002" t="str">
            <v>4900881</v>
          </cell>
          <cell r="B3002">
            <v>514189</v>
          </cell>
          <cell r="C3002" t="str">
            <v>4900881</v>
          </cell>
          <cell r="D3002" t="str">
            <v>MDELIVERY</v>
          </cell>
          <cell r="E3002" t="str">
            <v>DESPACHO</v>
          </cell>
          <cell r="F3002" t="str">
            <v>NORMAL</v>
          </cell>
          <cell r="G3002" t="str">
            <v>031080004900881</v>
          </cell>
          <cell r="H3002">
            <v>44970</v>
          </cell>
          <cell r="I3002" t="str">
            <v>ENTREGADO</v>
          </cell>
          <cell r="J3002">
            <v>44971</v>
          </cell>
          <cell r="K3002" t="str">
            <v>Luis Alberto Puertas Diaz</v>
          </cell>
          <cell r="L3002" t="str">
            <v>PEDERNALES CALLE JAIME ROLDOS SN CALLE RIO TACHINA</v>
          </cell>
        </row>
        <row r="3003">
          <cell r="A3003" t="str">
            <v>4900930</v>
          </cell>
          <cell r="B3003">
            <v>514190</v>
          </cell>
          <cell r="C3003" t="str">
            <v>4900930</v>
          </cell>
          <cell r="D3003" t="str">
            <v>MDELIVERY</v>
          </cell>
          <cell r="E3003" t="str">
            <v>DESPACHO</v>
          </cell>
          <cell r="F3003" t="str">
            <v>NORMAL</v>
          </cell>
          <cell r="G3003" t="str">
            <v>031080004900930</v>
          </cell>
          <cell r="H3003">
            <v>44970</v>
          </cell>
          <cell r="I3003" t="str">
            <v>ENTREGADO</v>
          </cell>
          <cell r="J3003">
            <v>44971</v>
          </cell>
          <cell r="K3003" t="str">
            <v>Marlon Isaac Lopez Jerez</v>
          </cell>
          <cell r="L3003" t="str">
            <v>CHIGUILPE  AV RIO LELIA  SN  Y LA LORENA</v>
          </cell>
        </row>
        <row r="3004">
          <cell r="A3004" t="str">
            <v>4894846</v>
          </cell>
          <cell r="B3004">
            <v>514097</v>
          </cell>
          <cell r="C3004" t="str">
            <v>4894846</v>
          </cell>
          <cell r="D3004" t="str">
            <v>MDELIVERY</v>
          </cell>
          <cell r="E3004" t="str">
            <v>DESPACHO</v>
          </cell>
          <cell r="F3004" t="str">
            <v>NORMAL</v>
          </cell>
          <cell r="G3004" t="str">
            <v>FT85658</v>
          </cell>
          <cell r="H3004">
            <v>44970</v>
          </cell>
          <cell r="I3004" t="str">
            <v>ENTREGADO</v>
          </cell>
          <cell r="J3004">
            <v>44971</v>
          </cell>
          <cell r="K3004" t="str">
            <v>Martin Ros Cabrera</v>
          </cell>
          <cell r="L3004" t="str">
            <v>MARISCAL SUCRE  AV PATRIA SN  Y AV 9 DE OCTUBRE</v>
          </cell>
        </row>
        <row r="3005">
          <cell r="A3005" t="str">
            <v>4896132</v>
          </cell>
          <cell r="B3005">
            <v>514098</v>
          </cell>
          <cell r="C3005" t="str">
            <v>4896132</v>
          </cell>
          <cell r="D3005" t="str">
            <v>MDELIVERY</v>
          </cell>
          <cell r="E3005" t="str">
            <v>DESPACHO</v>
          </cell>
          <cell r="F3005" t="str">
            <v>NORMAL</v>
          </cell>
          <cell r="G3005" t="str">
            <v>031080004896132</v>
          </cell>
          <cell r="H3005">
            <v>44970</v>
          </cell>
          <cell r="I3005" t="str">
            <v>ENTREGADO</v>
          </cell>
          <cell r="J3005">
            <v>44971</v>
          </cell>
          <cell r="K3005" t="str">
            <v>LISSETTE FRANCISCA RUILOVA MOSQUERA</v>
          </cell>
          <cell r="L3005" t="str">
            <v>LA AURORA URB MATICES ETAPA ZAFIRO AV LEON FEBRES CORDERO RIBADENEIRA SN</v>
          </cell>
        </row>
        <row r="3006">
          <cell r="A3006" t="str">
            <v>4896212</v>
          </cell>
          <cell r="B3006">
            <v>514099</v>
          </cell>
          <cell r="C3006" t="str">
            <v>4896212</v>
          </cell>
          <cell r="D3006" t="str">
            <v>MDELIVERY</v>
          </cell>
          <cell r="E3006" t="str">
            <v>DESPACHO</v>
          </cell>
          <cell r="F3006" t="str">
            <v>NORMAL</v>
          </cell>
          <cell r="G3006" t="str">
            <v>031080004896212</v>
          </cell>
          <cell r="H3006">
            <v>44970</v>
          </cell>
          <cell r="I3006" t="str">
            <v>ENTREGADO</v>
          </cell>
          <cell r="J3006">
            <v>44972</v>
          </cell>
          <cell r="K3006" t="str">
            <v>Diego Fernando Guerron Estrada</v>
          </cell>
          <cell r="L3006" t="str">
            <v>EL ANGEL AV ESPEJO  SN  Y JOSE BENIGNO GRIJALVA</v>
          </cell>
        </row>
        <row r="3007">
          <cell r="A3007" t="str">
            <v>4896492</v>
          </cell>
          <cell r="B3007">
            <v>514100</v>
          </cell>
          <cell r="C3007" t="str">
            <v>4896492</v>
          </cell>
          <cell r="D3007" t="str">
            <v>MDELIVERY</v>
          </cell>
          <cell r="E3007" t="str">
            <v>DESPACHO</v>
          </cell>
          <cell r="F3007" t="str">
            <v>NORMAL</v>
          </cell>
          <cell r="G3007" t="str">
            <v>031080004896492</v>
          </cell>
          <cell r="H3007">
            <v>44970</v>
          </cell>
          <cell r="I3007" t="str">
            <v>ENTREGADO</v>
          </cell>
          <cell r="J3007">
            <v>44971</v>
          </cell>
          <cell r="K3007" t="str">
            <v>MAYRA JOANNA QUISPE RIVADENEIRA</v>
          </cell>
          <cell r="L3007" t="str">
            <v>PASCUALES BASTION POPULAR BLOQUE 4 MZ 697 SL 13</v>
          </cell>
        </row>
        <row r="3008">
          <cell r="A3008" t="str">
            <v>4896570</v>
          </cell>
          <cell r="B3008">
            <v>514101</v>
          </cell>
          <cell r="C3008" t="str">
            <v>4896570</v>
          </cell>
          <cell r="D3008" t="str">
            <v>MDELIVERY</v>
          </cell>
          <cell r="E3008" t="str">
            <v>DESPACHO</v>
          </cell>
          <cell r="F3008" t="str">
            <v>DERIVADO PICK UP</v>
          </cell>
          <cell r="G3008" t="str">
            <v>031080004896570</v>
          </cell>
          <cell r="H3008">
            <v>44970</v>
          </cell>
          <cell r="I3008" t="str">
            <v>INCIDENCIA</v>
          </cell>
          <cell r="J3008">
            <v>44972</v>
          </cell>
          <cell r="K3008" t="str">
            <v>VILLAGOMEZ TOCTAGUANO ALEX WLADIMIR</v>
          </cell>
          <cell r="L3008" t="str">
            <v>OFICINA TRAMACO LATACUNGA</v>
          </cell>
        </row>
        <row r="3009">
          <cell r="A3009" t="str">
            <v>4896996</v>
          </cell>
          <cell r="B3009">
            <v>514102</v>
          </cell>
          <cell r="C3009" t="str">
            <v>4896996</v>
          </cell>
          <cell r="D3009" t="str">
            <v>MDELIVERY</v>
          </cell>
          <cell r="E3009" t="str">
            <v>DESPACHO</v>
          </cell>
          <cell r="F3009" t="str">
            <v>NORMAL</v>
          </cell>
          <cell r="G3009" t="str">
            <v>031080004896996</v>
          </cell>
          <cell r="H3009">
            <v>44970</v>
          </cell>
          <cell r="I3009" t="str">
            <v>ENTREGADO</v>
          </cell>
          <cell r="J3009">
            <v>44971</v>
          </cell>
          <cell r="K3009" t="str">
            <v>ANIBAL GABRIEL PARRAGA COVENA</v>
          </cell>
          <cell r="L3009" t="str">
            <v>PORTOVIEJO CALLE F MOREIRA SN AV MANABI</v>
          </cell>
        </row>
        <row r="3010">
          <cell r="A3010" t="str">
            <v>4897019</v>
          </cell>
          <cell r="B3010">
            <v>514103</v>
          </cell>
          <cell r="C3010" t="str">
            <v>4897019</v>
          </cell>
          <cell r="D3010" t="str">
            <v>MDELIVERY</v>
          </cell>
          <cell r="E3010" t="str">
            <v>DESPACHO</v>
          </cell>
          <cell r="F3010" t="str">
            <v>NORMAL</v>
          </cell>
          <cell r="G3010" t="str">
            <v>FT85726</v>
          </cell>
          <cell r="H3010">
            <v>44970</v>
          </cell>
          <cell r="I3010" t="str">
            <v>ENTREGADO</v>
          </cell>
          <cell r="J3010">
            <v>44971</v>
          </cell>
          <cell r="K3010" t="str">
            <v>CRISTHIAN PAUL BANDA TEJENA</v>
          </cell>
          <cell r="L3010" t="str">
            <v>ROCA AV QUISQUIS 606  ENTRE QUITO Y PEDRO MONCAYO</v>
          </cell>
        </row>
        <row r="3011">
          <cell r="A3011" t="str">
            <v>4897034</v>
          </cell>
          <cell r="B3011">
            <v>514104</v>
          </cell>
          <cell r="C3011" t="str">
            <v>4897034</v>
          </cell>
          <cell r="D3011" t="str">
            <v>MDELIVERY</v>
          </cell>
          <cell r="E3011" t="str">
            <v>DESPACHO</v>
          </cell>
          <cell r="F3011" t="str">
            <v>NORMAL</v>
          </cell>
          <cell r="G3011" t="str">
            <v>FT85725</v>
          </cell>
          <cell r="H3011">
            <v>44970</v>
          </cell>
          <cell r="I3011" t="str">
            <v>ENTREGADO</v>
          </cell>
          <cell r="J3011">
            <v>44972</v>
          </cell>
          <cell r="K3011" t="str">
            <v>GRECIA ANDREA ALVAREZ FERNANDEZ</v>
          </cell>
          <cell r="L3011" t="str">
            <v>TARQUI AV RODRIGO CHAVEZ GONZALES SN CALLE 15C NO</v>
          </cell>
        </row>
        <row r="3012">
          <cell r="A3012" t="str">
            <v>4897356</v>
          </cell>
          <cell r="B3012">
            <v>514105</v>
          </cell>
          <cell r="C3012" t="str">
            <v>4897356</v>
          </cell>
          <cell r="D3012" t="str">
            <v>MDELIVERY</v>
          </cell>
          <cell r="E3012" t="str">
            <v>DESPACHO</v>
          </cell>
          <cell r="F3012" t="str">
            <v>NORMAL</v>
          </cell>
          <cell r="G3012" t="str">
            <v>FT85741</v>
          </cell>
          <cell r="H3012">
            <v>44970</v>
          </cell>
          <cell r="I3012" t="str">
            <v>ENTREGADO</v>
          </cell>
          <cell r="J3012">
            <v>44971</v>
          </cell>
          <cell r="K3012" t="str">
            <v>ISABEL MARGARITA SANCHEZ DE LA TORRE</v>
          </cell>
          <cell r="L3012" t="str">
            <v>XIMENA COOP 7 DE SEPTIEMBRE MZ 1814 SOLAR 9</v>
          </cell>
        </row>
        <row r="3013">
          <cell r="A3013" t="str">
            <v>4897850</v>
          </cell>
          <cell r="B3013">
            <v>514106</v>
          </cell>
          <cell r="C3013" t="str">
            <v>4897850</v>
          </cell>
          <cell r="D3013" t="str">
            <v>MDELIVERY</v>
          </cell>
          <cell r="E3013" t="str">
            <v>DESPACHO</v>
          </cell>
          <cell r="F3013" t="str">
            <v>NORMAL</v>
          </cell>
          <cell r="G3013" t="str">
            <v>031080004897850</v>
          </cell>
          <cell r="H3013">
            <v>44970</v>
          </cell>
          <cell r="I3013" t="str">
            <v>ENTREGADO</v>
          </cell>
          <cell r="J3013">
            <v>44971</v>
          </cell>
          <cell r="K3013" t="str">
            <v>CHUQUIMARCA AGUIRRE MARIA KATHERINE</v>
          </cell>
          <cell r="L3013" t="str">
            <v>MACHALA AV NOVENA NORTE  SN  Y 8AVA NORTE</v>
          </cell>
        </row>
        <row r="3014">
          <cell r="A3014" t="str">
            <v>4898257</v>
          </cell>
          <cell r="B3014">
            <v>514107</v>
          </cell>
          <cell r="C3014" t="str">
            <v>4898257</v>
          </cell>
          <cell r="D3014" t="str">
            <v>MDELIVERY</v>
          </cell>
          <cell r="E3014" t="str">
            <v>DESPACHO</v>
          </cell>
          <cell r="F3014" t="str">
            <v>NORMAL</v>
          </cell>
          <cell r="G3014" t="str">
            <v>FT85744</v>
          </cell>
          <cell r="H3014">
            <v>44970</v>
          </cell>
          <cell r="I3014" t="str">
            <v>ENTREGADO</v>
          </cell>
          <cell r="J3014">
            <v>44972</v>
          </cell>
          <cell r="K3014" t="str">
            <v>DIEGO EDUARDO DELGADO ALCIVAR</v>
          </cell>
          <cell r="L3014" t="str">
            <v>CARBO CONCEPCION AV NUMA POMPILIO LLONA SN CALLE 1ER CALLEJON 11 NE</v>
          </cell>
        </row>
        <row r="3015">
          <cell r="A3015" t="str">
            <v>4898404</v>
          </cell>
          <cell r="B3015">
            <v>514108</v>
          </cell>
          <cell r="C3015" t="str">
            <v>4898404</v>
          </cell>
          <cell r="D3015" t="str">
            <v>MDELIVERY</v>
          </cell>
          <cell r="E3015" t="str">
            <v>DESPACHO</v>
          </cell>
          <cell r="F3015" t="str">
            <v>NORMAL</v>
          </cell>
          <cell r="G3015" t="str">
            <v>031080004898404</v>
          </cell>
          <cell r="H3015">
            <v>44970</v>
          </cell>
          <cell r="I3015" t="str">
            <v>ENTREGADO</v>
          </cell>
          <cell r="J3015">
            <v>44971</v>
          </cell>
          <cell r="K3015" t="str">
            <v>JOSELO ANDREE VEGA OJEDA</v>
          </cell>
          <cell r="L3015" t="str">
            <v>PINIAS CALLE BOLIVAR 2 11 11 CALLE JUAN LEON MERA</v>
          </cell>
        </row>
        <row r="3016">
          <cell r="A3016" t="str">
            <v>4898416</v>
          </cell>
          <cell r="B3016">
            <v>514109</v>
          </cell>
          <cell r="C3016" t="str">
            <v>4898416</v>
          </cell>
          <cell r="D3016" t="str">
            <v>MDELIVERY</v>
          </cell>
          <cell r="E3016" t="str">
            <v>DESPACHO</v>
          </cell>
          <cell r="F3016" t="str">
            <v>NORMAL</v>
          </cell>
          <cell r="G3016" t="str">
            <v>FT85653</v>
          </cell>
          <cell r="H3016">
            <v>44970</v>
          </cell>
          <cell r="I3016" t="str">
            <v>ENTREGADO</v>
          </cell>
          <cell r="J3016">
            <v>44971</v>
          </cell>
          <cell r="K3016" t="str">
            <v>RICHARD HAROLD ERAZO LOPEZ</v>
          </cell>
          <cell r="L3016" t="str">
            <v>ITCHIMBIA CALLE RUFINO MARIN E969 Y LOPEZ DE GOMARRA</v>
          </cell>
        </row>
        <row r="3017">
          <cell r="A3017" t="str">
            <v>4898594</v>
          </cell>
          <cell r="B3017">
            <v>514110</v>
          </cell>
          <cell r="C3017" t="str">
            <v>4898594</v>
          </cell>
          <cell r="D3017" t="str">
            <v>MDELIVERY</v>
          </cell>
          <cell r="E3017" t="str">
            <v>DESPACHO</v>
          </cell>
          <cell r="F3017" t="str">
            <v>NORMAL</v>
          </cell>
          <cell r="G3017" t="str">
            <v>031080004898594</v>
          </cell>
          <cell r="H3017">
            <v>44970</v>
          </cell>
          <cell r="I3017" t="str">
            <v>ENTREGADO</v>
          </cell>
          <cell r="J3017">
            <v>44971</v>
          </cell>
          <cell r="K3017" t="str">
            <v>KERLY KATHERINE UTRERAS ARMIJO</v>
          </cell>
          <cell r="L3017" t="str">
            <v>CHIGUILPE CALLE AV ABRAHAM CALAZACON SN Y SHUYUN</v>
          </cell>
        </row>
        <row r="3018">
          <cell r="A3018" t="str">
            <v>18422</v>
          </cell>
          <cell r="B3018">
            <v>514111</v>
          </cell>
          <cell r="C3018" t="str">
            <v>18422</v>
          </cell>
          <cell r="D3018" t="str">
            <v>MDELIVERY</v>
          </cell>
          <cell r="E3018" t="str">
            <v>DESPACHO</v>
          </cell>
          <cell r="F3018" t="str">
            <v>NORMAL</v>
          </cell>
          <cell r="G3018" t="str">
            <v>FT85743</v>
          </cell>
          <cell r="H3018">
            <v>44970</v>
          </cell>
          <cell r="I3018" t="str">
            <v>ENTREGADO</v>
          </cell>
          <cell r="J3018">
            <v>44971</v>
          </cell>
          <cell r="K3018" t="str">
            <v>JUAN ANTONIO PORRAS CARBO</v>
          </cell>
          <cell r="L3018" t="str">
            <v>TARQUI CDLA NAVAL NORTE MZ 5 VILLA 7A</v>
          </cell>
        </row>
        <row r="3019">
          <cell r="A3019" t="str">
            <v>26180</v>
          </cell>
          <cell r="B3019">
            <v>514112</v>
          </cell>
          <cell r="C3019" t="str">
            <v>26180</v>
          </cell>
          <cell r="D3019" t="str">
            <v>MDELIVERY</v>
          </cell>
          <cell r="E3019" t="str">
            <v>DESPACHO</v>
          </cell>
          <cell r="F3019" t="str">
            <v>NORMAL</v>
          </cell>
          <cell r="G3019" t="str">
            <v>031080000026180</v>
          </cell>
          <cell r="H3019">
            <v>44970</v>
          </cell>
          <cell r="I3019" t="str">
            <v>ENTREGADO</v>
          </cell>
          <cell r="J3019">
            <v>44971</v>
          </cell>
          <cell r="K3019" t="str">
            <v>DISNEY ALEXANDER  VILLANUEVA ARTAHONA</v>
          </cell>
          <cell r="L3019" t="str">
            <v>ANDRES DE VERA  AV  25 DE ABRIL  SN</v>
          </cell>
        </row>
        <row r="3020">
          <cell r="A3020" t="str">
            <v>33047</v>
          </cell>
          <cell r="B3020">
            <v>514113</v>
          </cell>
          <cell r="C3020" t="str">
            <v>33047</v>
          </cell>
          <cell r="D3020" t="str">
            <v>MDELIVERY</v>
          </cell>
          <cell r="E3020" t="str">
            <v>DESPACHO</v>
          </cell>
          <cell r="F3020" t="str">
            <v>DERIVADO PICK UP</v>
          </cell>
          <cell r="G3020" t="str">
            <v>031080000033047</v>
          </cell>
          <cell r="H3020">
            <v>44970</v>
          </cell>
          <cell r="I3020" t="str">
            <v>ENTREGADO</v>
          </cell>
          <cell r="J3020">
            <v>44971</v>
          </cell>
          <cell r="K3020" t="str">
            <v>DANIEL RAUL LANDIN PIEDRA</v>
          </cell>
          <cell r="L3020" t="str">
            <v>OFICINA TRAMACO PORTETE</v>
          </cell>
        </row>
        <row r="3021">
          <cell r="A3021" t="str">
            <v>41140</v>
          </cell>
          <cell r="B3021">
            <v>514114</v>
          </cell>
          <cell r="C3021" t="str">
            <v>41140</v>
          </cell>
          <cell r="D3021" t="str">
            <v>MDELIVERY</v>
          </cell>
          <cell r="E3021" t="str">
            <v>DESPACHO</v>
          </cell>
          <cell r="F3021" t="str">
            <v>NORMAL</v>
          </cell>
          <cell r="G3021" t="str">
            <v>IC7110</v>
          </cell>
          <cell r="H3021">
            <v>44970</v>
          </cell>
          <cell r="I3021" t="str">
            <v>ENTREGADO</v>
          </cell>
          <cell r="J3021">
            <v>44971</v>
          </cell>
          <cell r="K3021" t="str">
            <v>EDISON ALEXIS NARANJO RIVERA</v>
          </cell>
          <cell r="L3021" t="str">
            <v>CAPULISPAMBA CALLE PANAMERICANA NORTE KM 7 Y MEDIO</v>
          </cell>
        </row>
        <row r="3022">
          <cell r="A3022" t="str">
            <v>41362</v>
          </cell>
          <cell r="B3022">
            <v>514115</v>
          </cell>
          <cell r="C3022" t="str">
            <v>41362</v>
          </cell>
          <cell r="D3022" t="str">
            <v>MDELIVERY</v>
          </cell>
          <cell r="E3022" t="str">
            <v>DESPACHO</v>
          </cell>
          <cell r="F3022" t="str">
            <v>NORMAL</v>
          </cell>
          <cell r="G3022" t="str">
            <v>FT85696</v>
          </cell>
          <cell r="H3022">
            <v>44970</v>
          </cell>
          <cell r="I3022" t="str">
            <v>ENTREGADO</v>
          </cell>
          <cell r="J3022">
            <v>44971</v>
          </cell>
          <cell r="K3022" t="str">
            <v>NAYELI DAYANNA ARANA CUSME</v>
          </cell>
          <cell r="L3022" t="str">
            <v>TARQUI AV FRANCISCO DE ORELLANA  SN CALLE JUSTINO CORNEJO</v>
          </cell>
        </row>
        <row r="3023">
          <cell r="A3023" t="str">
            <v>41395</v>
          </cell>
          <cell r="B3023">
            <v>514116</v>
          </cell>
          <cell r="C3023" t="str">
            <v>41395</v>
          </cell>
          <cell r="D3023" t="str">
            <v>MDELIVERY</v>
          </cell>
          <cell r="E3023" t="str">
            <v>DESPACHO</v>
          </cell>
          <cell r="F3023" t="str">
            <v>DERIVADO PICK UP</v>
          </cell>
          <cell r="G3023" t="str">
            <v>031080000041395</v>
          </cell>
          <cell r="H3023">
            <v>44970</v>
          </cell>
          <cell r="I3023" t="str">
            <v>ENTREGADO</v>
          </cell>
          <cell r="J3023">
            <v>44971</v>
          </cell>
          <cell r="K3023" t="str">
            <v>CARMEN ROBERTINA AVEIGA ALCIVAR</v>
          </cell>
          <cell r="L3023" t="str">
            <v>OFICINA TRAMACO CHONE</v>
          </cell>
        </row>
        <row r="3024">
          <cell r="A3024" t="str">
            <v>41432</v>
          </cell>
          <cell r="B3024">
            <v>514117</v>
          </cell>
          <cell r="C3024" t="str">
            <v>41432</v>
          </cell>
          <cell r="D3024" t="str">
            <v>MDELIVERY</v>
          </cell>
          <cell r="E3024" t="str">
            <v>DESPACHO</v>
          </cell>
          <cell r="F3024" t="str">
            <v>NORMAL</v>
          </cell>
          <cell r="G3024" t="str">
            <v>FT85724</v>
          </cell>
          <cell r="H3024">
            <v>44970</v>
          </cell>
          <cell r="I3024" t="str">
            <v>ENTREGADO</v>
          </cell>
          <cell r="J3024">
            <v>44971</v>
          </cell>
          <cell r="K3024" t="str">
            <v>JOSELINE ANDREA CRESPO ORTIZ</v>
          </cell>
          <cell r="L3024" t="str">
            <v>LETAMENDI CALLE PEDRO VICENTE MALDONADO 2406 Y AV JOAQUIN GALLEGOS LARA</v>
          </cell>
        </row>
        <row r="3025">
          <cell r="A3025" t="str">
            <v>41446</v>
          </cell>
          <cell r="B3025">
            <v>514118</v>
          </cell>
          <cell r="C3025" t="str">
            <v>41446</v>
          </cell>
          <cell r="D3025" t="str">
            <v>MDELIVERY</v>
          </cell>
          <cell r="E3025" t="str">
            <v>DESPACHO</v>
          </cell>
          <cell r="F3025" t="str">
            <v>NORMAL</v>
          </cell>
          <cell r="G3025" t="str">
            <v>FT85697</v>
          </cell>
          <cell r="H3025">
            <v>44970</v>
          </cell>
          <cell r="I3025" t="str">
            <v>ENTREGADO</v>
          </cell>
          <cell r="J3025">
            <v>44971</v>
          </cell>
          <cell r="K3025" t="str">
            <v>LUIS ALBERTO ALMEIDA ROMERO</v>
          </cell>
          <cell r="L3025" t="str">
            <v>TARQUI AV DE LAS AMERICAS SN Y JOAQUIN J ORRANTIA GONZALES</v>
          </cell>
        </row>
        <row r="3026">
          <cell r="A3026" t="str">
            <v>41462</v>
          </cell>
          <cell r="B3026">
            <v>514119</v>
          </cell>
          <cell r="C3026" t="str">
            <v>41462</v>
          </cell>
          <cell r="D3026" t="str">
            <v>MDELIVERY</v>
          </cell>
          <cell r="E3026" t="str">
            <v>DESPACHO</v>
          </cell>
          <cell r="F3026" t="str">
            <v>NORMAL</v>
          </cell>
          <cell r="G3026" t="str">
            <v>FT85732</v>
          </cell>
          <cell r="H3026">
            <v>44970</v>
          </cell>
          <cell r="I3026" t="str">
            <v>ENTREGADO</v>
          </cell>
          <cell r="J3026">
            <v>44971</v>
          </cell>
          <cell r="K3026" t="str">
            <v>BIENVENIDO ISAIAS MURILLO PAYE</v>
          </cell>
          <cell r="L3026" t="str">
            <v>FEBRES CORDERO CALLE 18AVA  SN  Y PEDRO VICENTE MALDONADO</v>
          </cell>
        </row>
        <row r="3027">
          <cell r="A3027" t="str">
            <v>41492</v>
          </cell>
          <cell r="B3027">
            <v>514120</v>
          </cell>
          <cell r="C3027" t="str">
            <v>41492</v>
          </cell>
          <cell r="D3027" t="str">
            <v>MDELIVERY</v>
          </cell>
          <cell r="E3027" t="str">
            <v>DESPACHO</v>
          </cell>
          <cell r="F3027" t="str">
            <v>NORMAL</v>
          </cell>
          <cell r="G3027" t="str">
            <v>FT85730</v>
          </cell>
          <cell r="H3027">
            <v>44970</v>
          </cell>
          <cell r="I3027" t="str">
            <v>ENTREGADO</v>
          </cell>
          <cell r="J3027">
            <v>44972</v>
          </cell>
          <cell r="K3027" t="str">
            <v>JOHN ENRICER  VILLAMARIN PENAFIEL</v>
          </cell>
          <cell r="L3027" t="str">
            <v>CARBO CONCEPCION CALLE LENDIBURO  430  Y ESCOBEDO</v>
          </cell>
        </row>
        <row r="3028">
          <cell r="A3028" t="str">
            <v>41511</v>
          </cell>
          <cell r="B3028">
            <v>514121</v>
          </cell>
          <cell r="C3028" t="str">
            <v>41511</v>
          </cell>
          <cell r="D3028" t="str">
            <v>MDELIVERY</v>
          </cell>
          <cell r="E3028" t="str">
            <v>DESPACHO</v>
          </cell>
          <cell r="F3028" t="str">
            <v>NORMAL</v>
          </cell>
          <cell r="G3028" t="str">
            <v>FT85656</v>
          </cell>
          <cell r="H3028">
            <v>44970</v>
          </cell>
          <cell r="I3028" t="str">
            <v>ENTREGADO</v>
          </cell>
          <cell r="J3028">
            <v>44971</v>
          </cell>
          <cell r="K3028" t="str">
            <v>GABRIELA DEISY ARAUZ VALAREZO</v>
          </cell>
          <cell r="L3028" t="str">
            <v>INIAQUITO CALLE CATALINA ALDAZ SN Y AV PORTUGAL</v>
          </cell>
        </row>
        <row r="3029">
          <cell r="A3029" t="str">
            <v>42060</v>
          </cell>
          <cell r="B3029">
            <v>514122</v>
          </cell>
          <cell r="C3029" t="str">
            <v>42060</v>
          </cell>
          <cell r="D3029" t="str">
            <v>MDELIVERY</v>
          </cell>
          <cell r="E3029" t="str">
            <v>DESPACHO</v>
          </cell>
          <cell r="F3029" t="str">
            <v>DERIVADO PICK UP</v>
          </cell>
          <cell r="G3029" t="str">
            <v>031080000042060</v>
          </cell>
          <cell r="H3029">
            <v>44970</v>
          </cell>
          <cell r="I3029" t="str">
            <v>ENTREGADO</v>
          </cell>
          <cell r="J3029">
            <v>44972</v>
          </cell>
          <cell r="K3029" t="str">
            <v>MERA JANDRY VERA DE</v>
          </cell>
          <cell r="L3029" t="str">
            <v>OFICINA TRAMACO SAN RAFAEL</v>
          </cell>
        </row>
        <row r="3030">
          <cell r="A3030" t="str">
            <v>42205</v>
          </cell>
          <cell r="B3030">
            <v>514123</v>
          </cell>
          <cell r="C3030" t="str">
            <v>42205</v>
          </cell>
          <cell r="D3030" t="str">
            <v>MDELIVERY</v>
          </cell>
          <cell r="E3030" t="str">
            <v>DESPACHO</v>
          </cell>
          <cell r="F3030" t="str">
            <v>NORMAL</v>
          </cell>
          <cell r="G3030" t="str">
            <v>FT85642</v>
          </cell>
          <cell r="H3030">
            <v>44970</v>
          </cell>
          <cell r="I3030" t="str">
            <v>ENTREGADO</v>
          </cell>
          <cell r="J3030">
            <v>44971</v>
          </cell>
          <cell r="K3030" t="str">
            <v>BLANCA EUGENIA LEON CHALA</v>
          </cell>
          <cell r="L3030" t="str">
            <v>CALDERON CALLE LA VICENTINA SN Y CARCELEN</v>
          </cell>
        </row>
        <row r="3031">
          <cell r="A3031" t="str">
            <v>42340</v>
          </cell>
          <cell r="B3031">
            <v>514124</v>
          </cell>
          <cell r="C3031" t="str">
            <v>42340</v>
          </cell>
          <cell r="D3031" t="str">
            <v>MDELIVERY</v>
          </cell>
          <cell r="E3031" t="str">
            <v>DESPACHO</v>
          </cell>
          <cell r="F3031" t="str">
            <v>NORMAL</v>
          </cell>
          <cell r="G3031" t="str">
            <v>031080000042340</v>
          </cell>
          <cell r="H3031">
            <v>44970</v>
          </cell>
          <cell r="I3031" t="str">
            <v>INCIDENCIA</v>
          </cell>
          <cell r="J3031">
            <v>44973</v>
          </cell>
          <cell r="K3031" t="str">
            <v>NESTOR IVAN  SUAREZ ALVAREZ</v>
          </cell>
          <cell r="L3031" t="str">
            <v>SAN JUAN CALLE 6 DE OCTUBRE  SN  ROBO AMALABA</v>
          </cell>
        </row>
        <row r="3032">
          <cell r="A3032" t="str">
            <v>43070</v>
          </cell>
          <cell r="B3032">
            <v>514125</v>
          </cell>
          <cell r="C3032" t="str">
            <v>43070</v>
          </cell>
          <cell r="D3032" t="str">
            <v>MDELIVERY</v>
          </cell>
          <cell r="E3032" t="str">
            <v>DESPACHO</v>
          </cell>
          <cell r="F3032" t="str">
            <v>DERIVADO PICK UP</v>
          </cell>
          <cell r="G3032" t="str">
            <v>031080000043070</v>
          </cell>
          <cell r="H3032">
            <v>44970</v>
          </cell>
          <cell r="I3032" t="str">
            <v>ENTREGADO</v>
          </cell>
          <cell r="J3032">
            <v>44971</v>
          </cell>
          <cell r="K3032" t="str">
            <v>MAYRA MISHELL MIRANDA GUANOLUISA</v>
          </cell>
          <cell r="L3032" t="str">
            <v>OFICINA TRAMACO RIOBAMBA CENTRO</v>
          </cell>
        </row>
        <row r="3033">
          <cell r="A3033" t="str">
            <v>43221</v>
          </cell>
          <cell r="B3033">
            <v>514126</v>
          </cell>
          <cell r="C3033" t="str">
            <v>43221</v>
          </cell>
          <cell r="D3033" t="str">
            <v>MDELIVERY</v>
          </cell>
          <cell r="E3033" t="str">
            <v>DESPACHO</v>
          </cell>
          <cell r="F3033" t="str">
            <v>NORMAL</v>
          </cell>
          <cell r="G3033" t="str">
            <v>FT85651</v>
          </cell>
          <cell r="H3033">
            <v>44970</v>
          </cell>
          <cell r="I3033" t="str">
            <v>ENTREGADO</v>
          </cell>
          <cell r="J3033">
            <v>44971</v>
          </cell>
          <cell r="K3033" t="str">
            <v>MARLON ARIEL  ESPINOZA ANDRADE</v>
          </cell>
          <cell r="L3033" t="str">
            <v>TABABELA CALLE SAN PEDRO E2 95 Y SAN PABLO</v>
          </cell>
        </row>
        <row r="3034">
          <cell r="A3034" t="str">
            <v>43264</v>
          </cell>
          <cell r="B3034">
            <v>514127</v>
          </cell>
          <cell r="C3034" t="str">
            <v>43264</v>
          </cell>
          <cell r="D3034" t="str">
            <v>MDELIVERY</v>
          </cell>
          <cell r="E3034" t="str">
            <v>DESPACHO</v>
          </cell>
          <cell r="F3034" t="str">
            <v>NORMAL</v>
          </cell>
          <cell r="G3034" t="str">
            <v>FT85809</v>
          </cell>
          <cell r="H3034">
            <v>44970</v>
          </cell>
          <cell r="I3034" t="str">
            <v>ENTREGADO</v>
          </cell>
          <cell r="J3034">
            <v>44971</v>
          </cell>
          <cell r="K3034" t="str">
            <v>YADIRA undefined AGUILA RIBALTA</v>
          </cell>
          <cell r="L3034" t="str">
            <v>MARISCAL SUCRE CALLE ANDRES XAURA N24 169 Y FOCH</v>
          </cell>
        </row>
        <row r="3035">
          <cell r="A3035" t="str">
            <v>43399</v>
          </cell>
          <cell r="B3035">
            <v>514128</v>
          </cell>
          <cell r="C3035" t="str">
            <v>43399</v>
          </cell>
          <cell r="D3035" t="str">
            <v>MDELIVERY</v>
          </cell>
          <cell r="E3035" t="str">
            <v>DESPACHO</v>
          </cell>
          <cell r="F3035" t="str">
            <v>NORMAL</v>
          </cell>
          <cell r="G3035" t="str">
            <v>031080000043399</v>
          </cell>
          <cell r="H3035">
            <v>44970</v>
          </cell>
          <cell r="I3035" t="str">
            <v>ENTREGADO</v>
          </cell>
          <cell r="J3035">
            <v>44972</v>
          </cell>
          <cell r="K3035" t="str">
            <v>JAIRO FERNANDO PAZOS ESPINOZA</v>
          </cell>
          <cell r="L3035" t="str">
            <v>TULCAN CALLE OLIMPICA  SN  Y NEPTUNO</v>
          </cell>
        </row>
        <row r="3036">
          <cell r="A3036" t="str">
            <v>43409</v>
          </cell>
          <cell r="B3036">
            <v>514129</v>
          </cell>
          <cell r="C3036" t="str">
            <v>43409</v>
          </cell>
          <cell r="D3036" t="str">
            <v>MDELIVERY</v>
          </cell>
          <cell r="E3036" t="str">
            <v>DESPACHO</v>
          </cell>
          <cell r="F3036" t="str">
            <v>NORMAL</v>
          </cell>
          <cell r="G3036" t="str">
            <v>031080000043409</v>
          </cell>
          <cell r="H3036">
            <v>44970</v>
          </cell>
          <cell r="I3036" t="str">
            <v>ENTREGADO</v>
          </cell>
          <cell r="J3036">
            <v>44973</v>
          </cell>
          <cell r="K3036" t="str">
            <v>TANIA MAGALY SANCHEZ GUACHIZACA</v>
          </cell>
          <cell r="L3036" t="str">
            <v>LOJA CALLE CATAMAYO  SN  AV ROMERILLO</v>
          </cell>
        </row>
        <row r="3037">
          <cell r="A3037" t="str">
            <v>43477</v>
          </cell>
          <cell r="B3037">
            <v>514130</v>
          </cell>
          <cell r="C3037" t="str">
            <v>43477</v>
          </cell>
          <cell r="D3037" t="str">
            <v>MDELIVERY</v>
          </cell>
          <cell r="E3037" t="str">
            <v>DESPACHO</v>
          </cell>
          <cell r="F3037" t="str">
            <v>DERIVADO PICK UP</v>
          </cell>
          <cell r="G3037" t="str">
            <v>031080000043477</v>
          </cell>
          <cell r="H3037">
            <v>44970</v>
          </cell>
          <cell r="I3037" t="str">
            <v>ENTREGADO</v>
          </cell>
          <cell r="J3037">
            <v>44972</v>
          </cell>
          <cell r="K3037" t="str">
            <v>CRISTINA DEL QUISPE MONCAYO</v>
          </cell>
          <cell r="L3037" t="str">
            <v>OFICINA TRAMACO QUITO SANTA CLARA</v>
          </cell>
        </row>
        <row r="3038">
          <cell r="A3038" t="str">
            <v>43499</v>
          </cell>
          <cell r="B3038">
            <v>514131</v>
          </cell>
          <cell r="C3038" t="str">
            <v>43499</v>
          </cell>
          <cell r="D3038" t="str">
            <v>MDELIVERY</v>
          </cell>
          <cell r="E3038" t="str">
            <v>DESPACHO</v>
          </cell>
          <cell r="F3038" t="str">
            <v>NORMAL</v>
          </cell>
          <cell r="G3038" t="str">
            <v>FT85640</v>
          </cell>
          <cell r="H3038">
            <v>44970</v>
          </cell>
          <cell r="I3038" t="str">
            <v>ENTREGADO</v>
          </cell>
          <cell r="J3038">
            <v>44972</v>
          </cell>
          <cell r="K3038" t="str">
            <v>WILSON ROBERTO SANTAMARIA CEDENO</v>
          </cell>
          <cell r="L3038" t="str">
            <v>GUAMANI CALLE  TERCERA TRANSVERSAL  S46 232  ENTRE CALLE C Y D</v>
          </cell>
        </row>
        <row r="3039">
          <cell r="A3039" t="str">
            <v>43652</v>
          </cell>
          <cell r="B3039">
            <v>514132</v>
          </cell>
          <cell r="C3039" t="str">
            <v>43652</v>
          </cell>
          <cell r="D3039" t="str">
            <v>MDELIVERY</v>
          </cell>
          <cell r="E3039" t="str">
            <v>DESPACHO</v>
          </cell>
          <cell r="F3039" t="str">
            <v>NORMAL</v>
          </cell>
          <cell r="G3039" t="str">
            <v>031080000043652</v>
          </cell>
          <cell r="H3039">
            <v>44970</v>
          </cell>
          <cell r="I3039" t="str">
            <v>ENTREGADO</v>
          </cell>
          <cell r="J3039">
            <v>44971</v>
          </cell>
          <cell r="K3039" t="str">
            <v>CARLOS ALBERTO FILIAN JIMENEZ</v>
          </cell>
          <cell r="L3039" t="str">
            <v>EL RECREO CIUDADELA MODULAR  MZ 25E SL 7</v>
          </cell>
        </row>
        <row r="3040">
          <cell r="A3040" t="str">
            <v>43792</v>
          </cell>
          <cell r="B3040">
            <v>514133</v>
          </cell>
          <cell r="C3040" t="str">
            <v>43792</v>
          </cell>
          <cell r="D3040" t="str">
            <v>MDELIVERY</v>
          </cell>
          <cell r="E3040" t="str">
            <v>DESPACHO</v>
          </cell>
          <cell r="F3040" t="str">
            <v>DERIVADO PICK UP</v>
          </cell>
          <cell r="G3040" t="str">
            <v>031080000043792</v>
          </cell>
          <cell r="H3040">
            <v>44970</v>
          </cell>
          <cell r="I3040" t="str">
            <v>INCIDENCIA</v>
          </cell>
          <cell r="J3040">
            <v>44973</v>
          </cell>
          <cell r="K3040" t="str">
            <v>FRANKLIN GEOVANNY VELASCO TENEDA</v>
          </cell>
          <cell r="L3040" t="str">
            <v>OFICINA TRAMACO ATAHUALPA</v>
          </cell>
        </row>
        <row r="3041">
          <cell r="A3041" t="str">
            <v>43803</v>
          </cell>
          <cell r="B3041">
            <v>514134</v>
          </cell>
          <cell r="C3041" t="str">
            <v>43803</v>
          </cell>
          <cell r="D3041" t="str">
            <v>MDELIVERY</v>
          </cell>
          <cell r="E3041" t="str">
            <v>DESPACHO</v>
          </cell>
          <cell r="F3041" t="str">
            <v>DERIVADO PICK UP</v>
          </cell>
          <cell r="G3041" t="str">
            <v>031080000043803</v>
          </cell>
          <cell r="H3041">
            <v>44970</v>
          </cell>
          <cell r="I3041" t="str">
            <v>ENTREGADO</v>
          </cell>
          <cell r="J3041">
            <v>44971</v>
          </cell>
          <cell r="K3041" t="str">
            <v>MARCO PATRICIO CABEZAS BURGA</v>
          </cell>
          <cell r="L3041" t="str">
            <v>OFICINA TRAMACO OTAVALO</v>
          </cell>
        </row>
        <row r="3042">
          <cell r="A3042" t="str">
            <v>43924</v>
          </cell>
          <cell r="B3042">
            <v>514135</v>
          </cell>
          <cell r="C3042" t="str">
            <v>43924</v>
          </cell>
          <cell r="D3042" t="str">
            <v>MDELIVERY</v>
          </cell>
          <cell r="E3042" t="str">
            <v>DESPACHO</v>
          </cell>
          <cell r="F3042" t="str">
            <v>DERIVADO PICK UP</v>
          </cell>
          <cell r="G3042" t="str">
            <v>031080000043924</v>
          </cell>
          <cell r="H3042">
            <v>44970</v>
          </cell>
          <cell r="I3042" t="str">
            <v>ENTREGADO</v>
          </cell>
          <cell r="J3042">
            <v>44972</v>
          </cell>
          <cell r="K3042" t="str">
            <v>MAURA ISABEL  CONSUEGRA BOHORQUEZ</v>
          </cell>
          <cell r="L3042" t="str">
            <v>OFICINA TRAMACO PORTETE</v>
          </cell>
        </row>
        <row r="3043">
          <cell r="A3043" t="str">
            <v>4893509</v>
          </cell>
          <cell r="B3043">
            <v>514136</v>
          </cell>
          <cell r="C3043" t="str">
            <v>4893509</v>
          </cell>
          <cell r="D3043" t="str">
            <v>MDELIVERY</v>
          </cell>
          <cell r="E3043" t="str">
            <v>DESPACHO</v>
          </cell>
          <cell r="F3043" t="str">
            <v>DERIVADO PICK UP</v>
          </cell>
          <cell r="G3043" t="str">
            <v>031080004893509</v>
          </cell>
          <cell r="H3043">
            <v>44970</v>
          </cell>
          <cell r="I3043" t="str">
            <v>ENTREGADO</v>
          </cell>
          <cell r="J3043">
            <v>44971</v>
          </cell>
          <cell r="K3043" t="str">
            <v>KEVIN JUAN ESCOBAR CORTEZ</v>
          </cell>
          <cell r="L3043" t="str">
            <v>OFICINA TRAMACO SAN MIGUEL DE LOS BANCOS</v>
          </cell>
        </row>
        <row r="3044">
          <cell r="A3044" t="str">
            <v>4897075</v>
          </cell>
          <cell r="B3044">
            <v>514137</v>
          </cell>
          <cell r="C3044" t="str">
            <v>4897075</v>
          </cell>
          <cell r="D3044" t="str">
            <v>MDELIVERY</v>
          </cell>
          <cell r="E3044" t="str">
            <v>DESPACHO</v>
          </cell>
          <cell r="F3044" t="str">
            <v>NORMAL</v>
          </cell>
          <cell r="G3044" t="str">
            <v>FT85721</v>
          </cell>
          <cell r="H3044">
            <v>44970</v>
          </cell>
          <cell r="I3044" t="str">
            <v>ENTREGADO</v>
          </cell>
          <cell r="J3044">
            <v>44972</v>
          </cell>
          <cell r="K3044" t="str">
            <v>LUISA MERCEDES GONZALEZ PINELA</v>
          </cell>
          <cell r="L3044" t="str">
            <v>TARQUI  CDLA ALBORADA III ETAPA CALLE  SEGUNDO CUEVA CELI  MZ CA VILLA 5</v>
          </cell>
        </row>
        <row r="3045">
          <cell r="A3045" t="str">
            <v>4897099</v>
          </cell>
          <cell r="B3045">
            <v>514138</v>
          </cell>
          <cell r="C3045" t="str">
            <v>4897099</v>
          </cell>
          <cell r="D3045" t="str">
            <v>MDELIVERY</v>
          </cell>
          <cell r="E3045" t="str">
            <v>DESPACHO</v>
          </cell>
          <cell r="F3045" t="str">
            <v>NORMAL</v>
          </cell>
          <cell r="G3045" t="str">
            <v>031080004897099</v>
          </cell>
          <cell r="H3045">
            <v>44970</v>
          </cell>
          <cell r="I3045" t="str">
            <v>ENTREGADO</v>
          </cell>
          <cell r="J3045">
            <v>44973</v>
          </cell>
          <cell r="K3045" t="str">
            <v>FUENTES ALVARADO ANGEL RICARDO</v>
          </cell>
          <cell r="L3045" t="str">
            <v>DAULE CALLE NOBOL SN CALLE SANTA LUCIA</v>
          </cell>
        </row>
        <row r="3046">
          <cell r="A3046" t="str">
            <v>4897326</v>
          </cell>
          <cell r="B3046">
            <v>514139</v>
          </cell>
          <cell r="C3046" t="str">
            <v>4897326</v>
          </cell>
          <cell r="D3046" t="str">
            <v>MDELIVERY</v>
          </cell>
          <cell r="E3046" t="str">
            <v>DESPACHO</v>
          </cell>
          <cell r="F3046" t="str">
            <v>NORMAL</v>
          </cell>
          <cell r="G3046" t="str">
            <v>FT85900</v>
          </cell>
          <cell r="H3046">
            <v>44970</v>
          </cell>
          <cell r="I3046" t="str">
            <v>ENTREGADO</v>
          </cell>
          <cell r="J3046">
            <v>44971</v>
          </cell>
          <cell r="K3046" t="str">
            <v>WILL ALFREDO ALIENDRES URDANETA</v>
          </cell>
          <cell r="L3046" t="str">
            <v>MARISCAL CALLE LUIS CORDERO  E195 Y 10 DE AGOSTO</v>
          </cell>
        </row>
        <row r="3047">
          <cell r="A3047" t="str">
            <v>4898447</v>
          </cell>
          <cell r="B3047">
            <v>514140</v>
          </cell>
          <cell r="C3047" t="str">
            <v>4898447</v>
          </cell>
          <cell r="D3047" t="str">
            <v>MDELIVERY</v>
          </cell>
          <cell r="E3047" t="str">
            <v>DESPACHO</v>
          </cell>
          <cell r="F3047" t="str">
            <v>NORMAL</v>
          </cell>
          <cell r="G3047" t="str">
            <v>FT85665</v>
          </cell>
          <cell r="H3047">
            <v>44970</v>
          </cell>
          <cell r="I3047" t="str">
            <v>ENTREGADO</v>
          </cell>
          <cell r="J3047">
            <v>44971</v>
          </cell>
          <cell r="K3047" t="str">
            <v>QUISPE MORALES PATRICIO ALEXANDER</v>
          </cell>
          <cell r="L3047" t="str">
            <v>ALANGASI CALLE  C DEL SOL SN Y AZUAY</v>
          </cell>
        </row>
        <row r="3048">
          <cell r="A3048" t="str">
            <v>4898488</v>
          </cell>
          <cell r="B3048">
            <v>514141</v>
          </cell>
          <cell r="C3048" t="str">
            <v>4898488</v>
          </cell>
          <cell r="D3048" t="str">
            <v>MDELIVERY</v>
          </cell>
          <cell r="E3048" t="str">
            <v>DESPACHO</v>
          </cell>
          <cell r="F3048" t="str">
            <v>NORMAL</v>
          </cell>
          <cell r="G3048" t="str">
            <v>FT85735</v>
          </cell>
          <cell r="H3048">
            <v>44970</v>
          </cell>
          <cell r="I3048" t="str">
            <v>ENTREGADO</v>
          </cell>
          <cell r="J3048">
            <v>44971</v>
          </cell>
          <cell r="K3048" t="str">
            <v>MARIA STEPHANIE MERO CHAVEZ</v>
          </cell>
          <cell r="L3048" t="str">
            <v>TARQUI MAPASINGUE OESTE AVENIDA SEXTA MZ 7 VILLA 29 ENTRE CALLE 4TA Y 5TA</v>
          </cell>
        </row>
        <row r="3049">
          <cell r="A3049" t="str">
            <v>4898605</v>
          </cell>
          <cell r="B3049">
            <v>514142</v>
          </cell>
          <cell r="C3049" t="str">
            <v>4898605</v>
          </cell>
          <cell r="D3049" t="str">
            <v>MDELIVERY</v>
          </cell>
          <cell r="E3049" t="str">
            <v>DESPACHO</v>
          </cell>
          <cell r="F3049" t="str">
            <v>NORMAL</v>
          </cell>
          <cell r="G3049" t="str">
            <v>031080004898605</v>
          </cell>
          <cell r="H3049">
            <v>44970</v>
          </cell>
          <cell r="I3049" t="str">
            <v>ENTREGADO</v>
          </cell>
          <cell r="J3049">
            <v>44972</v>
          </cell>
          <cell r="K3049" t="str">
            <v>ELIANE MILUSHKA CAMPOVERDE GARCIA</v>
          </cell>
          <cell r="L3049" t="str">
            <v>MILAGRO CALLE EMILIO MORGINER SN E INGAPIRCA</v>
          </cell>
        </row>
        <row r="3050">
          <cell r="A3050" t="str">
            <v>4898671</v>
          </cell>
          <cell r="B3050">
            <v>514143</v>
          </cell>
          <cell r="C3050" t="str">
            <v>4898671</v>
          </cell>
          <cell r="D3050" t="str">
            <v>MDELIVERY</v>
          </cell>
          <cell r="E3050" t="str">
            <v>DESPACHO</v>
          </cell>
          <cell r="F3050" t="str">
            <v>NORMAL</v>
          </cell>
          <cell r="G3050" t="str">
            <v>FT85641</v>
          </cell>
          <cell r="H3050">
            <v>44970</v>
          </cell>
          <cell r="I3050" t="str">
            <v>ENTREGADO</v>
          </cell>
          <cell r="J3050">
            <v>44972</v>
          </cell>
          <cell r="K3050" t="str">
            <v>LECHON CEPEDA PEDRO MANUEL</v>
          </cell>
          <cell r="L3050" t="str">
            <v>CONOCOTO CALLE MANCO CAPAC F1 F2 Y OE4B</v>
          </cell>
        </row>
        <row r="3051">
          <cell r="A3051" t="str">
            <v>4898679</v>
          </cell>
          <cell r="B3051">
            <v>514144</v>
          </cell>
          <cell r="C3051" t="str">
            <v>4898679</v>
          </cell>
          <cell r="D3051" t="str">
            <v>MDELIVERY</v>
          </cell>
          <cell r="E3051" t="str">
            <v>DESPACHO</v>
          </cell>
          <cell r="F3051" t="str">
            <v>NORMAL</v>
          </cell>
          <cell r="G3051" t="str">
            <v>031080004898679</v>
          </cell>
          <cell r="H3051">
            <v>44970</v>
          </cell>
          <cell r="I3051" t="str">
            <v>ENTREGADO</v>
          </cell>
          <cell r="J3051">
            <v>44971</v>
          </cell>
          <cell r="K3051" t="str">
            <v>RICARDO ANDRES SOLIS CHIRIBOGA</v>
          </cell>
          <cell r="L3051" t="str">
            <v>HUACHI CHICO CALLE AV LUIS ALBERTO VALENCIA SN Y PEDRO PABLO ECHEVERIIA</v>
          </cell>
        </row>
        <row r="3052">
          <cell r="A3052" t="str">
            <v>4898709</v>
          </cell>
          <cell r="B3052">
            <v>514145</v>
          </cell>
          <cell r="C3052" t="str">
            <v>4898709</v>
          </cell>
          <cell r="D3052" t="str">
            <v>MDELIVERY</v>
          </cell>
          <cell r="E3052" t="str">
            <v>DESPACHO</v>
          </cell>
          <cell r="F3052" t="str">
            <v>DERIVADO PICK UP</v>
          </cell>
          <cell r="G3052" t="str">
            <v>031080004898709</v>
          </cell>
          <cell r="H3052">
            <v>44970</v>
          </cell>
          <cell r="I3052" t="str">
            <v>ENTREGADO</v>
          </cell>
          <cell r="J3052">
            <v>44971</v>
          </cell>
          <cell r="K3052" t="str">
            <v>OLGA JAZMIN DELGADO GARCIA</v>
          </cell>
          <cell r="L3052" t="str">
            <v>OFICINA TRAMACO PORTOVIEJO CENTRO DE DISTRIBUCION</v>
          </cell>
        </row>
        <row r="3053">
          <cell r="A3053" t="str">
            <v>38539</v>
          </cell>
          <cell r="B3053">
            <v>514065</v>
          </cell>
          <cell r="C3053" t="str">
            <v>38539</v>
          </cell>
          <cell r="D3053" t="str">
            <v>MDELIVERY</v>
          </cell>
          <cell r="E3053" t="str">
            <v>DESPACHO</v>
          </cell>
          <cell r="F3053" t="str">
            <v>NORMAL</v>
          </cell>
          <cell r="G3053" t="str">
            <v>FT85729</v>
          </cell>
          <cell r="H3053">
            <v>44970</v>
          </cell>
          <cell r="I3053" t="str">
            <v>ENTREGADO</v>
          </cell>
          <cell r="J3053">
            <v>44971</v>
          </cell>
          <cell r="K3053" t="str">
            <v>ORIELISMAR DEL VALLE CAMBERO NOGUERA</v>
          </cell>
          <cell r="L3053" t="str">
            <v>TARQUI ALBORADA III ETAPA MZ BS SL 18</v>
          </cell>
        </row>
        <row r="3054">
          <cell r="A3054" t="str">
            <v>38991</v>
          </cell>
          <cell r="B3054">
            <v>514066</v>
          </cell>
          <cell r="C3054" t="str">
            <v>38991</v>
          </cell>
          <cell r="D3054" t="str">
            <v>MDELIVERY</v>
          </cell>
          <cell r="E3054" t="str">
            <v>DESPACHO</v>
          </cell>
          <cell r="F3054" t="str">
            <v>NORMAL</v>
          </cell>
          <cell r="G3054" t="str">
            <v>031080000038991</v>
          </cell>
          <cell r="H3054">
            <v>44970</v>
          </cell>
          <cell r="I3054" t="str">
            <v>ENTREGADO</v>
          </cell>
          <cell r="J3054">
            <v>44971</v>
          </cell>
          <cell r="K3054" t="str">
            <v>PEDRO ANGEL ALMEIDA BAJANA  ALMEIDA BAJANA</v>
          </cell>
          <cell r="L3054" t="str">
            <v>EL TRIUNFO CALLE 7A SN CALLE X</v>
          </cell>
        </row>
        <row r="3055">
          <cell r="A3055" t="str">
            <v>39192</v>
          </cell>
          <cell r="B3055">
            <v>514067</v>
          </cell>
          <cell r="C3055" t="str">
            <v>39192</v>
          </cell>
          <cell r="D3055" t="str">
            <v>MDELIVERY</v>
          </cell>
          <cell r="E3055" t="str">
            <v>DESPACHO</v>
          </cell>
          <cell r="F3055" t="str">
            <v>NORMAL</v>
          </cell>
          <cell r="G3055" t="str">
            <v>FT85670</v>
          </cell>
          <cell r="H3055">
            <v>44970</v>
          </cell>
          <cell r="I3055" t="str">
            <v>INCIDENCIA</v>
          </cell>
          <cell r="J3055">
            <v>44973</v>
          </cell>
          <cell r="K3055" t="str">
            <v>CRISTHIAN EDUARDO PATRON CEDENO</v>
          </cell>
          <cell r="L3055" t="str">
            <v>ITCHIMBIA CALLE PEDRO BRICENO E1 91 LOS RIOS</v>
          </cell>
        </row>
        <row r="3056">
          <cell r="A3056" t="str">
            <v>40020</v>
          </cell>
          <cell r="B3056">
            <v>514068</v>
          </cell>
          <cell r="C3056" t="str">
            <v>40020</v>
          </cell>
          <cell r="D3056" t="str">
            <v>MDELIVERY</v>
          </cell>
          <cell r="E3056" t="str">
            <v>DESPACHO</v>
          </cell>
          <cell r="F3056" t="str">
            <v>NORMAL</v>
          </cell>
          <cell r="G3056" t="str">
            <v>FT85639</v>
          </cell>
          <cell r="H3056">
            <v>44970</v>
          </cell>
          <cell r="I3056" t="str">
            <v>ENTREGADO</v>
          </cell>
          <cell r="J3056">
            <v>44971</v>
          </cell>
          <cell r="K3056" t="str">
            <v>MAURO GUSTAVO MADERA GRIJALVA</v>
          </cell>
          <cell r="L3056" t="str">
            <v>COTOCOLLAO CALLE NAZACOTA PUENTO  OE 3 260  Y PEDRO BOTO</v>
          </cell>
        </row>
        <row r="3057">
          <cell r="A3057" t="str">
            <v>40021</v>
          </cell>
          <cell r="B3057">
            <v>514069</v>
          </cell>
          <cell r="C3057" t="str">
            <v>40021</v>
          </cell>
          <cell r="D3057" t="str">
            <v>MDELIVERY</v>
          </cell>
          <cell r="E3057" t="str">
            <v>DESPACHO</v>
          </cell>
          <cell r="F3057" t="str">
            <v>NORMAL</v>
          </cell>
          <cell r="G3057" t="str">
            <v>031080000040021</v>
          </cell>
          <cell r="H3057">
            <v>44970</v>
          </cell>
          <cell r="I3057" t="str">
            <v>ENTREGADO</v>
          </cell>
          <cell r="J3057">
            <v>44972</v>
          </cell>
          <cell r="K3057" t="str">
            <v>LUIS ENRIQUE GENOVEZ REINOSO</v>
          </cell>
          <cell r="L3057" t="str">
            <v>CANIAR CARRERA CUENCA  SN  Y JOSE PERALTA</v>
          </cell>
        </row>
        <row r="3058">
          <cell r="A3058" t="str">
            <v>40028</v>
          </cell>
          <cell r="B3058">
            <v>514070</v>
          </cell>
          <cell r="C3058" t="str">
            <v>40028</v>
          </cell>
          <cell r="D3058" t="str">
            <v>MDELIVERY</v>
          </cell>
          <cell r="E3058" t="str">
            <v>DESPACHO</v>
          </cell>
          <cell r="F3058" t="str">
            <v>NORMAL</v>
          </cell>
          <cell r="G3058" t="str">
            <v>031080000040028</v>
          </cell>
          <cell r="H3058">
            <v>44970</v>
          </cell>
          <cell r="I3058" t="str">
            <v>INCIDENCIA</v>
          </cell>
          <cell r="J3058">
            <v>44973</v>
          </cell>
          <cell r="K3058" t="str">
            <v>KEVIN FERNANDO HURTADO MERA</v>
          </cell>
          <cell r="L3058" t="str">
            <v>LUIS TELLO  CALLE COQUITO  SN  Y GUADALAJARA</v>
          </cell>
        </row>
        <row r="3059">
          <cell r="A3059" t="str">
            <v>40031</v>
          </cell>
          <cell r="B3059">
            <v>514071</v>
          </cell>
          <cell r="C3059" t="str">
            <v>40031</v>
          </cell>
          <cell r="D3059" t="str">
            <v>MDELIVERY</v>
          </cell>
          <cell r="E3059" t="str">
            <v>DESPACHO</v>
          </cell>
          <cell r="F3059" t="str">
            <v>NORMAL</v>
          </cell>
          <cell r="G3059" t="str">
            <v>FT85777</v>
          </cell>
          <cell r="H3059">
            <v>44970</v>
          </cell>
          <cell r="I3059" t="str">
            <v>ENTREGADO</v>
          </cell>
          <cell r="J3059">
            <v>44973</v>
          </cell>
          <cell r="K3059" t="str">
            <v>CHRISTIAN WELLINGTON DIAZ CEDENO</v>
          </cell>
          <cell r="L3059" t="str">
            <v>TARQUI  VIA PERIMETRAL  KM 25</v>
          </cell>
        </row>
        <row r="3060">
          <cell r="A3060" t="str">
            <v>40079</v>
          </cell>
          <cell r="B3060">
            <v>514072</v>
          </cell>
          <cell r="C3060" t="str">
            <v>40079</v>
          </cell>
          <cell r="D3060" t="str">
            <v>MDELIVERY</v>
          </cell>
          <cell r="E3060" t="str">
            <v>DESPACHO</v>
          </cell>
          <cell r="F3060" t="str">
            <v>DERIVADO PICK UP</v>
          </cell>
          <cell r="G3060" t="str">
            <v>031080000040079</v>
          </cell>
          <cell r="H3060">
            <v>44970</v>
          </cell>
          <cell r="I3060" t="str">
            <v>ENTREGADO</v>
          </cell>
          <cell r="J3060">
            <v>44971</v>
          </cell>
          <cell r="K3060" t="str">
            <v>CARLOS ISIDRO FLORIL ORELLANA</v>
          </cell>
          <cell r="L3060" t="str">
            <v>OFICINA TRAMACO PORTETE</v>
          </cell>
        </row>
        <row r="3061">
          <cell r="A3061" t="str">
            <v>40202</v>
          </cell>
          <cell r="B3061">
            <v>514073</v>
          </cell>
          <cell r="C3061" t="str">
            <v>40202</v>
          </cell>
          <cell r="D3061" t="str">
            <v>MDELIVERY</v>
          </cell>
          <cell r="E3061" t="str">
            <v>DESPACHO</v>
          </cell>
          <cell r="F3061" t="str">
            <v>NORMAL</v>
          </cell>
          <cell r="G3061" t="str">
            <v>FT85733</v>
          </cell>
          <cell r="H3061">
            <v>44970</v>
          </cell>
          <cell r="I3061" t="str">
            <v>ENTREGADO</v>
          </cell>
          <cell r="J3061">
            <v>44971</v>
          </cell>
          <cell r="K3061" t="str">
            <v>JUAN ANTONIO CANEPA SANTANA</v>
          </cell>
          <cell r="L3061" t="str">
            <v>BOLIVAR CALLE CHILE  SN  Y COLON</v>
          </cell>
        </row>
        <row r="3062">
          <cell r="A3062" t="str">
            <v>40228</v>
          </cell>
          <cell r="B3062">
            <v>514074</v>
          </cell>
          <cell r="C3062" t="str">
            <v>40228</v>
          </cell>
          <cell r="D3062" t="str">
            <v>MDELIVERY</v>
          </cell>
          <cell r="E3062" t="str">
            <v>DESPACHO</v>
          </cell>
          <cell r="F3062" t="str">
            <v>NORMAL</v>
          </cell>
          <cell r="G3062" t="str">
            <v>FT85737</v>
          </cell>
          <cell r="H3062">
            <v>44970</v>
          </cell>
          <cell r="I3062" t="str">
            <v>ENTREGADO</v>
          </cell>
          <cell r="J3062">
            <v>44972</v>
          </cell>
          <cell r="K3062" t="str">
            <v>ISABEL DEL ZAVALA MARTINEZ</v>
          </cell>
          <cell r="L3062" t="str">
            <v>GARCIA MORENO CALLE ORIENTE  1716 ENTRE TULCAN Y CARCHI</v>
          </cell>
        </row>
        <row r="3063">
          <cell r="A3063" t="str">
            <v>40277</v>
          </cell>
          <cell r="B3063">
            <v>514075</v>
          </cell>
          <cell r="C3063" t="str">
            <v>40277</v>
          </cell>
          <cell r="D3063" t="str">
            <v>MDELIVERY</v>
          </cell>
          <cell r="E3063" t="str">
            <v>DESPACHO</v>
          </cell>
          <cell r="F3063" t="str">
            <v>NORMAL</v>
          </cell>
          <cell r="G3063" t="str">
            <v>031080000040277</v>
          </cell>
          <cell r="H3063">
            <v>44970</v>
          </cell>
          <cell r="I3063" t="str">
            <v>INCIDENCIA</v>
          </cell>
          <cell r="J3063">
            <v>44973</v>
          </cell>
          <cell r="K3063" t="str">
            <v>GLORIA CAROLINA ROSERO BALSECA</v>
          </cell>
          <cell r="L3063" t="str">
            <v>MOCHA CALLE JUAN ARMENDARIZ   Y AV EL REY</v>
          </cell>
        </row>
        <row r="3064">
          <cell r="A3064" t="str">
            <v>40334</v>
          </cell>
          <cell r="B3064">
            <v>514076</v>
          </cell>
          <cell r="C3064" t="str">
            <v>40334</v>
          </cell>
          <cell r="D3064" t="str">
            <v>MDELIVERY</v>
          </cell>
          <cell r="E3064" t="str">
            <v>DESPACHO</v>
          </cell>
          <cell r="F3064" t="str">
            <v>DERIVADO PICK UP</v>
          </cell>
          <cell r="G3064" t="str">
            <v>031080000040334</v>
          </cell>
          <cell r="H3064">
            <v>44970</v>
          </cell>
          <cell r="I3064" t="str">
            <v>ENTREGADO</v>
          </cell>
          <cell r="J3064">
            <v>44972</v>
          </cell>
          <cell r="K3064" t="str">
            <v>KEVIN XAVIER CHELE CHOEZ</v>
          </cell>
          <cell r="L3064" t="str">
            <v>OFICINA TRAMACO SAN MARINO</v>
          </cell>
        </row>
        <row r="3065">
          <cell r="A3065" t="str">
            <v>40347</v>
          </cell>
          <cell r="B3065">
            <v>514077</v>
          </cell>
          <cell r="C3065" t="str">
            <v>40347</v>
          </cell>
          <cell r="D3065" t="str">
            <v>MDELIVERY</v>
          </cell>
          <cell r="E3065" t="str">
            <v>DESPACHO</v>
          </cell>
          <cell r="F3065" t="str">
            <v>NORMAL</v>
          </cell>
          <cell r="G3065" t="str">
            <v>FT85662</v>
          </cell>
          <cell r="H3065">
            <v>44970</v>
          </cell>
          <cell r="I3065" t="str">
            <v>ENTREGADO</v>
          </cell>
          <cell r="J3065">
            <v>44971</v>
          </cell>
          <cell r="K3065" t="str">
            <v>EDEN DE JESUS PEREZ CONTRERAS</v>
          </cell>
          <cell r="L3065" t="str">
            <v>RUMIPAMBA  CALLE VERACRUZ  N3490  ENTRE PEDRO BEDON Y AMERICA</v>
          </cell>
        </row>
        <row r="3066">
          <cell r="A3066" t="str">
            <v>40401</v>
          </cell>
          <cell r="B3066">
            <v>514078</v>
          </cell>
          <cell r="C3066" t="str">
            <v>40401</v>
          </cell>
          <cell r="D3066" t="str">
            <v>MDELIVERY</v>
          </cell>
          <cell r="E3066" t="str">
            <v>DESPACHO</v>
          </cell>
          <cell r="F3066" t="str">
            <v>DERIVADO PICK UP</v>
          </cell>
          <cell r="G3066" t="str">
            <v>031080000040401</v>
          </cell>
          <cell r="H3066">
            <v>44970</v>
          </cell>
          <cell r="I3066" t="str">
            <v>ENTREGADO</v>
          </cell>
          <cell r="J3066">
            <v>44972</v>
          </cell>
          <cell r="K3066" t="str">
            <v>CAROLINA MARILYN  BARAHONA BARRERA</v>
          </cell>
          <cell r="L3066" t="str">
            <v>OFICINA TRAMACO SAN MARINO</v>
          </cell>
        </row>
        <row r="3067">
          <cell r="A3067" t="str">
            <v>40645</v>
          </cell>
          <cell r="B3067">
            <v>514079</v>
          </cell>
          <cell r="C3067" t="str">
            <v>40645</v>
          </cell>
          <cell r="D3067" t="str">
            <v>MDELIVERY</v>
          </cell>
          <cell r="E3067" t="str">
            <v>DESPACHO</v>
          </cell>
          <cell r="F3067" t="str">
            <v>DERIVADO PICK UP</v>
          </cell>
          <cell r="G3067" t="str">
            <v>031080000040645</v>
          </cell>
          <cell r="H3067">
            <v>44970</v>
          </cell>
          <cell r="I3067" t="str">
            <v>ENTREGADO</v>
          </cell>
          <cell r="J3067">
            <v>44971</v>
          </cell>
          <cell r="K3067" t="str">
            <v>JOHANA PAOLA GUERRERO CALLE</v>
          </cell>
          <cell r="L3067" t="str">
            <v>OFICINA TRAMACO MANTA CENTRO DE DISTRIBUCION</v>
          </cell>
        </row>
        <row r="3068">
          <cell r="A3068" t="str">
            <v>40866</v>
          </cell>
          <cell r="B3068">
            <v>514080</v>
          </cell>
          <cell r="C3068" t="str">
            <v>40866</v>
          </cell>
          <cell r="D3068" t="str">
            <v>MDELIVERY</v>
          </cell>
          <cell r="E3068" t="str">
            <v>DESPACHO</v>
          </cell>
          <cell r="F3068" t="str">
            <v>NORMAL</v>
          </cell>
          <cell r="G3068" t="str">
            <v>FT85646</v>
          </cell>
          <cell r="H3068">
            <v>44970</v>
          </cell>
          <cell r="I3068" t="str">
            <v>ENTREGADO</v>
          </cell>
          <cell r="J3068">
            <v>44971</v>
          </cell>
          <cell r="K3068" t="str">
            <v>LUIS BOLIVAR CASTILLO VELASQUEZ</v>
          </cell>
          <cell r="L3068" t="str">
            <v>ARGELIA  CALLE EL TABLON  OE1157  Y PSJE MEJIA</v>
          </cell>
        </row>
        <row r="3069">
          <cell r="A3069" t="str">
            <v>41143</v>
          </cell>
          <cell r="B3069">
            <v>514082</v>
          </cell>
          <cell r="C3069" t="str">
            <v>41143</v>
          </cell>
          <cell r="D3069" t="str">
            <v>MDELIVERY</v>
          </cell>
          <cell r="E3069" t="str">
            <v>DESPACHO</v>
          </cell>
          <cell r="F3069" t="str">
            <v>DERIVADO PICK UP</v>
          </cell>
          <cell r="G3069" t="str">
            <v>031080000041143</v>
          </cell>
          <cell r="H3069">
            <v>44970</v>
          </cell>
          <cell r="I3069" t="str">
            <v>ENTREGADO</v>
          </cell>
          <cell r="J3069">
            <v>44972</v>
          </cell>
          <cell r="K3069" t="str">
            <v>ERLIN JOSUE HOLGUIN GARCIA</v>
          </cell>
          <cell r="L3069" t="str">
            <v>OFICINA TRAMACO QUEVEDO</v>
          </cell>
        </row>
        <row r="3070">
          <cell r="A3070" t="str">
            <v>41192</v>
          </cell>
          <cell r="B3070">
            <v>514083</v>
          </cell>
          <cell r="C3070" t="str">
            <v>41192</v>
          </cell>
          <cell r="D3070" t="str">
            <v>MDELIVERY</v>
          </cell>
          <cell r="E3070" t="str">
            <v>DESPACHO</v>
          </cell>
          <cell r="F3070" t="str">
            <v>NORMAL</v>
          </cell>
          <cell r="G3070" t="str">
            <v>031080000041192</v>
          </cell>
          <cell r="H3070">
            <v>44970</v>
          </cell>
          <cell r="I3070" t="str">
            <v>ENTREGADO</v>
          </cell>
          <cell r="J3070">
            <v>44972</v>
          </cell>
          <cell r="K3070" t="str">
            <v>ANA GABRIELA MACIAS OCHOA</v>
          </cell>
          <cell r="L3070" t="str">
            <v>SANTA ANA CJON 2 DE AGOSTO O CALLE D SN Y CJON FILIBERTO</v>
          </cell>
        </row>
        <row r="3071">
          <cell r="A3071" t="str">
            <v>41246</v>
          </cell>
          <cell r="B3071">
            <v>514084</v>
          </cell>
          <cell r="C3071" t="str">
            <v>41246</v>
          </cell>
          <cell r="D3071" t="str">
            <v>MDELIVERY</v>
          </cell>
          <cell r="E3071" t="str">
            <v>DESPACHO</v>
          </cell>
          <cell r="F3071" t="str">
            <v>DERIVADO PICK UP</v>
          </cell>
          <cell r="G3071" t="str">
            <v>031080000041246</v>
          </cell>
          <cell r="H3071">
            <v>44970</v>
          </cell>
          <cell r="I3071" t="str">
            <v>ENTREGADO</v>
          </cell>
          <cell r="J3071">
            <v>44973</v>
          </cell>
          <cell r="K3071" t="str">
            <v>VICTOR HUGO  JIMENEZ BRAVO</v>
          </cell>
          <cell r="L3071" t="str">
            <v>OFICINA TRAMACO CAYAMBE</v>
          </cell>
        </row>
        <row r="3072">
          <cell r="A3072" t="str">
            <v>41250</v>
          </cell>
          <cell r="B3072">
            <v>514085</v>
          </cell>
          <cell r="C3072" t="str">
            <v>41250</v>
          </cell>
          <cell r="D3072" t="str">
            <v>MDELIVERY</v>
          </cell>
          <cell r="E3072" t="str">
            <v>DESPACHO</v>
          </cell>
          <cell r="F3072" t="str">
            <v>NORMAL</v>
          </cell>
          <cell r="G3072" t="str">
            <v>031080000041250</v>
          </cell>
          <cell r="H3072">
            <v>44970</v>
          </cell>
          <cell r="I3072" t="str">
            <v>ENTREGADO</v>
          </cell>
          <cell r="J3072">
            <v>44972</v>
          </cell>
          <cell r="K3072" t="str">
            <v>MANUEL MESIAS  AGUILAR REVELO</v>
          </cell>
          <cell r="L3072" t="str">
            <v>GONZALEZ SUAREZ CALLE AV IGNACIO VEINTIMILLA SN Y MEXICO</v>
          </cell>
        </row>
        <row r="3073">
          <cell r="A3073" t="str">
            <v>4855424</v>
          </cell>
          <cell r="B3073">
            <v>514087</v>
          </cell>
          <cell r="C3073" t="str">
            <v>4855424</v>
          </cell>
          <cell r="D3073" t="str">
            <v>MDELIVERY</v>
          </cell>
          <cell r="E3073" t="str">
            <v>DESPACHO</v>
          </cell>
          <cell r="F3073" t="str">
            <v>DERIVADO PICK UP</v>
          </cell>
          <cell r="G3073" t="str">
            <v>031080004855424</v>
          </cell>
          <cell r="H3073">
            <v>44970</v>
          </cell>
          <cell r="I3073" t="str">
            <v>ENTREGADO</v>
          </cell>
          <cell r="J3073">
            <v>44972</v>
          </cell>
          <cell r="K3073" t="str">
            <v>LUIS ANTONY MONTES BAJANA</v>
          </cell>
          <cell r="L3073" t="str">
            <v>OFICINA TRAMACO SAN MARINO</v>
          </cell>
        </row>
        <row r="3074">
          <cell r="A3074" t="str">
            <v>4885929</v>
          </cell>
          <cell r="B3074">
            <v>514088</v>
          </cell>
          <cell r="C3074" t="str">
            <v>4885929</v>
          </cell>
          <cell r="D3074" t="str">
            <v>MDELIVERY</v>
          </cell>
          <cell r="E3074" t="str">
            <v>DESPACHO</v>
          </cell>
          <cell r="F3074" t="str">
            <v>NORMAL</v>
          </cell>
          <cell r="G3074" t="str">
            <v>FT85661</v>
          </cell>
          <cell r="H3074">
            <v>44970</v>
          </cell>
          <cell r="I3074" t="str">
            <v>ENTREGADO</v>
          </cell>
          <cell r="J3074">
            <v>44971</v>
          </cell>
          <cell r="K3074" t="str">
            <v>Sylvana Elizabeth Enriquez Collaguazo</v>
          </cell>
          <cell r="L3074" t="str">
            <v>QUITUMBE AV LLIRA NAN  0e2 298  Y CALLE S31</v>
          </cell>
        </row>
        <row r="3075">
          <cell r="A3075" t="str">
            <v>4886610</v>
          </cell>
          <cell r="B3075">
            <v>514089</v>
          </cell>
          <cell r="C3075" t="str">
            <v>4886610</v>
          </cell>
          <cell r="D3075" t="str">
            <v>MDELIVERY</v>
          </cell>
          <cell r="E3075" t="str">
            <v>DESPACHO</v>
          </cell>
          <cell r="F3075" t="str">
            <v>NORMAL</v>
          </cell>
          <cell r="G3075" t="str">
            <v>FT85660</v>
          </cell>
          <cell r="H3075">
            <v>44970</v>
          </cell>
          <cell r="I3075" t="str">
            <v>ENTREGADO</v>
          </cell>
          <cell r="J3075">
            <v>44971</v>
          </cell>
          <cell r="K3075" t="str">
            <v>HUGO RENE SALAZAR NIETO</v>
          </cell>
          <cell r="L3075" t="str">
            <v>KENNEDY CALLE ROBERTO PAEZ N49 74 CALLE ABELARDO MONTALVO</v>
          </cell>
        </row>
        <row r="3076">
          <cell r="A3076" t="str">
            <v>4892578</v>
          </cell>
          <cell r="B3076">
            <v>514090</v>
          </cell>
          <cell r="C3076" t="str">
            <v>4892578</v>
          </cell>
          <cell r="D3076" t="str">
            <v>MDELIVERY</v>
          </cell>
          <cell r="E3076" t="str">
            <v>DESPACHO</v>
          </cell>
          <cell r="F3076" t="str">
            <v>NORMAL</v>
          </cell>
          <cell r="G3076" t="str">
            <v>FT85718</v>
          </cell>
          <cell r="H3076">
            <v>44970</v>
          </cell>
          <cell r="I3076" t="str">
            <v>ENTREGADO</v>
          </cell>
          <cell r="J3076">
            <v>44971</v>
          </cell>
          <cell r="K3076" t="str">
            <v>Zoila Bella Rosa Diaz Rugel</v>
          </cell>
          <cell r="L3076" t="str">
            <v>AYACUCHO CALLE VENEZUELA 914 ENTRE AMBATO Y 6 DE MARZO</v>
          </cell>
        </row>
        <row r="3077">
          <cell r="A3077" t="str">
            <v>4892628</v>
          </cell>
          <cell r="B3077">
            <v>514091</v>
          </cell>
          <cell r="C3077" t="str">
            <v>4892628</v>
          </cell>
          <cell r="D3077" t="str">
            <v>MDELIVERY</v>
          </cell>
          <cell r="E3077" t="str">
            <v>DESPACHO</v>
          </cell>
          <cell r="F3077" t="str">
            <v>NORMAL</v>
          </cell>
          <cell r="G3077" t="str">
            <v>FT85717</v>
          </cell>
          <cell r="H3077">
            <v>44970</v>
          </cell>
          <cell r="I3077" t="str">
            <v>ENTREGADO</v>
          </cell>
          <cell r="J3077">
            <v>44971</v>
          </cell>
          <cell r="K3077" t="str">
            <v>Julio Gonzalo Cevallos Freire</v>
          </cell>
          <cell r="L3077" t="str">
            <v>TARQUI CDLA URDENOR I 1ER PSJE 8NO MZ 114 VILLA 10 Y 1ER CJON 16A NO</v>
          </cell>
        </row>
        <row r="3078">
          <cell r="A3078" t="str">
            <v>4892793</v>
          </cell>
          <cell r="B3078">
            <v>514092</v>
          </cell>
          <cell r="C3078" t="str">
            <v>4892793</v>
          </cell>
          <cell r="D3078" t="str">
            <v>MDELIVERY</v>
          </cell>
          <cell r="E3078" t="str">
            <v>DESPACHO</v>
          </cell>
          <cell r="F3078" t="str">
            <v>NORMAL</v>
          </cell>
          <cell r="G3078" t="str">
            <v>FT85728</v>
          </cell>
          <cell r="H3078">
            <v>44970</v>
          </cell>
          <cell r="I3078" t="str">
            <v>ENTREGADO</v>
          </cell>
          <cell r="J3078">
            <v>44971</v>
          </cell>
          <cell r="K3078" t="str">
            <v>Sandra Giannina Vasconez Gonzalez</v>
          </cell>
          <cell r="L3078" t="str">
            <v>TARQUI AV FRANCISCO DE ORELLANA SN Y VICTOR HUGO SICOURET</v>
          </cell>
        </row>
        <row r="3079">
          <cell r="A3079" t="str">
            <v>4893462</v>
          </cell>
          <cell r="B3079">
            <v>514093</v>
          </cell>
          <cell r="C3079" t="str">
            <v>4893462</v>
          </cell>
          <cell r="D3079" t="str">
            <v>MDELIVERY</v>
          </cell>
          <cell r="E3079" t="str">
            <v>DESPACHO</v>
          </cell>
          <cell r="F3079" t="str">
            <v>NORMAL</v>
          </cell>
          <cell r="G3079" t="str">
            <v>031080004893462</v>
          </cell>
          <cell r="H3079">
            <v>44970</v>
          </cell>
          <cell r="I3079" t="str">
            <v>ENTREGADO</v>
          </cell>
          <cell r="J3079">
            <v>44971</v>
          </cell>
          <cell r="K3079" t="str">
            <v>ANGELA VALERIA POTOSI HERNANDEZ</v>
          </cell>
          <cell r="L3079" t="str">
            <v>TULCAN CALLE OLMEDO  SN Y PARAGUAY</v>
          </cell>
        </row>
        <row r="3080">
          <cell r="A3080" t="str">
            <v>4893657</v>
          </cell>
          <cell r="B3080">
            <v>514094</v>
          </cell>
          <cell r="C3080" t="str">
            <v>4893657</v>
          </cell>
          <cell r="D3080" t="str">
            <v>MDELIVERY</v>
          </cell>
          <cell r="E3080" t="str">
            <v>DESPACHO</v>
          </cell>
          <cell r="F3080" t="str">
            <v>NORMAL</v>
          </cell>
          <cell r="G3080" t="str">
            <v>FT85664</v>
          </cell>
          <cell r="H3080">
            <v>44970</v>
          </cell>
          <cell r="I3080" t="str">
            <v>ENTREGADO</v>
          </cell>
          <cell r="J3080">
            <v>44971</v>
          </cell>
          <cell r="K3080" t="str">
            <v>DANNY XAVIER RON CASTRO</v>
          </cell>
          <cell r="L3080" t="str">
            <v>LA CONCEPCION CALLE SEXTA 168 Y AV DEL PARQUE</v>
          </cell>
        </row>
        <row r="3081">
          <cell r="A3081" t="str">
            <v>4894647</v>
          </cell>
          <cell r="B3081">
            <v>514095</v>
          </cell>
          <cell r="C3081" t="str">
            <v>4894647</v>
          </cell>
          <cell r="D3081" t="str">
            <v>MDELIVERY</v>
          </cell>
          <cell r="E3081" t="str">
            <v>DESPACHO</v>
          </cell>
          <cell r="F3081" t="str">
            <v>NORMAL</v>
          </cell>
          <cell r="G3081" t="str">
            <v>FT85659</v>
          </cell>
          <cell r="H3081">
            <v>44970</v>
          </cell>
          <cell r="I3081" t="str">
            <v>ENTREGADO</v>
          </cell>
          <cell r="J3081">
            <v>44972</v>
          </cell>
          <cell r="K3081" t="str">
            <v>Maritza Belen Prado Flores</v>
          </cell>
          <cell r="L3081" t="str">
            <v>ALANGASI CALLE RIO USHIMANA Oe752 Y MANUEL MARIA BORRERO GONZALEZ</v>
          </cell>
        </row>
        <row r="3082">
          <cell r="A3082" t="str">
            <v>4894657</v>
          </cell>
          <cell r="B3082">
            <v>514096</v>
          </cell>
          <cell r="C3082" t="str">
            <v>4894657</v>
          </cell>
          <cell r="D3082" t="str">
            <v>MDELIVERY</v>
          </cell>
          <cell r="E3082" t="str">
            <v>DESPACHO</v>
          </cell>
          <cell r="F3082" t="str">
            <v>NORMAL</v>
          </cell>
          <cell r="G3082" t="str">
            <v>FT85663</v>
          </cell>
          <cell r="H3082">
            <v>44970</v>
          </cell>
          <cell r="I3082" t="str">
            <v>ENTREGADO</v>
          </cell>
          <cell r="J3082">
            <v>44971</v>
          </cell>
          <cell r="K3082" t="str">
            <v>DARWIN ROBERTO CORTEZ QUINTANA</v>
          </cell>
          <cell r="L3082" t="str">
            <v>CONOCOTO CALLE ILALO OE1 150 CALLE GARCIA MORENO</v>
          </cell>
        </row>
        <row r="3083">
          <cell r="A3083" t="str">
            <v>424910378</v>
          </cell>
          <cell r="B3083">
            <v>514034</v>
          </cell>
          <cell r="C3083" t="str">
            <v>424910378</v>
          </cell>
          <cell r="D3083" t="str">
            <v>FLEXTUENTI</v>
          </cell>
          <cell r="E3083" t="str">
            <v>DESPACHO</v>
          </cell>
          <cell r="F3083" t="str">
            <v>NORMAL</v>
          </cell>
          <cell r="G3083" t="str">
            <v>031080424910378</v>
          </cell>
          <cell r="H3083">
            <v>44970</v>
          </cell>
          <cell r="I3083" t="str">
            <v>ENTREGADO</v>
          </cell>
          <cell r="J3083">
            <v>44971</v>
          </cell>
          <cell r="K3083" t="str">
            <v>Jose Silva</v>
          </cell>
          <cell r="L3083" t="str">
            <v>LIZARZABURU PANAMERICANA NORTE  SN  MANABI</v>
          </cell>
        </row>
        <row r="3084">
          <cell r="A3084" t="str">
            <v>424910388</v>
          </cell>
          <cell r="B3084">
            <v>514035</v>
          </cell>
          <cell r="C3084" t="str">
            <v>424910388</v>
          </cell>
          <cell r="D3084" t="str">
            <v>FLEXTUENTI</v>
          </cell>
          <cell r="E3084" t="str">
            <v>DESPACHO</v>
          </cell>
          <cell r="F3084" t="str">
            <v>DERIVADO PICK UP</v>
          </cell>
          <cell r="G3084" t="str">
            <v>031080424910388</v>
          </cell>
          <cell r="H3084">
            <v>44970</v>
          </cell>
          <cell r="I3084" t="str">
            <v>INCIDENCIA</v>
          </cell>
          <cell r="J3084">
            <v>44973</v>
          </cell>
          <cell r="K3084" t="str">
            <v>Nelson Segundo Holguin Tixi</v>
          </cell>
          <cell r="L3084" t="str">
            <v>OFICINA TRAMACO CENTRO DE DISTRIBUCION VIA A DAULE</v>
          </cell>
        </row>
        <row r="3085">
          <cell r="A3085" t="str">
            <v>424910390</v>
          </cell>
          <cell r="B3085">
            <v>514036</v>
          </cell>
          <cell r="C3085" t="str">
            <v>424910390</v>
          </cell>
          <cell r="D3085" t="str">
            <v>FLEXTUENTI</v>
          </cell>
          <cell r="E3085" t="str">
            <v>DESPACHO</v>
          </cell>
          <cell r="F3085" t="str">
            <v>NORMAL</v>
          </cell>
          <cell r="G3085" t="str">
            <v>031080424910390</v>
          </cell>
          <cell r="H3085">
            <v>44970</v>
          </cell>
          <cell r="I3085" t="str">
            <v>ENTREGADO</v>
          </cell>
          <cell r="J3085">
            <v>44971</v>
          </cell>
          <cell r="K3085" t="str">
            <v>Jorge Luis Poma Chicaiza</v>
          </cell>
          <cell r="L3085" t="str">
            <v>MATRIZ  AV CHASQUIS  006 LETAMENDI</v>
          </cell>
        </row>
        <row r="3086">
          <cell r="A3086" t="str">
            <v>424910398</v>
          </cell>
          <cell r="B3086">
            <v>514037</v>
          </cell>
          <cell r="C3086" t="str">
            <v>424910398</v>
          </cell>
          <cell r="D3086" t="str">
            <v>FLEXTUENTI</v>
          </cell>
          <cell r="E3086" t="str">
            <v>DESPACHO</v>
          </cell>
          <cell r="F3086" t="str">
            <v>NORMAL</v>
          </cell>
          <cell r="G3086" t="str">
            <v>031080424910398</v>
          </cell>
          <cell r="H3086">
            <v>44970</v>
          </cell>
          <cell r="I3086" t="str">
            <v>EN_TRANSITO</v>
          </cell>
          <cell r="J3086">
            <v>44970</v>
          </cell>
          <cell r="K3086" t="str">
            <v>Jhonny Parraga</v>
          </cell>
          <cell r="L3086" t="str">
            <v>FLAVIO ALFARO AV CARLOS ALBERTO ARAY  SN  SN</v>
          </cell>
        </row>
        <row r="3087">
          <cell r="A3087" t="str">
            <v>424912565</v>
          </cell>
          <cell r="B3087">
            <v>514038</v>
          </cell>
          <cell r="C3087" t="str">
            <v>424912565</v>
          </cell>
          <cell r="D3087" t="str">
            <v>FLEXTUENTI</v>
          </cell>
          <cell r="E3087" t="str">
            <v>DESPACHO</v>
          </cell>
          <cell r="F3087" t="str">
            <v>NORMAL</v>
          </cell>
          <cell r="G3087" t="str">
            <v>FT85702</v>
          </cell>
          <cell r="H3087">
            <v>44970</v>
          </cell>
          <cell r="I3087" t="str">
            <v>ENTREGADO</v>
          </cell>
          <cell r="J3087">
            <v>44971</v>
          </cell>
          <cell r="K3087" t="str">
            <v>Adriana Guizado</v>
          </cell>
          <cell r="L3087" t="str">
            <v>TARQUI  3 PEATONAL 4A NE  MZ 198 SL4 7 MO PASAJE 20 A NE</v>
          </cell>
        </row>
        <row r="3088">
          <cell r="A3088" t="str">
            <v>424912785</v>
          </cell>
          <cell r="B3088">
            <v>514039</v>
          </cell>
          <cell r="C3088" t="str">
            <v>424912785</v>
          </cell>
          <cell r="D3088" t="str">
            <v>FLEXTUENTI</v>
          </cell>
          <cell r="E3088" t="str">
            <v>DESPACHO</v>
          </cell>
          <cell r="F3088" t="str">
            <v>NORMAL</v>
          </cell>
          <cell r="G3088" t="str">
            <v>031080424912785</v>
          </cell>
          <cell r="H3088">
            <v>44970</v>
          </cell>
          <cell r="I3088" t="str">
            <v>ENTREGADO</v>
          </cell>
          <cell r="J3088">
            <v>44971</v>
          </cell>
          <cell r="K3088" t="str">
            <v>Marlon Jesus Moran Navarrete</v>
          </cell>
          <cell r="L3088" t="str">
            <v>CAMILO PONCE  CALLE OLMEDO  SN  PEATONAL QUINTA</v>
          </cell>
        </row>
        <row r="3089">
          <cell r="A3089" t="str">
            <v>424912946</v>
          </cell>
          <cell r="B3089">
            <v>514040</v>
          </cell>
          <cell r="C3089" t="str">
            <v>424912946</v>
          </cell>
          <cell r="D3089" t="str">
            <v>FLEXTUENTI</v>
          </cell>
          <cell r="E3089" t="str">
            <v>DESPACHO</v>
          </cell>
          <cell r="F3089" t="str">
            <v>NORMAL</v>
          </cell>
          <cell r="G3089" t="str">
            <v>FT85603</v>
          </cell>
          <cell r="H3089">
            <v>44970</v>
          </cell>
          <cell r="I3089" t="str">
            <v>ENTREGADO</v>
          </cell>
          <cell r="J3089">
            <v>44971</v>
          </cell>
          <cell r="K3089" t="str">
            <v>Rodrigo Javier Meneses Nunez</v>
          </cell>
          <cell r="L3089" t="str">
            <v>POMASQUI  CALLE GARCIA MORENO  CS 34  CALLE D</v>
          </cell>
        </row>
        <row r="3090">
          <cell r="A3090" t="str">
            <v>424913000</v>
          </cell>
          <cell r="B3090">
            <v>514041</v>
          </cell>
          <cell r="C3090" t="str">
            <v>424913000</v>
          </cell>
          <cell r="D3090" t="str">
            <v>FLEXTUENTI</v>
          </cell>
          <cell r="E3090" t="str">
            <v>DESPACHO</v>
          </cell>
          <cell r="F3090" t="str">
            <v>DERIVADO PICK UP</v>
          </cell>
          <cell r="G3090" t="str">
            <v>031080424913000</v>
          </cell>
          <cell r="H3090">
            <v>44970</v>
          </cell>
          <cell r="I3090" t="str">
            <v>ENTREGADO</v>
          </cell>
          <cell r="J3090">
            <v>44973</v>
          </cell>
          <cell r="K3090" t="str">
            <v>Eugenia Garcia</v>
          </cell>
          <cell r="L3090" t="str">
            <v>OFICINA TRAMACO PORTETE</v>
          </cell>
        </row>
        <row r="3091">
          <cell r="A3091" t="str">
            <v>424913048</v>
          </cell>
          <cell r="B3091">
            <v>514042</v>
          </cell>
          <cell r="C3091" t="str">
            <v>424913048</v>
          </cell>
          <cell r="D3091" t="str">
            <v>FLEXTUENTI</v>
          </cell>
          <cell r="E3091" t="str">
            <v>DESPACHO</v>
          </cell>
          <cell r="F3091" t="str">
            <v>NORMAL</v>
          </cell>
          <cell r="G3091" t="str">
            <v>FT85602</v>
          </cell>
          <cell r="H3091">
            <v>44970</v>
          </cell>
          <cell r="I3091" t="str">
            <v>ENTREGADO</v>
          </cell>
          <cell r="J3091">
            <v>44971</v>
          </cell>
          <cell r="K3091" t="str">
            <v>Lina Enriquez</v>
          </cell>
          <cell r="L3091" t="str">
            <v>TUMBACO CALLE VICENTE ALVAREZ  E5 03  CALLE JUAN PINO O CECILIO LOZA</v>
          </cell>
        </row>
        <row r="3092">
          <cell r="A3092" t="str">
            <v>424913056</v>
          </cell>
          <cell r="B3092">
            <v>514043</v>
          </cell>
          <cell r="C3092" t="str">
            <v>424913056</v>
          </cell>
          <cell r="D3092" t="str">
            <v>FLEXTUENTI</v>
          </cell>
          <cell r="E3092" t="str">
            <v>DESPACHO</v>
          </cell>
          <cell r="F3092" t="str">
            <v>NORMAL</v>
          </cell>
          <cell r="G3092" t="str">
            <v>031080424913056</v>
          </cell>
          <cell r="H3092">
            <v>44970</v>
          </cell>
          <cell r="I3092" t="str">
            <v>ENTREGADO</v>
          </cell>
          <cell r="J3092">
            <v>44971</v>
          </cell>
          <cell r="K3092" t="str">
            <v>Jaimen Victor Corozo Nazareno</v>
          </cell>
          <cell r="L3092" t="str">
            <v>ESMERALDAS AV JAIME HURTADO GONZALES  SN  MERITO VALENCIA</v>
          </cell>
        </row>
        <row r="3093">
          <cell r="A3093" t="str">
            <v>424913058</v>
          </cell>
          <cell r="B3093">
            <v>514044</v>
          </cell>
          <cell r="C3093" t="str">
            <v>424913058</v>
          </cell>
          <cell r="D3093" t="str">
            <v>FLEXTUENTI</v>
          </cell>
          <cell r="E3093" t="str">
            <v>DESPACHO</v>
          </cell>
          <cell r="F3093" t="str">
            <v>NORMAL</v>
          </cell>
          <cell r="G3093" t="str">
            <v>031080424913058</v>
          </cell>
          <cell r="H3093">
            <v>44970</v>
          </cell>
          <cell r="I3093" t="str">
            <v>ENTREGADO</v>
          </cell>
          <cell r="J3093">
            <v>44972</v>
          </cell>
          <cell r="K3093" t="str">
            <v>Mario Coronel</v>
          </cell>
          <cell r="L3093" t="str">
            <v>BOMBOLI ROBERTO BARBERI  002 LEONARDI DAVINCE</v>
          </cell>
        </row>
        <row r="3094">
          <cell r="A3094" t="str">
            <v>424913118</v>
          </cell>
          <cell r="B3094">
            <v>514045</v>
          </cell>
          <cell r="C3094" t="str">
            <v>424913118</v>
          </cell>
          <cell r="D3094" t="str">
            <v>FLEXTUENTI</v>
          </cell>
          <cell r="E3094" t="str">
            <v>DESPACHO</v>
          </cell>
          <cell r="F3094" t="str">
            <v>DERIVADO PICK UP</v>
          </cell>
          <cell r="G3094" t="str">
            <v>031080424913118</v>
          </cell>
          <cell r="H3094">
            <v>44970</v>
          </cell>
          <cell r="I3094" t="str">
            <v>ENTREGADO</v>
          </cell>
          <cell r="J3094">
            <v>44972</v>
          </cell>
          <cell r="K3094" t="str">
            <v>Martha Elena Reina meza</v>
          </cell>
          <cell r="L3094" t="str">
            <v>OFICINA TRAMACO SANTO DOMINGO</v>
          </cell>
        </row>
        <row r="3095">
          <cell r="A3095" t="str">
            <v>424913187</v>
          </cell>
          <cell r="B3095">
            <v>514046</v>
          </cell>
          <cell r="C3095" t="str">
            <v>424913187</v>
          </cell>
          <cell r="D3095" t="str">
            <v>FLEXTUENTI</v>
          </cell>
          <cell r="E3095" t="str">
            <v>DESPACHO</v>
          </cell>
          <cell r="F3095" t="str">
            <v>NORMAL</v>
          </cell>
          <cell r="G3095" t="str">
            <v>031080424913187</v>
          </cell>
          <cell r="H3095">
            <v>44970</v>
          </cell>
          <cell r="I3095" t="str">
            <v>ENTREGADO</v>
          </cell>
          <cell r="J3095">
            <v>44972</v>
          </cell>
          <cell r="K3095" t="str">
            <v>Willy Brandon Garcia Paredes</v>
          </cell>
          <cell r="L3095" t="str">
            <v>LA LIBERTAD  AV 21 SN ENTRE LA CALLE 13 Y 14</v>
          </cell>
        </row>
        <row r="3096">
          <cell r="A3096" t="str">
            <v>424913191</v>
          </cell>
          <cell r="B3096">
            <v>514047</v>
          </cell>
          <cell r="C3096" t="str">
            <v>424913191</v>
          </cell>
          <cell r="D3096" t="str">
            <v>FLEXTUENTI</v>
          </cell>
          <cell r="E3096" t="str">
            <v>DESPACHO</v>
          </cell>
          <cell r="F3096" t="str">
            <v>NORMAL</v>
          </cell>
          <cell r="G3096" t="str">
            <v>FT85700</v>
          </cell>
          <cell r="H3096">
            <v>44970</v>
          </cell>
          <cell r="I3096" t="str">
            <v>ENTREGADO</v>
          </cell>
          <cell r="J3096">
            <v>44972</v>
          </cell>
          <cell r="K3096" t="str">
            <v>Juana Gardenia Robles Hungria</v>
          </cell>
          <cell r="L3096" t="str">
            <v>LETAMENDI  CALLE 43 A MNZ 01 20  CALLE GALLEJOS LARA</v>
          </cell>
        </row>
        <row r="3097">
          <cell r="A3097" t="str">
            <v>424913304</v>
          </cell>
          <cell r="B3097">
            <v>514048</v>
          </cell>
          <cell r="C3097" t="str">
            <v>424913304</v>
          </cell>
          <cell r="D3097" t="str">
            <v>FLEXTUENTI</v>
          </cell>
          <cell r="E3097" t="str">
            <v>DESPACHO</v>
          </cell>
          <cell r="F3097" t="str">
            <v>NORMAL</v>
          </cell>
          <cell r="G3097" t="str">
            <v>031080424913304</v>
          </cell>
          <cell r="H3097">
            <v>44970</v>
          </cell>
          <cell r="I3097" t="str">
            <v>ENTREGADO</v>
          </cell>
          <cell r="J3097">
            <v>44971</v>
          </cell>
          <cell r="K3097" t="str">
            <v>Daysi pilar Mancilla Lozada</v>
          </cell>
          <cell r="L3097" t="str">
            <v>CAMILO PONCE CALLE OLMEDO  SN  PEATONAL QUINTA</v>
          </cell>
        </row>
        <row r="3098">
          <cell r="A3098" t="str">
            <v>424913376</v>
          </cell>
          <cell r="B3098">
            <v>514049</v>
          </cell>
          <cell r="C3098" t="str">
            <v>424913376</v>
          </cell>
          <cell r="D3098" t="str">
            <v>FLEXTUENTI</v>
          </cell>
          <cell r="E3098" t="str">
            <v>DESPACHO</v>
          </cell>
          <cell r="F3098" t="str">
            <v>NORMAL</v>
          </cell>
          <cell r="G3098" t="str">
            <v>031080424913376</v>
          </cell>
          <cell r="H3098">
            <v>44970</v>
          </cell>
          <cell r="I3098" t="str">
            <v>ENTREGADO</v>
          </cell>
          <cell r="J3098">
            <v>44971</v>
          </cell>
          <cell r="K3098" t="str">
            <v>Walter Sandoval</v>
          </cell>
          <cell r="L3098" t="str">
            <v>EL RECREO AV CENTRAL  SN  CALLE 41</v>
          </cell>
        </row>
        <row r="3099">
          <cell r="A3099" t="str">
            <v>424913590</v>
          </cell>
          <cell r="B3099">
            <v>514050</v>
          </cell>
          <cell r="C3099" t="str">
            <v>424913590</v>
          </cell>
          <cell r="D3099" t="str">
            <v>FLEXTUENTI</v>
          </cell>
          <cell r="E3099" t="str">
            <v>DESPACHO</v>
          </cell>
          <cell r="F3099" t="str">
            <v>NORMAL</v>
          </cell>
          <cell r="G3099" t="str">
            <v>FT85601</v>
          </cell>
          <cell r="H3099">
            <v>44970</v>
          </cell>
          <cell r="I3099" t="str">
            <v>ENTREGADO</v>
          </cell>
          <cell r="J3099">
            <v>44971</v>
          </cell>
          <cell r="K3099" t="str">
            <v>GONZALO GUALLICHICO</v>
          </cell>
          <cell r="L3099" t="str">
            <v>TURUBAMBA CALLE S62E  LT 7  CALLE E10E</v>
          </cell>
        </row>
        <row r="3100">
          <cell r="A3100" t="str">
            <v>424913704</v>
          </cell>
          <cell r="B3100">
            <v>514051</v>
          </cell>
          <cell r="C3100" t="str">
            <v>424913704</v>
          </cell>
          <cell r="D3100" t="str">
            <v>FLEXTUENTI</v>
          </cell>
          <cell r="E3100" t="str">
            <v>DESPACHO</v>
          </cell>
          <cell r="F3100" t="str">
            <v>DERIVADO PICK UP</v>
          </cell>
          <cell r="G3100" t="str">
            <v>031080424913704</v>
          </cell>
          <cell r="H3100">
            <v>44970</v>
          </cell>
          <cell r="I3100" t="str">
            <v>ENTREGADO</v>
          </cell>
          <cell r="J3100">
            <v>44972</v>
          </cell>
          <cell r="K3100" t="str">
            <v>Jomaira Jamileth Moreira Cedeno</v>
          </cell>
          <cell r="L3100" t="str">
            <v>OFICINA TRAMACO CHONE</v>
          </cell>
        </row>
        <row r="3101">
          <cell r="A3101" t="str">
            <v>424913746</v>
          </cell>
          <cell r="B3101">
            <v>514052</v>
          </cell>
          <cell r="C3101" t="str">
            <v>424913746</v>
          </cell>
          <cell r="D3101" t="str">
            <v>FLEXTUENTI</v>
          </cell>
          <cell r="E3101" t="str">
            <v>DESPACHO</v>
          </cell>
          <cell r="F3101" t="str">
            <v>NORMAL</v>
          </cell>
          <cell r="G3101" t="str">
            <v>FT85600</v>
          </cell>
          <cell r="H3101">
            <v>44970</v>
          </cell>
          <cell r="I3101" t="str">
            <v>ENTREGADO</v>
          </cell>
          <cell r="J3101">
            <v>44971</v>
          </cell>
          <cell r="K3101" t="str">
            <v>Anderson Aguirre</v>
          </cell>
          <cell r="L3101" t="str">
            <v>GUAMANI   AV COLECTORA 9  O S57C  S57 156 CALLE D</v>
          </cell>
        </row>
        <row r="3102">
          <cell r="A3102" t="str">
            <v>424913747</v>
          </cell>
          <cell r="B3102">
            <v>514053</v>
          </cell>
          <cell r="C3102" t="str">
            <v>424913747</v>
          </cell>
          <cell r="D3102" t="str">
            <v>FLEXTUENTI</v>
          </cell>
          <cell r="E3102" t="str">
            <v>DESPACHO</v>
          </cell>
          <cell r="F3102" t="str">
            <v>NORMAL</v>
          </cell>
          <cell r="G3102" t="str">
            <v>031080424913747</v>
          </cell>
          <cell r="H3102">
            <v>44970</v>
          </cell>
          <cell r="I3102" t="str">
            <v>ENTREGADO</v>
          </cell>
          <cell r="J3102">
            <v>44971</v>
          </cell>
          <cell r="K3102" t="str">
            <v>Cristian Efrain Ona Pila</v>
          </cell>
          <cell r="L3102" t="str">
            <v>PUJILI  VIA  NINO DE ISINCHE  SN  ANTONIO JOSE DE SUCRE</v>
          </cell>
        </row>
        <row r="3103">
          <cell r="A3103" t="str">
            <v>424913753</v>
          </cell>
          <cell r="B3103">
            <v>514054</v>
          </cell>
          <cell r="C3103" t="str">
            <v>424913753</v>
          </cell>
          <cell r="D3103" t="str">
            <v>FLEXTUENTI</v>
          </cell>
          <cell r="E3103" t="str">
            <v>DESPACHO</v>
          </cell>
          <cell r="F3103" t="str">
            <v>DERIVADO PICK UP</v>
          </cell>
          <cell r="G3103" t="str">
            <v>031080424913753</v>
          </cell>
          <cell r="H3103">
            <v>44970</v>
          </cell>
          <cell r="I3103" t="str">
            <v>ENTREGADO</v>
          </cell>
          <cell r="J3103">
            <v>44973</v>
          </cell>
          <cell r="K3103" t="str">
            <v>RODRIGO LARCO</v>
          </cell>
          <cell r="L3103" t="str">
            <v>OFICINA TRAMACO QUEVEDO</v>
          </cell>
        </row>
        <row r="3104">
          <cell r="A3104" t="str">
            <v>424913754</v>
          </cell>
          <cell r="B3104">
            <v>514055</v>
          </cell>
          <cell r="C3104" t="str">
            <v>424913754</v>
          </cell>
          <cell r="D3104" t="str">
            <v>FLEXTUENTI</v>
          </cell>
          <cell r="E3104" t="str">
            <v>DESPACHO</v>
          </cell>
          <cell r="F3104" t="str">
            <v>NORMAL</v>
          </cell>
          <cell r="G3104" t="str">
            <v>FT85599</v>
          </cell>
          <cell r="H3104">
            <v>44970</v>
          </cell>
          <cell r="I3104" t="str">
            <v>ENTREGADO</v>
          </cell>
          <cell r="J3104">
            <v>44971</v>
          </cell>
          <cell r="K3104" t="str">
            <v>Jazmin Lita Ponce</v>
          </cell>
          <cell r="L3104" t="str">
            <v>RUMIPAMBA  AV MARIANA DE JESUS OE3 263 AV AMERICA</v>
          </cell>
        </row>
        <row r="3105">
          <cell r="A3105" t="str">
            <v>424913847</v>
          </cell>
          <cell r="B3105">
            <v>514056</v>
          </cell>
          <cell r="C3105" t="str">
            <v>424913847</v>
          </cell>
          <cell r="D3105" t="str">
            <v>FLEXTUENTI</v>
          </cell>
          <cell r="E3105" t="str">
            <v>DESPACHO</v>
          </cell>
          <cell r="F3105" t="str">
            <v>NORMAL</v>
          </cell>
          <cell r="G3105" t="str">
            <v>031080424913847</v>
          </cell>
          <cell r="H3105">
            <v>44970</v>
          </cell>
          <cell r="I3105" t="str">
            <v>ENTREGADO</v>
          </cell>
          <cell r="J3105">
            <v>44972</v>
          </cell>
          <cell r="K3105" t="str">
            <v>Cristhian Quijije</v>
          </cell>
          <cell r="L3105" t="str">
            <v>LOS ESTEROS  CALLE 116 SN AV 106</v>
          </cell>
        </row>
        <row r="3106">
          <cell r="A3106" t="str">
            <v>424913903</v>
          </cell>
          <cell r="B3106">
            <v>514057</v>
          </cell>
          <cell r="C3106" t="str">
            <v>424913903</v>
          </cell>
          <cell r="D3106" t="str">
            <v>FLEXTUENTI</v>
          </cell>
          <cell r="E3106" t="str">
            <v>DESPACHO</v>
          </cell>
          <cell r="F3106" t="str">
            <v>NORMAL</v>
          </cell>
          <cell r="G3106" t="str">
            <v>FT85598</v>
          </cell>
          <cell r="H3106">
            <v>44970</v>
          </cell>
          <cell r="I3106" t="str">
            <v>ENTREGADO</v>
          </cell>
          <cell r="J3106">
            <v>44971</v>
          </cell>
          <cell r="K3106" t="str">
            <v>Nicole Alvarez</v>
          </cell>
          <cell r="L3106" t="str">
            <v>COCHAPAMBA   AV LA PRENSA 0E4 21 PASAJE LA PULIDA</v>
          </cell>
        </row>
        <row r="3107">
          <cell r="A3107" t="str">
            <v>424913946</v>
          </cell>
          <cell r="B3107">
            <v>514058</v>
          </cell>
          <cell r="C3107" t="str">
            <v>424913946</v>
          </cell>
          <cell r="D3107" t="str">
            <v>FLEXTUENTI</v>
          </cell>
          <cell r="E3107" t="str">
            <v>DESPACHO</v>
          </cell>
          <cell r="F3107" t="str">
            <v>DERIVADO PICK UP</v>
          </cell>
          <cell r="G3107" t="str">
            <v>031080424913946</v>
          </cell>
          <cell r="H3107">
            <v>44970</v>
          </cell>
          <cell r="I3107" t="str">
            <v>ENTREGADO</v>
          </cell>
          <cell r="J3107">
            <v>44972</v>
          </cell>
          <cell r="K3107" t="str">
            <v>Helen Zambrano</v>
          </cell>
          <cell r="L3107" t="str">
            <v>OFICINA TRAMACO SAN MARINO</v>
          </cell>
        </row>
        <row r="3108">
          <cell r="A3108" t="str">
            <v>424914043</v>
          </cell>
          <cell r="B3108">
            <v>514059</v>
          </cell>
          <cell r="C3108" t="str">
            <v>424914043</v>
          </cell>
          <cell r="D3108" t="str">
            <v>FLEXTUENTI</v>
          </cell>
          <cell r="E3108" t="str">
            <v>DESPACHO</v>
          </cell>
          <cell r="F3108" t="str">
            <v>NORMAL</v>
          </cell>
          <cell r="G3108" t="str">
            <v>IC7104</v>
          </cell>
          <cell r="H3108">
            <v>44970</v>
          </cell>
          <cell r="I3108" t="str">
            <v>ENTREGADO</v>
          </cell>
          <cell r="J3108">
            <v>44973</v>
          </cell>
          <cell r="K3108" t="str">
            <v>Alejandro Chalco</v>
          </cell>
          <cell r="L3108" t="str">
            <v>BELLAVISTA CALLE BARRIAL BLANCO  408 90 AV DE LAS AMERICAS</v>
          </cell>
        </row>
        <row r="3109">
          <cell r="A3109" t="str">
            <v>424914091</v>
          </cell>
          <cell r="B3109">
            <v>514060</v>
          </cell>
          <cell r="C3109" t="str">
            <v>424914091</v>
          </cell>
          <cell r="D3109" t="str">
            <v>FLEXTUENTI</v>
          </cell>
          <cell r="E3109" t="str">
            <v>DESPACHO</v>
          </cell>
          <cell r="F3109" t="str">
            <v>NORMAL</v>
          </cell>
          <cell r="G3109" t="str">
            <v>031080424914091</v>
          </cell>
          <cell r="H3109">
            <v>44970</v>
          </cell>
          <cell r="I3109" t="str">
            <v>ENTREGADO</v>
          </cell>
          <cell r="J3109">
            <v>44971</v>
          </cell>
          <cell r="K3109" t="str">
            <v>Ayde Dioselina Zambrano Cedeno</v>
          </cell>
          <cell r="L3109" t="str">
            <v>ANDRES DE VERA 11 DE AGOSTO  SN  15 DE ABRIL</v>
          </cell>
        </row>
        <row r="3110">
          <cell r="A3110" t="str">
            <v>424914093</v>
          </cell>
          <cell r="B3110">
            <v>514061</v>
          </cell>
          <cell r="C3110" t="str">
            <v>424914093</v>
          </cell>
          <cell r="D3110" t="str">
            <v>FLEXTUENTI</v>
          </cell>
          <cell r="E3110" t="str">
            <v>DESPACHO</v>
          </cell>
          <cell r="F3110" t="str">
            <v>DERIVADO PICK UP</v>
          </cell>
          <cell r="G3110" t="str">
            <v>031080424914093</v>
          </cell>
          <cell r="H3110">
            <v>44970</v>
          </cell>
          <cell r="I3110" t="str">
            <v>INCIDENCIA</v>
          </cell>
          <cell r="J3110">
            <v>44973</v>
          </cell>
          <cell r="K3110" t="str">
            <v>Lourdes Adriana Ibarra Reyes</v>
          </cell>
          <cell r="L3110" t="str">
            <v>OFICINA TRAMACO PORTETE</v>
          </cell>
        </row>
        <row r="3111">
          <cell r="A3111" t="str">
            <v>424923876</v>
          </cell>
          <cell r="B3111">
            <v>514062</v>
          </cell>
          <cell r="C3111" t="str">
            <v>424923876</v>
          </cell>
          <cell r="D3111" t="str">
            <v>FLEXTUENTI</v>
          </cell>
          <cell r="E3111" t="str">
            <v>DESPACHO</v>
          </cell>
          <cell r="F3111" t="str">
            <v>NORMAL</v>
          </cell>
          <cell r="G3111" t="str">
            <v>FT85699</v>
          </cell>
          <cell r="H3111">
            <v>44970</v>
          </cell>
          <cell r="I3111" t="str">
            <v>ENTREGADO</v>
          </cell>
          <cell r="J3111">
            <v>44971</v>
          </cell>
          <cell r="K3111" t="str">
            <v>GERSON GUZMAN</v>
          </cell>
          <cell r="L3111" t="str">
            <v>TARQUI AV BENJAMIN ROSALES  MZ 5 SL 16  SN</v>
          </cell>
        </row>
        <row r="3112">
          <cell r="A3112" t="str">
            <v>WS424923834</v>
          </cell>
          <cell r="B3112">
            <v>514063</v>
          </cell>
          <cell r="C3112" t="str">
            <v>WS424923834</v>
          </cell>
          <cell r="D3112" t="str">
            <v>FLEXTUENTI</v>
          </cell>
          <cell r="E3112" t="str">
            <v>DESPACHO</v>
          </cell>
          <cell r="F3112" t="str">
            <v>NORMAL</v>
          </cell>
          <cell r="G3112" t="str">
            <v>FT85597</v>
          </cell>
          <cell r="H3112">
            <v>44970</v>
          </cell>
          <cell r="I3112" t="str">
            <v>ENTREGADO</v>
          </cell>
          <cell r="J3112">
            <v>44971</v>
          </cell>
          <cell r="K3112" t="str">
            <v>Esteban Alba</v>
          </cell>
          <cell r="L3112" t="str">
            <v>INAQUITO  CALLE ALONSO DE TORRES N40 318 CALLE JOSE JUSSIEU</v>
          </cell>
        </row>
        <row r="3113">
          <cell r="A3113" t="str">
            <v>424909836</v>
          </cell>
          <cell r="B3113">
            <v>513988</v>
          </cell>
          <cell r="C3113" t="str">
            <v>424909836</v>
          </cell>
          <cell r="D3113" t="str">
            <v>FLEXTUENTI</v>
          </cell>
          <cell r="E3113" t="str">
            <v>DESPACHO</v>
          </cell>
          <cell r="F3113" t="str">
            <v>NORMAL</v>
          </cell>
          <cell r="G3113" t="str">
            <v>031080424909836</v>
          </cell>
          <cell r="H3113">
            <v>44970</v>
          </cell>
          <cell r="I3113" t="str">
            <v>ENTREGADO</v>
          </cell>
          <cell r="J3113">
            <v>44971</v>
          </cell>
          <cell r="K3113" t="str">
            <v>Stiven Vacacela</v>
          </cell>
          <cell r="L3113" t="str">
            <v>VELOZ CALLE DIEGO DE IBARRA N25 32  CALLE ARGENTINOS</v>
          </cell>
        </row>
        <row r="3114">
          <cell r="A3114" t="str">
            <v>424909875</v>
          </cell>
          <cell r="B3114">
            <v>513989</v>
          </cell>
          <cell r="C3114" t="str">
            <v>424909875</v>
          </cell>
          <cell r="D3114" t="str">
            <v>FLEXTUENTI</v>
          </cell>
          <cell r="E3114" t="str">
            <v>DESPACHO</v>
          </cell>
          <cell r="F3114" t="str">
            <v>NORMAL</v>
          </cell>
          <cell r="G3114" t="str">
            <v>031080424909875</v>
          </cell>
          <cell r="H3114">
            <v>44970</v>
          </cell>
          <cell r="I3114" t="str">
            <v>ENTREGADO</v>
          </cell>
          <cell r="J3114">
            <v>44971</v>
          </cell>
          <cell r="K3114" t="str">
            <v>Jose Luis Mino Vera</v>
          </cell>
          <cell r="L3114" t="str">
            <v>ABRAHAM CALAZACON  CALLE RAO VERDE CASA 9  CALLE EL CARMEN</v>
          </cell>
        </row>
        <row r="3115">
          <cell r="A3115" t="str">
            <v>424909905</v>
          </cell>
          <cell r="B3115">
            <v>513990</v>
          </cell>
          <cell r="C3115" t="str">
            <v>424909905</v>
          </cell>
          <cell r="D3115" t="str">
            <v>FLEXTUENTI</v>
          </cell>
          <cell r="E3115" t="str">
            <v>DESPACHO</v>
          </cell>
          <cell r="F3115" t="str">
            <v>NORMAL</v>
          </cell>
          <cell r="G3115" t="str">
            <v>031080424909905</v>
          </cell>
          <cell r="H3115">
            <v>44970</v>
          </cell>
          <cell r="I3115" t="str">
            <v>ENTREGADO</v>
          </cell>
          <cell r="J3115">
            <v>44973</v>
          </cell>
          <cell r="K3115" t="str">
            <v>Katherine Sarabia</v>
          </cell>
          <cell r="L3115" t="str">
            <v>CHAMBO  CALLE OSWALDO ECHEVERRIA  1 F CHIRIBOGA</v>
          </cell>
        </row>
        <row r="3116">
          <cell r="A3116" t="str">
            <v>424909909</v>
          </cell>
          <cell r="B3116">
            <v>513991</v>
          </cell>
          <cell r="C3116" t="str">
            <v>424909909</v>
          </cell>
          <cell r="D3116" t="str">
            <v>FLEXTUENTI</v>
          </cell>
          <cell r="E3116" t="str">
            <v>DESPACHO</v>
          </cell>
          <cell r="F3116" t="str">
            <v>NORMAL</v>
          </cell>
          <cell r="G3116" t="str">
            <v>FT85708</v>
          </cell>
          <cell r="H3116">
            <v>44970</v>
          </cell>
          <cell r="I3116" t="str">
            <v>ENTREGADO</v>
          </cell>
          <cell r="J3116">
            <v>44971</v>
          </cell>
          <cell r="K3116" t="str">
            <v>Diana pilar Poveda pita</v>
          </cell>
          <cell r="L3116" t="str">
            <v>TARQUI (GY)   AV CARLOS JULIO AROSEMENA TOLA SN  AV PRESIDENTE JOSE MARIA VELASCO IBARRA</v>
          </cell>
        </row>
        <row r="3117">
          <cell r="A3117" t="str">
            <v>424909952</v>
          </cell>
          <cell r="B3117">
            <v>513992</v>
          </cell>
          <cell r="C3117" t="str">
            <v>424909952</v>
          </cell>
          <cell r="D3117" t="str">
            <v>FLEXTUENTI</v>
          </cell>
          <cell r="E3117" t="str">
            <v>DESPACHO</v>
          </cell>
          <cell r="F3117" t="str">
            <v>DERIVADO PICK UP</v>
          </cell>
          <cell r="G3117" t="str">
            <v>031080424909952</v>
          </cell>
          <cell r="H3117">
            <v>44970</v>
          </cell>
          <cell r="I3117" t="str">
            <v>ENTREGADO</v>
          </cell>
          <cell r="J3117">
            <v>44973</v>
          </cell>
          <cell r="K3117" t="str">
            <v>AMBAR CANDELARIO</v>
          </cell>
          <cell r="L3117" t="str">
            <v>OFICINA TRAMACO CENTRO DE DISTRIBUCION VIA A DAULE</v>
          </cell>
        </row>
        <row r="3118">
          <cell r="A3118" t="str">
            <v>424909988</v>
          </cell>
          <cell r="B3118">
            <v>513993</v>
          </cell>
          <cell r="C3118" t="str">
            <v>424909988</v>
          </cell>
          <cell r="D3118" t="str">
            <v>FLEXTUENTI</v>
          </cell>
          <cell r="E3118" t="str">
            <v>DESPACHO</v>
          </cell>
          <cell r="F3118" t="str">
            <v>NORMAL</v>
          </cell>
          <cell r="G3118" t="str">
            <v>031080424909988</v>
          </cell>
          <cell r="H3118">
            <v>44970</v>
          </cell>
          <cell r="I3118" t="str">
            <v>ENTREGADO</v>
          </cell>
          <cell r="J3118">
            <v>44972</v>
          </cell>
          <cell r="K3118" t="str">
            <v>Rosa Matilde Barrezueta Moreira</v>
          </cell>
          <cell r="L3118" t="str">
            <v>TARQUI (MA)  CALLE 297 CASA 125  AV 206</v>
          </cell>
        </row>
        <row r="3119">
          <cell r="A3119" t="str">
            <v>424910002</v>
          </cell>
          <cell r="B3119">
            <v>513994</v>
          </cell>
          <cell r="C3119" t="str">
            <v>424910002</v>
          </cell>
          <cell r="D3119" t="str">
            <v>FLEXTUENTI</v>
          </cell>
          <cell r="E3119" t="str">
            <v>DESPACHO</v>
          </cell>
          <cell r="F3119" t="str">
            <v>DERIVADO PICK UP</v>
          </cell>
          <cell r="G3119" t="str">
            <v>031080424910002</v>
          </cell>
          <cell r="H3119">
            <v>44970</v>
          </cell>
          <cell r="I3119" t="str">
            <v>INCIDENCIA</v>
          </cell>
          <cell r="J3119">
            <v>44973</v>
          </cell>
          <cell r="K3119" t="str">
            <v>Javier Chicaiza</v>
          </cell>
          <cell r="L3119" t="str">
            <v>OFICINA TRAMACO TUMBACO</v>
          </cell>
        </row>
        <row r="3120">
          <cell r="A3120" t="str">
            <v>424910017</v>
          </cell>
          <cell r="B3120">
            <v>513995</v>
          </cell>
          <cell r="C3120" t="str">
            <v>424910017</v>
          </cell>
          <cell r="D3120" t="str">
            <v>FLEXTUENTI</v>
          </cell>
          <cell r="E3120" t="str">
            <v>DESPACHO</v>
          </cell>
          <cell r="F3120" t="str">
            <v>NORMAL</v>
          </cell>
          <cell r="G3120" t="str">
            <v>FT85618</v>
          </cell>
          <cell r="H3120">
            <v>44970</v>
          </cell>
          <cell r="I3120" t="str">
            <v>ENTREGADO</v>
          </cell>
          <cell r="J3120">
            <v>44971</v>
          </cell>
          <cell r="K3120" t="str">
            <v>John Morillo</v>
          </cell>
          <cell r="L3120" t="str">
            <v>COTOCOLLAO CALLE JOSE H FIGUEROA DPTO N5 CALLE 25 DE MAYO</v>
          </cell>
        </row>
        <row r="3121">
          <cell r="A3121" t="str">
            <v>424911891</v>
          </cell>
          <cell r="B3121">
            <v>513996</v>
          </cell>
          <cell r="C3121" t="str">
            <v>424911891</v>
          </cell>
          <cell r="D3121" t="str">
            <v>FLEXTUENTI</v>
          </cell>
          <cell r="E3121" t="str">
            <v>DESPACHO</v>
          </cell>
          <cell r="F3121" t="str">
            <v>NORMAL</v>
          </cell>
          <cell r="G3121" t="str">
            <v>031080424911891</v>
          </cell>
          <cell r="H3121">
            <v>44970</v>
          </cell>
          <cell r="I3121" t="str">
            <v>ENTREGADO</v>
          </cell>
          <cell r="J3121">
            <v>44971</v>
          </cell>
          <cell r="K3121" t="str">
            <v>Yadira flores Poveda</v>
          </cell>
          <cell r="L3121" t="str">
            <v>RIO VERDE (SD) AV QUEVEDO  SN  SN O CALLE L</v>
          </cell>
        </row>
        <row r="3122">
          <cell r="A3122" t="str">
            <v>424911946</v>
          </cell>
          <cell r="B3122">
            <v>513997</v>
          </cell>
          <cell r="C3122" t="str">
            <v>424911946</v>
          </cell>
          <cell r="D3122" t="str">
            <v>FLEXTUENTI</v>
          </cell>
          <cell r="E3122" t="str">
            <v>DESPACHO</v>
          </cell>
          <cell r="F3122" t="str">
            <v>DERIVADO PICK UP</v>
          </cell>
          <cell r="G3122" t="str">
            <v>031080424911946</v>
          </cell>
          <cell r="H3122">
            <v>44970</v>
          </cell>
          <cell r="I3122" t="str">
            <v>ENTREGADO</v>
          </cell>
          <cell r="J3122">
            <v>44973</v>
          </cell>
          <cell r="K3122" t="str">
            <v>Omar Alay</v>
          </cell>
          <cell r="L3122" t="str">
            <v>OFICINA TRAMACO CUENCA CENTRO DE TRANSFERENCIA PUMAPUNGO</v>
          </cell>
        </row>
        <row r="3123">
          <cell r="A3123" t="str">
            <v>424911952</v>
          </cell>
          <cell r="B3123">
            <v>513998</v>
          </cell>
          <cell r="C3123" t="str">
            <v>424911952</v>
          </cell>
          <cell r="D3123" t="str">
            <v>FLEXTUENTI</v>
          </cell>
          <cell r="E3123" t="str">
            <v>DESPACHO</v>
          </cell>
          <cell r="F3123" t="str">
            <v>NORMAL</v>
          </cell>
          <cell r="G3123" t="str">
            <v>031080424911952</v>
          </cell>
          <cell r="H3123">
            <v>44970</v>
          </cell>
          <cell r="I3123" t="str">
            <v>ENTREGADO</v>
          </cell>
          <cell r="J3123">
            <v>44971</v>
          </cell>
          <cell r="K3123" t="str">
            <v>Juliana Valverde</v>
          </cell>
          <cell r="L3123" t="str">
            <v>CAMILO PONCE CALLE 6  08  13 AV 8</v>
          </cell>
        </row>
        <row r="3124">
          <cell r="A3124" t="str">
            <v>424912398</v>
          </cell>
          <cell r="B3124">
            <v>513999</v>
          </cell>
          <cell r="C3124" t="str">
            <v>424912398</v>
          </cell>
          <cell r="D3124" t="str">
            <v>FLEXTUENTI</v>
          </cell>
          <cell r="E3124" t="str">
            <v>DESPACHO</v>
          </cell>
          <cell r="F3124" t="str">
            <v>NORMAL</v>
          </cell>
          <cell r="G3124" t="str">
            <v>031080424912398</v>
          </cell>
          <cell r="H3124">
            <v>44970</v>
          </cell>
          <cell r="I3124" t="str">
            <v>ENTREGADO</v>
          </cell>
          <cell r="J3124">
            <v>44971</v>
          </cell>
          <cell r="K3124" t="str">
            <v>LUCIA YAGUANA</v>
          </cell>
          <cell r="L3124" t="str">
            <v>MEJIA MACHACHI  VIA PANAMERICANA   112 INGESO SUR ALOAG</v>
          </cell>
        </row>
        <row r="3125">
          <cell r="A3125" t="str">
            <v>424912441</v>
          </cell>
          <cell r="B3125">
            <v>514000</v>
          </cell>
          <cell r="C3125" t="str">
            <v>424912441</v>
          </cell>
          <cell r="D3125" t="str">
            <v>FLEXTUENTI</v>
          </cell>
          <cell r="E3125" t="str">
            <v>DESPACHO</v>
          </cell>
          <cell r="F3125" t="str">
            <v>NORMAL</v>
          </cell>
          <cell r="G3125" t="str">
            <v>031080424912441</v>
          </cell>
          <cell r="H3125">
            <v>44970</v>
          </cell>
          <cell r="I3125" t="str">
            <v>ENTREGADO</v>
          </cell>
          <cell r="J3125">
            <v>44971</v>
          </cell>
          <cell r="K3125" t="str">
            <v>lucia yaguana</v>
          </cell>
          <cell r="L3125" t="str">
            <v>MEJIA MACHACHI  VIA PANAMERICANA   112 INGRESO SUR ALOAG</v>
          </cell>
        </row>
        <row r="3126">
          <cell r="A3126" t="str">
            <v>424912515</v>
          </cell>
          <cell r="B3126">
            <v>514001</v>
          </cell>
          <cell r="C3126" t="str">
            <v>424912515</v>
          </cell>
          <cell r="D3126" t="str">
            <v>FLEXTUENTI</v>
          </cell>
          <cell r="E3126" t="str">
            <v>DESPACHO</v>
          </cell>
          <cell r="F3126" t="str">
            <v>NORMAL</v>
          </cell>
          <cell r="G3126" t="str">
            <v>FT85607</v>
          </cell>
          <cell r="H3126">
            <v>44970</v>
          </cell>
          <cell r="I3126" t="str">
            <v>ENTREGADO</v>
          </cell>
          <cell r="J3126">
            <v>44971</v>
          </cell>
          <cell r="K3126" t="str">
            <v>Joselin Calero</v>
          </cell>
          <cell r="L3126" t="str">
            <v>LA ECUATORIANA  CALLE PEDRO UNDA  S45  146 AV LA ECUATORIANA</v>
          </cell>
        </row>
        <row r="3127">
          <cell r="A3127" t="str">
            <v>424912521</v>
          </cell>
          <cell r="B3127">
            <v>514002</v>
          </cell>
          <cell r="C3127" t="str">
            <v>424912521</v>
          </cell>
          <cell r="D3127" t="str">
            <v>FLEXTUENTI</v>
          </cell>
          <cell r="E3127" t="str">
            <v>DESPACHO</v>
          </cell>
          <cell r="F3127" t="str">
            <v>NORMAL</v>
          </cell>
          <cell r="G3127" t="str">
            <v>FT85606</v>
          </cell>
          <cell r="H3127">
            <v>44970</v>
          </cell>
          <cell r="I3127" t="str">
            <v>ENTREGADO</v>
          </cell>
          <cell r="J3127">
            <v>44972</v>
          </cell>
          <cell r="K3127" t="str">
            <v>JOHANNA LIZETH PACHECO PROANO</v>
          </cell>
          <cell r="L3127" t="str">
            <v>SOLANDA  PASAJE S24 2222 AV TENIENTE HUGO ORTIZ</v>
          </cell>
        </row>
        <row r="3128">
          <cell r="A3128" t="str">
            <v>424912560</v>
          </cell>
          <cell r="B3128">
            <v>514003</v>
          </cell>
          <cell r="C3128" t="str">
            <v>424912560</v>
          </cell>
          <cell r="D3128" t="str">
            <v>FLEXTUENTI</v>
          </cell>
          <cell r="E3128" t="str">
            <v>DESPACHO</v>
          </cell>
          <cell r="F3128" t="str">
            <v>DERIVADO PICK UP</v>
          </cell>
          <cell r="G3128" t="str">
            <v>031080424912560</v>
          </cell>
          <cell r="H3128">
            <v>44970</v>
          </cell>
          <cell r="I3128" t="str">
            <v>ENTREGADO</v>
          </cell>
          <cell r="J3128">
            <v>44973</v>
          </cell>
          <cell r="K3128" t="str">
            <v>Johanna Lucio</v>
          </cell>
          <cell r="L3128" t="str">
            <v>OFICINA TRAMACO QUININDE</v>
          </cell>
        </row>
        <row r="3129">
          <cell r="A3129" t="str">
            <v>424912620</v>
          </cell>
          <cell r="B3129">
            <v>514004</v>
          </cell>
          <cell r="C3129" t="str">
            <v>424912620</v>
          </cell>
          <cell r="D3129" t="str">
            <v>FLEXTUENTI</v>
          </cell>
          <cell r="E3129" t="str">
            <v>DESPACHO</v>
          </cell>
          <cell r="F3129" t="str">
            <v>NORMAL</v>
          </cell>
          <cell r="G3129" t="str">
            <v>FT85713 / 031080424912620</v>
          </cell>
          <cell r="H3129">
            <v>44970</v>
          </cell>
          <cell r="I3129" t="str">
            <v>HABILITADO_RUTEO</v>
          </cell>
          <cell r="J3129">
            <v>44973</v>
          </cell>
          <cell r="K3129" t="str">
            <v>MARIA PIZA</v>
          </cell>
          <cell r="L3129" t="str">
            <v>RETIRA AGENCIA TRAMACO VIA A DAULE</v>
          </cell>
        </row>
        <row r="3130">
          <cell r="A3130" t="str">
            <v>424912715</v>
          </cell>
          <cell r="B3130">
            <v>514005</v>
          </cell>
          <cell r="C3130" t="str">
            <v>424912715</v>
          </cell>
          <cell r="D3130" t="str">
            <v>FLEXTUENTI</v>
          </cell>
          <cell r="E3130" t="str">
            <v>DESPACHO</v>
          </cell>
          <cell r="F3130" t="str">
            <v>NORMAL</v>
          </cell>
          <cell r="G3130" t="str">
            <v>031080424912715</v>
          </cell>
          <cell r="H3130">
            <v>44970</v>
          </cell>
          <cell r="I3130" t="str">
            <v>ENTREGADO</v>
          </cell>
          <cell r="J3130">
            <v>44972</v>
          </cell>
          <cell r="K3130" t="str">
            <v>Dario Javier Robayo Moran</v>
          </cell>
          <cell r="L3130" t="str">
            <v>MILAGRO CALLE JOSE JOAQUIN OLMEDO SN GENERAL ELOY ALFARO</v>
          </cell>
        </row>
        <row r="3131">
          <cell r="A3131" t="str">
            <v>424912720</v>
          </cell>
          <cell r="B3131">
            <v>514006</v>
          </cell>
          <cell r="C3131" t="str">
            <v>424912720</v>
          </cell>
          <cell r="D3131" t="str">
            <v>FLEXTUENTI</v>
          </cell>
          <cell r="E3131" t="str">
            <v>DESPACHO</v>
          </cell>
          <cell r="F3131" t="str">
            <v>NORMAL</v>
          </cell>
          <cell r="G3131" t="str">
            <v>FT85605</v>
          </cell>
          <cell r="H3131">
            <v>44970</v>
          </cell>
          <cell r="I3131" t="str">
            <v>INCIDENCIA</v>
          </cell>
          <cell r="J3131">
            <v>44971</v>
          </cell>
          <cell r="K3131" t="str">
            <v>Michael Haro</v>
          </cell>
          <cell r="L3131" t="str">
            <v>BELISARIO QUEVEDO AV CRISTOBAL SN JUAN LEON MERA</v>
          </cell>
        </row>
        <row r="3132">
          <cell r="A3132" t="str">
            <v>424912772</v>
          </cell>
          <cell r="B3132">
            <v>514007</v>
          </cell>
          <cell r="C3132" t="str">
            <v>424912772</v>
          </cell>
          <cell r="D3132" t="str">
            <v>FLEXTUENTI</v>
          </cell>
          <cell r="E3132" t="str">
            <v>DESPACHO</v>
          </cell>
          <cell r="F3132" t="str">
            <v>NORMAL</v>
          </cell>
          <cell r="G3132" t="str">
            <v>FT85701</v>
          </cell>
          <cell r="H3132">
            <v>44970</v>
          </cell>
          <cell r="I3132" t="str">
            <v>ENTREGADO</v>
          </cell>
          <cell r="J3132">
            <v>44971</v>
          </cell>
          <cell r="K3132" t="str">
            <v>David german Samaniego moran</v>
          </cell>
          <cell r="L3132" t="str">
            <v>FEBRES CORDERO   CALLE 32 O CALLE GENERAL JULIO ANDRADE RODRIGUEZ 1523 ENTREGA CALLE COLOMBIA Y CALLE CAMILIO DESTRUJE</v>
          </cell>
        </row>
        <row r="3133">
          <cell r="A3133" t="str">
            <v>424912830</v>
          </cell>
          <cell r="B3133">
            <v>514008</v>
          </cell>
          <cell r="C3133" t="str">
            <v>424912830</v>
          </cell>
          <cell r="D3133" t="str">
            <v>FLEXTUENTI</v>
          </cell>
          <cell r="E3133" t="str">
            <v>DESPACHO</v>
          </cell>
          <cell r="F3133" t="str">
            <v>NORMAL</v>
          </cell>
          <cell r="G3133" t="str">
            <v>FT85595</v>
          </cell>
          <cell r="H3133">
            <v>44970</v>
          </cell>
          <cell r="I3133" t="str">
            <v>ENTREGADO</v>
          </cell>
          <cell r="J3133">
            <v>44971</v>
          </cell>
          <cell r="K3133" t="str">
            <v>Jonathan Fabricio Niato Pacheco</v>
          </cell>
          <cell r="L3133" t="str">
            <v>FAJARDO   AV EL INCA CASA 201  CALLE SANTA BARBARA</v>
          </cell>
        </row>
        <row r="3134">
          <cell r="A3134" t="str">
            <v>424912882</v>
          </cell>
          <cell r="B3134">
            <v>514009</v>
          </cell>
          <cell r="C3134" t="str">
            <v>424912882</v>
          </cell>
          <cell r="D3134" t="str">
            <v>FLEXTUENTI</v>
          </cell>
          <cell r="E3134" t="str">
            <v>DESPACHO</v>
          </cell>
          <cell r="F3134" t="str">
            <v>NORMAL</v>
          </cell>
          <cell r="G3134" t="str">
            <v>FT85604</v>
          </cell>
          <cell r="H3134">
            <v>44970</v>
          </cell>
          <cell r="I3134" t="str">
            <v>ENTREGADO</v>
          </cell>
          <cell r="J3134">
            <v>44972</v>
          </cell>
          <cell r="K3134" t="str">
            <v>Rocio Collaguazo</v>
          </cell>
          <cell r="L3134" t="str">
            <v>CHILLOGALLO CALLE OE3B  1156   1157  AV S46</v>
          </cell>
        </row>
        <row r="3135">
          <cell r="A3135" t="str">
            <v>424912929</v>
          </cell>
          <cell r="B3135">
            <v>514010</v>
          </cell>
          <cell r="C3135" t="str">
            <v>424912929</v>
          </cell>
          <cell r="D3135" t="str">
            <v>FLEXTUENTI</v>
          </cell>
          <cell r="E3135" t="str">
            <v>DESPACHO</v>
          </cell>
          <cell r="F3135" t="str">
            <v>NORMAL</v>
          </cell>
          <cell r="G3135" t="str">
            <v>031080424912929</v>
          </cell>
          <cell r="H3135">
            <v>44970</v>
          </cell>
          <cell r="I3135" t="str">
            <v>ENTREGADO</v>
          </cell>
          <cell r="J3135">
            <v>44971</v>
          </cell>
          <cell r="K3135" t="str">
            <v>Josue David Palomeque Camacho</v>
          </cell>
          <cell r="L3135" t="str">
            <v>ANDRES DE VERA  CALLE 15  DE ABRIL  PLANTA BAJA  SN</v>
          </cell>
        </row>
        <row r="3136">
          <cell r="A3136" t="str">
            <v>424912981</v>
          </cell>
          <cell r="B3136">
            <v>514011</v>
          </cell>
          <cell r="C3136" t="str">
            <v>424912981</v>
          </cell>
          <cell r="D3136" t="str">
            <v>FLEXTUENTI</v>
          </cell>
          <cell r="E3136" t="str">
            <v>DESPACHO</v>
          </cell>
          <cell r="F3136" t="str">
            <v>NORMAL</v>
          </cell>
          <cell r="G3136" t="str">
            <v>031080424912981</v>
          </cell>
          <cell r="H3136">
            <v>44970</v>
          </cell>
          <cell r="I3136" t="str">
            <v>ENTREGADO</v>
          </cell>
          <cell r="J3136">
            <v>44971</v>
          </cell>
          <cell r="K3136" t="str">
            <v>Karina Rafaela Guerra Ramos</v>
          </cell>
          <cell r="L3136" t="str">
            <v>EL CARMEN CALLE 10 DE AGOSTO  SN  JUNIN</v>
          </cell>
        </row>
        <row r="3137">
          <cell r="A3137" t="str">
            <v>WS424909816</v>
          </cell>
          <cell r="B3137">
            <v>514012</v>
          </cell>
          <cell r="C3137" t="str">
            <v>WS424909816</v>
          </cell>
          <cell r="D3137" t="str">
            <v>FLEXTUENTI</v>
          </cell>
          <cell r="E3137" t="str">
            <v>DESPACHO</v>
          </cell>
          <cell r="F3137" t="str">
            <v>NORMAL</v>
          </cell>
          <cell r="G3137" t="str">
            <v>FT85698</v>
          </cell>
          <cell r="H3137">
            <v>44970</v>
          </cell>
          <cell r="I3137" t="str">
            <v>ENTREGADO</v>
          </cell>
          <cell r="J3137">
            <v>44971</v>
          </cell>
          <cell r="K3137" t="str">
            <v>Lissette Leal</v>
          </cell>
          <cell r="L3137" t="str">
            <v>XIMENA     AV  DOMINGO COMIN MZ 30 CASA 102  CALLE PEDRO SAAD NIYAIM</v>
          </cell>
        </row>
        <row r="3138">
          <cell r="A3138" t="str">
            <v>424910048</v>
          </cell>
          <cell r="B3138">
            <v>514013</v>
          </cell>
          <cell r="C3138" t="str">
            <v>424910048</v>
          </cell>
          <cell r="D3138" t="str">
            <v>FLEXTUENTI</v>
          </cell>
          <cell r="E3138" t="str">
            <v>DESPACHO</v>
          </cell>
          <cell r="F3138" t="str">
            <v>NORMAL</v>
          </cell>
          <cell r="G3138" t="str">
            <v>FT85617</v>
          </cell>
          <cell r="H3138">
            <v>44970</v>
          </cell>
          <cell r="I3138" t="str">
            <v>ENTREGADO</v>
          </cell>
          <cell r="J3138">
            <v>44971</v>
          </cell>
          <cell r="K3138" t="str">
            <v>Ketty Cedeno</v>
          </cell>
          <cell r="L3138" t="str">
            <v>SAN ANTONIO  PADRE RUMI E1 338 SHEYGUA</v>
          </cell>
        </row>
        <row r="3139">
          <cell r="A3139" t="str">
            <v>424910049</v>
          </cell>
          <cell r="B3139">
            <v>514014</v>
          </cell>
          <cell r="C3139" t="str">
            <v>424910049</v>
          </cell>
          <cell r="D3139" t="str">
            <v>FLEXTUENTI</v>
          </cell>
          <cell r="E3139" t="str">
            <v>DESPACHO</v>
          </cell>
          <cell r="F3139" t="str">
            <v>DERIVADO PICK UP</v>
          </cell>
          <cell r="G3139" t="str">
            <v>031080424910049</v>
          </cell>
          <cell r="H3139">
            <v>44970</v>
          </cell>
          <cell r="I3139" t="str">
            <v>INCIDENCIA</v>
          </cell>
          <cell r="J3139">
            <v>44973</v>
          </cell>
          <cell r="K3139" t="str">
            <v>Erika Proano</v>
          </cell>
          <cell r="L3139" t="str">
            <v>OFICINA TRAMACO SAN MARINO</v>
          </cell>
        </row>
        <row r="3140">
          <cell r="A3140" t="str">
            <v>424910054</v>
          </cell>
          <cell r="B3140">
            <v>514015</v>
          </cell>
          <cell r="C3140" t="str">
            <v>424910054</v>
          </cell>
          <cell r="D3140" t="str">
            <v>FLEXTUENTI</v>
          </cell>
          <cell r="E3140" t="str">
            <v>DESPACHO</v>
          </cell>
          <cell r="F3140" t="str">
            <v>NORMAL</v>
          </cell>
          <cell r="G3140" t="str">
            <v>031080424910054</v>
          </cell>
          <cell r="H3140">
            <v>44970</v>
          </cell>
          <cell r="I3140" t="str">
            <v>ENTREGADO</v>
          </cell>
          <cell r="J3140">
            <v>44971</v>
          </cell>
          <cell r="K3140" t="str">
            <v>Marcos Antonio Rodriguez Vera</v>
          </cell>
          <cell r="L3140" t="str">
            <v>EL RECREO  SN  MANZANA F SOLAR 47  SN</v>
          </cell>
        </row>
        <row r="3141">
          <cell r="A3141" t="str">
            <v>424910055</v>
          </cell>
          <cell r="B3141">
            <v>514016</v>
          </cell>
          <cell r="C3141" t="str">
            <v>424910055</v>
          </cell>
          <cell r="D3141" t="str">
            <v>FLEXTUENTI</v>
          </cell>
          <cell r="E3141" t="str">
            <v>DESPACHO</v>
          </cell>
          <cell r="F3141" t="str">
            <v>NORMAL</v>
          </cell>
          <cell r="G3141" t="str">
            <v>FT85616</v>
          </cell>
          <cell r="H3141">
            <v>44970</v>
          </cell>
          <cell r="I3141" t="str">
            <v>ENTREGADO</v>
          </cell>
          <cell r="J3141">
            <v>44971</v>
          </cell>
          <cell r="K3141" t="str">
            <v>Carmen dayana Campana buenano</v>
          </cell>
          <cell r="L3141" t="str">
            <v>SAN BARTOLO CALLE HUIGRA  CS 650 PSJ 2B CALLE CARAPUNGO</v>
          </cell>
        </row>
        <row r="3142">
          <cell r="A3142" t="str">
            <v>424910114</v>
          </cell>
          <cell r="B3142">
            <v>514017</v>
          </cell>
          <cell r="C3142" t="str">
            <v>424910114</v>
          </cell>
          <cell r="D3142" t="str">
            <v>FLEXTUENTI</v>
          </cell>
          <cell r="E3142" t="str">
            <v>DESPACHO</v>
          </cell>
          <cell r="F3142" t="str">
            <v>NORMAL</v>
          </cell>
          <cell r="G3142" t="str">
            <v>FT85707</v>
          </cell>
          <cell r="H3142">
            <v>44970</v>
          </cell>
          <cell r="I3142" t="str">
            <v>ENTREGADO</v>
          </cell>
          <cell r="J3142">
            <v>44971</v>
          </cell>
          <cell r="K3142" t="str">
            <v>Mayra Cornejo</v>
          </cell>
          <cell r="L3142" t="str">
            <v>TARQUI AV  GUILLERMO CUBILLO MMZ 2240 VILAL 10  AV  GUILLERMO CUBILLO</v>
          </cell>
        </row>
        <row r="3143">
          <cell r="A3143" t="str">
            <v>424910167</v>
          </cell>
          <cell r="B3143">
            <v>514018</v>
          </cell>
          <cell r="C3143" t="str">
            <v>424910167</v>
          </cell>
          <cell r="D3143" t="str">
            <v>FLEXTUENTI</v>
          </cell>
          <cell r="E3143" t="str">
            <v>DESPACHO</v>
          </cell>
          <cell r="F3143" t="str">
            <v>NORMAL</v>
          </cell>
          <cell r="G3143" t="str">
            <v>FT85615</v>
          </cell>
          <cell r="H3143">
            <v>44970</v>
          </cell>
          <cell r="I3143" t="str">
            <v>ENTREGADO</v>
          </cell>
          <cell r="J3143">
            <v>44971</v>
          </cell>
          <cell r="K3143" t="str">
            <v>Emily Villacis</v>
          </cell>
          <cell r="L3143" t="str">
            <v>CONOCOTO CALLE ABEL GILBERT 42  CALLE  SEBASTIAN DE BENALCAZAR</v>
          </cell>
        </row>
        <row r="3144">
          <cell r="A3144" t="str">
            <v>424910181</v>
          </cell>
          <cell r="B3144">
            <v>514019</v>
          </cell>
          <cell r="C3144" t="str">
            <v>424910181</v>
          </cell>
          <cell r="D3144" t="str">
            <v>FLEXTUENTI</v>
          </cell>
          <cell r="E3144" t="str">
            <v>DESPACHO</v>
          </cell>
          <cell r="F3144" t="str">
            <v>NORMAL</v>
          </cell>
          <cell r="G3144" t="str">
            <v>031080424910181</v>
          </cell>
          <cell r="H3144">
            <v>44970</v>
          </cell>
          <cell r="I3144" t="str">
            <v>ENTREGADO</v>
          </cell>
          <cell r="J3144">
            <v>44972</v>
          </cell>
          <cell r="K3144" t="str">
            <v>JOHNY TAMAYO</v>
          </cell>
          <cell r="L3144" t="str">
            <v>EL PUYO VIA ALAJEL  003  VIA LAS ANTENAS</v>
          </cell>
        </row>
        <row r="3145">
          <cell r="A3145" t="str">
            <v>424910209</v>
          </cell>
          <cell r="B3145">
            <v>514020</v>
          </cell>
          <cell r="C3145" t="str">
            <v>424910209</v>
          </cell>
          <cell r="D3145" t="str">
            <v>FLEXTUENTI</v>
          </cell>
          <cell r="E3145" t="str">
            <v>DESPACHO</v>
          </cell>
          <cell r="F3145" t="str">
            <v>NORMAL</v>
          </cell>
          <cell r="G3145" t="str">
            <v>031080424910209</v>
          </cell>
          <cell r="H3145">
            <v>44970</v>
          </cell>
          <cell r="I3145" t="str">
            <v>ENTREGADO</v>
          </cell>
          <cell r="J3145">
            <v>44971</v>
          </cell>
          <cell r="K3145" t="str">
            <v>Wellington Tapuy</v>
          </cell>
          <cell r="L3145" t="str">
            <v>HUACHI LORETO  AV VICTOR HUGO SN LAVALLE</v>
          </cell>
        </row>
        <row r="3146">
          <cell r="A3146" t="str">
            <v>424910223</v>
          </cell>
          <cell r="B3146">
            <v>514021</v>
          </cell>
          <cell r="C3146" t="str">
            <v>424910223</v>
          </cell>
          <cell r="D3146" t="str">
            <v>FLEXTUENTI</v>
          </cell>
          <cell r="E3146" t="str">
            <v>DESPACHO</v>
          </cell>
          <cell r="F3146" t="str">
            <v>NORMAL</v>
          </cell>
          <cell r="G3146" t="str">
            <v>031080424910223</v>
          </cell>
          <cell r="H3146">
            <v>44970</v>
          </cell>
          <cell r="I3146" t="str">
            <v>ENTREGADO</v>
          </cell>
          <cell r="J3146">
            <v>44971</v>
          </cell>
          <cell r="K3146" t="str">
            <v>Jimmy Mauricio Zuniga Nunez</v>
          </cell>
          <cell r="L3146" t="str">
            <v>HUACHI LORETO CALLE PACHA  SN CALLE CARANQUI</v>
          </cell>
        </row>
        <row r="3147">
          <cell r="A3147" t="str">
            <v>424910233</v>
          </cell>
          <cell r="B3147">
            <v>514022</v>
          </cell>
          <cell r="C3147" t="str">
            <v>424910233</v>
          </cell>
          <cell r="D3147" t="str">
            <v>FLEXTUENTI</v>
          </cell>
          <cell r="E3147" t="str">
            <v>DESPACHO</v>
          </cell>
          <cell r="F3147" t="str">
            <v>NORMAL</v>
          </cell>
          <cell r="G3147" t="str">
            <v>031080424910233</v>
          </cell>
          <cell r="H3147">
            <v>44970</v>
          </cell>
          <cell r="I3147" t="str">
            <v>ENTREGADO</v>
          </cell>
          <cell r="J3147">
            <v>44972</v>
          </cell>
          <cell r="K3147" t="str">
            <v>Maria Paola Alcivar</v>
          </cell>
          <cell r="L3147" t="str">
            <v>18 DE OCTUBRE VIA CRUCITA KM CUATRO Y MEDIO  SN E39 A</v>
          </cell>
        </row>
        <row r="3148">
          <cell r="A3148" t="str">
            <v>424910258</v>
          </cell>
          <cell r="B3148">
            <v>514023</v>
          </cell>
          <cell r="C3148" t="str">
            <v>424910258</v>
          </cell>
          <cell r="D3148" t="str">
            <v>FLEXTUENTI</v>
          </cell>
          <cell r="E3148" t="str">
            <v>DESPACHO</v>
          </cell>
          <cell r="F3148" t="str">
            <v>NORMAL</v>
          </cell>
          <cell r="G3148" t="str">
            <v>FT85614</v>
          </cell>
          <cell r="H3148">
            <v>44970</v>
          </cell>
          <cell r="I3148" t="str">
            <v>ENTREGADO</v>
          </cell>
          <cell r="J3148">
            <v>44971</v>
          </cell>
          <cell r="K3148" t="str">
            <v>Maria Mayla</v>
          </cell>
          <cell r="L3148" t="str">
            <v>CHILLOGALLO  CALLE JUAQUIN RUALES S34 40 CALLE PRUDENCIO  VASCONEZ</v>
          </cell>
        </row>
        <row r="3149">
          <cell r="A3149" t="str">
            <v>424910259</v>
          </cell>
          <cell r="B3149">
            <v>514024</v>
          </cell>
          <cell r="C3149" t="str">
            <v>424910259</v>
          </cell>
          <cell r="D3149" t="str">
            <v>FLEXTUENTI</v>
          </cell>
          <cell r="E3149" t="str">
            <v>DESPACHO</v>
          </cell>
          <cell r="F3149" t="str">
            <v>NORMAL</v>
          </cell>
          <cell r="G3149" t="str">
            <v>FT85613</v>
          </cell>
          <cell r="H3149">
            <v>44970</v>
          </cell>
          <cell r="I3149" t="str">
            <v>ENTREGADO</v>
          </cell>
          <cell r="J3149">
            <v>44971</v>
          </cell>
          <cell r="K3149" t="str">
            <v>Geovana Mayla</v>
          </cell>
          <cell r="L3149" t="str">
            <v>CHILLOGALLO  CALLE  PRUDENCIO  VASCONEZ  S34 40 CALLE JUAQUIN RUALES</v>
          </cell>
        </row>
        <row r="3150">
          <cell r="A3150" t="str">
            <v>424910264</v>
          </cell>
          <cell r="B3150">
            <v>514025</v>
          </cell>
          <cell r="C3150" t="str">
            <v>424910264</v>
          </cell>
          <cell r="D3150" t="str">
            <v>FLEXTUENTI</v>
          </cell>
          <cell r="E3150" t="str">
            <v>DESPACHO</v>
          </cell>
          <cell r="F3150" t="str">
            <v>NORMAL</v>
          </cell>
          <cell r="G3150" t="str">
            <v>031080424910264</v>
          </cell>
          <cell r="H3150">
            <v>44970</v>
          </cell>
          <cell r="I3150" t="str">
            <v>ENTREGADO</v>
          </cell>
          <cell r="J3150">
            <v>44971</v>
          </cell>
          <cell r="K3150" t="str">
            <v>Vinicio Ceron</v>
          </cell>
          <cell r="L3150" t="str">
            <v>CAYAMBE AV CORDOA GALARZA  SN  TERAN</v>
          </cell>
        </row>
        <row r="3151">
          <cell r="A3151" t="str">
            <v>424910265</v>
          </cell>
          <cell r="B3151">
            <v>514026</v>
          </cell>
          <cell r="C3151" t="str">
            <v>424910265</v>
          </cell>
          <cell r="D3151" t="str">
            <v>FLEXTUENTI</v>
          </cell>
          <cell r="E3151" t="str">
            <v>DESPACHO</v>
          </cell>
          <cell r="F3151" t="str">
            <v>NORMAL</v>
          </cell>
          <cell r="G3151" t="str">
            <v>031080424910265</v>
          </cell>
          <cell r="H3151">
            <v>44970</v>
          </cell>
          <cell r="I3151" t="str">
            <v>ENTREGADO</v>
          </cell>
          <cell r="J3151">
            <v>44971</v>
          </cell>
          <cell r="K3151" t="str">
            <v>Carlos Alexander Vargas Vite</v>
          </cell>
          <cell r="L3151" t="str">
            <v>ELOY ALFARO  VIA DURAN TAMBO  MZ  V VILLA 22C  E49A</v>
          </cell>
        </row>
        <row r="3152">
          <cell r="A3152" t="str">
            <v>424910276</v>
          </cell>
          <cell r="B3152">
            <v>514027</v>
          </cell>
          <cell r="C3152" t="str">
            <v>424910276</v>
          </cell>
          <cell r="D3152" t="str">
            <v>FLEXTUENTI</v>
          </cell>
          <cell r="E3152" t="str">
            <v>DESPACHO</v>
          </cell>
          <cell r="F3152" t="str">
            <v>NORMAL</v>
          </cell>
          <cell r="G3152" t="str">
            <v>FT85612</v>
          </cell>
          <cell r="H3152">
            <v>44970</v>
          </cell>
          <cell r="I3152" t="str">
            <v>ENTREGADO</v>
          </cell>
          <cell r="J3152">
            <v>44971</v>
          </cell>
          <cell r="K3152" t="str">
            <v>JAIME ARGOTI</v>
          </cell>
          <cell r="L3152" t="str">
            <v>SOLANDA  SALVADOR BRAVO  S19 176  PASAJE  OE3I</v>
          </cell>
        </row>
        <row r="3153">
          <cell r="A3153" t="str">
            <v>424910293</v>
          </cell>
          <cell r="B3153">
            <v>514028</v>
          </cell>
          <cell r="C3153" t="str">
            <v>424910293</v>
          </cell>
          <cell r="D3153" t="str">
            <v>FLEXTUENTI</v>
          </cell>
          <cell r="E3153" t="str">
            <v>DESPACHO</v>
          </cell>
          <cell r="F3153" t="str">
            <v>DERIVADO PICK UP</v>
          </cell>
          <cell r="G3153" t="str">
            <v>031080424910293</v>
          </cell>
          <cell r="H3153">
            <v>44970</v>
          </cell>
          <cell r="I3153" t="str">
            <v>INCIDENCIA</v>
          </cell>
          <cell r="J3153">
            <v>44973</v>
          </cell>
          <cell r="K3153" t="str">
            <v>Ronny Javier Alava Valverde</v>
          </cell>
          <cell r="L3153" t="str">
            <v>OFICINA TRAMACO PORTETE</v>
          </cell>
        </row>
        <row r="3154">
          <cell r="A3154" t="str">
            <v>424910294</v>
          </cell>
          <cell r="B3154">
            <v>514029</v>
          </cell>
          <cell r="C3154" t="str">
            <v>424910294</v>
          </cell>
          <cell r="D3154" t="str">
            <v>FLEXTUENTI</v>
          </cell>
          <cell r="E3154" t="str">
            <v>DESPACHO</v>
          </cell>
          <cell r="F3154" t="str">
            <v>NORMAL</v>
          </cell>
          <cell r="G3154" t="str">
            <v>031080424910294</v>
          </cell>
          <cell r="H3154">
            <v>44970</v>
          </cell>
          <cell r="I3154" t="str">
            <v>ENTREGADO</v>
          </cell>
          <cell r="J3154">
            <v>44971</v>
          </cell>
          <cell r="K3154" t="str">
            <v>ESTEBAN ONA</v>
          </cell>
          <cell r="L3154" t="str">
            <v>MACHACHI PASAJE A CS 52 14  CALLE BARRIGA</v>
          </cell>
        </row>
        <row r="3155">
          <cell r="A3155" t="str">
            <v>424910307</v>
          </cell>
          <cell r="B3155">
            <v>514030</v>
          </cell>
          <cell r="C3155" t="str">
            <v>424910307</v>
          </cell>
          <cell r="D3155" t="str">
            <v>FLEXTUENTI</v>
          </cell>
          <cell r="E3155" t="str">
            <v>DESPACHO</v>
          </cell>
          <cell r="F3155" t="str">
            <v>NORMAL</v>
          </cell>
          <cell r="G3155" t="str">
            <v>FT85706</v>
          </cell>
          <cell r="H3155">
            <v>44970</v>
          </cell>
          <cell r="I3155" t="str">
            <v>ENTREGADO</v>
          </cell>
          <cell r="J3155">
            <v>44971</v>
          </cell>
          <cell r="K3155" t="str">
            <v>Manuel Vera</v>
          </cell>
          <cell r="L3155" t="str">
            <v>TARQUI AV DR JOSE MASCOTE  4401 NICOLAS AUGUSTO GONZALES</v>
          </cell>
        </row>
        <row r="3156">
          <cell r="A3156" t="str">
            <v>424910341</v>
          </cell>
          <cell r="B3156">
            <v>514031</v>
          </cell>
          <cell r="C3156" t="str">
            <v>424910341</v>
          </cell>
          <cell r="D3156" t="str">
            <v>FLEXTUENTI</v>
          </cell>
          <cell r="E3156" t="str">
            <v>DESPACHO</v>
          </cell>
          <cell r="F3156" t="str">
            <v>DERIVADO PICK UP</v>
          </cell>
          <cell r="G3156" t="str">
            <v>031080424910341</v>
          </cell>
          <cell r="H3156">
            <v>44970</v>
          </cell>
          <cell r="I3156" t="str">
            <v>ENTREGADO</v>
          </cell>
          <cell r="J3156">
            <v>44972</v>
          </cell>
          <cell r="K3156" t="str">
            <v>Jose Antonio Velez Gomez</v>
          </cell>
          <cell r="L3156" t="str">
            <v>OFICINA TRAMACO PORTETE</v>
          </cell>
        </row>
        <row r="3157">
          <cell r="A3157" t="str">
            <v>424910351</v>
          </cell>
          <cell r="B3157">
            <v>514032</v>
          </cell>
          <cell r="C3157" t="str">
            <v>424910351</v>
          </cell>
          <cell r="D3157" t="str">
            <v>FLEXTUENTI</v>
          </cell>
          <cell r="E3157" t="str">
            <v>DESPACHO</v>
          </cell>
          <cell r="F3157" t="str">
            <v>NORMAL</v>
          </cell>
          <cell r="G3157" t="str">
            <v>031080424910351</v>
          </cell>
          <cell r="H3157">
            <v>44970</v>
          </cell>
          <cell r="I3157" t="str">
            <v>ENTREGADO</v>
          </cell>
          <cell r="J3157">
            <v>44971</v>
          </cell>
          <cell r="K3157" t="str">
            <v>Jonathan Mendoza</v>
          </cell>
          <cell r="L3157" t="str">
            <v>SAN BUENAVENTURA SAN ISIDRO  SN  SAN MARTINO DE PORRAS</v>
          </cell>
        </row>
        <row r="3158">
          <cell r="A3158" t="str">
            <v>424910356</v>
          </cell>
          <cell r="B3158">
            <v>514033</v>
          </cell>
          <cell r="C3158" t="str">
            <v>424910356</v>
          </cell>
          <cell r="D3158" t="str">
            <v>FLEXTUENTI</v>
          </cell>
          <cell r="E3158" t="str">
            <v>DESPACHO</v>
          </cell>
          <cell r="F3158" t="str">
            <v>NORMAL</v>
          </cell>
          <cell r="G3158" t="str">
            <v>FT85705</v>
          </cell>
          <cell r="H3158">
            <v>44970</v>
          </cell>
          <cell r="I3158" t="str">
            <v>ENTREGADO</v>
          </cell>
          <cell r="J3158">
            <v>44971</v>
          </cell>
          <cell r="K3158" t="str">
            <v>Gina Anzules Rendon</v>
          </cell>
          <cell r="L3158" t="str">
            <v>FEBRES CORDERO AV DEL BOMBERO  PISO 6 CIRUGIA GENERAL  AV 47A</v>
          </cell>
        </row>
        <row r="3159">
          <cell r="A3159" t="str">
            <v>424909566</v>
          </cell>
          <cell r="B3159">
            <v>513943</v>
          </cell>
          <cell r="C3159" t="str">
            <v>424909566</v>
          </cell>
          <cell r="D3159" t="str">
            <v>FLEXTUENTI</v>
          </cell>
          <cell r="E3159" t="str">
            <v>DESPACHO</v>
          </cell>
          <cell r="F3159" t="str">
            <v>DERIVADO PICK UP</v>
          </cell>
          <cell r="G3159" t="str">
            <v>031080424909566</v>
          </cell>
          <cell r="H3159">
            <v>44970</v>
          </cell>
          <cell r="I3159" t="str">
            <v>ENTREGADO</v>
          </cell>
          <cell r="J3159">
            <v>44972</v>
          </cell>
          <cell r="K3159" t="str">
            <v>Kevin Montesdeoca</v>
          </cell>
          <cell r="L3159" t="str">
            <v>OFICINA TRAMACO SAN MARINO</v>
          </cell>
        </row>
        <row r="3160">
          <cell r="A3160" t="str">
            <v>424909567</v>
          </cell>
          <cell r="B3160">
            <v>513944</v>
          </cell>
          <cell r="C3160" t="str">
            <v>424909567</v>
          </cell>
          <cell r="D3160" t="str">
            <v>FLEXTUENTI</v>
          </cell>
          <cell r="E3160" t="str">
            <v>DESPACHO</v>
          </cell>
          <cell r="F3160" t="str">
            <v>NORMAL</v>
          </cell>
          <cell r="G3160" t="str">
            <v>FT85712</v>
          </cell>
          <cell r="H3160">
            <v>44970</v>
          </cell>
          <cell r="I3160" t="str">
            <v>ENTREGADO</v>
          </cell>
          <cell r="J3160">
            <v>44971</v>
          </cell>
          <cell r="K3160" t="str">
            <v>Angel Erazo</v>
          </cell>
          <cell r="L3160" t="str">
            <v>TARQUI  GUILLERMO  CUBILLO  MANZANA 2240 SOLAR 10 SN</v>
          </cell>
        </row>
        <row r="3161">
          <cell r="A3161" t="str">
            <v>424909568</v>
          </cell>
          <cell r="B3161">
            <v>513945</v>
          </cell>
          <cell r="C3161" t="str">
            <v>424909568</v>
          </cell>
          <cell r="D3161" t="str">
            <v>FLEXTUENTI</v>
          </cell>
          <cell r="E3161" t="str">
            <v>DESPACHO</v>
          </cell>
          <cell r="F3161" t="str">
            <v>NORMAL</v>
          </cell>
          <cell r="G3161" t="str">
            <v>FT85624</v>
          </cell>
          <cell r="H3161">
            <v>44970</v>
          </cell>
          <cell r="I3161" t="str">
            <v>ENTREGADO</v>
          </cell>
          <cell r="J3161">
            <v>44971</v>
          </cell>
          <cell r="K3161" t="str">
            <v>Karina Becilla</v>
          </cell>
          <cell r="L3161" t="str">
            <v>LA ARGELIA BALTAZAR CHUIZA  S27 88 PASAJE S27D</v>
          </cell>
        </row>
        <row r="3162">
          <cell r="A3162" t="str">
            <v>424909569</v>
          </cell>
          <cell r="B3162">
            <v>513946</v>
          </cell>
          <cell r="C3162" t="str">
            <v>424909569</v>
          </cell>
          <cell r="D3162" t="str">
            <v>FLEXTUENTI</v>
          </cell>
          <cell r="E3162" t="str">
            <v>DESPACHO</v>
          </cell>
          <cell r="F3162" t="str">
            <v>NORMAL</v>
          </cell>
          <cell r="G3162" t="str">
            <v>031080424909569</v>
          </cell>
          <cell r="H3162">
            <v>44970</v>
          </cell>
          <cell r="I3162" t="str">
            <v>ENTREGADO</v>
          </cell>
          <cell r="J3162">
            <v>44971</v>
          </cell>
          <cell r="K3162" t="str">
            <v>Leslie Pauta</v>
          </cell>
          <cell r="L3162" t="str">
            <v>CEVALLOS CALLE ESPANA  SN  ORIENTE</v>
          </cell>
        </row>
        <row r="3163">
          <cell r="A3163" t="str">
            <v>424909582</v>
          </cell>
          <cell r="B3163">
            <v>513947</v>
          </cell>
          <cell r="C3163" t="str">
            <v>424909582</v>
          </cell>
          <cell r="D3163" t="str">
            <v>FLEXTUENTI</v>
          </cell>
          <cell r="E3163" t="str">
            <v>DESPACHO</v>
          </cell>
          <cell r="F3163" t="str">
            <v>NORMAL</v>
          </cell>
          <cell r="G3163" t="str">
            <v>031080424909582</v>
          </cell>
          <cell r="H3163">
            <v>44970</v>
          </cell>
          <cell r="I3163" t="str">
            <v>ENTREGADO</v>
          </cell>
          <cell r="J3163">
            <v>44972</v>
          </cell>
          <cell r="K3163" t="str">
            <v>Victor Cevallos</v>
          </cell>
          <cell r="L3163" t="str">
            <v>DOCTOR MIGUEL MORAN LUCIO  CALLE AV DE  LOS CHOFERES  SN  SN</v>
          </cell>
        </row>
        <row r="3164">
          <cell r="A3164" t="str">
            <v>424909600</v>
          </cell>
          <cell r="B3164">
            <v>513948</v>
          </cell>
          <cell r="C3164" t="str">
            <v>424909600</v>
          </cell>
          <cell r="D3164" t="str">
            <v>FLEXTUENTI</v>
          </cell>
          <cell r="E3164" t="str">
            <v>DESPACHO</v>
          </cell>
          <cell r="F3164" t="str">
            <v>NORMAL</v>
          </cell>
          <cell r="G3164" t="str">
            <v>031080424909600</v>
          </cell>
          <cell r="H3164">
            <v>44970</v>
          </cell>
          <cell r="I3164" t="str">
            <v>ENTREGADO</v>
          </cell>
          <cell r="J3164">
            <v>44971</v>
          </cell>
          <cell r="K3164" t="str">
            <v>DARIO MOROCHO</v>
          </cell>
          <cell r="L3164" t="str">
            <v>VELOZ  CALLE  ELOY ALFARO SN CALLE GUAYAQUIL</v>
          </cell>
        </row>
        <row r="3165">
          <cell r="A3165" t="str">
            <v>424909601</v>
          </cell>
          <cell r="B3165">
            <v>513949</v>
          </cell>
          <cell r="C3165" t="str">
            <v>424909601</v>
          </cell>
          <cell r="D3165" t="str">
            <v>FLEXTUENTI</v>
          </cell>
          <cell r="E3165" t="str">
            <v>DESPACHO</v>
          </cell>
          <cell r="F3165" t="str">
            <v>DERIVADO PICK UP</v>
          </cell>
          <cell r="G3165" t="str">
            <v>031080424909601</v>
          </cell>
          <cell r="H3165">
            <v>44970</v>
          </cell>
          <cell r="I3165" t="str">
            <v>INCIDENCIA</v>
          </cell>
          <cell r="J3165">
            <v>44973</v>
          </cell>
          <cell r="K3165" t="str">
            <v>Arelys Avila</v>
          </cell>
          <cell r="L3165" t="str">
            <v>OFICINA TRAMACO JIPIJAPA</v>
          </cell>
        </row>
        <row r="3166">
          <cell r="A3166" t="str">
            <v>424909654</v>
          </cell>
          <cell r="B3166">
            <v>513950</v>
          </cell>
          <cell r="C3166" t="str">
            <v>424909654</v>
          </cell>
          <cell r="D3166" t="str">
            <v>FLEXTUENTI</v>
          </cell>
          <cell r="E3166" t="str">
            <v>DESPACHO</v>
          </cell>
          <cell r="F3166" t="str">
            <v>NORMAL</v>
          </cell>
          <cell r="G3166" t="str">
            <v>FT85711</v>
          </cell>
          <cell r="H3166">
            <v>44970</v>
          </cell>
          <cell r="I3166" t="str">
            <v>ENTREGADO</v>
          </cell>
          <cell r="J3166">
            <v>44971</v>
          </cell>
          <cell r="K3166" t="str">
            <v>Janeth Ernestina Fernandez Onofre</v>
          </cell>
          <cell r="L3166" t="str">
            <v>XIMENA  CALLE 55B MZ 1 SL 11 AV 11E</v>
          </cell>
        </row>
        <row r="3167">
          <cell r="A3167" t="str">
            <v>424909655</v>
          </cell>
          <cell r="B3167">
            <v>513951</v>
          </cell>
          <cell r="C3167" t="str">
            <v>424909655</v>
          </cell>
          <cell r="D3167" t="str">
            <v>FLEXTUENTI</v>
          </cell>
          <cell r="E3167" t="str">
            <v>DESPACHO</v>
          </cell>
          <cell r="F3167" t="str">
            <v>NORMAL</v>
          </cell>
          <cell r="G3167" t="str">
            <v>031080424909655</v>
          </cell>
          <cell r="H3167">
            <v>44970</v>
          </cell>
          <cell r="I3167" t="str">
            <v>ENTREGADO</v>
          </cell>
          <cell r="J3167">
            <v>44971</v>
          </cell>
          <cell r="K3167" t="str">
            <v>Rosa Mariana Pico Palacios</v>
          </cell>
          <cell r="L3167" t="str">
            <v>SANTO DOMINGO DE LOS COLORADOS AV  QUITO PISO 2  CALLE IBARRA</v>
          </cell>
        </row>
        <row r="3168">
          <cell r="A3168" t="str">
            <v>424909660</v>
          </cell>
          <cell r="B3168">
            <v>513952</v>
          </cell>
          <cell r="C3168" t="str">
            <v>424909660</v>
          </cell>
          <cell r="D3168" t="str">
            <v>FLEXTUENTI</v>
          </cell>
          <cell r="E3168" t="str">
            <v>DESPACHO</v>
          </cell>
          <cell r="F3168" t="str">
            <v>NORMAL</v>
          </cell>
          <cell r="G3168" t="str">
            <v>031080424909660</v>
          </cell>
          <cell r="H3168">
            <v>44970</v>
          </cell>
          <cell r="I3168" t="str">
            <v>ENTREGADO</v>
          </cell>
          <cell r="J3168">
            <v>44971</v>
          </cell>
          <cell r="K3168" t="str">
            <v>Maria Victoria Pilco Moran</v>
          </cell>
          <cell r="L3168" t="str">
            <v>SIMON PLATA TORRES  CALLE H SN CALLE 4</v>
          </cell>
        </row>
        <row r="3169">
          <cell r="A3169" t="str">
            <v>424909665</v>
          </cell>
          <cell r="B3169">
            <v>513953</v>
          </cell>
          <cell r="C3169" t="str">
            <v>424909665</v>
          </cell>
          <cell r="D3169" t="str">
            <v>FLEXTUENTI</v>
          </cell>
          <cell r="E3169" t="str">
            <v>DESPACHO</v>
          </cell>
          <cell r="F3169" t="str">
            <v>DERIVADO PICK UP</v>
          </cell>
          <cell r="G3169" t="str">
            <v>031080424909665</v>
          </cell>
          <cell r="H3169">
            <v>44970</v>
          </cell>
          <cell r="I3169" t="str">
            <v>ENTREGADO</v>
          </cell>
          <cell r="J3169">
            <v>44972</v>
          </cell>
          <cell r="K3169" t="str">
            <v>Yanin Alexandra Del valle</v>
          </cell>
          <cell r="L3169" t="str">
            <v>OFICINA TRAMACO PORTETE</v>
          </cell>
        </row>
        <row r="3170">
          <cell r="A3170" t="str">
            <v>424910948</v>
          </cell>
          <cell r="B3170">
            <v>513954</v>
          </cell>
          <cell r="C3170" t="str">
            <v>424910948</v>
          </cell>
          <cell r="D3170" t="str">
            <v>FLEXTUENTI</v>
          </cell>
          <cell r="E3170" t="str">
            <v>DESPACHO</v>
          </cell>
          <cell r="F3170" t="str">
            <v>NORMAL</v>
          </cell>
          <cell r="G3170" t="str">
            <v>FT85704</v>
          </cell>
          <cell r="H3170">
            <v>44970</v>
          </cell>
          <cell r="I3170" t="str">
            <v>ENTREGADO</v>
          </cell>
          <cell r="J3170">
            <v>44971</v>
          </cell>
          <cell r="K3170" t="str">
            <v>Rafael Moran</v>
          </cell>
          <cell r="L3170" t="str">
            <v>TARQUI  ENRIQUE DE GRAU  RUIZ  MANZANA 259 SOLAR 3  ISIDRO AYORA CUEVA</v>
          </cell>
        </row>
        <row r="3171">
          <cell r="A3171" t="str">
            <v>424911407</v>
          </cell>
          <cell r="B3171">
            <v>513955</v>
          </cell>
          <cell r="C3171" t="str">
            <v>424911407</v>
          </cell>
          <cell r="D3171" t="str">
            <v>FLEXTUENTI</v>
          </cell>
          <cell r="E3171" t="str">
            <v>DESPACHO</v>
          </cell>
          <cell r="F3171" t="str">
            <v>NORMAL</v>
          </cell>
          <cell r="G3171" t="str">
            <v>031080424911407</v>
          </cell>
          <cell r="H3171">
            <v>44970</v>
          </cell>
          <cell r="I3171" t="str">
            <v>ENTREGADO</v>
          </cell>
          <cell r="J3171">
            <v>44972</v>
          </cell>
          <cell r="K3171" t="str">
            <v>Yandri Vaca</v>
          </cell>
          <cell r="L3171" t="str">
            <v>BOMBOLI CALLE HONDURAS  303 AV RIO CHILA</v>
          </cell>
        </row>
        <row r="3172">
          <cell r="A3172" t="str">
            <v>424911461</v>
          </cell>
          <cell r="B3172">
            <v>513956</v>
          </cell>
          <cell r="C3172" t="str">
            <v>424911461</v>
          </cell>
          <cell r="D3172" t="str">
            <v>FLEXTUENTI</v>
          </cell>
          <cell r="E3172" t="str">
            <v>DESPACHO</v>
          </cell>
          <cell r="F3172" t="str">
            <v>NORMAL</v>
          </cell>
          <cell r="G3172" t="str">
            <v>031080424911461</v>
          </cell>
          <cell r="H3172">
            <v>44970</v>
          </cell>
          <cell r="I3172" t="str">
            <v>ENTREGADO</v>
          </cell>
          <cell r="J3172">
            <v>44972</v>
          </cell>
          <cell r="K3172" t="str">
            <v>Juan Miguel Miraba Tuarez</v>
          </cell>
          <cell r="L3172" t="str">
            <v>18 DE OCTUBRE CALLE FRANCIA  SN  PANAMA</v>
          </cell>
        </row>
        <row r="3173">
          <cell r="A3173" t="str">
            <v>424911478</v>
          </cell>
          <cell r="B3173">
            <v>513957</v>
          </cell>
          <cell r="C3173" t="str">
            <v>424911478</v>
          </cell>
          <cell r="D3173" t="str">
            <v>FLEXTUENTI</v>
          </cell>
          <cell r="E3173" t="str">
            <v>DESPACHO</v>
          </cell>
          <cell r="F3173" t="str">
            <v>NORMAL</v>
          </cell>
          <cell r="G3173" t="str">
            <v>031080424911478</v>
          </cell>
          <cell r="H3173">
            <v>44970</v>
          </cell>
          <cell r="I3173" t="str">
            <v>ENTREGADO</v>
          </cell>
          <cell r="J3173">
            <v>44972</v>
          </cell>
          <cell r="K3173" t="str">
            <v>Zelma Pincay</v>
          </cell>
          <cell r="L3173" t="str">
            <v>LA AURORA  AV LEON FEBRRES CORDERO  MANZANA 19 VILLA 18  SN</v>
          </cell>
        </row>
        <row r="3174">
          <cell r="A3174" t="str">
            <v>424911485</v>
          </cell>
          <cell r="B3174">
            <v>513958</v>
          </cell>
          <cell r="C3174" t="str">
            <v>424911485</v>
          </cell>
          <cell r="D3174" t="str">
            <v>FLEXTUENTI</v>
          </cell>
          <cell r="E3174" t="str">
            <v>DESPACHO</v>
          </cell>
          <cell r="F3174" t="str">
            <v>NORMAL</v>
          </cell>
          <cell r="G3174" t="str">
            <v>FT85611</v>
          </cell>
          <cell r="H3174">
            <v>44970</v>
          </cell>
          <cell r="I3174" t="str">
            <v>ENTREGADO</v>
          </cell>
          <cell r="J3174">
            <v>44971</v>
          </cell>
          <cell r="K3174" t="str">
            <v>Cristian Andres Villacres Villacis</v>
          </cell>
          <cell r="L3174" t="str">
            <v>INAQUITO  CALLE DE LOS MOTILONES N40 381 CAMILO GALLEGOS DOMINGUEZ</v>
          </cell>
        </row>
        <row r="3175">
          <cell r="A3175" t="str">
            <v>424911494</v>
          </cell>
          <cell r="B3175">
            <v>513959</v>
          </cell>
          <cell r="C3175" t="str">
            <v>424911494</v>
          </cell>
          <cell r="D3175" t="str">
            <v>FLEXTUENTI</v>
          </cell>
          <cell r="E3175" t="str">
            <v>DESPACHO</v>
          </cell>
          <cell r="F3175" t="str">
            <v>EXPRESS UIO</v>
          </cell>
          <cell r="G3175" t="str">
            <v>TEX46823</v>
          </cell>
          <cell r="H3175">
            <v>44970</v>
          </cell>
          <cell r="I3175" t="str">
            <v>ENTREGADO</v>
          </cell>
          <cell r="J3175">
            <v>44970</v>
          </cell>
          <cell r="K3175" t="str">
            <v>Lorena Mens</v>
          </cell>
          <cell r="L3175" t="str">
            <v>COTOCOLLAO CALLE JULIO CESAR VILLACRES SN  AV MARISCAL SUCRE</v>
          </cell>
        </row>
        <row r="3176">
          <cell r="A3176" t="str">
            <v>424911535</v>
          </cell>
          <cell r="B3176">
            <v>513960</v>
          </cell>
          <cell r="C3176" t="str">
            <v>424911535</v>
          </cell>
          <cell r="D3176" t="str">
            <v>FLEXTUENTI</v>
          </cell>
          <cell r="E3176" t="str">
            <v>DESPACHO</v>
          </cell>
          <cell r="F3176" t="str">
            <v>NORMAL</v>
          </cell>
          <cell r="G3176" t="str">
            <v>031080424911535</v>
          </cell>
          <cell r="H3176">
            <v>44970</v>
          </cell>
          <cell r="I3176" t="str">
            <v>ENTREGADO</v>
          </cell>
          <cell r="J3176">
            <v>44973</v>
          </cell>
          <cell r="K3176" t="str">
            <v>Lilia Isabel Mendoza Delgado</v>
          </cell>
          <cell r="L3176" t="str">
            <v>SUCRE CALLE EPICLACHIMA 196 171 MAYAS</v>
          </cell>
        </row>
        <row r="3177">
          <cell r="A3177" t="str">
            <v>424911543</v>
          </cell>
          <cell r="B3177">
            <v>513961</v>
          </cell>
          <cell r="C3177" t="str">
            <v>424911543</v>
          </cell>
          <cell r="D3177" t="str">
            <v>FLEXTUENTI</v>
          </cell>
          <cell r="E3177" t="str">
            <v>DESPACHO</v>
          </cell>
          <cell r="F3177" t="str">
            <v>NORMAL</v>
          </cell>
          <cell r="G3177" t="str">
            <v>IC7102</v>
          </cell>
          <cell r="H3177">
            <v>44970</v>
          </cell>
          <cell r="I3177" t="str">
            <v>INCIDENCIA</v>
          </cell>
          <cell r="J3177">
            <v>44973</v>
          </cell>
          <cell r="K3177" t="str">
            <v>Ana Belen Leon Bravo</v>
          </cell>
          <cell r="L3177" t="str">
            <v>YANUNCAY ANTONIO ANTE  SN  2 DE AGOSTO</v>
          </cell>
        </row>
        <row r="3178">
          <cell r="A3178" t="str">
            <v>424911557</v>
          </cell>
          <cell r="B3178">
            <v>513962</v>
          </cell>
          <cell r="C3178" t="str">
            <v>424911557</v>
          </cell>
          <cell r="D3178" t="str">
            <v>FLEXTUENTI</v>
          </cell>
          <cell r="E3178" t="str">
            <v>DESPACHO</v>
          </cell>
          <cell r="F3178" t="str">
            <v>NORMAL</v>
          </cell>
          <cell r="G3178" t="str">
            <v>031080424911557</v>
          </cell>
          <cell r="H3178">
            <v>44970</v>
          </cell>
          <cell r="I3178" t="str">
            <v>EN_TRANSITO</v>
          </cell>
          <cell r="J3178">
            <v>44970</v>
          </cell>
          <cell r="K3178" t="str">
            <v>ALEXANDER ABELL QUINONEZ ARBOLEDA</v>
          </cell>
          <cell r="L3178" t="str">
            <v>BELISARIO QUEVEDO CESAR LEON  SN  SN</v>
          </cell>
        </row>
        <row r="3179">
          <cell r="A3179" t="str">
            <v>424911594</v>
          </cell>
          <cell r="B3179">
            <v>513963</v>
          </cell>
          <cell r="C3179" t="str">
            <v>424911594</v>
          </cell>
          <cell r="D3179" t="str">
            <v>FLEXTUENTI</v>
          </cell>
          <cell r="E3179" t="str">
            <v>DESPACHO</v>
          </cell>
          <cell r="F3179" t="str">
            <v>NORMAL</v>
          </cell>
          <cell r="G3179" t="str">
            <v>031080424911594</v>
          </cell>
          <cell r="H3179">
            <v>44970</v>
          </cell>
          <cell r="I3179" t="str">
            <v>ENTREGADO</v>
          </cell>
          <cell r="J3179">
            <v>44971</v>
          </cell>
          <cell r="K3179" t="str">
            <v>Edison Benavides</v>
          </cell>
          <cell r="L3179" t="str">
            <v>EL RECREO GY  AV SEMILLAS SN AV TANASA</v>
          </cell>
        </row>
        <row r="3180">
          <cell r="A3180" t="str">
            <v>424911595</v>
          </cell>
          <cell r="B3180">
            <v>513964</v>
          </cell>
          <cell r="C3180" t="str">
            <v>424911595</v>
          </cell>
          <cell r="D3180" t="str">
            <v>FLEXTUENTI</v>
          </cell>
          <cell r="E3180" t="str">
            <v>DESPACHO</v>
          </cell>
          <cell r="F3180" t="str">
            <v>NORMAL</v>
          </cell>
          <cell r="G3180" t="str">
            <v>FT85610</v>
          </cell>
          <cell r="H3180">
            <v>44970</v>
          </cell>
          <cell r="I3180" t="str">
            <v>ENTREGADO</v>
          </cell>
          <cell r="J3180">
            <v>44971</v>
          </cell>
          <cell r="K3180" t="str">
            <v>Fabian Perez</v>
          </cell>
          <cell r="L3180" t="str">
            <v>PUENGASI  CALLE TELMO HIDALGO  S8 03 CALLE AV 2 DE DICIEMBRE</v>
          </cell>
        </row>
        <row r="3181">
          <cell r="A3181" t="str">
            <v>424911596</v>
          </cell>
          <cell r="B3181">
            <v>513965</v>
          </cell>
          <cell r="C3181" t="str">
            <v>424911596</v>
          </cell>
          <cell r="D3181" t="str">
            <v>FLEXTUENTI</v>
          </cell>
          <cell r="E3181" t="str">
            <v>DESPACHO</v>
          </cell>
          <cell r="F3181" t="str">
            <v>EXPRESS UIO</v>
          </cell>
          <cell r="G3181" t="str">
            <v>TFR46846</v>
          </cell>
          <cell r="H3181">
            <v>44970</v>
          </cell>
          <cell r="I3181" t="str">
            <v>ENTREGADO</v>
          </cell>
          <cell r="J3181">
            <v>44970</v>
          </cell>
          <cell r="K3181" t="str">
            <v>Mabel Erazo</v>
          </cell>
          <cell r="L3181" t="str">
            <v>INAQUITO   AV REPUBLICA DEL SALVADOR   N34  138 SUIZA</v>
          </cell>
        </row>
        <row r="3182">
          <cell r="A3182" t="str">
            <v>424911604</v>
          </cell>
          <cell r="B3182">
            <v>513966</v>
          </cell>
          <cell r="C3182" t="str">
            <v>424911604</v>
          </cell>
          <cell r="D3182" t="str">
            <v>FLEXTUENTI</v>
          </cell>
          <cell r="E3182" t="str">
            <v>DESPACHO</v>
          </cell>
          <cell r="F3182" t="str">
            <v>NORMAL</v>
          </cell>
          <cell r="G3182" t="str">
            <v>031080424911604</v>
          </cell>
          <cell r="H3182">
            <v>44970</v>
          </cell>
          <cell r="I3182" t="str">
            <v>ENTREGADO</v>
          </cell>
          <cell r="J3182">
            <v>44972</v>
          </cell>
          <cell r="K3182" t="str">
            <v>Jordy Ivan Canar Jimenez</v>
          </cell>
          <cell r="L3182" t="str">
            <v>MACHALA  AV 25 DE JUNIO  KM 4 Y MEDIO  SN VIA PASAJE</v>
          </cell>
        </row>
        <row r="3183">
          <cell r="A3183" t="str">
            <v>424911606</v>
          </cell>
          <cell r="B3183">
            <v>513967</v>
          </cell>
          <cell r="C3183" t="str">
            <v>424911606</v>
          </cell>
          <cell r="D3183" t="str">
            <v>FLEXTUENTI</v>
          </cell>
          <cell r="E3183" t="str">
            <v>DESPACHO</v>
          </cell>
          <cell r="F3183" t="str">
            <v>NORMAL</v>
          </cell>
          <cell r="G3183" t="str">
            <v>FT85596</v>
          </cell>
          <cell r="H3183">
            <v>44970</v>
          </cell>
          <cell r="I3183" t="str">
            <v>ENTREGADO</v>
          </cell>
          <cell r="J3183">
            <v>44971</v>
          </cell>
          <cell r="K3183" t="str">
            <v>BONIFAZ LLANO NEY PATRICK</v>
          </cell>
          <cell r="L3183" t="str">
            <v>SOLANDA  SALVADOR BRAVO  OE40 148  JOSE MARIA ALEMAN</v>
          </cell>
        </row>
        <row r="3184">
          <cell r="A3184" t="str">
            <v>424911666</v>
          </cell>
          <cell r="B3184">
            <v>513968</v>
          </cell>
          <cell r="C3184" t="str">
            <v>424911666</v>
          </cell>
          <cell r="D3184" t="str">
            <v>FLEXTUENTI</v>
          </cell>
          <cell r="E3184" t="str">
            <v>DESPACHO</v>
          </cell>
          <cell r="F3184" t="str">
            <v>DERIVADO PICK UP</v>
          </cell>
          <cell r="G3184" t="str">
            <v>031080424911666</v>
          </cell>
          <cell r="H3184">
            <v>44970</v>
          </cell>
          <cell r="I3184" t="str">
            <v>ENTREGADO</v>
          </cell>
          <cell r="J3184">
            <v>44973</v>
          </cell>
          <cell r="K3184" t="str">
            <v>Guillermo Pilamunga</v>
          </cell>
          <cell r="L3184" t="str">
            <v>OFICINA TRAMACO SAN MARINO</v>
          </cell>
        </row>
        <row r="3185">
          <cell r="A3185" t="str">
            <v>424911667</v>
          </cell>
          <cell r="B3185">
            <v>513969</v>
          </cell>
          <cell r="C3185" t="str">
            <v>424911667</v>
          </cell>
          <cell r="D3185" t="str">
            <v>FLEXTUENTI</v>
          </cell>
          <cell r="E3185" t="str">
            <v>DESPACHO</v>
          </cell>
          <cell r="F3185" t="str">
            <v>NORMAL</v>
          </cell>
          <cell r="G3185" t="str">
            <v>FT85609</v>
          </cell>
          <cell r="H3185">
            <v>44970</v>
          </cell>
          <cell r="I3185" t="str">
            <v>ENTREGADO</v>
          </cell>
          <cell r="J3185">
            <v>44971</v>
          </cell>
          <cell r="K3185" t="str">
            <v>Segundo Zhindon</v>
          </cell>
          <cell r="L3185" t="str">
            <v>PONCEANO  MERCEDES NOBOA  N71 196  JUANA TERRAZAS</v>
          </cell>
        </row>
        <row r="3186">
          <cell r="A3186" t="str">
            <v>424911669</v>
          </cell>
          <cell r="B3186">
            <v>513970</v>
          </cell>
          <cell r="C3186" t="str">
            <v>424911669</v>
          </cell>
          <cell r="D3186" t="str">
            <v>FLEXTUENTI</v>
          </cell>
          <cell r="E3186" t="str">
            <v>DESPACHO</v>
          </cell>
          <cell r="F3186" t="str">
            <v>NORMAL</v>
          </cell>
          <cell r="G3186" t="str">
            <v>031080424911669</v>
          </cell>
          <cell r="H3186">
            <v>44970</v>
          </cell>
          <cell r="I3186" t="str">
            <v>ENTREGADO</v>
          </cell>
          <cell r="J3186">
            <v>44971</v>
          </cell>
          <cell r="K3186" t="str">
            <v>Johana Quishpi</v>
          </cell>
          <cell r="L3186" t="str">
            <v>LIZARZABURU CALLE COLOMBIA  SN  JUAN MONTALVO</v>
          </cell>
        </row>
        <row r="3187">
          <cell r="A3187" t="str">
            <v>424911763</v>
          </cell>
          <cell r="B3187">
            <v>513971</v>
          </cell>
          <cell r="C3187" t="str">
            <v>424911763</v>
          </cell>
          <cell r="D3187" t="str">
            <v>FLEXTUENTI</v>
          </cell>
          <cell r="E3187" t="str">
            <v>DESPACHO</v>
          </cell>
          <cell r="F3187" t="str">
            <v>NORMAL</v>
          </cell>
          <cell r="G3187" t="str">
            <v>FT85608</v>
          </cell>
          <cell r="H3187">
            <v>44970</v>
          </cell>
          <cell r="I3187" t="str">
            <v>ENTREGADO</v>
          </cell>
          <cell r="J3187">
            <v>44971</v>
          </cell>
          <cell r="K3187" t="str">
            <v>Fatima Angulo</v>
          </cell>
          <cell r="L3187" t="str">
            <v>LA MENA CHUGCHILAN  S22 14  PALMA REAL</v>
          </cell>
        </row>
        <row r="3188">
          <cell r="A3188" t="str">
            <v>424911765</v>
          </cell>
          <cell r="B3188">
            <v>513972</v>
          </cell>
          <cell r="C3188" t="str">
            <v>424911765</v>
          </cell>
          <cell r="D3188" t="str">
            <v>FLEXTUENTI</v>
          </cell>
          <cell r="E3188" t="str">
            <v>DESPACHO</v>
          </cell>
          <cell r="F3188" t="str">
            <v>DERIVADO PICK UP</v>
          </cell>
          <cell r="G3188" t="str">
            <v>031080424911765</v>
          </cell>
          <cell r="H3188">
            <v>44970</v>
          </cell>
          <cell r="I3188" t="str">
            <v>ENTREGADO</v>
          </cell>
          <cell r="J3188">
            <v>44973</v>
          </cell>
          <cell r="K3188" t="str">
            <v>Manuel Eduardo Carangui Naspud</v>
          </cell>
          <cell r="L3188" t="str">
            <v>OFICINA TRAMACO ATAHUALPA</v>
          </cell>
        </row>
        <row r="3189">
          <cell r="A3189" t="str">
            <v>424911769</v>
          </cell>
          <cell r="B3189">
            <v>513973</v>
          </cell>
          <cell r="C3189" t="str">
            <v>424911769</v>
          </cell>
          <cell r="D3189" t="str">
            <v>FLEXTUENTI</v>
          </cell>
          <cell r="E3189" t="str">
            <v>DESPACHO</v>
          </cell>
          <cell r="F3189" t="str">
            <v>NORMAL</v>
          </cell>
          <cell r="G3189" t="str">
            <v>FT85703</v>
          </cell>
          <cell r="H3189">
            <v>44970</v>
          </cell>
          <cell r="I3189" t="str">
            <v>INCIDENCIA</v>
          </cell>
          <cell r="J3189">
            <v>44973</v>
          </cell>
          <cell r="K3189" t="str">
            <v>veronica burgos</v>
          </cell>
          <cell r="L3189" t="str">
            <v>URDANETA LIZARDO GARCIA  1915 FRANCISCO DE MARCOS</v>
          </cell>
        </row>
        <row r="3190">
          <cell r="A3190" t="str">
            <v>424911808</v>
          </cell>
          <cell r="B3190">
            <v>513974</v>
          </cell>
          <cell r="C3190" t="str">
            <v>424911808</v>
          </cell>
          <cell r="D3190" t="str">
            <v>FLEXTUENTI</v>
          </cell>
          <cell r="E3190" t="str">
            <v>DESPACHO</v>
          </cell>
          <cell r="F3190" t="str">
            <v>NORMAL</v>
          </cell>
          <cell r="G3190" t="str">
            <v>IC7103</v>
          </cell>
          <cell r="H3190">
            <v>44970</v>
          </cell>
          <cell r="I3190" t="str">
            <v>ENTREGADO</v>
          </cell>
          <cell r="J3190">
            <v>44971</v>
          </cell>
          <cell r="K3190" t="str">
            <v>Gerardo Vicente Arbito Contreras</v>
          </cell>
          <cell r="L3190" t="str">
            <v>SUCRE  AV SOLANO  5 17 AV REMIGIO CRESPO</v>
          </cell>
        </row>
        <row r="3191">
          <cell r="A3191" t="str">
            <v>424911814</v>
          </cell>
          <cell r="B3191">
            <v>513975</v>
          </cell>
          <cell r="C3191" t="str">
            <v>424911814</v>
          </cell>
          <cell r="D3191" t="str">
            <v>FLEXTUENTI</v>
          </cell>
          <cell r="E3191" t="str">
            <v>DESPACHO</v>
          </cell>
          <cell r="F3191" t="str">
            <v>DERIVADO PICK UP</v>
          </cell>
          <cell r="G3191" t="str">
            <v>031080424911814</v>
          </cell>
          <cell r="H3191">
            <v>44970</v>
          </cell>
          <cell r="I3191" t="str">
            <v>INCIDENCIA</v>
          </cell>
          <cell r="J3191">
            <v>44973</v>
          </cell>
          <cell r="K3191" t="str">
            <v>Mauricio Andrade</v>
          </cell>
          <cell r="L3191" t="str">
            <v>OFICINA TRAMACO IBARRA CENTRO DE DISTRIBUCION</v>
          </cell>
        </row>
        <row r="3192">
          <cell r="A3192" t="str">
            <v>424908447</v>
          </cell>
          <cell r="B3192">
            <v>513976</v>
          </cell>
          <cell r="C3192" t="str">
            <v>424908447</v>
          </cell>
          <cell r="D3192" t="str">
            <v>FLEXTUENTI</v>
          </cell>
          <cell r="E3192" t="str">
            <v>DESPACHO</v>
          </cell>
          <cell r="F3192" t="str">
            <v>EXPRESS GYE</v>
          </cell>
          <cell r="G3192" t="str">
            <v>FT85594</v>
          </cell>
          <cell r="H3192">
            <v>44970</v>
          </cell>
          <cell r="I3192" t="str">
            <v>ENTREGADO</v>
          </cell>
          <cell r="J3192">
            <v>44970</v>
          </cell>
          <cell r="K3192" t="str">
            <v>CRISTHIAN PANTA</v>
          </cell>
          <cell r="L3192" t="str">
            <v>PASCUALES  CALLE 4TO CALLEJON 24 NE  MZ97 SL45  7MO PASAJE 3 NE</v>
          </cell>
        </row>
        <row r="3193">
          <cell r="A3193" t="str">
            <v>424909687</v>
          </cell>
          <cell r="B3193">
            <v>513977</v>
          </cell>
          <cell r="C3193" t="str">
            <v>424909687</v>
          </cell>
          <cell r="D3193" t="str">
            <v>FLEXTUENTI</v>
          </cell>
          <cell r="E3193" t="str">
            <v>DESPACHO</v>
          </cell>
          <cell r="F3193" t="str">
            <v>NORMAL</v>
          </cell>
          <cell r="G3193" t="str">
            <v>031080424909687</v>
          </cell>
          <cell r="H3193">
            <v>44970</v>
          </cell>
          <cell r="I3193" t="str">
            <v>ENTREGADO</v>
          </cell>
          <cell r="J3193">
            <v>44971</v>
          </cell>
          <cell r="K3193" t="str">
            <v>Ricardina Ruiz</v>
          </cell>
          <cell r="L3193" t="str">
            <v>ZARACAY CALLE GALO LUZURIAGA CASA 8  AV KASAMA</v>
          </cell>
        </row>
        <row r="3194">
          <cell r="A3194" t="str">
            <v>424909696</v>
          </cell>
          <cell r="B3194">
            <v>513978</v>
          </cell>
          <cell r="C3194" t="str">
            <v>424909696</v>
          </cell>
          <cell r="D3194" t="str">
            <v>FLEXTUENTI</v>
          </cell>
          <cell r="E3194" t="str">
            <v>DESPACHO</v>
          </cell>
          <cell r="F3194" t="str">
            <v>NORMAL</v>
          </cell>
          <cell r="G3194" t="str">
            <v>031080424909696</v>
          </cell>
          <cell r="H3194">
            <v>44970</v>
          </cell>
          <cell r="I3194" t="str">
            <v>ENTREGADO</v>
          </cell>
          <cell r="J3194">
            <v>44971</v>
          </cell>
          <cell r="K3194" t="str">
            <v>Mauricio Aldas</v>
          </cell>
          <cell r="L3194" t="str">
            <v>HUACHI CHICO (TU)   AV JOSE PERALTA  SN  CALLE JORGE CARRERA</v>
          </cell>
        </row>
        <row r="3195">
          <cell r="A3195" t="str">
            <v>424909697</v>
          </cell>
          <cell r="B3195">
            <v>513979</v>
          </cell>
          <cell r="C3195" t="str">
            <v>424909697</v>
          </cell>
          <cell r="D3195" t="str">
            <v>FLEXTUENTI</v>
          </cell>
          <cell r="E3195" t="str">
            <v>DESPACHO</v>
          </cell>
          <cell r="F3195" t="str">
            <v>NORMAL</v>
          </cell>
          <cell r="G3195" t="str">
            <v>FT85623</v>
          </cell>
          <cell r="H3195">
            <v>44970</v>
          </cell>
          <cell r="I3195" t="str">
            <v>ENTREGADO</v>
          </cell>
          <cell r="J3195">
            <v>44971</v>
          </cell>
          <cell r="K3195" t="str">
            <v>Diego Lisano</v>
          </cell>
          <cell r="L3195" t="str">
            <v>ITCHIMBIA CALLE LA GUADALUPANA  N15 284 CALLE PABLO GUEVARA</v>
          </cell>
        </row>
        <row r="3196">
          <cell r="A3196" t="str">
            <v>424909701</v>
          </cell>
          <cell r="B3196">
            <v>513980</v>
          </cell>
          <cell r="C3196" t="str">
            <v>424909701</v>
          </cell>
          <cell r="D3196" t="str">
            <v>FLEXTUENTI</v>
          </cell>
          <cell r="E3196" t="str">
            <v>DESPACHO</v>
          </cell>
          <cell r="F3196" t="str">
            <v>NORMAL</v>
          </cell>
          <cell r="G3196" t="str">
            <v>031080424909701</v>
          </cell>
          <cell r="H3196">
            <v>44970</v>
          </cell>
          <cell r="I3196" t="str">
            <v>ENTREGADO</v>
          </cell>
          <cell r="J3196">
            <v>44971</v>
          </cell>
          <cell r="K3196" t="str">
            <v>Jorge Salinas</v>
          </cell>
          <cell r="L3196" t="str">
            <v>HUACHI GRANDE (TU) CALLE NEVADA SN  VIA PANAMERICANA</v>
          </cell>
        </row>
        <row r="3197">
          <cell r="A3197" t="str">
            <v>424909704</v>
          </cell>
          <cell r="B3197">
            <v>513981</v>
          </cell>
          <cell r="C3197" t="str">
            <v>424909704</v>
          </cell>
          <cell r="D3197" t="str">
            <v>FLEXTUENTI</v>
          </cell>
          <cell r="E3197" t="str">
            <v>DESPACHO</v>
          </cell>
          <cell r="F3197" t="str">
            <v>NORMAL</v>
          </cell>
          <cell r="G3197" t="str">
            <v>FT85710</v>
          </cell>
          <cell r="H3197">
            <v>44970</v>
          </cell>
          <cell r="I3197" t="str">
            <v>ENTREGADO</v>
          </cell>
          <cell r="J3197">
            <v>44971</v>
          </cell>
          <cell r="K3197" t="str">
            <v>Alexis Israel Moreno Salinas</v>
          </cell>
          <cell r="L3197" t="str">
            <v>XIMENA  AV ROBERTO SERRANO  MZ 1407 SOLAR 2 CALLE 52 SE</v>
          </cell>
        </row>
        <row r="3198">
          <cell r="A3198" t="str">
            <v>424909732</v>
          </cell>
          <cell r="B3198">
            <v>513982</v>
          </cell>
          <cell r="C3198" t="str">
            <v>424909732</v>
          </cell>
          <cell r="D3198" t="str">
            <v>FLEXTUENTI</v>
          </cell>
          <cell r="E3198" t="str">
            <v>DESPACHO</v>
          </cell>
          <cell r="F3198" t="str">
            <v>NORMAL</v>
          </cell>
          <cell r="G3198" t="str">
            <v>FT85622</v>
          </cell>
          <cell r="H3198">
            <v>44970</v>
          </cell>
          <cell r="I3198" t="str">
            <v>ENTREGADO</v>
          </cell>
          <cell r="J3198">
            <v>44971</v>
          </cell>
          <cell r="K3198" t="str">
            <v>Alex Gabriel Mora gavilanes</v>
          </cell>
          <cell r="L3198" t="str">
            <v>CHILLAGALLO   PASAJE OE2 S50  115 ARTURO TIPANGUANO</v>
          </cell>
        </row>
        <row r="3199">
          <cell r="A3199" t="str">
            <v>424909741</v>
          </cell>
          <cell r="B3199">
            <v>513983</v>
          </cell>
          <cell r="C3199" t="str">
            <v>424909741</v>
          </cell>
          <cell r="D3199" t="str">
            <v>FLEXTUENTI</v>
          </cell>
          <cell r="E3199" t="str">
            <v>DESPACHO</v>
          </cell>
          <cell r="F3199" t="str">
            <v>NORMAL</v>
          </cell>
          <cell r="G3199" t="str">
            <v>FT85709</v>
          </cell>
          <cell r="H3199">
            <v>44970</v>
          </cell>
          <cell r="I3199" t="str">
            <v>ENTREGADO</v>
          </cell>
          <cell r="J3199">
            <v>44971</v>
          </cell>
          <cell r="K3199" t="str">
            <v>Alexis Moncayo</v>
          </cell>
          <cell r="L3199" t="str">
            <v>TARQUI (GY)  AV CAMILO PONCE ENRIQUEZ MZ 905 SL14  5TO CJON 25 NO</v>
          </cell>
        </row>
        <row r="3200">
          <cell r="A3200" t="str">
            <v>424909788</v>
          </cell>
          <cell r="B3200">
            <v>513984</v>
          </cell>
          <cell r="C3200" t="str">
            <v>424909788</v>
          </cell>
          <cell r="D3200" t="str">
            <v>FLEXTUENTI</v>
          </cell>
          <cell r="E3200" t="str">
            <v>DESPACHO</v>
          </cell>
          <cell r="F3200" t="str">
            <v>NORMAL</v>
          </cell>
          <cell r="G3200" t="str">
            <v>FT85621</v>
          </cell>
          <cell r="H3200">
            <v>44970</v>
          </cell>
          <cell r="I3200" t="str">
            <v>ENTREGADO</v>
          </cell>
          <cell r="J3200">
            <v>44971</v>
          </cell>
          <cell r="K3200" t="str">
            <v>Kevin Narvaez</v>
          </cell>
          <cell r="L3200" t="str">
            <v>LLANO CHICO CALLE JUAN JOSE FLORES  N3 337 CALLE RIO BLANCO</v>
          </cell>
        </row>
        <row r="3201">
          <cell r="A3201" t="str">
            <v>424909817</v>
          </cell>
          <cell r="B3201">
            <v>513985</v>
          </cell>
          <cell r="C3201" t="str">
            <v>424909817</v>
          </cell>
          <cell r="D3201" t="str">
            <v>FLEXTUENTI</v>
          </cell>
          <cell r="E3201" t="str">
            <v>DESPACHO</v>
          </cell>
          <cell r="F3201" t="str">
            <v>NORMAL</v>
          </cell>
          <cell r="G3201" t="str">
            <v>FT85620</v>
          </cell>
          <cell r="H3201">
            <v>44970</v>
          </cell>
          <cell r="I3201" t="str">
            <v>ENTREGADO</v>
          </cell>
          <cell r="J3201">
            <v>44971</v>
          </cell>
          <cell r="K3201" t="str">
            <v>Josselyn Bermeo</v>
          </cell>
          <cell r="L3201" t="str">
            <v>CHILLOGALLO  CALLE TABIAZO  SN APOSTOL SIMON</v>
          </cell>
        </row>
        <row r="3202">
          <cell r="A3202" t="str">
            <v>424909830</v>
          </cell>
          <cell r="B3202">
            <v>513986</v>
          </cell>
          <cell r="C3202" t="str">
            <v>424909830</v>
          </cell>
          <cell r="D3202" t="str">
            <v>FLEXTUENTI</v>
          </cell>
          <cell r="E3202" t="str">
            <v>DESPACHO</v>
          </cell>
          <cell r="F3202" t="str">
            <v>NORMAL</v>
          </cell>
          <cell r="G3202" t="str">
            <v>FT85619</v>
          </cell>
          <cell r="H3202">
            <v>44970</v>
          </cell>
          <cell r="I3202" t="str">
            <v>ENTREGADO</v>
          </cell>
          <cell r="J3202">
            <v>44971</v>
          </cell>
          <cell r="K3202" t="str">
            <v>Ronaldo Lopez</v>
          </cell>
          <cell r="L3202" t="str">
            <v>CONOCOTO CALLE MANUEL RODRIGUEZ PINTO  SN  PASEO 3</v>
          </cell>
        </row>
        <row r="3203">
          <cell r="A3203" t="str">
            <v>424909834</v>
          </cell>
          <cell r="B3203">
            <v>513987</v>
          </cell>
          <cell r="C3203" t="str">
            <v>424909834</v>
          </cell>
          <cell r="D3203" t="str">
            <v>FLEXTUENTI</v>
          </cell>
          <cell r="E3203" t="str">
            <v>DESPACHO</v>
          </cell>
          <cell r="F3203" t="str">
            <v>NORMAL</v>
          </cell>
          <cell r="G3203" t="str">
            <v>031080424909834</v>
          </cell>
          <cell r="H3203">
            <v>44970</v>
          </cell>
          <cell r="I3203" t="str">
            <v>DEVOLUCION_EN_PROCESO</v>
          </cell>
          <cell r="J3203">
            <v>44973</v>
          </cell>
          <cell r="K3203" t="str">
            <v>Blanca Guzman</v>
          </cell>
          <cell r="L3203" t="str">
            <v>HUACHI LORETO (TU) CALLE AMERICO VESPUCIO SN  CALLE ALGECIRAS</v>
          </cell>
        </row>
        <row r="3204">
          <cell r="A3204" t="str">
            <v>424909252</v>
          </cell>
          <cell r="B3204">
            <v>513937</v>
          </cell>
          <cell r="C3204" t="str">
            <v>424909252</v>
          </cell>
          <cell r="D3204" t="str">
            <v>FLEXTUENTI</v>
          </cell>
          <cell r="E3204" t="str">
            <v>DESPACHO</v>
          </cell>
          <cell r="F3204" t="str">
            <v>NORMAL</v>
          </cell>
          <cell r="G3204" t="str">
            <v>IC7101</v>
          </cell>
          <cell r="H3204">
            <v>44970</v>
          </cell>
          <cell r="I3204" t="str">
            <v>ENTREGADO</v>
          </cell>
          <cell r="J3204">
            <v>44971</v>
          </cell>
          <cell r="K3204" t="str">
            <v>Paula Maricela Olaya Quinonez</v>
          </cell>
          <cell r="L3204" t="str">
            <v>YANUNCAY CALLE CANTON GUALACEO SN  ENTRE CANTON GIRON Y CANTON STA ISABEL</v>
          </cell>
        </row>
        <row r="3205">
          <cell r="A3205" t="str">
            <v>424909504</v>
          </cell>
          <cell r="B3205">
            <v>513938</v>
          </cell>
          <cell r="C3205" t="str">
            <v>424909504</v>
          </cell>
          <cell r="D3205" t="str">
            <v>FLEXTUENTI</v>
          </cell>
          <cell r="E3205" t="str">
            <v>DESPACHO</v>
          </cell>
          <cell r="F3205" t="str">
            <v>DERIVADO PICK UP</v>
          </cell>
          <cell r="G3205" t="str">
            <v>031080424909504</v>
          </cell>
          <cell r="H3205">
            <v>44970</v>
          </cell>
          <cell r="I3205" t="str">
            <v>ENTREGADO</v>
          </cell>
          <cell r="J3205">
            <v>44973</v>
          </cell>
          <cell r="K3205" t="str">
            <v>Jordy Tumbaco</v>
          </cell>
          <cell r="L3205" t="str">
            <v>OFICINA TRAMACO CENTRO DE DISTRIBUCION VIA A DAULE</v>
          </cell>
        </row>
        <row r="3206">
          <cell r="A3206" t="str">
            <v>424909531</v>
          </cell>
          <cell r="B3206">
            <v>513939</v>
          </cell>
          <cell r="C3206" t="str">
            <v>424909531</v>
          </cell>
          <cell r="D3206" t="str">
            <v>FLEXTUENTI</v>
          </cell>
          <cell r="E3206" t="str">
            <v>DESPACHO</v>
          </cell>
          <cell r="F3206" t="str">
            <v>NORMAL</v>
          </cell>
          <cell r="G3206" t="str">
            <v>FT85626</v>
          </cell>
          <cell r="H3206">
            <v>44970</v>
          </cell>
          <cell r="I3206" t="str">
            <v>ENTREGADO</v>
          </cell>
          <cell r="J3206">
            <v>44971</v>
          </cell>
          <cell r="K3206" t="str">
            <v>Gonzalo Sanchez</v>
          </cell>
          <cell r="L3206" t="str">
            <v>SOLANDA CALLE ANTONIO ARELLANO  S16C  BENANCIO ESTANDOQUE</v>
          </cell>
        </row>
        <row r="3207">
          <cell r="A3207" t="str">
            <v>424909548</v>
          </cell>
          <cell r="B3207">
            <v>513940</v>
          </cell>
          <cell r="C3207" t="str">
            <v>424909548</v>
          </cell>
          <cell r="D3207" t="str">
            <v>FLEXTUENTI</v>
          </cell>
          <cell r="E3207" t="str">
            <v>DESPACHO</v>
          </cell>
          <cell r="F3207" t="str">
            <v>EXPRESS UIO</v>
          </cell>
          <cell r="G3207" t="str">
            <v>TEX46822</v>
          </cell>
          <cell r="H3207">
            <v>44970</v>
          </cell>
          <cell r="I3207" t="str">
            <v>ENTREGADO</v>
          </cell>
          <cell r="J3207">
            <v>44971</v>
          </cell>
          <cell r="K3207" t="str">
            <v>Miguel Rangel</v>
          </cell>
          <cell r="L3207" t="str">
            <v>CALDERON  CALLE CIPRECES  SN LAURELES</v>
          </cell>
        </row>
        <row r="3208">
          <cell r="A3208" t="str">
            <v>424909551</v>
          </cell>
          <cell r="B3208">
            <v>513941</v>
          </cell>
          <cell r="C3208" t="str">
            <v>424909551</v>
          </cell>
          <cell r="D3208" t="str">
            <v>FLEXTUENTI</v>
          </cell>
          <cell r="E3208" t="str">
            <v>DESPACHO</v>
          </cell>
          <cell r="F3208" t="str">
            <v>NORMAL</v>
          </cell>
          <cell r="G3208" t="str">
            <v>031080424909551</v>
          </cell>
          <cell r="H3208">
            <v>44970</v>
          </cell>
          <cell r="I3208" t="str">
            <v>ENTREGADO</v>
          </cell>
          <cell r="J3208">
            <v>44971</v>
          </cell>
          <cell r="K3208" t="str">
            <v>David Leonides Tapia Hernandez</v>
          </cell>
          <cell r="L3208" t="str">
            <v>VELASCO AV  ANTONIO JOSE DE SUCRE SN  PASAJE 1</v>
          </cell>
        </row>
        <row r="3209">
          <cell r="A3209" t="str">
            <v>424909557</v>
          </cell>
          <cell r="B3209">
            <v>513942</v>
          </cell>
          <cell r="C3209" t="str">
            <v>424909557</v>
          </cell>
          <cell r="D3209" t="str">
            <v>FLEXTUENTI</v>
          </cell>
          <cell r="E3209" t="str">
            <v>DESPACHO</v>
          </cell>
          <cell r="F3209" t="str">
            <v>NORMAL</v>
          </cell>
          <cell r="G3209" t="str">
            <v>FT85625</v>
          </cell>
          <cell r="H3209">
            <v>44970</v>
          </cell>
          <cell r="I3209" t="str">
            <v>ENTREGADO</v>
          </cell>
          <cell r="J3209">
            <v>44971</v>
          </cell>
          <cell r="K3209" t="str">
            <v>Karina Becilla</v>
          </cell>
          <cell r="L3209" t="str">
            <v>LA ARGELIA CALLE BALTAZARA CHUIZA  S27  88  ENTREGAE PASAJE S27B Y CALLE 21 DE AGOSTO</v>
          </cell>
        </row>
        <row r="3210">
          <cell r="A3210" t="str">
            <v>98926675</v>
          </cell>
          <cell r="B3210">
            <v>513919</v>
          </cell>
          <cell r="C3210" t="str">
            <v>98926675</v>
          </cell>
          <cell r="D3210" t="str">
            <v>HYCITE</v>
          </cell>
          <cell r="E3210" t="str">
            <v>DESPACHO</v>
          </cell>
          <cell r="F3210" t="str">
            <v>NORMAL</v>
          </cell>
          <cell r="G3210" t="str">
            <v>ITQ7077</v>
          </cell>
          <cell r="H3210">
            <v>44970</v>
          </cell>
          <cell r="I3210" t="str">
            <v>ENTREGADO</v>
          </cell>
          <cell r="J3210">
            <v>44971</v>
          </cell>
          <cell r="K3210" t="str">
            <v>LIGIA RENDON</v>
          </cell>
          <cell r="L3210" t="str">
            <v>AV DE LA PRENSA N45-195 DE LA PRENSA Y YACUMBI DG A LA CORDILLER QUITO CHAUPICRUZ RUMIPAMBA 170104 PICHINCHA</v>
          </cell>
        </row>
        <row r="3211">
          <cell r="A3211" t="str">
            <v>98927318</v>
          </cell>
          <cell r="B3211">
            <v>513920</v>
          </cell>
          <cell r="C3211" t="str">
            <v>98927318</v>
          </cell>
          <cell r="D3211" t="str">
            <v>HYCITE</v>
          </cell>
          <cell r="E3211" t="str">
            <v>DESPACHO</v>
          </cell>
          <cell r="F3211" t="str">
            <v>NORMAL</v>
          </cell>
          <cell r="G3211" t="str">
            <v>ITQ7092</v>
          </cell>
          <cell r="H3211">
            <v>44970</v>
          </cell>
          <cell r="I3211" t="str">
            <v>ENTREGADO</v>
          </cell>
          <cell r="J3211">
            <v>44971</v>
          </cell>
          <cell r="K3211" t="str">
            <v>CAROLINA SALAZAR</v>
          </cell>
          <cell r="L3211" t="str">
            <v>RAFFAELE GIANETTI S 6 106 Y AVELLANAS CONJUNTO LA HONDANADA CSA 6 LA PRIMAVERA QUITO CUMBAYA CUMBAYA 170904 PICHINCHA</v>
          </cell>
        </row>
        <row r="3212">
          <cell r="A3212" t="str">
            <v>98927552</v>
          </cell>
          <cell r="B3212">
            <v>513921</v>
          </cell>
          <cell r="C3212" t="str">
            <v>98927552</v>
          </cell>
          <cell r="D3212" t="str">
            <v>HYCITE</v>
          </cell>
          <cell r="E3212" t="str">
            <v>DESPACHO</v>
          </cell>
          <cell r="F3212" t="str">
            <v>NORMAL</v>
          </cell>
          <cell r="G3212" t="str">
            <v>031002004257059</v>
          </cell>
          <cell r="H3212">
            <v>44970</v>
          </cell>
          <cell r="I3212" t="str">
            <v>INCIDENCIA</v>
          </cell>
          <cell r="J3212">
            <v>44973</v>
          </cell>
          <cell r="K3212" t="str">
            <v>LUIS ALBERTO AQUINO REYES</v>
          </cell>
          <cell r="L3212" t="str">
            <v>CARRETERA E583, URBANIZACIA,N ARBOLEIA, FRENTE A LA UTMACHT FRENTE UNIV MACHALA MACHALA EL CAMBIO 070223 EL ORO</v>
          </cell>
        </row>
        <row r="3213">
          <cell r="A3213" t="str">
            <v>98927599</v>
          </cell>
          <cell r="B3213">
            <v>513922</v>
          </cell>
          <cell r="C3213" t="str">
            <v>98927599</v>
          </cell>
          <cell r="D3213" t="str">
            <v>HYCITE</v>
          </cell>
          <cell r="E3213" t="str">
            <v>DESPACHO</v>
          </cell>
          <cell r="F3213" t="str">
            <v>NORMAL</v>
          </cell>
          <cell r="G3213" t="str">
            <v>ITQ7079</v>
          </cell>
          <cell r="H3213">
            <v>44970</v>
          </cell>
          <cell r="I3213" t="str">
            <v>ENTREGADO</v>
          </cell>
          <cell r="J3213">
            <v>44971</v>
          </cell>
          <cell r="K3213" t="str">
            <v>MARCELO PATRICIO BONILLA JACOME</v>
          </cell>
          <cell r="L3213" t="str">
            <v>CALLE NICOLAS GOMEZ TOBARS18 -98 URB SAN ISIDRO 011VIA TANDA SECTOR MIRAVALLE QUITO / MIRAVALLE NAYON 170530 PICHINCHA</v>
          </cell>
        </row>
        <row r="3214">
          <cell r="A3214" t="str">
            <v>98927864</v>
          </cell>
          <cell r="B3214">
            <v>513923</v>
          </cell>
          <cell r="C3214" t="str">
            <v>98927864</v>
          </cell>
          <cell r="D3214" t="str">
            <v>HYCITE</v>
          </cell>
          <cell r="E3214" t="str">
            <v>DESPACHO</v>
          </cell>
          <cell r="F3214" t="str">
            <v>NORMAL</v>
          </cell>
          <cell r="G3214" t="str">
            <v>ITQ7080</v>
          </cell>
          <cell r="H3214">
            <v>44970</v>
          </cell>
          <cell r="I3214" t="str">
            <v>ENTREGADO</v>
          </cell>
          <cell r="J3214">
            <v>44971</v>
          </cell>
          <cell r="K3214" t="str">
            <v>MIRYAN TISALEMA</v>
          </cell>
          <cell r="L3214" t="str">
            <v>PASAJE 57 CASA E14-54 Y CALLE J SAENZ DIAGONAL A VIVERES ANDREITA QUITO // VALLE DE PUENGASI PUENGASI 170409 PICHINCHA</v>
          </cell>
        </row>
        <row r="3215">
          <cell r="A3215" t="str">
            <v>98927945</v>
          </cell>
          <cell r="B3215">
            <v>513924</v>
          </cell>
          <cell r="C3215" t="str">
            <v>98927945</v>
          </cell>
          <cell r="D3215" t="str">
            <v>HYCITE</v>
          </cell>
          <cell r="E3215" t="str">
            <v>DESPACHO</v>
          </cell>
          <cell r="F3215" t="str">
            <v>NORMAL</v>
          </cell>
          <cell r="G3215" t="str">
            <v>ITQ7081</v>
          </cell>
          <cell r="H3215">
            <v>44970</v>
          </cell>
          <cell r="I3215" t="str">
            <v>ENTREGADO</v>
          </cell>
          <cell r="J3215">
            <v>44971</v>
          </cell>
          <cell r="K3215" t="str">
            <v>NANCY MARIA DIAZ NORONA</v>
          </cell>
          <cell r="L3215" t="str">
            <v>CALLE F- 116- PROVINCIA: PICHINCHA URB PINAR ALTO EDIFICIO SANMORE III DEPT QUITO COCHAPAMBA 170510 PICHINCHA</v>
          </cell>
        </row>
        <row r="3216">
          <cell r="A3216" t="str">
            <v>98928366</v>
          </cell>
          <cell r="B3216">
            <v>513926</v>
          </cell>
          <cell r="C3216" t="str">
            <v>98928366</v>
          </cell>
          <cell r="D3216" t="str">
            <v>HYCITE</v>
          </cell>
          <cell r="E3216" t="str">
            <v>DESPACHO</v>
          </cell>
          <cell r="F3216" t="str">
            <v>NORMAL</v>
          </cell>
          <cell r="G3216" t="str">
            <v>ITQ7083</v>
          </cell>
          <cell r="H3216">
            <v>44970</v>
          </cell>
          <cell r="I3216" t="str">
            <v>ENTREGADO</v>
          </cell>
          <cell r="J3216">
            <v>44971</v>
          </cell>
          <cell r="K3216" t="str">
            <v>JUAN CARLOS ALVAREZ TORO</v>
          </cell>
          <cell r="L3216" t="str">
            <v>CALLE TEJAR LOTE 105 Y CHORRERA URBANIZACIA,N REAL ALTO QUITO CUMBAYA 170904 PICHINCHA</v>
          </cell>
        </row>
        <row r="3217">
          <cell r="A3217" t="str">
            <v>98928387</v>
          </cell>
          <cell r="B3217">
            <v>513927</v>
          </cell>
          <cell r="C3217" t="str">
            <v>98928387</v>
          </cell>
          <cell r="D3217" t="str">
            <v>HYCITE</v>
          </cell>
          <cell r="E3217" t="str">
            <v>DESPACHO</v>
          </cell>
          <cell r="F3217" t="str">
            <v>NORMAL</v>
          </cell>
          <cell r="G3217" t="str">
            <v>ITG7084</v>
          </cell>
          <cell r="H3217">
            <v>44970</v>
          </cell>
          <cell r="I3217" t="str">
            <v>ENTREGADO</v>
          </cell>
          <cell r="J3217">
            <v>44971</v>
          </cell>
          <cell r="K3217" t="str">
            <v>AURELIO ALFREDO VERA DONOSO</v>
          </cell>
          <cell r="L3217" t="str">
            <v>LA GARZOTA 4 ETAPA MZ 94 SOLAR 6 Y 7 ENTRANDO POR LA FERIA DEL MUEBLE NORTE TARQUI 090505 GUAYAS</v>
          </cell>
        </row>
        <row r="3218">
          <cell r="A3218" t="str">
            <v>98928961</v>
          </cell>
          <cell r="B3218">
            <v>513929</v>
          </cell>
          <cell r="C3218" t="str">
            <v>98928961</v>
          </cell>
          <cell r="D3218" t="str">
            <v>HYCITE</v>
          </cell>
          <cell r="E3218" t="str">
            <v>DESPACHO</v>
          </cell>
          <cell r="F3218" t="str">
            <v>NORMAL</v>
          </cell>
          <cell r="G3218" t="str">
            <v>031002004257060</v>
          </cell>
          <cell r="H3218">
            <v>44970</v>
          </cell>
          <cell r="I3218" t="str">
            <v>ENTREGADO</v>
          </cell>
          <cell r="J3218">
            <v>44971</v>
          </cell>
          <cell r="K3218" t="str">
            <v>ERIKA COBENA</v>
          </cell>
          <cell r="L3218" t="str">
            <v>CAJON CL 0 Y CALLE GARCIA MORENO DG A PISCINA CAPEIRA EL CARMEN // EL CARMEN EL CARMEN 130401 MANABI</v>
          </cell>
        </row>
        <row r="3219">
          <cell r="A3219" t="str">
            <v>98929190</v>
          </cell>
          <cell r="B3219">
            <v>513930</v>
          </cell>
          <cell r="C3219" t="str">
            <v>98929190</v>
          </cell>
          <cell r="D3219" t="str">
            <v>HYCITE</v>
          </cell>
          <cell r="E3219" t="str">
            <v>DESPACHO</v>
          </cell>
          <cell r="F3219" t="str">
            <v>NORMAL</v>
          </cell>
          <cell r="G3219" t="str">
            <v>031002004257061</v>
          </cell>
          <cell r="H3219">
            <v>44970</v>
          </cell>
          <cell r="I3219" t="str">
            <v>ENTREGADO</v>
          </cell>
          <cell r="J3219">
            <v>44973</v>
          </cell>
          <cell r="K3219" t="str">
            <v>EDILMA CALERO</v>
          </cell>
          <cell r="L3219" t="str">
            <v>C / LAUTARO LOAIZA ENTRADA ALAMOR CERCA AL SINDICATO CHOFERES PUYANGO PUYANGO / ALAMOR ALAMOR 110406 LOJA</v>
          </cell>
        </row>
        <row r="3220">
          <cell r="A3220" t="str">
            <v>98929344</v>
          </cell>
          <cell r="B3220">
            <v>513931</v>
          </cell>
          <cell r="C3220" t="str">
            <v>98929344</v>
          </cell>
          <cell r="D3220" t="str">
            <v>HYCITE</v>
          </cell>
          <cell r="E3220" t="str">
            <v>DESPACHO</v>
          </cell>
          <cell r="F3220" t="str">
            <v>NORMAL</v>
          </cell>
          <cell r="G3220" t="str">
            <v>ITQ7086</v>
          </cell>
          <cell r="H3220">
            <v>44970</v>
          </cell>
          <cell r="I3220" t="str">
            <v>ENTREGADO</v>
          </cell>
          <cell r="J3220">
            <v>44971</v>
          </cell>
          <cell r="K3220" t="str">
            <v>IRENE VACA</v>
          </cell>
          <cell r="L3220" t="str">
            <v>RAFAEL CARVAJAL M80 396 RAMON BARRERA TRAS DEL COLEGIO AMERICANO QUITO// CARCELEN CARCELEN 170204 PICHINCHA</v>
          </cell>
        </row>
        <row r="3221">
          <cell r="A3221" t="str">
            <v>98929446</v>
          </cell>
          <cell r="B3221">
            <v>513932</v>
          </cell>
          <cell r="C3221" t="str">
            <v>98929446</v>
          </cell>
          <cell r="D3221" t="str">
            <v>HYCITE</v>
          </cell>
          <cell r="E3221" t="str">
            <v>DESPACHO</v>
          </cell>
          <cell r="F3221" t="str">
            <v>NORMAL</v>
          </cell>
          <cell r="G3221" t="str">
            <v>031002004257062</v>
          </cell>
          <cell r="H3221">
            <v>44970</v>
          </cell>
          <cell r="I3221" t="str">
            <v>INCIDENCIA</v>
          </cell>
          <cell r="J3221">
            <v>44973</v>
          </cell>
          <cell r="K3221" t="str">
            <v>LILIA ESTRADA</v>
          </cell>
          <cell r="L3221" t="str">
            <v>PUERTO AURORA S/N Y SAN ISIDRO LIBERTADO LAS GAVIOTAS LATACUNGA/MIRAFLORES ALTO LATACUNGA 050102 COTOPAXI</v>
          </cell>
        </row>
        <row r="3222">
          <cell r="A3222" t="str">
            <v>98929481</v>
          </cell>
          <cell r="B3222">
            <v>513933</v>
          </cell>
          <cell r="C3222" t="str">
            <v>98929481</v>
          </cell>
          <cell r="D3222" t="str">
            <v>HYCITE</v>
          </cell>
          <cell r="E3222" t="str">
            <v>DESPACHO</v>
          </cell>
          <cell r="F3222" t="str">
            <v>NORMAL</v>
          </cell>
          <cell r="G3222" t="str">
            <v>031002004257063</v>
          </cell>
          <cell r="H3222">
            <v>44970</v>
          </cell>
          <cell r="I3222" t="str">
            <v>INCIDENCIA</v>
          </cell>
          <cell r="J3222">
            <v>44973</v>
          </cell>
          <cell r="K3222" t="str">
            <v>ALBERTO VELASCO</v>
          </cell>
          <cell r="L3222" t="str">
            <v>PANAMERICANA NORTE MZ 3M LOTE 28/ CONJUNTO RIOBAMBA LATACUNGA BELISARIO QUEVEDO 050103 COTOPAXI</v>
          </cell>
        </row>
        <row r="3223">
          <cell r="A3223" t="str">
            <v>98929715</v>
          </cell>
          <cell r="B3223">
            <v>513934</v>
          </cell>
          <cell r="C3223" t="str">
            <v>98929715</v>
          </cell>
          <cell r="D3223" t="str">
            <v>HYCITE</v>
          </cell>
          <cell r="E3223" t="str">
            <v>DESPACHO</v>
          </cell>
          <cell r="F3223" t="str">
            <v>NORMAL</v>
          </cell>
          <cell r="G3223" t="str">
            <v>031002004257064</v>
          </cell>
          <cell r="H3223">
            <v>44970</v>
          </cell>
          <cell r="I3223" t="str">
            <v>ENTREGADO</v>
          </cell>
          <cell r="J3223">
            <v>44972</v>
          </cell>
          <cell r="K3223" t="str">
            <v>EDWIN JARAMILLO SALAZAR</v>
          </cell>
          <cell r="L3223" t="str">
            <v>GRIJALVA Y MANTILLA FRENTE AL MERCADO ALMACEN EL AGRICULTOR BOLIVAR BOLIVAR 040201 CARCHI</v>
          </cell>
        </row>
        <row r="3224">
          <cell r="A3224" t="str">
            <v>98929904</v>
          </cell>
          <cell r="B3224">
            <v>513935</v>
          </cell>
          <cell r="C3224" t="str">
            <v>98929904</v>
          </cell>
          <cell r="D3224" t="str">
            <v>HYCITE</v>
          </cell>
          <cell r="E3224" t="str">
            <v>DESPACHO</v>
          </cell>
          <cell r="F3224" t="str">
            <v>NORMAL</v>
          </cell>
          <cell r="G3224" t="str">
            <v>031002004257065</v>
          </cell>
          <cell r="H3224">
            <v>44970</v>
          </cell>
          <cell r="I3224" t="str">
            <v>INCIDENCIA</v>
          </cell>
          <cell r="J3224">
            <v>44972</v>
          </cell>
          <cell r="K3224" t="str">
            <v>RUBEN DARIO PAREDES LEON</v>
          </cell>
          <cell r="L3224" t="str">
            <v>PARROQUIA EL SALTO 2DA Y 3RA AL LADO DE LA TIENDA DON HOLEEN BABAHOYO EL SALTO 120102 LOS RIOS</v>
          </cell>
        </row>
        <row r="3225">
          <cell r="A3225" t="str">
            <v>98929951</v>
          </cell>
          <cell r="B3225">
            <v>513936</v>
          </cell>
          <cell r="C3225" t="str">
            <v>98929951</v>
          </cell>
          <cell r="D3225" t="str">
            <v>HYCITE</v>
          </cell>
          <cell r="E3225" t="str">
            <v>DESPACHO</v>
          </cell>
          <cell r="F3225" t="str">
            <v>NORMAL</v>
          </cell>
          <cell r="G3225" t="str">
            <v>ITG7087</v>
          </cell>
          <cell r="H3225">
            <v>44970</v>
          </cell>
          <cell r="I3225" t="str">
            <v>ENTREGADO</v>
          </cell>
          <cell r="J3225">
            <v>44971</v>
          </cell>
          <cell r="K3225" t="str">
            <v>DENIS A FERNANDEZ</v>
          </cell>
          <cell r="L3225" t="str">
            <v>AV FCO BOLONA #701 VILLA 701 FRENTE A PYCCA DEL CENTRO COMERCIAL POL GUAYAQUIL TARQUI 090607 GUAYAS</v>
          </cell>
        </row>
        <row r="3226">
          <cell r="A3226" t="str">
            <v>98910324</v>
          </cell>
          <cell r="B3226">
            <v>513875</v>
          </cell>
          <cell r="C3226" t="str">
            <v>98910324</v>
          </cell>
          <cell r="D3226" t="str">
            <v>HYCITE</v>
          </cell>
          <cell r="E3226" t="str">
            <v>DESPACHO</v>
          </cell>
          <cell r="F3226" t="str">
            <v>NORMAL</v>
          </cell>
          <cell r="G3226" t="str">
            <v>ITG7050</v>
          </cell>
          <cell r="H3226">
            <v>44970</v>
          </cell>
          <cell r="I3226" t="str">
            <v>ENTREGADO</v>
          </cell>
          <cell r="J3226">
            <v>44971</v>
          </cell>
          <cell r="K3226" t="str">
            <v>SUEANNY TENENPAGUAY</v>
          </cell>
          <cell r="L3226" t="str">
            <v>CDLA LOS ESTEROS MZ 44 SOLAR 3 CALLE 51 50 DOCTORA BERTHA VALVERDE GUAYAQUIL / SUR XIMENA 090206 GUAYAS</v>
          </cell>
        </row>
        <row r="3227">
          <cell r="A3227" t="str">
            <v>98911186</v>
          </cell>
          <cell r="B3227">
            <v>513876</v>
          </cell>
          <cell r="C3227" t="str">
            <v>98911186</v>
          </cell>
          <cell r="D3227" t="str">
            <v>HYCITE</v>
          </cell>
          <cell r="E3227" t="str">
            <v>DESPACHO</v>
          </cell>
          <cell r="F3227" t="str">
            <v>NORMAL</v>
          </cell>
          <cell r="G3227" t="str">
            <v>ITQ7051</v>
          </cell>
          <cell r="H3227">
            <v>44970</v>
          </cell>
          <cell r="I3227" t="str">
            <v>ENTREGADO</v>
          </cell>
          <cell r="J3227">
            <v>44971</v>
          </cell>
          <cell r="K3227" t="str">
            <v>MERY VALLADARES</v>
          </cell>
          <cell r="L3227" t="str">
            <v>29 DE MAYO PUERTAS DEL VALLE LOTE 51 C2 AV LOLA QUINTANA QUITO - CONOCOTO CONOCOTO 170802 PICHINCHA</v>
          </cell>
        </row>
        <row r="3228">
          <cell r="A3228" t="str">
            <v>98911367</v>
          </cell>
          <cell r="B3228">
            <v>513877</v>
          </cell>
          <cell r="C3228" t="str">
            <v>98911367</v>
          </cell>
          <cell r="D3228" t="str">
            <v>HYCITE</v>
          </cell>
          <cell r="E3228" t="str">
            <v>DESPACHO</v>
          </cell>
          <cell r="F3228" t="str">
            <v>NORMAL</v>
          </cell>
          <cell r="G3228" t="str">
            <v>ITG7052</v>
          </cell>
          <cell r="H3228">
            <v>44970</v>
          </cell>
          <cell r="I3228" t="str">
            <v>INCIDENCIA</v>
          </cell>
          <cell r="J3228">
            <v>44972</v>
          </cell>
          <cell r="K3228" t="str">
            <v>SHIRLEY VELEZ</v>
          </cell>
          <cell r="L3228" t="str">
            <v>BELLAVISTA MZ NO 31 VILLA 2 GUAYAQUIL//BELLAVISTA  TARQUI 090615 GUAYAS</v>
          </cell>
        </row>
        <row r="3229">
          <cell r="A3229" t="str">
            <v>98912987</v>
          </cell>
          <cell r="B3229">
            <v>513879</v>
          </cell>
          <cell r="C3229" t="str">
            <v>98912987</v>
          </cell>
          <cell r="D3229" t="str">
            <v>HYCITE</v>
          </cell>
          <cell r="E3229" t="str">
            <v>DESPACHO</v>
          </cell>
          <cell r="F3229" t="str">
            <v>NORMAL</v>
          </cell>
          <cell r="G3229" t="str">
            <v>031002004257035</v>
          </cell>
          <cell r="H3229">
            <v>44970</v>
          </cell>
          <cell r="I3229" t="str">
            <v>EN_TRANSITO</v>
          </cell>
          <cell r="J3229">
            <v>44970</v>
          </cell>
          <cell r="K3229" t="str">
            <v>ANGELA VALERO</v>
          </cell>
          <cell r="L3229" t="str">
            <v>MARTIN ICAZA Y VARGAS MACHUCA FRENTE A CONSULTORIO ODONTOLOGICO QUIMI BABAHOYO / CAMILO PONCE DOCTOR CAMILO PONCE 120102 LOS RIOS</v>
          </cell>
        </row>
        <row r="3230">
          <cell r="A3230" t="str">
            <v>98914011</v>
          </cell>
          <cell r="B3230">
            <v>513880</v>
          </cell>
          <cell r="C3230" t="str">
            <v>98914011</v>
          </cell>
          <cell r="D3230" t="str">
            <v>HYCITE</v>
          </cell>
          <cell r="E3230" t="str">
            <v>DESPACHO</v>
          </cell>
          <cell r="F3230" t="str">
            <v>NORMAL</v>
          </cell>
          <cell r="G3230" t="str">
            <v>031002004260218</v>
          </cell>
          <cell r="H3230">
            <v>44970</v>
          </cell>
          <cell r="I3230" t="str">
            <v>ENTREGADO</v>
          </cell>
          <cell r="J3230">
            <v>44972</v>
          </cell>
          <cell r="K3230" t="str">
            <v>KELLY REVILLA</v>
          </cell>
          <cell r="L3230" t="str">
            <v>CALLE VICTOR VELES Y 27 DE JUNIO CIUDADELIA ALANIA NORTE CASA 3 MZ A PORTIVIEJO//LAS AMACAS EL NEGRITAL 18 DE OCTUBRE 130105 MANABI</v>
          </cell>
        </row>
        <row r="3231">
          <cell r="A3231" t="str">
            <v>98914485</v>
          </cell>
          <cell r="B3231">
            <v>513881</v>
          </cell>
          <cell r="C3231" t="str">
            <v>98914485</v>
          </cell>
          <cell r="D3231" t="str">
            <v>HYCITE</v>
          </cell>
          <cell r="E3231" t="str">
            <v>DESPACHO</v>
          </cell>
          <cell r="F3231" t="str">
            <v>NORMAL</v>
          </cell>
          <cell r="G3231" t="str">
            <v>031002004257045</v>
          </cell>
          <cell r="H3231">
            <v>44970</v>
          </cell>
          <cell r="I3231" t="str">
            <v>ENTREGADO</v>
          </cell>
          <cell r="J3231">
            <v>44971</v>
          </cell>
          <cell r="K3231" t="str">
            <v>VICTORIA ALVAREZ</v>
          </cell>
          <cell r="L3231" t="str">
            <v>CHILE Y RICAURTE / 2DA ENTRADA A LA IZQ ATRAS DEL HOSPITAL LAS BRISAS BOLIVAR CALCETA 130601 MANABI</v>
          </cell>
        </row>
        <row r="3232">
          <cell r="A3232" t="str">
            <v>98914690</v>
          </cell>
          <cell r="B3232">
            <v>513882</v>
          </cell>
          <cell r="C3232" t="str">
            <v>98914690</v>
          </cell>
          <cell r="D3232" t="str">
            <v>HYCITE</v>
          </cell>
          <cell r="E3232" t="str">
            <v>DESPACHO</v>
          </cell>
          <cell r="F3232" t="str">
            <v>NORMAL</v>
          </cell>
          <cell r="G3232" t="str">
            <v>031002004257046</v>
          </cell>
          <cell r="H3232">
            <v>44970</v>
          </cell>
          <cell r="I3232" t="str">
            <v>ENTREGADO</v>
          </cell>
          <cell r="J3232">
            <v>44971</v>
          </cell>
          <cell r="K3232" t="str">
            <v>JUAN CHAMORRO</v>
          </cell>
          <cell r="L3232" t="str">
            <v>GUARANDA 5-36 1 FERNANDINA FERNANDINA IBARRA// ASAYA ALPACHACA 100104 IMBABURA</v>
          </cell>
        </row>
        <row r="3233">
          <cell r="A3233" t="str">
            <v>98914762</v>
          </cell>
          <cell r="B3233">
            <v>513883</v>
          </cell>
          <cell r="C3233" t="str">
            <v>98914762</v>
          </cell>
          <cell r="D3233" t="str">
            <v>HYCITE</v>
          </cell>
          <cell r="E3233" t="str">
            <v>DESPACHO</v>
          </cell>
          <cell r="F3233" t="str">
            <v>NORMAL</v>
          </cell>
          <cell r="G3233" t="str">
            <v>ITG7089</v>
          </cell>
          <cell r="H3233">
            <v>44970</v>
          </cell>
          <cell r="I3233" t="str">
            <v>ENTREGADO</v>
          </cell>
          <cell r="J3233">
            <v>44971</v>
          </cell>
          <cell r="K3233" t="str">
            <v>DANIELA SILVA</v>
          </cell>
          <cell r="L3233" t="str">
            <v>AV FRANCISCO BOLONA 701 KENEDDY OESTE FRENTE PYCCA DEL CENTRO COM POLICENTRO GUAYAQUIL TARQUI 090112 GUAYAS</v>
          </cell>
        </row>
        <row r="3234">
          <cell r="A3234" t="str">
            <v>98914911</v>
          </cell>
          <cell r="B3234">
            <v>513884</v>
          </cell>
          <cell r="C3234" t="str">
            <v>98914911</v>
          </cell>
          <cell r="D3234" t="str">
            <v>HYCITE</v>
          </cell>
          <cell r="E3234" t="str">
            <v>DESPACHO</v>
          </cell>
          <cell r="F3234" t="str">
            <v>NORMAL</v>
          </cell>
          <cell r="G3234" t="str">
            <v>031002004257047</v>
          </cell>
          <cell r="H3234">
            <v>44970</v>
          </cell>
          <cell r="I3234" t="str">
            <v>ENTREGADO</v>
          </cell>
          <cell r="J3234">
            <v>44971</v>
          </cell>
          <cell r="K3234" t="str">
            <v>JUAN VELEZ</v>
          </cell>
          <cell r="L3234" t="str">
            <v>AV BOMBOLI LOT 481 Y LA CONCORDIA VIVERES LA TIERRITA PISO 2 SANTO DOMINGO//COOP 20 DE JUNIO ABRAHAM CALAZACON 230203 SANTO DOMINGO</v>
          </cell>
        </row>
        <row r="3235">
          <cell r="A3235" t="str">
            <v>98915103</v>
          </cell>
          <cell r="B3235">
            <v>513885</v>
          </cell>
          <cell r="C3235" t="str">
            <v>98915103</v>
          </cell>
          <cell r="D3235" t="str">
            <v>HYCITE</v>
          </cell>
          <cell r="E3235" t="str">
            <v>DESPACHO</v>
          </cell>
          <cell r="F3235" t="str">
            <v>NORMAL</v>
          </cell>
          <cell r="G3235" t="str">
            <v>031002004257048</v>
          </cell>
          <cell r="H3235">
            <v>44970</v>
          </cell>
          <cell r="I3235" t="str">
            <v>INCIDENCIA</v>
          </cell>
          <cell r="J3235">
            <v>44973</v>
          </cell>
          <cell r="K3235" t="str">
            <v>MERCY MOROCHO</v>
          </cell>
          <cell r="L3235" t="str">
            <v>JOSE ZAMORA Y CARLOS FAQUEZ B ATRAS DEL DISTRITO DE EDUCACION PASAJE //LAS NIEVES OCHOA LEON (MATRIZ) 070101 EL ORO</v>
          </cell>
        </row>
        <row r="3236">
          <cell r="A3236" t="str">
            <v>98915234</v>
          </cell>
          <cell r="B3236">
            <v>513886</v>
          </cell>
          <cell r="C3236" t="str">
            <v>98915234</v>
          </cell>
          <cell r="D3236" t="str">
            <v>HYCITE</v>
          </cell>
          <cell r="E3236" t="str">
            <v>DESPACHO</v>
          </cell>
          <cell r="F3236" t="str">
            <v>NORMAL</v>
          </cell>
          <cell r="G3236" t="str">
            <v>ITQ7055</v>
          </cell>
          <cell r="H3236">
            <v>44970</v>
          </cell>
          <cell r="I3236" t="str">
            <v>ENTREGADO</v>
          </cell>
          <cell r="J3236">
            <v>44971</v>
          </cell>
          <cell r="K3236" t="str">
            <v>DANIELA LANAS</v>
          </cell>
          <cell r="L3236" t="str">
            <v>AUSTRIA N34-135 E IRLANDA EDIFICIO CARAGGIO DPT 1101 QUITO / EL BOTAN IA,AQUITO 170505 PICHINCHA</v>
          </cell>
        </row>
        <row r="3237">
          <cell r="A3237" t="str">
            <v>98915382</v>
          </cell>
          <cell r="B3237">
            <v>513887</v>
          </cell>
          <cell r="C3237" t="str">
            <v>98915382</v>
          </cell>
          <cell r="D3237" t="str">
            <v>HYCITE</v>
          </cell>
          <cell r="E3237" t="str">
            <v>DESPACHO</v>
          </cell>
          <cell r="F3237" t="str">
            <v>NORMAL</v>
          </cell>
          <cell r="G3237" t="str">
            <v>031002004257049</v>
          </cell>
          <cell r="H3237">
            <v>44970</v>
          </cell>
          <cell r="I3237" t="str">
            <v>ENTREGADO</v>
          </cell>
          <cell r="J3237">
            <v>44972</v>
          </cell>
          <cell r="K3237" t="str">
            <v>HERMMAN COSTA</v>
          </cell>
          <cell r="L3237" t="str">
            <v>BOLIVAR BAILON CARLOS ROMAN ESQUINA PORTON NEGRO LOJA//SNA JOSE SOJO EL VALLE 110110 LOJA</v>
          </cell>
        </row>
        <row r="3238">
          <cell r="A3238" t="str">
            <v>98916756</v>
          </cell>
          <cell r="B3238">
            <v>513888</v>
          </cell>
          <cell r="C3238" t="str">
            <v>98916756</v>
          </cell>
          <cell r="D3238" t="str">
            <v>HYCITE</v>
          </cell>
          <cell r="E3238" t="str">
            <v>DESPACHO</v>
          </cell>
          <cell r="F3238" t="str">
            <v>NORMAL</v>
          </cell>
          <cell r="G3238" t="str">
            <v>ITQ7056</v>
          </cell>
          <cell r="H3238">
            <v>44970</v>
          </cell>
          <cell r="I3238" t="str">
            <v>ENTREGADO</v>
          </cell>
          <cell r="J3238">
            <v>44971</v>
          </cell>
          <cell r="K3238" t="str">
            <v>ANA VITERI</v>
          </cell>
          <cell r="L3238" t="str">
            <v>CONJ SANTORINI CS 3B DPT 3B FCO DE ORELLANA Y CEIBOS QUITO-NORORIENTE CUMBAYA 170902 PICHINCHA</v>
          </cell>
        </row>
        <row r="3239">
          <cell r="A3239" t="str">
            <v>98917947</v>
          </cell>
          <cell r="B3239">
            <v>513889</v>
          </cell>
          <cell r="C3239" t="str">
            <v>98917947</v>
          </cell>
          <cell r="D3239" t="str">
            <v>HYCITE</v>
          </cell>
          <cell r="E3239" t="str">
            <v>DESPACHO</v>
          </cell>
          <cell r="F3239" t="str">
            <v>NORMAL</v>
          </cell>
          <cell r="G3239" t="str">
            <v>031002004257050</v>
          </cell>
          <cell r="H3239">
            <v>44970</v>
          </cell>
          <cell r="I3239" t="str">
            <v>ENTREGADO</v>
          </cell>
          <cell r="J3239">
            <v>44971</v>
          </cell>
          <cell r="K3239" t="str">
            <v>NALDA LEON</v>
          </cell>
          <cell r="L3239" t="str">
            <v>TARQUI 20-28 ENTRE OLMEDO Y GUAYAQUIL RIOBAMBA  VELOZ 060101 CHIMBORAZO</v>
          </cell>
        </row>
        <row r="3240">
          <cell r="A3240" t="str">
            <v>98918108</v>
          </cell>
          <cell r="B3240">
            <v>513890</v>
          </cell>
          <cell r="C3240" t="str">
            <v>98918108</v>
          </cell>
          <cell r="D3240" t="str">
            <v>HYCITE</v>
          </cell>
          <cell r="E3240" t="str">
            <v>DESPACHO</v>
          </cell>
          <cell r="F3240" t="str">
            <v>NORMAL</v>
          </cell>
          <cell r="G3240" t="str">
            <v>ITQ7057</v>
          </cell>
          <cell r="H3240">
            <v>44970</v>
          </cell>
          <cell r="I3240" t="str">
            <v>ENTREGADO</v>
          </cell>
          <cell r="J3240">
            <v>44971</v>
          </cell>
          <cell r="K3240" t="str">
            <v>MARY YEPEZ</v>
          </cell>
          <cell r="L3240" t="str">
            <v>DIEGO VACO DE LA VEGA OE5-298 Y JOSE GUERRERO CASA B7 FRENTE A PANADERIA SAN QUITO NORTE DE QUITO COTOCOLLAO 170601 PICHINCHA</v>
          </cell>
        </row>
        <row r="3241">
          <cell r="A3241" t="str">
            <v>98918151</v>
          </cell>
          <cell r="B3241">
            <v>513891</v>
          </cell>
          <cell r="C3241" t="str">
            <v>98918151</v>
          </cell>
          <cell r="D3241" t="str">
            <v>HYCITE</v>
          </cell>
          <cell r="E3241" t="str">
            <v>DESPACHO</v>
          </cell>
          <cell r="F3241" t="str">
            <v>NORMAL</v>
          </cell>
          <cell r="G3241" t="str">
            <v>ITQ7058</v>
          </cell>
          <cell r="H3241">
            <v>44970</v>
          </cell>
          <cell r="I3241" t="str">
            <v>ENTREGADO</v>
          </cell>
          <cell r="J3241">
            <v>44971</v>
          </cell>
          <cell r="K3241" t="str">
            <v>ISABEL AYALA</v>
          </cell>
          <cell r="L3241" t="str">
            <v>WHIMPER 269 Y AV ORELLANA EDIF DEAUVILLE PISO 5 DPTO 5 QUITO / LA PAZ IA,AQUITO 170523 PICHINCHA</v>
          </cell>
        </row>
        <row r="3242">
          <cell r="A3242" t="str">
            <v>98918190</v>
          </cell>
          <cell r="B3242">
            <v>513892</v>
          </cell>
          <cell r="C3242" t="str">
            <v>98918190</v>
          </cell>
          <cell r="D3242" t="str">
            <v>HYCITE</v>
          </cell>
          <cell r="E3242" t="str">
            <v>DESPACHO</v>
          </cell>
          <cell r="F3242" t="str">
            <v>NORMAL</v>
          </cell>
          <cell r="G3242" t="str">
            <v>ITQ7059</v>
          </cell>
          <cell r="H3242">
            <v>44970</v>
          </cell>
          <cell r="I3242" t="str">
            <v>ENTREGADO</v>
          </cell>
          <cell r="J3242">
            <v>44971</v>
          </cell>
          <cell r="K3242" t="str">
            <v>GABRIELA GUAPULEMA</v>
          </cell>
          <cell r="L3242" t="str">
            <v>PASAJE 2 ES 43 Y SUMBAGUA DIAGONAL AL COLEGIO GONZALO ESCUDERO QUITO//SAN BARTOLO CHIMBACALLE 170101 PICHINCHA</v>
          </cell>
        </row>
        <row r="3243">
          <cell r="A3243" t="str">
            <v>98918198</v>
          </cell>
          <cell r="B3243">
            <v>513893</v>
          </cell>
          <cell r="C3243" t="str">
            <v>98918198</v>
          </cell>
          <cell r="D3243" t="str">
            <v>HYCITE</v>
          </cell>
          <cell r="E3243" t="str">
            <v>DESPACHO</v>
          </cell>
          <cell r="F3243" t="str">
            <v>NORMAL</v>
          </cell>
          <cell r="G3243" t="str">
            <v>ITQ7060</v>
          </cell>
          <cell r="H3243">
            <v>44970</v>
          </cell>
          <cell r="I3243" t="str">
            <v>DEVOLUCION_EN_PROCESO</v>
          </cell>
          <cell r="J3243">
            <v>44972</v>
          </cell>
          <cell r="K3243" t="str">
            <v>DOLORES CRUZ</v>
          </cell>
          <cell r="L3243" t="str">
            <v>CESAR ARROYO E17-132 Y NATALIA VELA DG A JARDIN DE INFANTE ODILO AGUILAR QUITO / BARRIO SAN PEDRO LA VICENTINA 170408 PICHINCHA</v>
          </cell>
        </row>
        <row r="3244">
          <cell r="A3244" t="str">
            <v>98918657</v>
          </cell>
          <cell r="B3244">
            <v>513894</v>
          </cell>
          <cell r="C3244" t="str">
            <v>98918657</v>
          </cell>
          <cell r="D3244" t="str">
            <v>HYCITE</v>
          </cell>
          <cell r="E3244" t="str">
            <v>DESPACHO</v>
          </cell>
          <cell r="F3244" t="str">
            <v>NORMAL</v>
          </cell>
          <cell r="G3244" t="str">
            <v>ITG7061</v>
          </cell>
          <cell r="H3244">
            <v>44970</v>
          </cell>
          <cell r="I3244" t="str">
            <v>ENTREGADO</v>
          </cell>
          <cell r="J3244">
            <v>44971</v>
          </cell>
          <cell r="K3244" t="str">
            <v>MARIO TORRES</v>
          </cell>
          <cell r="L3244" t="str">
            <v>SAN MARTIN 5306 ENTRE LA 28 Y 29 DIAGONAL SERVIMARKET RIO CASA COLOR AMAR GUAYAQUIL / FEBRES CORDERO FEBRES CORDERO 070704 GUAYAS</v>
          </cell>
        </row>
        <row r="3245">
          <cell r="A3245" t="str">
            <v>98918839</v>
          </cell>
          <cell r="B3245">
            <v>513895</v>
          </cell>
          <cell r="C3245" t="str">
            <v>98918839</v>
          </cell>
          <cell r="D3245" t="str">
            <v>HYCITE</v>
          </cell>
          <cell r="E3245" t="str">
            <v>DESPACHO</v>
          </cell>
          <cell r="F3245" t="str">
            <v>NORMAL</v>
          </cell>
          <cell r="G3245" t="str">
            <v>ITG7062</v>
          </cell>
          <cell r="H3245">
            <v>44970</v>
          </cell>
          <cell r="I3245" t="str">
            <v>INCIDENCIA</v>
          </cell>
          <cell r="J3245">
            <v>44972</v>
          </cell>
          <cell r="K3245" t="str">
            <v>LUIS RUIZ</v>
          </cell>
          <cell r="L3245" t="str">
            <v>MZ 772 SOLAR 4 COOP SAN FRANCISCO 2 ETP5 ENTRANDO POR FARMACIA ECONOMICA GUAYAQUIL // COOP SAN FRANCISCO PASCUALES 090607 GUAYAS</v>
          </cell>
        </row>
        <row r="3246">
          <cell r="A3246" t="str">
            <v>98919151</v>
          </cell>
          <cell r="B3246">
            <v>513896</v>
          </cell>
          <cell r="C3246" t="str">
            <v>98919151</v>
          </cell>
          <cell r="D3246" t="str">
            <v>HYCITE</v>
          </cell>
          <cell r="E3246" t="str">
            <v>DESPACHO</v>
          </cell>
          <cell r="F3246" t="str">
            <v>NORMAL</v>
          </cell>
          <cell r="G3246" t="str">
            <v>031002004257051</v>
          </cell>
          <cell r="H3246">
            <v>44970</v>
          </cell>
          <cell r="I3246" t="str">
            <v>ENTREGADO</v>
          </cell>
          <cell r="J3246">
            <v>44971</v>
          </cell>
          <cell r="K3246" t="str">
            <v>ABUELO</v>
          </cell>
          <cell r="L3246" t="str">
            <v>AV ATAHUALPA Y NARI PILLAHUANZO FRENTE AL COMERCIAL MAYA AMBATO // LA FLORESTA HUACHI CHICO 180204 TUNGURAHUA</v>
          </cell>
        </row>
        <row r="3247">
          <cell r="A3247" t="str">
            <v>98919156</v>
          </cell>
          <cell r="B3247">
            <v>513897</v>
          </cell>
          <cell r="C3247" t="str">
            <v>98919156</v>
          </cell>
          <cell r="D3247" t="str">
            <v>HYCITE</v>
          </cell>
          <cell r="E3247" t="str">
            <v>DESPACHO</v>
          </cell>
          <cell r="F3247" t="str">
            <v>NORMAL</v>
          </cell>
          <cell r="G3247" t="str">
            <v>031002004257052</v>
          </cell>
          <cell r="H3247">
            <v>44970</v>
          </cell>
          <cell r="I3247" t="str">
            <v>ENTREGADO</v>
          </cell>
          <cell r="J3247">
            <v>44971</v>
          </cell>
          <cell r="K3247" t="str">
            <v>FLOR CASTRO</v>
          </cell>
          <cell r="L3247" t="str">
            <v>AV ATAHUALPA Y NARI PILLAHUAZO FRENTE A COMERCIAL MAYA AMBATO // LA FLORESTA HUACHI CHICO 180204 TUNGURAHUA</v>
          </cell>
        </row>
        <row r="3248">
          <cell r="A3248" t="str">
            <v>98919761</v>
          </cell>
          <cell r="B3248">
            <v>513898</v>
          </cell>
          <cell r="C3248" t="str">
            <v>98919761</v>
          </cell>
          <cell r="D3248" t="str">
            <v>HYCITE</v>
          </cell>
          <cell r="E3248" t="str">
            <v>DESPACHO</v>
          </cell>
          <cell r="F3248" t="str">
            <v>NORMAL</v>
          </cell>
          <cell r="G3248" t="str">
            <v>031002004257053</v>
          </cell>
          <cell r="H3248">
            <v>44970</v>
          </cell>
          <cell r="I3248" t="str">
            <v>ENTREGADO</v>
          </cell>
          <cell r="J3248">
            <v>44972</v>
          </cell>
          <cell r="K3248" t="str">
            <v>EVA GALDEA</v>
          </cell>
          <cell r="L3248" t="str">
            <v>CL #56 AV 45 DIAGONAL ESCUELA MANUELA CANIZARES SALINAS-15 DE JULIO SANTA ROSA 240207 SANTA ELENA</v>
          </cell>
        </row>
        <row r="3249">
          <cell r="A3249" t="str">
            <v>98920223</v>
          </cell>
          <cell r="B3249">
            <v>513899</v>
          </cell>
          <cell r="C3249" t="str">
            <v>98920223</v>
          </cell>
          <cell r="D3249" t="str">
            <v>HYCITE</v>
          </cell>
          <cell r="E3249" t="str">
            <v>DESPACHO</v>
          </cell>
          <cell r="F3249" t="str">
            <v>NORMAL</v>
          </cell>
          <cell r="G3249" t="str">
            <v>ITQ7088</v>
          </cell>
          <cell r="H3249">
            <v>44970</v>
          </cell>
          <cell r="I3249" t="str">
            <v>ENTREGADO</v>
          </cell>
          <cell r="J3249">
            <v>44971</v>
          </cell>
          <cell r="K3249" t="str">
            <v>LUIS TONATO</v>
          </cell>
          <cell r="L3249" t="str">
            <v>AV ILALO OE4-109 Y LUIS RIVADENEIRA LUBRICADORA MORELIA QUITO // VALLE DE LOS CHILLOS LA MERCED 170810 PICHINCHA</v>
          </cell>
        </row>
        <row r="3250">
          <cell r="A3250" t="str">
            <v>98920621</v>
          </cell>
          <cell r="B3250">
            <v>513900</v>
          </cell>
          <cell r="C3250" t="str">
            <v>98920621</v>
          </cell>
          <cell r="D3250" t="str">
            <v>HYCITE</v>
          </cell>
          <cell r="E3250" t="str">
            <v>DESPACHO</v>
          </cell>
          <cell r="F3250" t="str">
            <v>NORMAL</v>
          </cell>
          <cell r="G3250" t="str">
            <v>ITQ7063</v>
          </cell>
          <cell r="H3250">
            <v>44970</v>
          </cell>
          <cell r="I3250" t="str">
            <v>ENTREGADO</v>
          </cell>
          <cell r="J3250">
            <v>44971</v>
          </cell>
          <cell r="K3250" t="str">
            <v>EVELYN TRUJILLO</v>
          </cell>
          <cell r="L3250" t="str">
            <v>PASAJE ALMEIDA OE 9-24 Y PJE M60C PORTON VERDE QUITO // SAN CARLOS COCHAPAMBA 170528 PICHINCHA</v>
          </cell>
        </row>
        <row r="3251">
          <cell r="A3251" t="str">
            <v>98921241</v>
          </cell>
          <cell r="B3251">
            <v>513901</v>
          </cell>
          <cell r="C3251" t="str">
            <v>98921241</v>
          </cell>
          <cell r="D3251" t="str">
            <v>HYCITE</v>
          </cell>
          <cell r="E3251" t="str">
            <v>DESPACHO</v>
          </cell>
          <cell r="F3251" t="str">
            <v>NORMAL</v>
          </cell>
          <cell r="G3251" t="str">
            <v>ITG7064</v>
          </cell>
          <cell r="H3251">
            <v>44970</v>
          </cell>
          <cell r="I3251" t="str">
            <v>ENTREGADO</v>
          </cell>
          <cell r="J3251">
            <v>44971</v>
          </cell>
          <cell r="K3251" t="str">
            <v>ANGEL GANCINO</v>
          </cell>
          <cell r="L3251" t="str">
            <v>SAMBOCITY ETAPA HOLIWOOD MZ 11 V 36 DAULE//NORTE LA AURORA 091910 GUAYAS</v>
          </cell>
        </row>
        <row r="3252">
          <cell r="A3252" t="str">
            <v>98922575</v>
          </cell>
          <cell r="B3252">
            <v>513902</v>
          </cell>
          <cell r="C3252" t="str">
            <v>98922575</v>
          </cell>
          <cell r="D3252" t="str">
            <v>HYCITE</v>
          </cell>
          <cell r="E3252" t="str">
            <v>DESPACHO</v>
          </cell>
          <cell r="F3252" t="str">
            <v>NORMAL</v>
          </cell>
          <cell r="G3252" t="str">
            <v>031002004257054</v>
          </cell>
          <cell r="H3252">
            <v>44970</v>
          </cell>
          <cell r="I3252" t="str">
            <v>ENTREGADO</v>
          </cell>
          <cell r="J3252">
            <v>44971</v>
          </cell>
          <cell r="K3252" t="str">
            <v>AMIRA ZIADE</v>
          </cell>
          <cell r="L3252" t="str">
            <v>CALLE SALINAS 216 SUCRE Y BOLIVAR ARRIBA DEL ALMACEN SAN JOSE ESMERALDAS / CENTRO 5 DE AGOSTO 080105 ESMERALDAS</v>
          </cell>
        </row>
        <row r="3253">
          <cell r="A3253" t="str">
            <v>98923341</v>
          </cell>
          <cell r="B3253">
            <v>513903</v>
          </cell>
          <cell r="C3253" t="str">
            <v>98923341</v>
          </cell>
          <cell r="D3253" t="str">
            <v>HYCITE</v>
          </cell>
          <cell r="E3253" t="str">
            <v>DESPACHO</v>
          </cell>
          <cell r="F3253" t="str">
            <v>NORMAL</v>
          </cell>
          <cell r="G3253" t="str">
            <v>ITQ7065</v>
          </cell>
          <cell r="H3253">
            <v>44970</v>
          </cell>
          <cell r="I3253" t="str">
            <v>ENTREGADO</v>
          </cell>
          <cell r="J3253">
            <v>44971</v>
          </cell>
          <cell r="K3253" t="str">
            <v>CARLOS PONCE</v>
          </cell>
          <cell r="L3253" t="str">
            <v>ANDRES PEREZ S8-160 Y GONZALO MARTINEZ UNA CUADRA Y MEDIA CENTRO CHIRIYACU QUITO / CHIRIYACU ELOY ALFARO 170603 PICHINCHA</v>
          </cell>
        </row>
        <row r="3254">
          <cell r="A3254" t="str">
            <v>98923343</v>
          </cell>
          <cell r="B3254">
            <v>513904</v>
          </cell>
          <cell r="C3254" t="str">
            <v>98923343</v>
          </cell>
          <cell r="D3254" t="str">
            <v>HYCITE</v>
          </cell>
          <cell r="E3254" t="str">
            <v>DESPACHO</v>
          </cell>
          <cell r="F3254" t="str">
            <v>NORMAL</v>
          </cell>
          <cell r="G3254" t="str">
            <v>ITQ7066</v>
          </cell>
          <cell r="H3254">
            <v>44970</v>
          </cell>
          <cell r="I3254" t="str">
            <v>ENTREGADO</v>
          </cell>
          <cell r="J3254">
            <v>44971</v>
          </cell>
          <cell r="K3254" t="str">
            <v>ROCIO PROANO</v>
          </cell>
          <cell r="L3254" t="str">
            <v>CALLE TERCERA N43 - 66 Y AV. DEL PARQUE CENTRO COMERCIAL EL BOSQUE QUITO // EL BOSQUE RUMIPAMBA 170528 PICHINCHA</v>
          </cell>
        </row>
        <row r="3255">
          <cell r="A3255" t="str">
            <v>98923372</v>
          </cell>
          <cell r="B3255">
            <v>513905</v>
          </cell>
          <cell r="C3255" t="str">
            <v>98923372</v>
          </cell>
          <cell r="D3255" t="str">
            <v>HYCITE</v>
          </cell>
          <cell r="E3255" t="str">
            <v>DESPACHO</v>
          </cell>
          <cell r="F3255" t="str">
            <v>NORMAL</v>
          </cell>
          <cell r="G3255" t="str">
            <v>031002004257055</v>
          </cell>
          <cell r="H3255">
            <v>44970</v>
          </cell>
          <cell r="I3255" t="str">
            <v>ENTREGADO</v>
          </cell>
          <cell r="J3255">
            <v>44972</v>
          </cell>
          <cell r="K3255" t="str">
            <v>RUTH OCHOA</v>
          </cell>
          <cell r="L3255" t="str">
            <v>BALTAZAR ARAUZ Y VINCES, DG AL DEPOSITO DE CERVEZA JOSELITO BALZAR // CENTRO BALZAR 091302 GUAYAS</v>
          </cell>
        </row>
        <row r="3256">
          <cell r="A3256" t="str">
            <v>98923397</v>
          </cell>
          <cell r="B3256">
            <v>513906</v>
          </cell>
          <cell r="C3256" t="str">
            <v>98923397</v>
          </cell>
          <cell r="D3256" t="str">
            <v>HYCITE</v>
          </cell>
          <cell r="E3256" t="str">
            <v>DESPACHO</v>
          </cell>
          <cell r="F3256" t="str">
            <v>NORMAL</v>
          </cell>
          <cell r="G3256" t="str">
            <v>ITG7067</v>
          </cell>
          <cell r="H3256">
            <v>44970</v>
          </cell>
          <cell r="I3256" t="str">
            <v>ENTREGADO</v>
          </cell>
          <cell r="J3256">
            <v>44971</v>
          </cell>
          <cell r="K3256" t="str">
            <v>CARLOS ALMACHE</v>
          </cell>
          <cell r="L3256" t="str">
            <v>COOP PUEBLO Y SU REINO MZ 1888 VILLA 6 TEMPLO CHINO GUAYAQUIL//JUAN MONTALVO TARQUI 090502 GUAYAS</v>
          </cell>
        </row>
        <row r="3257">
          <cell r="A3257" t="str">
            <v>98923815</v>
          </cell>
          <cell r="B3257">
            <v>513907</v>
          </cell>
          <cell r="C3257" t="str">
            <v>98923815</v>
          </cell>
          <cell r="D3257" t="str">
            <v>HYCITE</v>
          </cell>
          <cell r="E3257" t="str">
            <v>DESPACHO</v>
          </cell>
          <cell r="F3257" t="str">
            <v>NORMAL</v>
          </cell>
          <cell r="G3257" t="str">
            <v>ITQ7091</v>
          </cell>
          <cell r="H3257">
            <v>44970</v>
          </cell>
          <cell r="I3257" t="str">
            <v>ENTREGADO</v>
          </cell>
          <cell r="J3257">
            <v>44971</v>
          </cell>
          <cell r="K3257" t="str">
            <v>MARIA ROMERO</v>
          </cell>
          <cell r="L3257" t="str">
            <v>PASAJE GALLARDO LOTE 12 Y PELILEO CHIMBORAZO Y PELILEO DIAGONAL ESCUELA QUITO//CHILIBULO CHILIBULO 170608 PICHINCHA</v>
          </cell>
        </row>
        <row r="3258">
          <cell r="A3258" t="str">
            <v>98924080</v>
          </cell>
          <cell r="B3258">
            <v>513908</v>
          </cell>
          <cell r="C3258" t="str">
            <v>98924080</v>
          </cell>
          <cell r="D3258" t="str">
            <v>HYCITE</v>
          </cell>
          <cell r="E3258" t="str">
            <v>DESPACHO</v>
          </cell>
          <cell r="F3258" t="str">
            <v>NORMAL</v>
          </cell>
          <cell r="G3258" t="str">
            <v>ITG7090</v>
          </cell>
          <cell r="H3258">
            <v>44970</v>
          </cell>
          <cell r="I3258" t="str">
            <v>ENTREGADO</v>
          </cell>
          <cell r="J3258">
            <v>44971</v>
          </cell>
          <cell r="K3258" t="str">
            <v>CARLOS PINO</v>
          </cell>
          <cell r="L3258" t="str">
            <v>EL ORO 101 Y LARIA GUAYAQUIL-XIMENA  XIMENA 090114 GUAYAS</v>
          </cell>
        </row>
        <row r="3259">
          <cell r="A3259" t="str">
            <v>98924177</v>
          </cell>
          <cell r="B3259">
            <v>513909</v>
          </cell>
          <cell r="C3259" t="str">
            <v>98924177</v>
          </cell>
          <cell r="D3259" t="str">
            <v>HYCITE</v>
          </cell>
          <cell r="E3259" t="str">
            <v>DESPACHO</v>
          </cell>
          <cell r="F3259" t="str">
            <v>NORMAL</v>
          </cell>
          <cell r="G3259" t="str">
            <v>031002004257056</v>
          </cell>
          <cell r="H3259">
            <v>44970</v>
          </cell>
          <cell r="I3259" t="str">
            <v>INCIDENCIA</v>
          </cell>
          <cell r="J3259">
            <v>44973</v>
          </cell>
          <cell r="K3259" t="str">
            <v>IMMER GOMEZ</v>
          </cell>
          <cell r="L3259" t="str">
            <v>CALLE ROTANIA AV REALES TAMANIDEZ PORTO VIEJO-EL MENITAL 18 DE OCTUBRE 130103 MANABI</v>
          </cell>
        </row>
        <row r="3260">
          <cell r="A3260" t="str">
            <v>98924355</v>
          </cell>
          <cell r="B3260">
            <v>513910</v>
          </cell>
          <cell r="C3260" t="str">
            <v>98924355</v>
          </cell>
          <cell r="D3260" t="str">
            <v>HYCITE</v>
          </cell>
          <cell r="E3260" t="str">
            <v>DESPACHO</v>
          </cell>
          <cell r="F3260" t="str">
            <v>NORMAL</v>
          </cell>
          <cell r="G3260" t="str">
            <v>ITG7070</v>
          </cell>
          <cell r="H3260">
            <v>44970</v>
          </cell>
          <cell r="I3260" t="str">
            <v>ENTREGADO</v>
          </cell>
          <cell r="J3260">
            <v>44971</v>
          </cell>
          <cell r="K3260" t="str">
            <v>MARIA PINO</v>
          </cell>
          <cell r="L3260" t="str">
            <v>LA 13 AVA #2523 Y 4 DE NOVIEMBRE GUAYAQUIL / LETAMENDI  LETAMENDI 090106 GUAYAS</v>
          </cell>
        </row>
        <row r="3261">
          <cell r="A3261" t="str">
            <v>98924466</v>
          </cell>
          <cell r="B3261">
            <v>513911</v>
          </cell>
          <cell r="C3261" t="str">
            <v>98924466</v>
          </cell>
          <cell r="D3261" t="str">
            <v>HYCITE</v>
          </cell>
          <cell r="E3261" t="str">
            <v>DESPACHO</v>
          </cell>
          <cell r="F3261" t="str">
            <v>NORMAL</v>
          </cell>
          <cell r="G3261" t="str">
            <v>031002004257057</v>
          </cell>
          <cell r="H3261">
            <v>44970</v>
          </cell>
          <cell r="I3261" t="str">
            <v>ENTREGADO</v>
          </cell>
          <cell r="J3261">
            <v>44972</v>
          </cell>
          <cell r="K3261" t="str">
            <v>JORGE RIVAS</v>
          </cell>
          <cell r="L3261" t="str">
            <v>KM 15 VIA NARANJAL *PUERTO INCA RECINTO MIRANDA GIRON DOS NARANJAL //3 CERRITOS NARANJAL 091205 GUAYAS</v>
          </cell>
        </row>
        <row r="3262">
          <cell r="A3262" t="str">
            <v>98924623</v>
          </cell>
          <cell r="B3262">
            <v>513912</v>
          </cell>
          <cell r="C3262" t="str">
            <v>98924623</v>
          </cell>
          <cell r="D3262" t="str">
            <v>HYCITE</v>
          </cell>
          <cell r="E3262" t="str">
            <v>DESPACHO</v>
          </cell>
          <cell r="F3262" t="str">
            <v>NORMAL</v>
          </cell>
          <cell r="G3262" t="str">
            <v>ITQ7071</v>
          </cell>
          <cell r="H3262">
            <v>44970</v>
          </cell>
          <cell r="I3262" t="str">
            <v>ENTREGADO</v>
          </cell>
          <cell r="J3262">
            <v>44971</v>
          </cell>
          <cell r="K3262" t="str">
            <v>MARCO ONA</v>
          </cell>
          <cell r="L3262" t="str">
            <v>CALLE MONTUFAR 6 - 67 ENTRE AV GENERAL ENRIQUE Y PICHINCHA DPTO 2 RUMINAHUI - SANGOLQUI SANGOLQUI 171103 PICHINCHA</v>
          </cell>
        </row>
        <row r="3263">
          <cell r="A3263" t="str">
            <v>98924650</v>
          </cell>
          <cell r="B3263">
            <v>513913</v>
          </cell>
          <cell r="C3263" t="str">
            <v>98924650</v>
          </cell>
          <cell r="D3263" t="str">
            <v>HYCITE</v>
          </cell>
          <cell r="E3263" t="str">
            <v>DESPACHO</v>
          </cell>
          <cell r="F3263" t="str">
            <v>NORMAL</v>
          </cell>
          <cell r="G3263" t="str">
            <v>ITG7072</v>
          </cell>
          <cell r="H3263">
            <v>44970</v>
          </cell>
          <cell r="I3263" t="str">
            <v>ENTREGADO</v>
          </cell>
          <cell r="J3263">
            <v>44971</v>
          </cell>
          <cell r="K3263" t="str">
            <v>LEONOR FRANCO</v>
          </cell>
          <cell r="L3263" t="str">
            <v>CIUDADELA ORQUIDEAS MZ-1057 V-25 ORQUIDEAS GUAYAQUIL // NORTE TARQUI 090704 GUAYAS</v>
          </cell>
        </row>
        <row r="3264">
          <cell r="A3264" t="str">
            <v>98925195</v>
          </cell>
          <cell r="B3264">
            <v>513914</v>
          </cell>
          <cell r="C3264" t="str">
            <v>98925195</v>
          </cell>
          <cell r="D3264" t="str">
            <v>HYCITE</v>
          </cell>
          <cell r="E3264" t="str">
            <v>DESPACHO</v>
          </cell>
          <cell r="F3264" t="str">
            <v>NORMAL</v>
          </cell>
          <cell r="G3264" t="str">
            <v>ITQ7073</v>
          </cell>
          <cell r="H3264">
            <v>44970</v>
          </cell>
          <cell r="I3264" t="str">
            <v>ENTREGADO</v>
          </cell>
          <cell r="J3264">
            <v>44971</v>
          </cell>
          <cell r="K3264" t="str">
            <v>MONICA TORRES</v>
          </cell>
          <cell r="L3264" t="str">
            <v>CALLE RIO ZAMORA OE8 117 Y 5TA TRANSVESA CONJ DE SAN LUIS 1 CASA #52 A 3 CUADRAS QUITO // SECTOR LA BETANIA ALANGASI 170804 PICHINCHA</v>
          </cell>
        </row>
        <row r="3265">
          <cell r="A3265" t="str">
            <v>98925371</v>
          </cell>
          <cell r="B3265">
            <v>513915</v>
          </cell>
          <cell r="C3265" t="str">
            <v>98925371</v>
          </cell>
          <cell r="D3265" t="str">
            <v>HYCITE</v>
          </cell>
          <cell r="E3265" t="str">
            <v>DESPACHO</v>
          </cell>
          <cell r="F3265" t="str">
            <v>NORMAL</v>
          </cell>
          <cell r="G3265" t="str">
            <v>031002004257058</v>
          </cell>
          <cell r="H3265">
            <v>44970</v>
          </cell>
          <cell r="I3265" t="str">
            <v>ENTREGADO</v>
          </cell>
          <cell r="J3265">
            <v>44972</v>
          </cell>
          <cell r="K3265" t="str">
            <v>VANESSA VIVANCO</v>
          </cell>
          <cell r="L3265" t="str">
            <v>VIA QUITO KM 3 FRENTE AL HOTEL EL BOSTO 1 CUADRA GASOLINERA LAGO AGRIO / B. SANTA ISABEL NUEVA LOJA 210201 SUCUMBIOS</v>
          </cell>
        </row>
        <row r="3266">
          <cell r="A3266" t="str">
            <v>98925452</v>
          </cell>
          <cell r="B3266">
            <v>513916</v>
          </cell>
          <cell r="C3266" t="str">
            <v>98925452</v>
          </cell>
          <cell r="D3266" t="str">
            <v>HYCITE</v>
          </cell>
          <cell r="E3266" t="str">
            <v>DESPACHO</v>
          </cell>
          <cell r="F3266" t="str">
            <v>NORMAL</v>
          </cell>
          <cell r="G3266" t="str">
            <v>ITG7074</v>
          </cell>
          <cell r="H3266">
            <v>44970</v>
          </cell>
          <cell r="I3266" t="str">
            <v>ENTREGADO</v>
          </cell>
          <cell r="J3266">
            <v>44971</v>
          </cell>
          <cell r="K3266" t="str">
            <v>MIRIAM QUIROGA</v>
          </cell>
          <cell r="L3266" t="str">
            <v>33 405 ENTRE CUENCA Y BRASIL ESQUINA QUEDA UNA ESCUELA GUAYAQUIL // SUR OESTE FEBRES CORDERO 090401 GUAYAS</v>
          </cell>
        </row>
        <row r="3267">
          <cell r="A3267" t="str">
            <v>98925609</v>
          </cell>
          <cell r="B3267">
            <v>513917</v>
          </cell>
          <cell r="C3267" t="str">
            <v>98925609</v>
          </cell>
          <cell r="D3267" t="str">
            <v>HYCITE</v>
          </cell>
          <cell r="E3267" t="str">
            <v>DESPACHO</v>
          </cell>
          <cell r="F3267" t="str">
            <v>NORMAL</v>
          </cell>
          <cell r="G3267" t="str">
            <v>ITG7075</v>
          </cell>
          <cell r="H3267">
            <v>44970</v>
          </cell>
          <cell r="I3267" t="str">
            <v>ENTREGADO</v>
          </cell>
          <cell r="J3267">
            <v>44971</v>
          </cell>
          <cell r="K3267" t="str">
            <v>ANGELA CRUZ</v>
          </cell>
          <cell r="L3267" t="str">
            <v>PROSPERINA-LOS COMANDOS MZ 1143 VL 05 CASADE DOS PLANTAS COLOR ARENA GUAYAQUIL GUAYAQUIL GUAYAQUIL 090602 GUAYAS</v>
          </cell>
        </row>
        <row r="3268">
          <cell r="A3268" t="str">
            <v>98925634</v>
          </cell>
          <cell r="B3268">
            <v>513918</v>
          </cell>
          <cell r="C3268" t="str">
            <v>98925634</v>
          </cell>
          <cell r="D3268" t="str">
            <v>HYCITE</v>
          </cell>
          <cell r="E3268" t="str">
            <v>DESPACHO</v>
          </cell>
          <cell r="F3268" t="str">
            <v>NORMAL</v>
          </cell>
          <cell r="G3268" t="str">
            <v>ITG7076</v>
          </cell>
          <cell r="H3268">
            <v>44970</v>
          </cell>
          <cell r="I3268" t="str">
            <v>ENTREGADO</v>
          </cell>
          <cell r="J3268">
            <v>44971</v>
          </cell>
          <cell r="K3268" t="str">
            <v>ALBA BENAVIDES</v>
          </cell>
          <cell r="L3268" t="str">
            <v>ENTRE SUCRE Y COLON 14 N 207 A UNA CDRA DEL MALECON DEL SALADO GUAYAQUIL // SUROESTE BOLIVAR (SAGRARIO) 090402 GUAYAS</v>
          </cell>
        </row>
        <row r="3269">
          <cell r="A3269" t="str">
            <v>98861011</v>
          </cell>
          <cell r="B3269">
            <v>513854</v>
          </cell>
          <cell r="C3269" t="str">
            <v>98861011</v>
          </cell>
          <cell r="D3269" t="str">
            <v>HYCITE</v>
          </cell>
          <cell r="E3269" t="str">
            <v>DESPACHO</v>
          </cell>
          <cell r="F3269" t="str">
            <v>NORMAL</v>
          </cell>
          <cell r="G3269" t="str">
            <v>ITQ7038</v>
          </cell>
          <cell r="H3269">
            <v>44970</v>
          </cell>
          <cell r="I3269" t="str">
            <v>ENTREGADO</v>
          </cell>
          <cell r="J3269">
            <v>44971</v>
          </cell>
          <cell r="K3269" t="str">
            <v>GUADALUPE LIMA</v>
          </cell>
          <cell r="L3269" t="str">
            <v>JOSE DE ASCAZUBI N4-213 (170802) JOSE DE ASCAZUBI Y 29 DE MAYO N4-213 QUITO // CONOCOTO CONOCOTO 170802 PICHINCHA</v>
          </cell>
        </row>
        <row r="3270">
          <cell r="A3270" t="str">
            <v>98871598</v>
          </cell>
          <cell r="B3270">
            <v>513855</v>
          </cell>
          <cell r="C3270" t="str">
            <v>98871598</v>
          </cell>
          <cell r="D3270" t="str">
            <v>HYCITE</v>
          </cell>
          <cell r="E3270" t="str">
            <v>DESPACHO</v>
          </cell>
          <cell r="F3270" t="str">
            <v>NORMAL</v>
          </cell>
          <cell r="G3270" t="str">
            <v>ITG7039</v>
          </cell>
          <cell r="H3270">
            <v>44970</v>
          </cell>
          <cell r="I3270" t="str">
            <v>ENTREGADO</v>
          </cell>
          <cell r="J3270">
            <v>44971</v>
          </cell>
          <cell r="K3270" t="str">
            <v>VICENTE V CEVALLOS</v>
          </cell>
          <cell r="L3270" t="str">
            <v>BAlsamos 515 y Calle sexta, Edificio MA,NACO, portA³n verde, 3piso oficina 22  TARQUI 090510 GUAYAS</v>
          </cell>
        </row>
        <row r="3271">
          <cell r="A3271" t="str">
            <v>98886374</v>
          </cell>
          <cell r="B3271">
            <v>513856</v>
          </cell>
          <cell r="C3271" t="str">
            <v>98886374</v>
          </cell>
          <cell r="D3271" t="str">
            <v>HYCITE</v>
          </cell>
          <cell r="E3271" t="str">
            <v>DESPACHO</v>
          </cell>
          <cell r="F3271" t="str">
            <v>NORMAL</v>
          </cell>
          <cell r="G3271" t="str">
            <v>031002004257036</v>
          </cell>
          <cell r="H3271">
            <v>44970</v>
          </cell>
          <cell r="I3271" t="str">
            <v>ENTREGADO</v>
          </cell>
          <cell r="J3271">
            <v>44971</v>
          </cell>
          <cell r="K3271" t="str">
            <v>MARIA VELEZ</v>
          </cell>
          <cell r="L3271" t="str">
            <v>HUMBERTO RODRIGUES S/N CALLE S/N AL LADO IZQUIERDO DE CASA NARA EL EMPALME/ INDEPENDENCIA VELASCO IBARRA 090850 GUAYAS</v>
          </cell>
        </row>
        <row r="3272">
          <cell r="A3272" t="str">
            <v>98887772</v>
          </cell>
          <cell r="B3272">
            <v>513857</v>
          </cell>
          <cell r="C3272" t="str">
            <v>98887772</v>
          </cell>
          <cell r="D3272" t="str">
            <v>HYCITE</v>
          </cell>
          <cell r="E3272" t="str">
            <v>DESPACHO</v>
          </cell>
          <cell r="F3272" t="str">
            <v>NORMAL</v>
          </cell>
          <cell r="G3272" t="str">
            <v>031002004257037</v>
          </cell>
          <cell r="H3272">
            <v>44970</v>
          </cell>
          <cell r="I3272" t="str">
            <v>ENTREGADO</v>
          </cell>
          <cell r="J3272">
            <v>44973</v>
          </cell>
          <cell r="K3272" t="str">
            <v>MARIA HERNANDEZ</v>
          </cell>
          <cell r="L3272" t="str">
            <v>GUILLERMO BURBANO NO 11 VICENTE DE LA CARRERA ECU 91 TULCAN//CDLA 19 DE NOVIEMBRE TULCAN 040113 CARCHI</v>
          </cell>
        </row>
        <row r="3273">
          <cell r="A3273" t="str">
            <v>98888525</v>
          </cell>
          <cell r="B3273">
            <v>513858</v>
          </cell>
          <cell r="C3273" t="str">
            <v>98888525</v>
          </cell>
          <cell r="D3273" t="str">
            <v>HYCITE</v>
          </cell>
          <cell r="E3273" t="str">
            <v>DESPACHO</v>
          </cell>
          <cell r="F3273" t="str">
            <v>NORMAL</v>
          </cell>
          <cell r="G3273" t="str">
            <v>031002004257034</v>
          </cell>
          <cell r="H3273">
            <v>44970</v>
          </cell>
          <cell r="I3273" t="str">
            <v>ENTREGADO</v>
          </cell>
          <cell r="J3273">
            <v>44971</v>
          </cell>
          <cell r="K3273" t="str">
            <v>HECTOR CHILLOGALLI</v>
          </cell>
          <cell r="L3273" t="str">
            <v>PADRE AGUIRRE Y 24 DE MAYO MZ 28 SL 1A DG A LA SANA SANA SALITRE (URBINA JADO) // BOCANA EL SALITRE (LAS RAMAS) 091950 GUAYAS</v>
          </cell>
        </row>
        <row r="3274">
          <cell r="A3274" t="str">
            <v>98897574</v>
          </cell>
          <cell r="B3274">
            <v>513859</v>
          </cell>
          <cell r="C3274" t="str">
            <v>98897574</v>
          </cell>
          <cell r="D3274" t="str">
            <v>HYCITE</v>
          </cell>
          <cell r="E3274" t="str">
            <v>DESPACHO</v>
          </cell>
          <cell r="F3274" t="str">
            <v>NORMAL</v>
          </cell>
          <cell r="G3274" t="str">
            <v>ITQ7040</v>
          </cell>
          <cell r="H3274">
            <v>44970</v>
          </cell>
          <cell r="I3274" t="str">
            <v>ENTREGADO</v>
          </cell>
          <cell r="J3274">
            <v>44971</v>
          </cell>
          <cell r="K3274" t="str">
            <v>BELEN S LUJE</v>
          </cell>
          <cell r="L3274" t="str">
            <v>CALLE RIO COCA LOTE 66 Y RIO SANTIAGO VALLE DE LOS CHILLOS. SECTOR SAN GABRIE  ALANGASI 170804 PICHINCHA</v>
          </cell>
        </row>
        <row r="3275">
          <cell r="A3275" t="str">
            <v>98897703</v>
          </cell>
          <cell r="B3275">
            <v>513860</v>
          </cell>
          <cell r="C3275" t="str">
            <v>98897703</v>
          </cell>
          <cell r="D3275" t="str">
            <v>HYCITE</v>
          </cell>
          <cell r="E3275" t="str">
            <v>DESPACHO</v>
          </cell>
          <cell r="F3275" t="str">
            <v>NORMAL</v>
          </cell>
          <cell r="G3275" t="str">
            <v>ITQ7041</v>
          </cell>
          <cell r="H3275">
            <v>44970</v>
          </cell>
          <cell r="I3275" t="str">
            <v>ENTREGADO</v>
          </cell>
          <cell r="J3275">
            <v>44971</v>
          </cell>
          <cell r="K3275" t="str">
            <v>LUIS TRUJILLO</v>
          </cell>
          <cell r="L3275" t="str">
            <v>LUIS HERNANDEZ 54-220 ALEJANDRO CARDENAS QUITO//EDEN DEL VALLE POENGASI 170409 PICHINCHA</v>
          </cell>
        </row>
        <row r="3276">
          <cell r="A3276" t="str">
            <v>98897973</v>
          </cell>
          <cell r="B3276">
            <v>513861</v>
          </cell>
          <cell r="C3276" t="str">
            <v>98897973</v>
          </cell>
          <cell r="D3276" t="str">
            <v>HYCITE</v>
          </cell>
          <cell r="E3276" t="str">
            <v>DESPACHO</v>
          </cell>
          <cell r="F3276" t="str">
            <v>NORMAL</v>
          </cell>
          <cell r="G3276" t="str">
            <v>031002004257038</v>
          </cell>
          <cell r="H3276">
            <v>44970</v>
          </cell>
          <cell r="I3276" t="str">
            <v>INCIDENCIA</v>
          </cell>
          <cell r="J3276">
            <v>44973</v>
          </cell>
          <cell r="K3276" t="str">
            <v>BETY PAREDES</v>
          </cell>
          <cell r="L3276" t="str">
            <v>PROGRESO Y SAN LORENZO DISTRIBUIDORA 600 MISHCELL QUINSOLAMA // CENTRO QUINSALOMA 120751 LOS RIOS</v>
          </cell>
        </row>
        <row r="3277">
          <cell r="A3277" t="str">
            <v>98899721</v>
          </cell>
          <cell r="B3277">
            <v>513862</v>
          </cell>
          <cell r="C3277" t="str">
            <v>98899721</v>
          </cell>
          <cell r="D3277" t="str">
            <v>HYCITE</v>
          </cell>
          <cell r="E3277" t="str">
            <v>DESPACHO</v>
          </cell>
          <cell r="F3277" t="str">
            <v>NORMAL</v>
          </cell>
          <cell r="G3277" t="str">
            <v>ITQ7042</v>
          </cell>
          <cell r="H3277">
            <v>44970</v>
          </cell>
          <cell r="I3277" t="str">
            <v>ENTREGADO</v>
          </cell>
          <cell r="J3277">
            <v>44972</v>
          </cell>
          <cell r="K3277" t="str">
            <v>ANGEL PAUTA</v>
          </cell>
          <cell r="L3277" t="str">
            <v>CARLOS MANTILLA Y TOLEDO URB SAN JOSE I PORTAL 1 CASA # 42 QUITO / SAN JOSE CALDERON 170201 PICHINCHA</v>
          </cell>
        </row>
        <row r="3278">
          <cell r="A3278" t="str">
            <v>98899923</v>
          </cell>
          <cell r="B3278">
            <v>513863</v>
          </cell>
          <cell r="C3278" t="str">
            <v>98899923</v>
          </cell>
          <cell r="D3278" t="str">
            <v>HYCITE</v>
          </cell>
          <cell r="E3278" t="str">
            <v>DESPACHO</v>
          </cell>
          <cell r="F3278" t="str">
            <v>NORMAL</v>
          </cell>
          <cell r="G3278" t="str">
            <v>ITQ7043</v>
          </cell>
          <cell r="H3278">
            <v>44970</v>
          </cell>
          <cell r="I3278" t="str">
            <v>ENTREGADO</v>
          </cell>
          <cell r="J3278">
            <v>44971</v>
          </cell>
          <cell r="K3278" t="str">
            <v>GLORIA ZAMBRANO</v>
          </cell>
          <cell r="L3278" t="str">
            <v>REPUBLICA DEL SALVADOR N 35 10 Y PORTUGAL QUITO DISTRITO METROPOLITANO 170505 PICHINCHA</v>
          </cell>
        </row>
        <row r="3279">
          <cell r="A3279" t="str">
            <v>98901724</v>
          </cell>
          <cell r="B3279">
            <v>513864</v>
          </cell>
          <cell r="C3279" t="str">
            <v>98901724</v>
          </cell>
          <cell r="D3279" t="str">
            <v>HYCITE</v>
          </cell>
          <cell r="E3279" t="str">
            <v>DESPACHO</v>
          </cell>
          <cell r="F3279" t="str">
            <v>NORMAL</v>
          </cell>
          <cell r="G3279" t="str">
            <v>031002004257039</v>
          </cell>
          <cell r="H3279">
            <v>44970</v>
          </cell>
          <cell r="I3279" t="str">
            <v>ENTREGADO</v>
          </cell>
          <cell r="J3279">
            <v>44973</v>
          </cell>
          <cell r="K3279" t="str">
            <v>LUZ REQUENA</v>
          </cell>
          <cell r="L3279" t="str">
            <v>C/ S/N BARRIO HERMANO MIGUEL ENTRE CENTRO SALVA Y CDI ZAPOTILLO ZAPOTILLO ** ZAPOTILLO ZAPOTILLO 110901 LOJA</v>
          </cell>
        </row>
        <row r="3280">
          <cell r="A3280" t="str">
            <v>98903437</v>
          </cell>
          <cell r="B3280">
            <v>513866</v>
          </cell>
          <cell r="C3280" t="str">
            <v>98903437</v>
          </cell>
          <cell r="D3280" t="str">
            <v>HYCITE</v>
          </cell>
          <cell r="E3280" t="str">
            <v>DESPACHO</v>
          </cell>
          <cell r="F3280" t="str">
            <v>NORMAL</v>
          </cell>
          <cell r="G3280" t="str">
            <v>031002004257040</v>
          </cell>
          <cell r="H3280">
            <v>44970</v>
          </cell>
          <cell r="I3280" t="str">
            <v>ENTREGADO</v>
          </cell>
          <cell r="J3280">
            <v>44971</v>
          </cell>
          <cell r="K3280" t="str">
            <v>MYRIAN CARRERA</v>
          </cell>
          <cell r="L3280" t="str">
            <v>LUIS MAYUJUMBAY Y 15 DE NOVIEMBRE CERCA DEL CENTRO DEPORTIVO POCHOS AZOGUES//AZOGUES AZOGUES 030102 CAA,AR</v>
          </cell>
        </row>
        <row r="3281">
          <cell r="A3281" t="str">
            <v>98903993</v>
          </cell>
          <cell r="B3281">
            <v>513867</v>
          </cell>
          <cell r="C3281" t="str">
            <v>98903993</v>
          </cell>
          <cell r="D3281" t="str">
            <v>HYCITE</v>
          </cell>
          <cell r="E3281" t="str">
            <v>DESPACHO</v>
          </cell>
          <cell r="F3281" t="str">
            <v>NORMAL</v>
          </cell>
          <cell r="G3281" t="str">
            <v>ITQ7045</v>
          </cell>
          <cell r="H3281">
            <v>44970</v>
          </cell>
          <cell r="I3281" t="str">
            <v>ENTREGADO</v>
          </cell>
          <cell r="J3281">
            <v>44971</v>
          </cell>
          <cell r="K3281" t="str">
            <v>CLAUDIA GUTIERREZ</v>
          </cell>
          <cell r="L3281" t="str">
            <v>AV UNIVERSITARIA E 13 394 Y JUAN DE LARREA CONJ EL RETABLO CASA 17 QUITO//VALLE DE TUMBACO TUMBACO 170903 PICHINCHA</v>
          </cell>
        </row>
        <row r="3282">
          <cell r="A3282" t="str">
            <v>98908873</v>
          </cell>
          <cell r="B3282">
            <v>513868</v>
          </cell>
          <cell r="C3282" t="str">
            <v>98908873</v>
          </cell>
          <cell r="D3282" t="str">
            <v>HYCITE</v>
          </cell>
          <cell r="E3282" t="str">
            <v>DESPACHO</v>
          </cell>
          <cell r="F3282" t="str">
            <v>NORMAL</v>
          </cell>
          <cell r="G3282" t="str">
            <v>031002004257041</v>
          </cell>
          <cell r="H3282">
            <v>44970</v>
          </cell>
          <cell r="I3282" t="str">
            <v>EN_TRANSITO</v>
          </cell>
          <cell r="J3282">
            <v>44970</v>
          </cell>
          <cell r="K3282" t="str">
            <v>MARIA DELGADO</v>
          </cell>
          <cell r="L3282" t="str">
            <v>CALLE SUCRE Y AMAZONAS FRENTE AL CENTRO DE SALUD FLAVIO ALFARO // CENTRO FLAVIO ALFARO 130713 MANABI</v>
          </cell>
        </row>
        <row r="3283">
          <cell r="A3283" t="str">
            <v>98909760</v>
          </cell>
          <cell r="B3283">
            <v>513869</v>
          </cell>
          <cell r="C3283" t="str">
            <v>98909760</v>
          </cell>
          <cell r="D3283" t="str">
            <v>HYCITE</v>
          </cell>
          <cell r="E3283" t="str">
            <v>DESPACHO</v>
          </cell>
          <cell r="F3283" t="str">
            <v>NORMAL</v>
          </cell>
          <cell r="G3283" t="str">
            <v>ITG7046</v>
          </cell>
          <cell r="H3283">
            <v>44970</v>
          </cell>
          <cell r="I3283" t="str">
            <v>ENTREGADO</v>
          </cell>
          <cell r="J3283">
            <v>44971</v>
          </cell>
          <cell r="K3283" t="str">
            <v>MARTHA ALLAUCA</v>
          </cell>
          <cell r="L3283" t="str">
            <v>COLINA DE LA ALBORADA MZ 2352 V 31 CASA DEL 1 PISO COLOR MOZTAZA GUAYAQUIL COLINA LA ALBORADA TARQUI 090606 GUAYAS</v>
          </cell>
        </row>
        <row r="3284">
          <cell r="A3284" t="str">
            <v>98909767</v>
          </cell>
          <cell r="B3284">
            <v>513870</v>
          </cell>
          <cell r="C3284" t="str">
            <v>98909767</v>
          </cell>
          <cell r="D3284" t="str">
            <v>HYCITE</v>
          </cell>
          <cell r="E3284" t="str">
            <v>DESPACHO</v>
          </cell>
          <cell r="F3284" t="str">
            <v>NORMAL</v>
          </cell>
          <cell r="G3284" t="str">
            <v>ITG7047</v>
          </cell>
          <cell r="H3284">
            <v>44970</v>
          </cell>
          <cell r="I3284" t="str">
            <v>ENTREGADO</v>
          </cell>
          <cell r="J3284">
            <v>44971</v>
          </cell>
          <cell r="K3284" t="str">
            <v>GISELA CHALEN</v>
          </cell>
          <cell r="L3284" t="str">
            <v>MZ 743 VILLA 18 POR EL MERCADO GUAYAQUIL // TARQUI TARQUI 090706 GUAYAS</v>
          </cell>
        </row>
        <row r="3285">
          <cell r="A3285" t="str">
            <v>98910045</v>
          </cell>
          <cell r="B3285">
            <v>513871</v>
          </cell>
          <cell r="C3285" t="str">
            <v>98910045</v>
          </cell>
          <cell r="D3285" t="str">
            <v>HYCITE</v>
          </cell>
          <cell r="E3285" t="str">
            <v>DESPACHO</v>
          </cell>
          <cell r="F3285" t="str">
            <v>NORMAL</v>
          </cell>
          <cell r="G3285" t="str">
            <v>031002004257042</v>
          </cell>
          <cell r="H3285">
            <v>44970</v>
          </cell>
          <cell r="I3285" t="str">
            <v>ENTREGADO</v>
          </cell>
          <cell r="J3285">
            <v>44972</v>
          </cell>
          <cell r="K3285" t="str">
            <v>LILIANA LERMA</v>
          </cell>
          <cell r="L3285" t="str">
            <v>AV ANGEL BARBISOTTY Y RAMON VALDEZ LAS PALMAS ESMERALDAS / LAS PALMAS LUIS TELLO (LAS PALMAS /B 080107 ESMERALDAS</v>
          </cell>
        </row>
        <row r="3286">
          <cell r="A3286" t="str">
            <v>98910251</v>
          </cell>
          <cell r="B3286">
            <v>513872</v>
          </cell>
          <cell r="C3286" t="str">
            <v>98910251</v>
          </cell>
          <cell r="D3286" t="str">
            <v>HYCITE</v>
          </cell>
          <cell r="E3286" t="str">
            <v>DESPACHO</v>
          </cell>
          <cell r="F3286" t="str">
            <v>NORMAL</v>
          </cell>
          <cell r="G3286" t="str">
            <v>ITQ7048</v>
          </cell>
          <cell r="H3286">
            <v>44970</v>
          </cell>
          <cell r="I3286" t="str">
            <v>ENTREGADO</v>
          </cell>
          <cell r="J3286">
            <v>44972</v>
          </cell>
          <cell r="K3286" t="str">
            <v>MAYRA MOLINA</v>
          </cell>
          <cell r="L3286" t="str">
            <v>AV NACIONES UNIDAS Y AMAZONAS CCNU TORRE D APT10-05 QUITO//LA CAROLINA CHAUPICRUZ-IA,AQUITO 170506 PICHINCHA</v>
          </cell>
        </row>
        <row r="3287">
          <cell r="A3287" t="str">
            <v>98910255</v>
          </cell>
          <cell r="B3287">
            <v>513873</v>
          </cell>
          <cell r="C3287" t="str">
            <v>98910255</v>
          </cell>
          <cell r="D3287" t="str">
            <v>HYCITE</v>
          </cell>
          <cell r="E3287" t="str">
            <v>DESPACHO</v>
          </cell>
          <cell r="F3287" t="str">
            <v>NORMAL</v>
          </cell>
          <cell r="G3287" t="str">
            <v>ITQ7049</v>
          </cell>
          <cell r="H3287">
            <v>44970</v>
          </cell>
          <cell r="I3287" t="str">
            <v>ENTREGADO</v>
          </cell>
          <cell r="J3287">
            <v>44972</v>
          </cell>
          <cell r="K3287" t="str">
            <v>JESSYCA RAMON</v>
          </cell>
          <cell r="L3287" t="str">
            <v>NACIONES UNIDAS Y AV AMAZONAS CCNU TORRE D DEPTO 703 QUITO // LA CAROLINA CHAUPICRUZ 170506 PICHINCHA</v>
          </cell>
        </row>
        <row r="3288">
          <cell r="A3288" t="str">
            <v>98910314</v>
          </cell>
          <cell r="B3288">
            <v>513874</v>
          </cell>
          <cell r="C3288" t="str">
            <v>98910314</v>
          </cell>
          <cell r="D3288" t="str">
            <v>HYCITE</v>
          </cell>
          <cell r="E3288" t="str">
            <v>DESPACHO</v>
          </cell>
          <cell r="F3288" t="str">
            <v>NORMAL</v>
          </cell>
          <cell r="G3288" t="str">
            <v>031002004257043</v>
          </cell>
          <cell r="H3288">
            <v>44970</v>
          </cell>
          <cell r="I3288" t="str">
            <v>ENTREGADO</v>
          </cell>
          <cell r="J3288">
            <v>44972</v>
          </cell>
          <cell r="K3288" t="str">
            <v>ANDREA DOMO</v>
          </cell>
          <cell r="L3288" t="str">
            <v>AV EL EJERCITO Y MIGUEL H ALCIVAR PICANTERIA EL COLORADO FTE A REINA PORTOVIEJO-TERMINAL ANDRES DE VERA 130101 MANABI</v>
          </cell>
        </row>
        <row r="3289">
          <cell r="A3289" t="str">
            <v>DHL_23_061</v>
          </cell>
          <cell r="B3289">
            <v>513852</v>
          </cell>
          <cell r="C3289" t="str">
            <v>DHL_23_061</v>
          </cell>
          <cell r="D3289" t="str">
            <v>DHL</v>
          </cell>
          <cell r="E3289" t="str">
            <v>DESPACHO</v>
          </cell>
          <cell r="F3289" t="str">
            <v>NORMAL</v>
          </cell>
          <cell r="G3289" t="str">
            <v>FT85587</v>
          </cell>
          <cell r="H3289">
            <v>44970</v>
          </cell>
          <cell r="I3289" t="str">
            <v>ENTREGADO</v>
          </cell>
          <cell r="J3289">
            <v>44973</v>
          </cell>
          <cell r="K3289" t="str">
            <v>DHL MATRIZ</v>
          </cell>
          <cell r="L3289" t="str">
            <v>AV. ELOY ALFARO 113 A Y PASAJE LOS JUNCOS EDIFICIO DHL, SECTOR COMITE DEL PUEBLO</v>
          </cell>
        </row>
        <row r="3290">
          <cell r="A3290" t="str">
            <v>DHL_23_060</v>
          </cell>
          <cell r="B3290">
            <v>513853</v>
          </cell>
          <cell r="C3290" t="str">
            <v>DHL_23_060</v>
          </cell>
          <cell r="D3290" t="str">
            <v>DHL</v>
          </cell>
          <cell r="E3290" t="str">
            <v>DESPACHO</v>
          </cell>
          <cell r="F3290" t="str">
            <v>NORMAL</v>
          </cell>
          <cell r="G3290" t="str">
            <v>FT85588</v>
          </cell>
          <cell r="H3290">
            <v>44970</v>
          </cell>
          <cell r="I3290" t="str">
            <v>ENTREGADO</v>
          </cell>
          <cell r="J3290">
            <v>44973</v>
          </cell>
          <cell r="K3290" t="str">
            <v>DHL MATRIZ</v>
          </cell>
          <cell r="L3290" t="str">
            <v>AV. ELOY ALFARO 113 A Y PASAJE LOS JUNCOS EDIFICIO DHL, SECTOR COMITE DEL PUEBLO</v>
          </cell>
        </row>
        <row r="3291">
          <cell r="A3291" t="str">
            <v>20003100063189_1</v>
          </cell>
          <cell r="B3291">
            <v>513851</v>
          </cell>
          <cell r="C3291" t="str">
            <v>20003100063189_1</v>
          </cell>
          <cell r="D3291" t="str">
            <v>CONECEL_REG</v>
          </cell>
          <cell r="E3291" t="str">
            <v>DESPACHO</v>
          </cell>
          <cell r="F3291" t="str">
            <v>NORMAL</v>
          </cell>
          <cell r="G3291" t="str">
            <v>FEX46818</v>
          </cell>
          <cell r="H3291">
            <v>44970</v>
          </cell>
          <cell r="I3291" t="str">
            <v>ENTREGADO</v>
          </cell>
          <cell r="J3291">
            <v>44972</v>
          </cell>
          <cell r="K3291" t="str">
            <v>KAREN ADRIANA PROANO</v>
          </cell>
          <cell r="L3291" t="str">
            <v>QUITO CENTRO HISTORICO CALLE GARCIA MORENO Y MANABI / EN EL INSTITUTO METROPOLITANO DE PATRIMONIO /AL FRENTE DE LA IGLESIA SANTA BARBARA / PREGUNTAR AL GUARDIA</v>
          </cell>
        </row>
        <row r="3292">
          <cell r="A3292" t="str">
            <v>TK-8178</v>
          </cell>
          <cell r="B3292">
            <v>513839</v>
          </cell>
          <cell r="C3292" t="str">
            <v>TK-8178</v>
          </cell>
          <cell r="D3292" t="str">
            <v>MDELIVERY</v>
          </cell>
          <cell r="E3292" t="str">
            <v>DESPACHO</v>
          </cell>
          <cell r="F3292" t="str">
            <v>EXPRESS</v>
          </cell>
          <cell r="G3292" t="str">
            <v/>
          </cell>
          <cell r="H3292">
            <v>44967</v>
          </cell>
          <cell r="I3292" t="str">
            <v>ENTREGADO</v>
          </cell>
          <cell r="J3292">
            <v>44972</v>
          </cell>
          <cell r="K3292" t="str">
            <v>OTECEL</v>
          </cell>
          <cell r="L3292" t="str">
            <v>AVDA SIMON BOLIVAR Y VIA NAYON CONJUNTO CORPORATIVO EKOPARK TORRE 3 TELEFONICA</v>
          </cell>
        </row>
        <row r="3293">
          <cell r="A3293" t="str">
            <v>TK-8179</v>
          </cell>
          <cell r="B3293">
            <v>513840</v>
          </cell>
          <cell r="C3293" t="str">
            <v>TK-8179</v>
          </cell>
          <cell r="D3293" t="str">
            <v>MDELIVERY</v>
          </cell>
          <cell r="E3293" t="str">
            <v>DESPACHO</v>
          </cell>
          <cell r="F3293" t="str">
            <v>EXPRESS</v>
          </cell>
          <cell r="G3293" t="str">
            <v/>
          </cell>
          <cell r="H3293">
            <v>44967</v>
          </cell>
          <cell r="I3293" t="str">
            <v>ENTREGADO</v>
          </cell>
          <cell r="J3293">
            <v>44972</v>
          </cell>
          <cell r="K3293" t="str">
            <v>OTECEL</v>
          </cell>
          <cell r="L3293" t="str">
            <v>AVDA SIMON BOLIVAR Y VIA NAYON CONJUNTO CORPORATIVO EKOPARK TORRE 3 TELEFONICA</v>
          </cell>
        </row>
        <row r="3294">
          <cell r="A3294" t="str">
            <v>TK-8180</v>
          </cell>
          <cell r="B3294">
            <v>513841</v>
          </cell>
          <cell r="C3294" t="str">
            <v>TK-8180</v>
          </cell>
          <cell r="D3294" t="str">
            <v>MDELIVERY</v>
          </cell>
          <cell r="E3294" t="str">
            <v>DESPACHO</v>
          </cell>
          <cell r="F3294" t="str">
            <v>EXPRESS</v>
          </cell>
          <cell r="G3294" t="str">
            <v/>
          </cell>
          <cell r="H3294">
            <v>44967</v>
          </cell>
          <cell r="I3294" t="str">
            <v>ENTREGADO</v>
          </cell>
          <cell r="J3294">
            <v>44972</v>
          </cell>
          <cell r="K3294" t="str">
            <v>OTECEL</v>
          </cell>
          <cell r="L3294" t="str">
            <v>AVDA SIMON BOLIVAR Y VIA NAYON CONJUNTO CORPORATIVO EKOPARK TORRE 3 TELEFONICA</v>
          </cell>
        </row>
        <row r="3295">
          <cell r="A3295" t="str">
            <v>TK-8181</v>
          </cell>
          <cell r="B3295">
            <v>513842</v>
          </cell>
          <cell r="C3295" t="str">
            <v>TK-8181</v>
          </cell>
          <cell r="D3295" t="str">
            <v>MDELIVERY</v>
          </cell>
          <cell r="E3295" t="str">
            <v>DESPACHO</v>
          </cell>
          <cell r="F3295" t="str">
            <v>EXPRESS</v>
          </cell>
          <cell r="G3295" t="str">
            <v/>
          </cell>
          <cell r="H3295">
            <v>44967</v>
          </cell>
          <cell r="I3295" t="str">
            <v>ENTREGADO</v>
          </cell>
          <cell r="J3295">
            <v>44972</v>
          </cell>
          <cell r="K3295" t="str">
            <v>OTECEL</v>
          </cell>
          <cell r="L3295" t="str">
            <v>AVDA SIMON BOLIVAR Y VIA NAYON CONJUNTO CORPORATIVO EKOPARK TORRE 3 TELEFONICA</v>
          </cell>
        </row>
        <row r="3296">
          <cell r="A3296" t="str">
            <v>TK-8182</v>
          </cell>
          <cell r="B3296">
            <v>513843</v>
          </cell>
          <cell r="C3296" t="str">
            <v>TK-8182</v>
          </cell>
          <cell r="D3296" t="str">
            <v>MDELIVERY</v>
          </cell>
          <cell r="E3296" t="str">
            <v>DESPACHO</v>
          </cell>
          <cell r="F3296" t="str">
            <v>EXPRESS</v>
          </cell>
          <cell r="G3296" t="str">
            <v/>
          </cell>
          <cell r="H3296">
            <v>44967</v>
          </cell>
          <cell r="I3296" t="str">
            <v>ENTREGADO</v>
          </cell>
          <cell r="J3296">
            <v>44972</v>
          </cell>
          <cell r="K3296" t="str">
            <v>OTECEL</v>
          </cell>
          <cell r="L3296" t="str">
            <v>AVDA SIMON BOLIVAR Y VIA NAYON CONJUNTO CORPORATIVO EKOPARK TORRE 3 TELEFONICA</v>
          </cell>
        </row>
        <row r="3297">
          <cell r="A3297" t="str">
            <v>TK-8183</v>
          </cell>
          <cell r="B3297">
            <v>513844</v>
          </cell>
          <cell r="C3297" t="str">
            <v>TK-8183</v>
          </cell>
          <cell r="D3297" t="str">
            <v>MDELIVERY</v>
          </cell>
          <cell r="E3297" t="str">
            <v>DESPACHO</v>
          </cell>
          <cell r="F3297" t="str">
            <v>EXPRESS</v>
          </cell>
          <cell r="G3297" t="str">
            <v/>
          </cell>
          <cell r="H3297">
            <v>44967</v>
          </cell>
          <cell r="I3297" t="str">
            <v>ENTREGADO</v>
          </cell>
          <cell r="J3297">
            <v>44972</v>
          </cell>
          <cell r="K3297" t="str">
            <v>OTECEL</v>
          </cell>
          <cell r="L3297" t="str">
            <v>AVDA SIMON BOLIVAR Y VIA NAYON CONJUNTO CORPORATIVO EKOPARK TORRE 3 TELEFONICA</v>
          </cell>
        </row>
        <row r="3298">
          <cell r="A3298" t="str">
            <v>TK-8184</v>
          </cell>
          <cell r="B3298">
            <v>513845</v>
          </cell>
          <cell r="C3298" t="str">
            <v>TK-8184</v>
          </cell>
          <cell r="D3298" t="str">
            <v>MDELIVERY</v>
          </cell>
          <cell r="E3298" t="str">
            <v>DESPACHO</v>
          </cell>
          <cell r="F3298" t="str">
            <v>EXPRESS</v>
          </cell>
          <cell r="G3298" t="str">
            <v/>
          </cell>
          <cell r="H3298">
            <v>44967</v>
          </cell>
          <cell r="I3298" t="str">
            <v>ENTREGADO</v>
          </cell>
          <cell r="J3298">
            <v>44972</v>
          </cell>
          <cell r="K3298" t="str">
            <v>OTECEL</v>
          </cell>
          <cell r="L3298" t="str">
            <v>AVDA SIMON BOLIVAR Y VIA NAYON CONJUNTO CORPORATIVO EKOPARK TORRE 3 TELEFONICA</v>
          </cell>
        </row>
        <row r="3299">
          <cell r="A3299" t="str">
            <v>TK-8185</v>
          </cell>
          <cell r="B3299">
            <v>513846</v>
          </cell>
          <cell r="C3299" t="str">
            <v>TK-8185</v>
          </cell>
          <cell r="D3299" t="str">
            <v>MDELIVERY</v>
          </cell>
          <cell r="E3299" t="str">
            <v>DESPACHO</v>
          </cell>
          <cell r="F3299" t="str">
            <v>EXPRESS</v>
          </cell>
          <cell r="G3299" t="str">
            <v/>
          </cell>
          <cell r="H3299">
            <v>44967</v>
          </cell>
          <cell r="I3299" t="str">
            <v>ENTREGADO</v>
          </cell>
          <cell r="J3299">
            <v>44972</v>
          </cell>
          <cell r="K3299" t="str">
            <v>OTECEL</v>
          </cell>
          <cell r="L3299" t="str">
            <v>AVDA SIMON BOLIVAR Y VIA NAYON CONJUNTO CORPORATIVO EKOPARK TORRE 3 TELEFONICA</v>
          </cell>
        </row>
        <row r="3300">
          <cell r="A3300" t="str">
            <v>TK-8186</v>
          </cell>
          <cell r="B3300">
            <v>513847</v>
          </cell>
          <cell r="C3300" t="str">
            <v>TK-8186</v>
          </cell>
          <cell r="D3300" t="str">
            <v>MDELIVERY</v>
          </cell>
          <cell r="E3300" t="str">
            <v>DESPACHO</v>
          </cell>
          <cell r="F3300" t="str">
            <v>EXPRESS</v>
          </cell>
          <cell r="G3300" t="str">
            <v/>
          </cell>
          <cell r="H3300">
            <v>44967</v>
          </cell>
          <cell r="I3300" t="str">
            <v>ENTREGADO</v>
          </cell>
          <cell r="J3300">
            <v>44972</v>
          </cell>
          <cell r="K3300" t="str">
            <v>OTECEL</v>
          </cell>
          <cell r="L3300" t="str">
            <v>AVDA SIMON BOLIVAR Y VIA NAYON CONJUNTO CORPORATIVO EKOPARK TORRE 3 TELEFONICA</v>
          </cell>
        </row>
        <row r="3301">
          <cell r="A3301" t="str">
            <v>TK-8188</v>
          </cell>
          <cell r="B3301">
            <v>513848</v>
          </cell>
          <cell r="C3301" t="str">
            <v>TK-8188</v>
          </cell>
          <cell r="D3301" t="str">
            <v>MDELIVERY</v>
          </cell>
          <cell r="E3301" t="str">
            <v>DESPACHO</v>
          </cell>
          <cell r="F3301" t="str">
            <v>EXPRESS</v>
          </cell>
          <cell r="G3301" t="str">
            <v/>
          </cell>
          <cell r="H3301">
            <v>44967</v>
          </cell>
          <cell r="I3301" t="str">
            <v>ENTREGADO</v>
          </cell>
          <cell r="J3301">
            <v>44972</v>
          </cell>
          <cell r="K3301" t="str">
            <v>OTECEL</v>
          </cell>
          <cell r="L3301" t="str">
            <v>AVDA SIMON BOLIVAR Y VIA NAYON CONJUNTO CORPORATIVO EKOPARK TORRE 3 TELEFONICA</v>
          </cell>
        </row>
        <row r="3302">
          <cell r="A3302" t="str">
            <v>TK-8189</v>
          </cell>
          <cell r="B3302">
            <v>513849</v>
          </cell>
          <cell r="C3302" t="str">
            <v>TK-8189</v>
          </cell>
          <cell r="D3302" t="str">
            <v>MDELIVERY</v>
          </cell>
          <cell r="E3302" t="str">
            <v>DESPACHO</v>
          </cell>
          <cell r="F3302" t="str">
            <v>EXPRESS</v>
          </cell>
          <cell r="G3302" t="str">
            <v/>
          </cell>
          <cell r="H3302">
            <v>44967</v>
          </cell>
          <cell r="I3302" t="str">
            <v>ENTREGADO</v>
          </cell>
          <cell r="J3302">
            <v>44972</v>
          </cell>
          <cell r="K3302" t="str">
            <v>OTECEL</v>
          </cell>
          <cell r="L3302" t="str">
            <v>AVDA SIMON BOLIVAR Y VIA NAYON CONJUNTO CORPORATIVO EKOPARK TORRE 3 TELEFONICA</v>
          </cell>
        </row>
        <row r="3303">
          <cell r="A3303" t="str">
            <v>SP_23_078_18596679</v>
          </cell>
          <cell r="B3303">
            <v>513838</v>
          </cell>
          <cell r="C3303" t="str">
            <v>SP_23_078_18596679</v>
          </cell>
          <cell r="D3303" t="str">
            <v>SPARE</v>
          </cell>
          <cell r="E3303" t="str">
            <v>DESPACHO</v>
          </cell>
          <cell r="F3303" t="str">
            <v>NORMAL</v>
          </cell>
          <cell r="G3303" t="str">
            <v>FT85570</v>
          </cell>
          <cell r="H3303">
            <v>44967</v>
          </cell>
          <cell r="I3303" t="str">
            <v>ENTREGADO</v>
          </cell>
          <cell r="J3303">
            <v>44970</v>
          </cell>
          <cell r="K3303" t="str">
            <v>UFINET DEL ECUADRO_ANTONIO VENEGAS</v>
          </cell>
          <cell r="L3303" t="str">
            <v>AV REPÚBLICA DEL SALVADOR N34-229 Y MOSCU-QUITO EDIF SAN SALVADOR</v>
          </cell>
        </row>
        <row r="3304">
          <cell r="A3304" t="str">
            <v>SG_2023_226-NC</v>
          </cell>
          <cell r="B3304">
            <v>513837</v>
          </cell>
          <cell r="C3304" t="str">
            <v>SG_2023_226-NC</v>
          </cell>
          <cell r="D3304" t="str">
            <v>SG</v>
          </cell>
          <cell r="E3304" t="str">
            <v>DESPACHO</v>
          </cell>
          <cell r="F3304" t="str">
            <v>COURIER</v>
          </cell>
          <cell r="G3304" t="str">
            <v>85571</v>
          </cell>
          <cell r="H3304">
            <v>44967</v>
          </cell>
          <cell r="I3304" t="str">
            <v>ENTREGADO</v>
          </cell>
          <cell r="J3304">
            <v>44970</v>
          </cell>
          <cell r="K3304" t="str">
            <v>HIPERCOLOR</v>
          </cell>
          <cell r="L3304" t="str">
            <v>25AVA Y 2DO. CALLEJON FRANCISCO SEGURA</v>
          </cell>
        </row>
        <row r="3305">
          <cell r="A3305" t="str">
            <v>RET_TVEEZ_01_23</v>
          </cell>
          <cell r="B3305">
            <v>513836</v>
          </cell>
          <cell r="C3305" t="str">
            <v>RET_TVEEZ_01_23</v>
          </cell>
          <cell r="D3305" t="str">
            <v>TVEEZ</v>
          </cell>
          <cell r="E3305" t="str">
            <v>RETIRO</v>
          </cell>
          <cell r="F3305" t="str">
            <v>EXCLUSIVO</v>
          </cell>
          <cell r="G3305" t="str">
            <v>FT46816</v>
          </cell>
          <cell r="H3305">
            <v>44967</v>
          </cell>
          <cell r="I3305" t="str">
            <v>ENTREGADO</v>
          </cell>
          <cell r="J3305">
            <v>44971</v>
          </cell>
          <cell r="K3305" t="str">
            <v>FLEXNET UIO</v>
          </cell>
          <cell r="L3305" t="str">
            <v>PANAMERICA NORTE KM 121/2. ENTRADA A LLANO GRANDE, CALLE GARCÍA MORENO Y 28 DE JUNIO S/N</v>
          </cell>
        </row>
        <row r="3306">
          <cell r="A3306" t="str">
            <v>20003109051388</v>
          </cell>
          <cell r="B3306">
            <v>513831</v>
          </cell>
          <cell r="C3306" t="str">
            <v>20003109051388</v>
          </cell>
          <cell r="D3306" t="str">
            <v>CONECEL</v>
          </cell>
          <cell r="E3306" t="str">
            <v>DESPACHO</v>
          </cell>
          <cell r="F3306" t="str">
            <v>NORMAL</v>
          </cell>
          <cell r="G3306" t="str">
            <v>FT85568</v>
          </cell>
          <cell r="H3306">
            <v>44967</v>
          </cell>
          <cell r="I3306" t="str">
            <v>DEVOLUCION_EN_PROCESO</v>
          </cell>
          <cell r="J3306">
            <v>44971</v>
          </cell>
          <cell r="K3306" t="str">
            <v xml:space="preserve">LUCIA ANABELL ALCIVAR PARRAGA / </v>
          </cell>
          <cell r="L3306" t="str">
            <v>SAMBORONDON / LA PUNTILLA / CALLE EZEQUIEL GUERRERO Y CALLE 15 DE JULIO EN EL EDIFICIO JORDAN CASA DE DOS PISOS COLOR ROSADO A UNA CUADRA DEL CEMENTERIO</v>
          </cell>
        </row>
        <row r="3307">
          <cell r="A3307" t="str">
            <v>20003109062037</v>
          </cell>
          <cell r="B3307">
            <v>513806</v>
          </cell>
          <cell r="C3307" t="str">
            <v>20003109062037</v>
          </cell>
          <cell r="D3307" t="str">
            <v>CONECEL</v>
          </cell>
          <cell r="E3307" t="str">
            <v>DESPACHO</v>
          </cell>
          <cell r="F3307" t="str">
            <v>NORMAL</v>
          </cell>
          <cell r="G3307" t="str">
            <v>FT85577</v>
          </cell>
          <cell r="H3307">
            <v>44967</v>
          </cell>
          <cell r="I3307" t="str">
            <v>DEVOLUCION_EN_PROCESO</v>
          </cell>
          <cell r="J3307">
            <v>44973</v>
          </cell>
          <cell r="K3307" t="str">
            <v xml:space="preserve">JOSE ANDRES VALLEJO MANOBANDA / </v>
          </cell>
          <cell r="L3307" t="str">
            <v>QUITO / LLANO CHICO / BARRIO GUALO CALLE 24 DE JULIO 38 Y 24 DE MAYO CASA DE COLOR GRIS DE 3 PISOS A UNA CUADRA DE LA MECANICA KENDALL</v>
          </cell>
        </row>
        <row r="3308">
          <cell r="A3308" t="str">
            <v>20003109822229</v>
          </cell>
          <cell r="B3308">
            <v>513810</v>
          </cell>
          <cell r="C3308" t="str">
            <v>20003109822229</v>
          </cell>
          <cell r="D3308" t="str">
            <v>CONECEL</v>
          </cell>
          <cell r="E3308" t="str">
            <v>DESPACHO</v>
          </cell>
          <cell r="F3308" t="str">
            <v>NORMAL</v>
          </cell>
          <cell r="G3308" t="str">
            <v>GR20003109822229</v>
          </cell>
          <cell r="H3308">
            <v>44967</v>
          </cell>
          <cell r="I3308" t="str">
            <v>ENTREGADO</v>
          </cell>
          <cell r="J3308">
            <v>44970</v>
          </cell>
          <cell r="K3308" t="str">
            <v xml:space="preserve">JUAN PABLO CHANDI ARTEAGA / </v>
          </cell>
          <cell r="L3308" t="str">
            <v>SANTO DOMINGO / ZARACAY / AV.BRUSELAS Y AV.MOSCU/RECIBEN EN EMPRESA BERMAT SCC/</v>
          </cell>
        </row>
        <row r="3309">
          <cell r="A3309" t="str">
            <v>20003109803461</v>
          </cell>
          <cell r="B3309">
            <v>513813</v>
          </cell>
          <cell r="C3309" t="str">
            <v>20003109803461</v>
          </cell>
          <cell r="D3309" t="str">
            <v>CONECEL</v>
          </cell>
          <cell r="E3309" t="str">
            <v>DESPACHO</v>
          </cell>
          <cell r="F3309" t="str">
            <v>NORMAL</v>
          </cell>
          <cell r="G3309" t="str">
            <v>GR20003109803461</v>
          </cell>
          <cell r="H3309">
            <v>44967</v>
          </cell>
          <cell r="I3309" t="str">
            <v>ENTREGADO</v>
          </cell>
          <cell r="J3309">
            <v>44971</v>
          </cell>
          <cell r="K3309" t="str">
            <v xml:space="preserve">FREDDY NICOLAS AVELLAN BURNEO / </v>
          </cell>
          <cell r="L3309" t="str">
            <v>SHUSHUFINDI / SHUSHUFINDI / CALLE SECOYA N402 ENTRE LOS SHUARAS Y 10 DE AGOSTO EN EL BARRIO AMAZONAS CASA DE UN PISO BLANCA DETRAS DE BANECUADOR</v>
          </cell>
        </row>
        <row r="3310">
          <cell r="A3310" t="str">
            <v>20003109863626</v>
          </cell>
          <cell r="B3310">
            <v>513815</v>
          </cell>
          <cell r="C3310" t="str">
            <v>20003109863626</v>
          </cell>
          <cell r="D3310" t="str">
            <v>CONECEL</v>
          </cell>
          <cell r="E3310" t="str">
            <v>DESPACHO</v>
          </cell>
          <cell r="F3310" t="str">
            <v>NORMAL</v>
          </cell>
          <cell r="G3310" t="str">
            <v>031002004256284</v>
          </cell>
          <cell r="H3310">
            <v>44967</v>
          </cell>
          <cell r="I3310" t="str">
            <v>INCIDENCIA</v>
          </cell>
          <cell r="J3310">
            <v>44973</v>
          </cell>
          <cell r="K3310" t="str">
            <v xml:space="preserve">NELSON EFRAIN RAMOS POZO / </v>
          </cell>
          <cell r="L3310" t="str">
            <v>MACHALA / MACHALA / ANTIGUA VIA LIMON Y CALLE D EN LA DISTRIBUIDORA DINADEC SEDE MACHALA A UNA CUADRA DEL CAMPO SANTO PARQUE DE LA PAZ</v>
          </cell>
        </row>
        <row r="3311">
          <cell r="A3311" t="str">
            <v>20003109056289</v>
          </cell>
          <cell r="B3311">
            <v>513816</v>
          </cell>
          <cell r="C3311" t="str">
            <v>20003109056289</v>
          </cell>
          <cell r="D3311" t="str">
            <v>CONECEL</v>
          </cell>
          <cell r="E3311" t="str">
            <v>DESPACHO</v>
          </cell>
          <cell r="F3311" t="str">
            <v>NORMAL</v>
          </cell>
          <cell r="G3311" t="str">
            <v>031002004256285</v>
          </cell>
          <cell r="H3311">
            <v>44967</v>
          </cell>
          <cell r="I3311" t="str">
            <v>INCIDENCIA</v>
          </cell>
          <cell r="J3311">
            <v>44973</v>
          </cell>
          <cell r="K3311" t="str">
            <v xml:space="preserve">DIEGO SABINO ALAVA ZAMBRANO / </v>
          </cell>
          <cell r="L3311" t="str">
            <v>PORTOVIEJO / ANDRES DE VERA / 24 DE SEPTIEMBRE Y CALLE 21 DE DICIEMBRE CASA 1 PISO COLOR CONCHO DE VINO DETRAS DEL HOSPITAL D ESPECIALIDADES</v>
          </cell>
        </row>
        <row r="3312">
          <cell r="A3312" t="str">
            <v>20003089031343_1</v>
          </cell>
          <cell r="B3312">
            <v>513818</v>
          </cell>
          <cell r="C3312" t="str">
            <v>20003089031343_1</v>
          </cell>
          <cell r="D3312" t="str">
            <v>CONECEL</v>
          </cell>
          <cell r="E3312" t="str">
            <v>DESPACHO</v>
          </cell>
          <cell r="F3312" t="str">
            <v>NORMAL</v>
          </cell>
          <cell r="G3312" t="str">
            <v>GR20003089031343_1</v>
          </cell>
          <cell r="H3312">
            <v>44967</v>
          </cell>
          <cell r="I3312" t="str">
            <v>EN_TRANSITO</v>
          </cell>
          <cell r="J3312">
            <v>44972</v>
          </cell>
          <cell r="K3312" t="str">
            <v xml:space="preserve">OSIRIS SOCARRAS BUENO / </v>
          </cell>
          <cell r="L3312" t="str">
            <v>LAGO AGRIO / LAGO AGRIO / AV JORGE ANAZCO Y 12 DE FEBRERO CS 3P ESQ CL NARANJA/ JUNTO A FARMACIA CRUZ AZUL Y FTE A COMERCIAL MAWIRI</v>
          </cell>
        </row>
        <row r="3313">
          <cell r="A3313" t="str">
            <v>20003108679615</v>
          </cell>
          <cell r="B3313">
            <v>513819</v>
          </cell>
          <cell r="C3313" t="str">
            <v>20003108679615</v>
          </cell>
          <cell r="D3313" t="str">
            <v>CONECEL</v>
          </cell>
          <cell r="E3313" t="str">
            <v>DESPACHO</v>
          </cell>
          <cell r="F3313" t="str">
            <v>NORMAL</v>
          </cell>
          <cell r="G3313" t="str">
            <v>031002004258665</v>
          </cell>
          <cell r="H3313">
            <v>44967</v>
          </cell>
          <cell r="I3313" t="str">
            <v>COORDINADO</v>
          </cell>
          <cell r="J3313">
            <v>44973</v>
          </cell>
          <cell r="K3313" t="str">
            <v xml:space="preserve">ESMERALDA ARACELI MORA ALVARADO / </v>
          </cell>
          <cell r="L3313" t="str">
            <v>MILAGRO / MILAGRO / DOCTOR ANTONIO PARRA VELASCO Y CHUNCHI ATRAS DE LA CANCHA TERCERA CASA DECORADA CON PLANTAS PLANTAS EN LA TIENDA MINI</v>
          </cell>
        </row>
        <row r="3314">
          <cell r="A3314" t="str">
            <v>20003100448984_1</v>
          </cell>
          <cell r="B3314">
            <v>513823</v>
          </cell>
          <cell r="C3314" t="str">
            <v>20003100448984_1</v>
          </cell>
          <cell r="D3314" t="str">
            <v>CONECEL</v>
          </cell>
          <cell r="E3314" t="str">
            <v>DESPACHO</v>
          </cell>
          <cell r="F3314" t="str">
            <v>NORMAL</v>
          </cell>
          <cell r="G3314" t="str">
            <v>GR20003100448984_1</v>
          </cell>
          <cell r="H3314">
            <v>44967</v>
          </cell>
          <cell r="I3314" t="str">
            <v>ENTREGADO</v>
          </cell>
          <cell r="J3314">
            <v>44971</v>
          </cell>
          <cell r="K3314" t="str">
            <v>ANGEL DAVID ROMERO GUIZADO / LUCIA MERCEDES GUIZADO VELOZ</v>
          </cell>
          <cell r="L3314" t="str">
            <v>SANTO DOMINGO / ABRAHAM CALAZACON / AV SAO PAULO Y AV ABRAHAM CALAZACON CASA DE UN PISO COLOR BEIGE FRENTE A UNA PANALERA</v>
          </cell>
        </row>
        <row r="3315">
          <cell r="A3315" t="str">
            <v>RETIRO CUENCA</v>
          </cell>
          <cell r="B3315">
            <v>513805</v>
          </cell>
          <cell r="C3315" t="str">
            <v>RETIRO CUENCA</v>
          </cell>
          <cell r="D3315" t="str">
            <v>FACTOR</v>
          </cell>
          <cell r="E3315" t="str">
            <v>RETIRO</v>
          </cell>
          <cell r="F3315" t="str">
            <v>NORMAL</v>
          </cell>
          <cell r="G3315" t="str">
            <v>IC7030</v>
          </cell>
          <cell r="H3315">
            <v>44967</v>
          </cell>
          <cell r="I3315" t="str">
            <v>INCIDENCIA</v>
          </cell>
          <cell r="J3315">
            <v>44972</v>
          </cell>
          <cell r="K3315" t="str">
            <v>FLEXNET DEL ECUAODR</v>
          </cell>
          <cell r="L3315" t="str">
            <v>CALLE 28 DE JUNIO Y GARCIA MORENO</v>
          </cell>
        </row>
        <row r="3316">
          <cell r="A3316" t="str">
            <v>SG_2022_239</v>
          </cell>
          <cell r="B3316">
            <v>513804</v>
          </cell>
          <cell r="C3316" t="str">
            <v>SG_2022_239</v>
          </cell>
          <cell r="D3316" t="str">
            <v>SG</v>
          </cell>
          <cell r="E3316" t="str">
            <v>DESPACHO</v>
          </cell>
          <cell r="F3316" t="str">
            <v>NORMAL</v>
          </cell>
          <cell r="G3316" t="str">
            <v>85559</v>
          </cell>
          <cell r="H3316">
            <v>44967</v>
          </cell>
          <cell r="I3316" t="str">
            <v>ENTREGADO</v>
          </cell>
          <cell r="J3316">
            <v>44970</v>
          </cell>
          <cell r="K3316" t="str">
            <v>FLEXNET QUITO</v>
          </cell>
          <cell r="L3316" t="str">
            <v>PANAMERICANA NORTE KM 12 1/2</v>
          </cell>
        </row>
        <row r="3317">
          <cell r="A3317" t="str">
            <v>CODIP-Gabriela Rivas</v>
          </cell>
          <cell r="B3317">
            <v>513803</v>
          </cell>
          <cell r="C3317" t="str">
            <v>CODIP-Gabriela Rivas</v>
          </cell>
          <cell r="D3317" t="str">
            <v>SG</v>
          </cell>
          <cell r="E3317" t="str">
            <v>DESPACHO</v>
          </cell>
          <cell r="F3317" t="str">
            <v>NORMAL</v>
          </cell>
          <cell r="G3317" t="str">
            <v>85579</v>
          </cell>
          <cell r="H3317">
            <v>44967</v>
          </cell>
          <cell r="I3317" t="str">
            <v>ENTREGADO</v>
          </cell>
          <cell r="J3317">
            <v>44970</v>
          </cell>
          <cell r="K3317" t="str">
            <v>CODIP CIA LTDA</v>
          </cell>
          <cell r="L3317" t="str">
            <v xml:space="preserve">MIGUEL ZAMBRANO N56-196 Y JOSÉ MARÍA BORRERO. NORTE DE QUITO TRAS EL PARQUE BICENTENARIO </v>
          </cell>
        </row>
        <row r="3318">
          <cell r="A3318" t="str">
            <v>4895476</v>
          </cell>
          <cell r="B3318">
            <v>513802</v>
          </cell>
          <cell r="C3318" t="str">
            <v>4895476</v>
          </cell>
          <cell r="D3318" t="str">
            <v>MDELIVERY</v>
          </cell>
          <cell r="E3318" t="str">
            <v>DESPACHO</v>
          </cell>
          <cell r="F3318" t="str">
            <v>NORMAL</v>
          </cell>
          <cell r="G3318" t="str">
            <v>031080004895476</v>
          </cell>
          <cell r="H3318">
            <v>44967</v>
          </cell>
          <cell r="I3318" t="str">
            <v>ENTREGADO</v>
          </cell>
          <cell r="J3318">
            <v>44972</v>
          </cell>
          <cell r="K3318" t="str">
            <v>Julio Francisco Giron Rosales</v>
          </cell>
          <cell r="L3318" t="str">
            <v>LA CONCORDIA AV SIMON PLATA TORRES  SN</v>
          </cell>
        </row>
        <row r="3319">
          <cell r="A3319" t="str">
            <v>20003109045163</v>
          </cell>
          <cell r="B3319">
            <v>513797</v>
          </cell>
          <cell r="C3319" t="str">
            <v>20003109045163</v>
          </cell>
          <cell r="D3319" t="str">
            <v>CONECEL</v>
          </cell>
          <cell r="E3319" t="str">
            <v>DESPACHO</v>
          </cell>
          <cell r="F3319" t="str">
            <v>NORMAL</v>
          </cell>
          <cell r="G3319" t="str">
            <v>FT85878</v>
          </cell>
          <cell r="H3319">
            <v>44967</v>
          </cell>
          <cell r="I3319" t="str">
            <v>INCIDENCIA</v>
          </cell>
          <cell r="J3319">
            <v>44971</v>
          </cell>
          <cell r="K3319" t="str">
            <v>JULIO IVAN GODOY COELLO</v>
          </cell>
          <cell r="L3319" t="str">
            <v>PICHINCHA, QUITO, SANGOLQUI DOM: BARRIO FAJARDO CONDOMINIOS MULTIFAMILIAR AGAPANTHUS CALLE RIO NAPO Y CALLE LOS GIRASOLES REF: CERCA DE SAN JUAN SUPERMARKET</v>
          </cell>
        </row>
        <row r="3320">
          <cell r="A3320" t="str">
            <v>20003109060314</v>
          </cell>
          <cell r="B3320">
            <v>513798</v>
          </cell>
          <cell r="C3320" t="str">
            <v>20003109060314</v>
          </cell>
          <cell r="D3320" t="str">
            <v>CONECEL</v>
          </cell>
          <cell r="E3320" t="str">
            <v>DESPACHO</v>
          </cell>
          <cell r="F3320" t="str">
            <v>NORMAL</v>
          </cell>
          <cell r="G3320" t="str">
            <v>FT85580</v>
          </cell>
          <cell r="H3320">
            <v>44967</v>
          </cell>
          <cell r="I3320" t="str">
            <v>DEVOLUCION_EN_PROCESO</v>
          </cell>
          <cell r="J3320">
            <v>44972</v>
          </cell>
          <cell r="K3320" t="str">
            <v>DE LA TORRE JARAMA MICHAEL STEVEN</v>
          </cell>
          <cell r="L3320" t="str">
            <v>PICHINCHA /QUITO/ ITCHIMBIA / DANIEL PUEBLA Y PASAJE B Y C.F REF 1 - CERCA ESCUELA SUAREZ CHACON</v>
          </cell>
        </row>
        <row r="3321">
          <cell r="A3321" t="str">
            <v>GAR5867</v>
          </cell>
          <cell r="B3321">
            <v>513796</v>
          </cell>
          <cell r="C3321" t="str">
            <v>GAR5867</v>
          </cell>
          <cell r="D3321" t="str">
            <v>HYCITE</v>
          </cell>
          <cell r="E3321" t="str">
            <v>RETIRO</v>
          </cell>
          <cell r="F3321" t="str">
            <v>NORMAL</v>
          </cell>
          <cell r="G3321" t="str">
            <v>031001000230628</v>
          </cell>
          <cell r="H3321">
            <v>44967</v>
          </cell>
          <cell r="I3321" t="str">
            <v>EN_TRANSITO</v>
          </cell>
          <cell r="J3321">
            <v>44967</v>
          </cell>
          <cell r="K3321" t="str">
            <v>ANA LUCIA GARCIA LANDETA</v>
          </cell>
          <cell r="L3321" t="str">
            <v>ANTONIO CORDERO Y EMILIO ERIJALUA 7 118 EMILIO GRIJALBA</v>
          </cell>
        </row>
        <row r="3322">
          <cell r="A3322" t="str">
            <v>TKM_23_011</v>
          </cell>
          <cell r="B3322">
            <v>513795</v>
          </cell>
          <cell r="C3322" t="str">
            <v>TKM_23_011</v>
          </cell>
          <cell r="D3322" t="str">
            <v>TEKMAN</v>
          </cell>
          <cell r="E3322" t="str">
            <v>DESPACHO</v>
          </cell>
          <cell r="F3322" t="str">
            <v>NORMAL</v>
          </cell>
          <cell r="H3322">
            <v>44967</v>
          </cell>
          <cell r="I3322" t="str">
            <v>ENTREGADO</v>
          </cell>
          <cell r="J3322">
            <v>44970</v>
          </cell>
          <cell r="K3322" t="str">
            <v>PABLO OSHIRO</v>
          </cell>
          <cell r="L3322" t="str">
            <v>ASUNCION OE2-38 Y MANUEL LARREA</v>
          </cell>
        </row>
        <row r="3323">
          <cell r="A3323" t="str">
            <v>98918587</v>
          </cell>
          <cell r="B3323">
            <v>513789</v>
          </cell>
          <cell r="C3323" t="str">
            <v>98918587</v>
          </cell>
          <cell r="D3323" t="str">
            <v>HYCITE</v>
          </cell>
          <cell r="E3323" t="str">
            <v>DESPACHO</v>
          </cell>
          <cell r="F3323" t="str">
            <v>NORMAL</v>
          </cell>
          <cell r="G3323" t="str">
            <v>ITQ7027</v>
          </cell>
          <cell r="H3323">
            <v>44967</v>
          </cell>
          <cell r="I3323" t="str">
            <v>ENTREGADO</v>
          </cell>
          <cell r="J3323">
            <v>44970</v>
          </cell>
          <cell r="K3323" t="str">
            <v>KATHERINE VANESSA GUERRERO</v>
          </cell>
          <cell r="L3323" t="str">
            <v>AV DE LA REPUBLICA OE2 4 Y TERESA DE CEPEDA / PROVINCIA: PICHINCHA / CANTON: QUITO / PARROQUIA: INAQUITO NOTA: OFI DE DISTRIBUIDOR</v>
          </cell>
        </row>
        <row r="3324">
          <cell r="A3324" t="str">
            <v>98918583</v>
          </cell>
          <cell r="B3324">
            <v>513791</v>
          </cell>
          <cell r="C3324" t="str">
            <v>98918583</v>
          </cell>
          <cell r="D3324" t="str">
            <v>HYCITE</v>
          </cell>
          <cell r="E3324" t="str">
            <v>DESPACHO</v>
          </cell>
          <cell r="F3324" t="str">
            <v>NORMAL</v>
          </cell>
          <cell r="G3324" t="str">
            <v>031002004256051</v>
          </cell>
          <cell r="H3324">
            <v>44967</v>
          </cell>
          <cell r="I3324" t="str">
            <v>ENTREGADO</v>
          </cell>
          <cell r="J3324">
            <v>44971</v>
          </cell>
          <cell r="K3324" t="str">
            <v>YINYER VANESSA NOBLECILLA GAL</v>
          </cell>
          <cell r="L3324" t="str">
            <v>CLEMENTE VACA Y VIA A BUENAVISTA, ATRAS DE LAVADORA DILAN CASA CIRMA / PROVINCIA: EL ORO / CANTON: PASAJE / PARROQUIA: OCHOA LEON / LOCALIDAD: CIUDADELA 13 DE MAYO</v>
          </cell>
        </row>
        <row r="3325">
          <cell r="A3325" t="str">
            <v>98923408</v>
          </cell>
          <cell r="B3325">
            <v>513792</v>
          </cell>
          <cell r="C3325" t="str">
            <v>98923408</v>
          </cell>
          <cell r="D3325" t="str">
            <v>HYCITE</v>
          </cell>
          <cell r="E3325" t="str">
            <v>DESPACHO</v>
          </cell>
          <cell r="F3325" t="str">
            <v>NORMAL</v>
          </cell>
          <cell r="G3325" t="str">
            <v>ITG7029</v>
          </cell>
          <cell r="H3325">
            <v>44967</v>
          </cell>
          <cell r="I3325" t="str">
            <v>INCIDENCIA</v>
          </cell>
          <cell r="J3325">
            <v>44970</v>
          </cell>
          <cell r="K3325" t="str">
            <v>MARIA BEATRIZ MUNOZ CHICA</v>
          </cell>
          <cell r="L3325" t="str">
            <v>MUCHOLOTE 7 ET MZ 2458 SOLAR 26A, A UNA CUADRA EL SUMAR / PROVINCIA: GUAYAS / CANTON: QUITO / PARROQUIA: TARQUI</v>
          </cell>
        </row>
        <row r="3326">
          <cell r="A3326" t="str">
            <v>ZP_2023_021</v>
          </cell>
          <cell r="B3326">
            <v>513787</v>
          </cell>
          <cell r="C3326" t="str">
            <v>ZP_2023_021</v>
          </cell>
          <cell r="D3326" t="str">
            <v>ZIPPAK</v>
          </cell>
          <cell r="E3326" t="str">
            <v>DESPACHO</v>
          </cell>
          <cell r="F3326" t="str">
            <v>NORMAL</v>
          </cell>
          <cell r="G3326" t="str">
            <v>85467</v>
          </cell>
          <cell r="H3326">
            <v>44967</v>
          </cell>
          <cell r="I3326" t="str">
            <v>ENTREGADO</v>
          </cell>
          <cell r="J3326">
            <v>44970</v>
          </cell>
          <cell r="K3326" t="str">
            <v>ZIPPERFLEX S.A</v>
          </cell>
          <cell r="L3326" t="str">
            <v>PANAMERICANA. NORTE KM14 1/2 PASAJE CENEPA N4-271 A LA ALTURA DE QUIFATEX</v>
          </cell>
        </row>
        <row r="3327">
          <cell r="A3327" t="str">
            <v>4896159_1</v>
          </cell>
          <cell r="B3327">
            <v>513784</v>
          </cell>
          <cell r="C3327" t="str">
            <v>4896159_1</v>
          </cell>
          <cell r="D3327" t="str">
            <v>MDELIVERY</v>
          </cell>
          <cell r="E3327" t="str">
            <v>DESPACHO</v>
          </cell>
          <cell r="F3327" t="str">
            <v>NORMAL</v>
          </cell>
          <cell r="G3327" t="str">
            <v>FT85485</v>
          </cell>
          <cell r="H3327">
            <v>44967</v>
          </cell>
          <cell r="I3327" t="str">
            <v>ENTREGADO</v>
          </cell>
          <cell r="J3327">
            <v>44970</v>
          </cell>
          <cell r="K3327" t="str">
            <v>HUGO ERNESTO TORRES GILLADE</v>
          </cell>
          <cell r="L3327" t="str">
            <v>TARQUI CALLE DR WENCESLAO PAREJA  102 CALLE E SECTOR KENNEDY NUEVA FRENTE A CLINICA DR JOSEP DUARTE ES UNA CASA 2 PISOS COLOR MELON HAY QUE LLAMAR AL TITULAR</v>
          </cell>
        </row>
        <row r="3328">
          <cell r="A3328" t="str">
            <v>4896176_1</v>
          </cell>
          <cell r="B3328">
            <v>513785</v>
          </cell>
          <cell r="C3328" t="str">
            <v>4896176_1</v>
          </cell>
          <cell r="D3328" t="str">
            <v>MDELIVERY</v>
          </cell>
          <cell r="E3328" t="str">
            <v>DESPACHO</v>
          </cell>
          <cell r="F3328" t="str">
            <v>NORMAL</v>
          </cell>
          <cell r="G3328" t="str">
            <v>FT85525</v>
          </cell>
          <cell r="H3328">
            <v>44967</v>
          </cell>
          <cell r="I3328" t="str">
            <v>ENTREGADO</v>
          </cell>
          <cell r="J3328">
            <v>44972</v>
          </cell>
          <cell r="K3328" t="str">
            <v>ALEX SANTIAGO NAVARRETE MORA</v>
          </cell>
          <cell r="L3328" t="str">
            <v>JIPIJAPA VIA A NAYON SN AV SIMON BOLIVAR ENTREGA EN EL EDIFICIO DE ECOPARK EN LA TORRE 3 EN TELEFONICA HAY QUE LLAMAR A TITULAR</v>
          </cell>
        </row>
        <row r="3329">
          <cell r="A3329" t="str">
            <v>4896264_1</v>
          </cell>
          <cell r="B3329">
            <v>513786</v>
          </cell>
          <cell r="C3329" t="str">
            <v>4896264_1</v>
          </cell>
          <cell r="D3329" t="str">
            <v>MDELIVERY</v>
          </cell>
          <cell r="E3329" t="str">
            <v>DESPACHO</v>
          </cell>
          <cell r="F3329" t="str">
            <v>NORMAL</v>
          </cell>
          <cell r="G3329" t="str">
            <v>FT85522</v>
          </cell>
          <cell r="H3329">
            <v>44967</v>
          </cell>
          <cell r="I3329" t="str">
            <v>ENTREGADO</v>
          </cell>
          <cell r="J3329">
            <v>44970</v>
          </cell>
          <cell r="K3329" t="str">
            <v>MARIAN CRISTHINA BURGOS PORTILLA</v>
          </cell>
          <cell r="L3329" t="str">
            <v>JIPIJAPA VIA NAYON SN Y SIMON BOLIVAR TRABAJA EN EDIF EKOPARK TELEFONICA TORRE 3</v>
          </cell>
        </row>
        <row r="3330">
          <cell r="A3330" t="str">
            <v>OB-2023-FEB-10-30</v>
          </cell>
          <cell r="B3330">
            <v>513783</v>
          </cell>
          <cell r="C3330" t="str">
            <v>OB-2023-FEB-10-30</v>
          </cell>
          <cell r="D3330" t="str">
            <v>LYNX</v>
          </cell>
          <cell r="E3330" t="str">
            <v>DESPACHO</v>
          </cell>
          <cell r="F3330" t="str">
            <v>COURIER</v>
          </cell>
          <cell r="G3330" t="str">
            <v>FT85466</v>
          </cell>
          <cell r="H3330">
            <v>44967</v>
          </cell>
          <cell r="I3330" t="str">
            <v>ENTREGADO</v>
          </cell>
          <cell r="J3330">
            <v>44970</v>
          </cell>
          <cell r="K3330" t="str">
            <v>SUPTELCOM - EDISON MONTENEGRO / DANIEL GONZÁLEZ</v>
          </cell>
          <cell r="L3330" t="str">
            <v>AV. AMAZONAS N25-23 Y COLÓN. EDIFICIO ESPAÑA OFICINA 25</v>
          </cell>
        </row>
        <row r="3331">
          <cell r="A3331" t="str">
            <v>2023-01682</v>
          </cell>
          <cell r="B3331">
            <v>513782</v>
          </cell>
          <cell r="C3331" t="str">
            <v>2023-01682</v>
          </cell>
          <cell r="D3331" t="str">
            <v>MOVISTAR</v>
          </cell>
          <cell r="E3331" t="str">
            <v>DESPACHO</v>
          </cell>
          <cell r="F3331" t="str">
            <v>NORMAL</v>
          </cell>
          <cell r="G3331" t="str">
            <v>FT85478</v>
          </cell>
          <cell r="H3331">
            <v>44967</v>
          </cell>
          <cell r="I3331" t="str">
            <v>ENTREGADO</v>
          </cell>
          <cell r="J3331">
            <v>44970</v>
          </cell>
          <cell r="K3331" t="str">
            <v>CARRO SEGURO CARSEG S.A._ENRIQUE MALTA</v>
          </cell>
          <cell r="L3331" t="str">
            <v>GUAYAS, GUAYAQUIL, CDLA VERNAZA NORTE, NA, JUNTO A COLEGIO AMERICANO, BODEGA DE CARSEGSA S.A</v>
          </cell>
        </row>
        <row r="3332">
          <cell r="A3332" t="str">
            <v>53731</v>
          </cell>
          <cell r="B3332">
            <v>513776</v>
          </cell>
          <cell r="C3332" t="str">
            <v>53731</v>
          </cell>
          <cell r="D3332" t="str">
            <v>DEGSO</v>
          </cell>
          <cell r="E3332" t="str">
            <v>DESPACHO</v>
          </cell>
          <cell r="F3332" t="str">
            <v>NORMAL</v>
          </cell>
          <cell r="G3332" t="str">
            <v>FT85564</v>
          </cell>
          <cell r="H3332">
            <v>44967</v>
          </cell>
          <cell r="I3332" t="str">
            <v>ENTREGADO</v>
          </cell>
          <cell r="J3332">
            <v>44970</v>
          </cell>
          <cell r="K3332" t="str">
            <v>ENCHAPES DECORATIVOS S.A.</v>
          </cell>
          <cell r="L3332" t="str">
            <v>DIRECCION: QUITO ,AV MORAN VALVERDE OE1-63 Y PANAMERICANA SUR KM 9 ½ ATENCION LUIS SALCEDO TEL:2676700/POR FAVOR ENTREGAR EN LA MANANA</v>
          </cell>
        </row>
        <row r="3333">
          <cell r="A3333" t="str">
            <v>53734</v>
          </cell>
          <cell r="B3333">
            <v>513781</v>
          </cell>
          <cell r="C3333" t="str">
            <v>53734</v>
          </cell>
          <cell r="D3333" t="str">
            <v>DEGSO</v>
          </cell>
          <cell r="E3333" t="str">
            <v>DESPACHO</v>
          </cell>
          <cell r="F3333" t="str">
            <v>NORMAL</v>
          </cell>
          <cell r="G3333" t="str">
            <v>FT85565</v>
          </cell>
          <cell r="H3333">
            <v>44967</v>
          </cell>
          <cell r="I3333" t="str">
            <v>ENTREGADO</v>
          </cell>
          <cell r="J3333">
            <v>44970</v>
          </cell>
          <cell r="K3333" t="str">
            <v>RAMIREZ QUINCHA DAVID MATEO</v>
          </cell>
          <cell r="L3333" t="str">
            <v>DE LOS LAURELES N47-149 Y DE LOS MORTINOS- CONTACTO: 0991907654-DAVID RAMIREZ QUINCHA</v>
          </cell>
        </row>
        <row r="3334">
          <cell r="A3334" t="str">
            <v>2023-01668</v>
          </cell>
          <cell r="B3334">
            <v>513772</v>
          </cell>
          <cell r="C3334" t="str">
            <v>2023-01668</v>
          </cell>
          <cell r="D3334" t="str">
            <v>MOVISTAR</v>
          </cell>
          <cell r="E3334" t="str">
            <v>DESPACHO</v>
          </cell>
          <cell r="F3334" t="str">
            <v>NORMAL</v>
          </cell>
          <cell r="G3334" t="str">
            <v>031080202301668</v>
          </cell>
          <cell r="H3334">
            <v>44967</v>
          </cell>
          <cell r="I3334" t="str">
            <v>ENTREGADO</v>
          </cell>
          <cell r="J3334">
            <v>44968</v>
          </cell>
          <cell r="K3334" t="str">
            <v>CAVS SAN MARINO_CARLOS FRANCO_ERIKA GOMEZ_IAN RIVERA</v>
          </cell>
          <cell r="L3334" t="str">
            <v>AV FRANCISCO DE ORELLANA SN Y AV PLAZA DANIN</v>
          </cell>
        </row>
        <row r="3335">
          <cell r="A3335" t="str">
            <v>2023-01669</v>
          </cell>
          <cell r="B3335">
            <v>513773</v>
          </cell>
          <cell r="C3335" t="str">
            <v>2023-01669</v>
          </cell>
          <cell r="D3335" t="str">
            <v>TUENTI</v>
          </cell>
          <cell r="E3335" t="str">
            <v>DESPACHO</v>
          </cell>
          <cell r="F3335" t="str">
            <v>NORMAL</v>
          </cell>
          <cell r="G3335" t="str">
            <v>031080202301669</v>
          </cell>
          <cell r="H3335">
            <v>44967</v>
          </cell>
          <cell r="I3335" t="str">
            <v>ENTREGADO</v>
          </cell>
          <cell r="J3335">
            <v>44970</v>
          </cell>
          <cell r="K3335" t="str">
            <v>NATALY MATUTE LOJA - Tuenti_MATUTE AGUIRRE NATALY ALEJANDRINA</v>
          </cell>
          <cell r="L3335" t="str">
            <v>Sucre e/ Colon e Imbabura</v>
          </cell>
        </row>
        <row r="3336">
          <cell r="A3336" t="str">
            <v>2023-01670</v>
          </cell>
          <cell r="B3336">
            <v>513774</v>
          </cell>
          <cell r="C3336" t="str">
            <v>2023-01670</v>
          </cell>
          <cell r="D3336" t="str">
            <v>TUENTI</v>
          </cell>
          <cell r="E3336" t="str">
            <v>DESPACHO</v>
          </cell>
          <cell r="F3336" t="str">
            <v>NORMAL</v>
          </cell>
          <cell r="G3336" t="str">
            <v>031080202301670</v>
          </cell>
          <cell r="H3336">
            <v>44967</v>
          </cell>
          <cell r="I3336" t="str">
            <v>ENTREGADO</v>
          </cell>
          <cell r="J3336">
            <v>44971</v>
          </cell>
          <cell r="K3336" t="str">
            <v>NATALY MATUTE TUENTI_NATALY ALEJANDRA MATUTE AGUIRRE</v>
          </cell>
          <cell r="L3336" t="str">
            <v>Av. 25 de junio e/ Sta Rosa y Vela Frente a Obsa.</v>
          </cell>
        </row>
        <row r="3337">
          <cell r="A3337" t="str">
            <v>2023-01658</v>
          </cell>
          <cell r="B3337">
            <v>513762</v>
          </cell>
          <cell r="C3337" t="str">
            <v>2023-01658</v>
          </cell>
          <cell r="D3337" t="str">
            <v>MOVISTAR</v>
          </cell>
          <cell r="E3337" t="str">
            <v>DESPACHO</v>
          </cell>
          <cell r="F3337" t="str">
            <v>NORMAL</v>
          </cell>
          <cell r="G3337" t="str">
            <v>FT85519</v>
          </cell>
          <cell r="H3337">
            <v>44967</v>
          </cell>
          <cell r="I3337" t="str">
            <v>ENTREGADO</v>
          </cell>
          <cell r="J3337">
            <v>44971</v>
          </cell>
          <cell r="K3337" t="str">
            <v xml:space="preserve">NMTELEMARKETING_WENCESLAO ELIECER AVILA AVILA </v>
          </cell>
          <cell r="L3337" t="str">
            <v xml:space="preserve">CUNA OE3121 Y ULLOA REFERENCIA EDIFICIO BLANCO DE 5 PISOS PB LOCAL NEON CENTER </v>
          </cell>
        </row>
        <row r="3338">
          <cell r="A3338" t="str">
            <v>2023-01659</v>
          </cell>
          <cell r="B3338">
            <v>513763</v>
          </cell>
          <cell r="C3338" t="str">
            <v>2023-01659</v>
          </cell>
          <cell r="D3338" t="str">
            <v>MOVISTAR</v>
          </cell>
          <cell r="E3338" t="str">
            <v>DESPACHO</v>
          </cell>
          <cell r="F3338" t="str">
            <v>NORMAL</v>
          </cell>
          <cell r="G3338" t="str">
            <v>031080202301659</v>
          </cell>
          <cell r="H3338">
            <v>44967</v>
          </cell>
          <cell r="I3338" t="str">
            <v>ENTREGADO</v>
          </cell>
          <cell r="J3338">
            <v>44970</v>
          </cell>
          <cell r="K3338" t="str">
            <v>CC BARTOLOME SERRANO (MOVIPHONE)_GALO PALLAROSO</v>
          </cell>
          <cell r="L3338" t="str">
            <v>Calle Tenemaza 5-13 y Av. 24 de Mayo frente al parqueadero del coliseo de deportes</v>
          </cell>
        </row>
        <row r="3339">
          <cell r="A3339" t="str">
            <v>2023-01660</v>
          </cell>
          <cell r="B3339">
            <v>513764</v>
          </cell>
          <cell r="C3339" t="str">
            <v>2023-01660</v>
          </cell>
          <cell r="D3339" t="str">
            <v>MOVISTAR</v>
          </cell>
          <cell r="E3339" t="str">
            <v>DESPACHO</v>
          </cell>
          <cell r="F3339" t="str">
            <v>NORMAL</v>
          </cell>
          <cell r="G3339" t="str">
            <v>FT85517</v>
          </cell>
          <cell r="H3339">
            <v>44967</v>
          </cell>
          <cell r="I3339" t="str">
            <v>ENTREGADO</v>
          </cell>
          <cell r="J3339">
            <v>44970</v>
          </cell>
          <cell r="K3339" t="str">
            <v>NORPHONE CALLE PICHINCHA_Gisela Aleaga</v>
          </cell>
          <cell r="L3339" t="str">
            <v>Republica del Salvador y Naciones Unidas SUYANA Torre Corporativa Piso 12</v>
          </cell>
        </row>
        <row r="3340">
          <cell r="A3340" t="str">
            <v>2023-01661</v>
          </cell>
          <cell r="B3340">
            <v>513765</v>
          </cell>
          <cell r="C3340" t="str">
            <v>2023-01661</v>
          </cell>
          <cell r="D3340" t="str">
            <v>MOVISTAR</v>
          </cell>
          <cell r="E3340" t="str">
            <v>DESPACHO</v>
          </cell>
          <cell r="F3340" t="str">
            <v>NORMAL</v>
          </cell>
          <cell r="G3340" t="str">
            <v>031080202301661</v>
          </cell>
          <cell r="H3340">
            <v>44967</v>
          </cell>
          <cell r="I3340" t="str">
            <v>ENTREGADO</v>
          </cell>
          <cell r="J3340">
            <v>44970</v>
          </cell>
          <cell r="K3340" t="str">
            <v xml:space="preserve">NORPHONE CALLE TUNGURAHUA_LOURDES BRAVO </v>
          </cell>
          <cell r="L3340" t="str">
            <v>Av. Cevallos y Mera CAV MOVISTAR AMBATO</v>
          </cell>
        </row>
        <row r="3341">
          <cell r="A3341" t="str">
            <v>2023-01662</v>
          </cell>
          <cell r="B3341">
            <v>513766</v>
          </cell>
          <cell r="C3341" t="str">
            <v>2023-01662</v>
          </cell>
          <cell r="D3341" t="str">
            <v>MOVISTAR</v>
          </cell>
          <cell r="E3341" t="str">
            <v>DESPACHO</v>
          </cell>
          <cell r="F3341" t="str">
            <v>NORMAL</v>
          </cell>
          <cell r="G3341" t="str">
            <v>031080202301662</v>
          </cell>
          <cell r="H3341">
            <v>44967</v>
          </cell>
          <cell r="I3341" t="str">
            <v>ENTREGADO</v>
          </cell>
          <cell r="J3341">
            <v>44968</v>
          </cell>
          <cell r="K3341" t="str">
            <v>NORPHONE ZONIFICACION CARCHI 2_CARLOS JOSE CAMPOVERDE BERRU</v>
          </cell>
          <cell r="L3341" t="str">
            <v>AV. MARIANO ACOSTA 2147 Y VICTOR GOMEZ JURADO</v>
          </cell>
        </row>
        <row r="3342">
          <cell r="A3342" t="str">
            <v>2023-01663</v>
          </cell>
          <cell r="B3342">
            <v>513767</v>
          </cell>
          <cell r="C3342" t="str">
            <v>2023-01663</v>
          </cell>
          <cell r="D3342" t="str">
            <v>MOVISTAR</v>
          </cell>
          <cell r="E3342" t="str">
            <v>DESPACHO</v>
          </cell>
          <cell r="F3342" t="str">
            <v>NORMAL</v>
          </cell>
          <cell r="G3342" t="str">
            <v>031080202301663</v>
          </cell>
          <cell r="H3342">
            <v>44967</v>
          </cell>
          <cell r="I3342" t="str">
            <v>ENTREGADO</v>
          </cell>
          <cell r="J3342">
            <v>44968</v>
          </cell>
          <cell r="K3342" t="str">
            <v>NORPHONE ZONIFICACION CARCHI CALLE_CARLOS JOSE CAMPOVERDE BERRU</v>
          </cell>
          <cell r="L3342" t="str">
            <v>AV. MARIANO ACOSTA 2147 Y VICTOR GOMEZ JURADO</v>
          </cell>
        </row>
        <row r="3343">
          <cell r="A3343" t="str">
            <v>2023-01664</v>
          </cell>
          <cell r="B3343">
            <v>513768</v>
          </cell>
          <cell r="C3343" t="str">
            <v>2023-01664</v>
          </cell>
          <cell r="D3343" t="str">
            <v>MOVISTAR</v>
          </cell>
          <cell r="E3343" t="str">
            <v>DESPACHO</v>
          </cell>
          <cell r="F3343" t="str">
            <v>NORMAL</v>
          </cell>
          <cell r="G3343" t="str">
            <v>031080202301664</v>
          </cell>
          <cell r="H3343">
            <v>44967</v>
          </cell>
          <cell r="I3343" t="str">
            <v>ENTREGADO</v>
          </cell>
          <cell r="J3343">
            <v>44968</v>
          </cell>
          <cell r="K3343" t="str">
            <v>NORPHONE ZONIFICACION IMBABURA_PAOLA MORAN</v>
          </cell>
          <cell r="L3343" t="str">
            <v>AV MARIANO ACOSTO 2147 Y VICTOR GOMEZ JURADO CC LA PLAZA</v>
          </cell>
        </row>
        <row r="3344">
          <cell r="A3344" t="str">
            <v>2023-01665</v>
          </cell>
          <cell r="B3344">
            <v>513769</v>
          </cell>
          <cell r="C3344" t="str">
            <v>2023-01665</v>
          </cell>
          <cell r="D3344" t="str">
            <v>MOVISTAR</v>
          </cell>
          <cell r="E3344" t="str">
            <v>DESPACHO</v>
          </cell>
          <cell r="F3344" t="str">
            <v>NORMAL</v>
          </cell>
          <cell r="G3344" t="str">
            <v>031080202301665</v>
          </cell>
          <cell r="H3344">
            <v>44967</v>
          </cell>
          <cell r="I3344" t="str">
            <v>ENTREGADO</v>
          </cell>
          <cell r="J3344">
            <v>44970</v>
          </cell>
          <cell r="K3344" t="str">
            <v>NORPHONE ZONIFICACION PICHINCHA_Gisela Aleaga</v>
          </cell>
          <cell r="L3344" t="str">
            <v>Republica del Salvador y Naciones Unidas SUYANA Torre Corporativa Piso 12</v>
          </cell>
        </row>
        <row r="3345">
          <cell r="A3345" t="str">
            <v>2023-01666</v>
          </cell>
          <cell r="B3345">
            <v>513770</v>
          </cell>
          <cell r="C3345" t="str">
            <v>2023-01666</v>
          </cell>
          <cell r="D3345" t="str">
            <v>MOVISTAR</v>
          </cell>
          <cell r="E3345" t="str">
            <v>DESPACHO</v>
          </cell>
          <cell r="F3345" t="str">
            <v>NORMAL</v>
          </cell>
          <cell r="G3345" t="str">
            <v>031080202301666</v>
          </cell>
          <cell r="H3345">
            <v>44967</v>
          </cell>
          <cell r="I3345" t="str">
            <v>ENTREGADO</v>
          </cell>
          <cell r="J3345">
            <v>44970</v>
          </cell>
          <cell r="K3345" t="str">
            <v>NORPHONE ZONIFICACION TUNGURAHUA_PAOLA MORAN</v>
          </cell>
          <cell r="L3345" t="str">
            <v>AV CEVALLOS ENTRE CALLES MERA Y MARTINEZ CAV NORPHONE</v>
          </cell>
        </row>
        <row r="3346">
          <cell r="A3346" t="str">
            <v>2023-01667</v>
          </cell>
          <cell r="B3346">
            <v>513771</v>
          </cell>
          <cell r="C3346" t="str">
            <v>2023-01667</v>
          </cell>
          <cell r="D3346" t="str">
            <v>MOVISTAR</v>
          </cell>
          <cell r="E3346" t="str">
            <v>DESPACHO</v>
          </cell>
          <cell r="F3346" t="str">
            <v>NORMAL</v>
          </cell>
          <cell r="G3346" t="str">
            <v>031080202301667</v>
          </cell>
          <cell r="H3346">
            <v>44967</v>
          </cell>
          <cell r="I3346" t="str">
            <v>ENTREGADO</v>
          </cell>
          <cell r="J3346">
            <v>44970</v>
          </cell>
          <cell r="K3346" t="str">
            <v>MOVIL PI 10 DE AGOSTO_SANTIAGO ISRAEL CUMBE VALVERDE</v>
          </cell>
          <cell r="L3346" t="str">
            <v>AV 10 DE AGOSTO  16026 ENTRE BERNARDO VALDIVIEZO Y OLMEDO LOJA LOJA LOJA</v>
          </cell>
        </row>
        <row r="3347">
          <cell r="A3347" t="str">
            <v>98914315</v>
          </cell>
          <cell r="B3347">
            <v>513714</v>
          </cell>
          <cell r="C3347" t="str">
            <v>98914315</v>
          </cell>
          <cell r="D3347" t="str">
            <v>HYCITE</v>
          </cell>
          <cell r="E3347" t="str">
            <v>DESPACHO</v>
          </cell>
          <cell r="F3347" t="str">
            <v>NORMAL</v>
          </cell>
          <cell r="G3347" t="str">
            <v>ITQ7003</v>
          </cell>
          <cell r="H3347">
            <v>44967</v>
          </cell>
          <cell r="I3347" t="str">
            <v>ENTREGADO</v>
          </cell>
          <cell r="J3347">
            <v>44970</v>
          </cell>
          <cell r="K3347" t="str">
            <v>LORENA MOSQUERA</v>
          </cell>
          <cell r="L3347" t="str">
            <v>JOSE MARIA BORRERO OE2 189 Y GARCIA MORENO QUITO NORTE KENNEDY 170512 PICHINCHA</v>
          </cell>
        </row>
        <row r="3348">
          <cell r="A3348" t="str">
            <v>98914878</v>
          </cell>
          <cell r="B3348">
            <v>513715</v>
          </cell>
          <cell r="C3348" t="str">
            <v>98914878</v>
          </cell>
          <cell r="D3348" t="str">
            <v>HYCITE</v>
          </cell>
          <cell r="E3348" t="str">
            <v>DESPACHO</v>
          </cell>
          <cell r="F3348" t="str">
            <v>NORMAL</v>
          </cell>
          <cell r="G3348" t="str">
            <v>ITG7004</v>
          </cell>
          <cell r="H3348">
            <v>44967</v>
          </cell>
          <cell r="I3348" t="str">
            <v>ENTREGADO</v>
          </cell>
          <cell r="J3348">
            <v>44970</v>
          </cell>
          <cell r="K3348" t="str">
            <v>FATIMA CEVALLOS</v>
          </cell>
          <cell r="L3348" t="str">
            <v>CIUDADELA BOSQUES DE SALADO MZA 301 VILLA 30 GUAYAQUIL NORTE TARQUI 090607 GUAYAS</v>
          </cell>
        </row>
        <row r="3349">
          <cell r="A3349" t="str">
            <v>98914901</v>
          </cell>
          <cell r="B3349">
            <v>513716</v>
          </cell>
          <cell r="C3349" t="str">
            <v>98914901</v>
          </cell>
          <cell r="D3349" t="str">
            <v>HYCITE</v>
          </cell>
          <cell r="E3349" t="str">
            <v>DESPACHO</v>
          </cell>
          <cell r="F3349" t="str">
            <v>NORMAL</v>
          </cell>
          <cell r="G3349" t="str">
            <v>ITQ7005 / ITQ7446</v>
          </cell>
          <cell r="H3349">
            <v>44967</v>
          </cell>
          <cell r="I3349" t="str">
            <v>HABILITADO_RUTEO</v>
          </cell>
          <cell r="J3349">
            <v>44973</v>
          </cell>
          <cell r="K3349" t="str">
            <v>RODRIGO CHRISTIAN TITO PEREZ</v>
          </cell>
          <cell r="L3349" t="str">
            <v>GONZALO SALAZAR OE3-107 JORGE ANIBAL PAEZ. CASA ESQ AMARILLA PROVINCIA PICHINCHA, QUITO QUITO / LA CONCEPCION.</v>
          </cell>
        </row>
        <row r="3350">
          <cell r="A3350" t="str">
            <v>98915313</v>
          </cell>
          <cell r="B3350">
            <v>513717</v>
          </cell>
          <cell r="C3350" t="str">
            <v>98915313</v>
          </cell>
          <cell r="D3350" t="str">
            <v>HYCITE</v>
          </cell>
          <cell r="E3350" t="str">
            <v>DESPACHO</v>
          </cell>
          <cell r="F3350" t="str">
            <v>NORMAL</v>
          </cell>
          <cell r="G3350" t="str">
            <v>031002004254719</v>
          </cell>
          <cell r="H3350">
            <v>44967</v>
          </cell>
          <cell r="I3350" t="str">
            <v>ENTREGADO</v>
          </cell>
          <cell r="J3350">
            <v>44970</v>
          </cell>
          <cell r="K3350" t="str">
            <v>ELEANA GONZALEZ</v>
          </cell>
          <cell r="L3350" t="str">
            <v>SALVADOR BUSTAMANTE CELI FRENTE A JIPIRO LOJA // JIPIRO SUCRE 110105 LOJA</v>
          </cell>
        </row>
        <row r="3351">
          <cell r="A3351" t="str">
            <v>98915758</v>
          </cell>
          <cell r="B3351">
            <v>513718</v>
          </cell>
          <cell r="C3351" t="str">
            <v>98915758</v>
          </cell>
          <cell r="D3351" t="str">
            <v>HYCITE</v>
          </cell>
          <cell r="E3351" t="str">
            <v>DESPACHO</v>
          </cell>
          <cell r="F3351" t="str">
            <v>NORMAL</v>
          </cell>
          <cell r="G3351" t="str">
            <v>ITQ7006</v>
          </cell>
          <cell r="H3351">
            <v>44967</v>
          </cell>
          <cell r="I3351" t="str">
            <v>ENTREGADO</v>
          </cell>
          <cell r="J3351">
            <v>44970</v>
          </cell>
          <cell r="K3351" t="str">
            <v>JENNY CASTANEL</v>
          </cell>
          <cell r="L3351" t="str">
            <v>ROSA ZARATE E6-53 PASAJE N.5D QUITO VELLAVEGA TUMBACO 170902 PICHINCHA</v>
          </cell>
        </row>
        <row r="3352">
          <cell r="A3352" t="str">
            <v>98916457</v>
          </cell>
          <cell r="B3352">
            <v>513719</v>
          </cell>
          <cell r="C3352" t="str">
            <v>98916457</v>
          </cell>
          <cell r="D3352" t="str">
            <v>HYCITE</v>
          </cell>
          <cell r="E3352" t="str">
            <v>DESPACHO</v>
          </cell>
          <cell r="F3352" t="str">
            <v>NORMAL</v>
          </cell>
          <cell r="G3352" t="str">
            <v>ITG7007</v>
          </cell>
          <cell r="H3352">
            <v>44967</v>
          </cell>
          <cell r="I3352" t="str">
            <v>ENTREGADO</v>
          </cell>
          <cell r="J3352">
            <v>44970</v>
          </cell>
          <cell r="K3352" t="str">
            <v>PRISCILLA ANGULO</v>
          </cell>
          <cell r="L3352" t="str">
            <v>ORDENOR 2 MZ 0219 SL43 GUAYAQUIL  TARQUI 090109 GUAYAS</v>
          </cell>
        </row>
        <row r="3353">
          <cell r="A3353" t="str">
            <v>98918209</v>
          </cell>
          <cell r="B3353">
            <v>513720</v>
          </cell>
          <cell r="C3353" t="str">
            <v>98918209</v>
          </cell>
          <cell r="D3353" t="str">
            <v>HYCITE</v>
          </cell>
          <cell r="E3353" t="str">
            <v>DESPACHO</v>
          </cell>
          <cell r="F3353" t="str">
            <v>NORMAL</v>
          </cell>
          <cell r="G3353" t="str">
            <v>031002004254720</v>
          </cell>
          <cell r="H3353">
            <v>44967</v>
          </cell>
          <cell r="I3353" t="str">
            <v>ENTREGADO</v>
          </cell>
          <cell r="J3353">
            <v>44971</v>
          </cell>
          <cell r="K3353" t="str">
            <v>MAURO PICO</v>
          </cell>
          <cell r="L3353" t="str">
            <v>CALLE JIPIJAPA Y AV JORGE WASHINGTON CASA 3P DG A LA LAVADORA DE CARROS SPEED PORTOVIEJO CALIFORNIA ANDRES DE VERA 130106 MANABI</v>
          </cell>
        </row>
        <row r="3354">
          <cell r="A3354" t="str">
            <v>98918304</v>
          </cell>
          <cell r="B3354">
            <v>513721</v>
          </cell>
          <cell r="C3354" t="str">
            <v>98918304</v>
          </cell>
          <cell r="D3354" t="str">
            <v>HYCITE</v>
          </cell>
          <cell r="E3354" t="str">
            <v>DESPACHO</v>
          </cell>
          <cell r="F3354" t="str">
            <v>NORMAL</v>
          </cell>
          <cell r="G3354" t="str">
            <v>031002004254721</v>
          </cell>
          <cell r="H3354">
            <v>44967</v>
          </cell>
          <cell r="I3354" t="str">
            <v>ENTREGADO</v>
          </cell>
          <cell r="J3354">
            <v>44968</v>
          </cell>
          <cell r="K3354" t="str">
            <v>MAYRA MOREIRA</v>
          </cell>
          <cell r="L3354" t="str">
            <v>BARRIO JESUS DE NAZARET URBANIZACION BARU 2 PACIFICO MANTA MANTA 130203 MANABI</v>
          </cell>
        </row>
        <row r="3355">
          <cell r="A3355" t="str">
            <v>98918337</v>
          </cell>
          <cell r="B3355">
            <v>513722</v>
          </cell>
          <cell r="C3355" t="str">
            <v>98918337</v>
          </cell>
          <cell r="D3355" t="str">
            <v>HYCITE</v>
          </cell>
          <cell r="E3355" t="str">
            <v>DESPACHO</v>
          </cell>
          <cell r="F3355" t="str">
            <v>NORMAL</v>
          </cell>
          <cell r="G3355" t="str">
            <v>031002004254722</v>
          </cell>
          <cell r="H3355">
            <v>44967</v>
          </cell>
          <cell r="I3355" t="str">
            <v>INCIDENCIA</v>
          </cell>
          <cell r="J3355">
            <v>44973</v>
          </cell>
          <cell r="K3355" t="str">
            <v>TANIA ANGAMARCA</v>
          </cell>
          <cell r="L3355" t="str">
            <v>EDUARDO KIDMAN POR EL COLEGIO JOSE M. MATOVELLE AL FRENT DEL DISTRITO DE SALUD CATAMAYO / TRAPICHILLO CATAMAYO 110301 LOJA</v>
          </cell>
        </row>
        <row r="3356">
          <cell r="A3356" t="str">
            <v>98918744</v>
          </cell>
          <cell r="B3356">
            <v>513723</v>
          </cell>
          <cell r="C3356" t="str">
            <v>98918744</v>
          </cell>
          <cell r="D3356" t="str">
            <v>HYCITE</v>
          </cell>
          <cell r="E3356" t="str">
            <v>DESPACHO</v>
          </cell>
          <cell r="F3356" t="str">
            <v>NORMAL</v>
          </cell>
          <cell r="G3356" t="str">
            <v>031002004254723</v>
          </cell>
          <cell r="H3356">
            <v>44967</v>
          </cell>
          <cell r="I3356" t="str">
            <v>ENTREGADO</v>
          </cell>
          <cell r="J3356">
            <v>44970</v>
          </cell>
          <cell r="K3356" t="str">
            <v>JANNETH GUADALUPE MEZA CASCO (S)</v>
          </cell>
          <cell r="L3356" t="str">
            <v>CALLE CESAR LEON HIDALGO Y CARLOS ALDEAR Y JOSE MARIA BANDERAS CASA 4 RIOBAMBA // LAS RETAMOS LIZARZABURU 060106 CHIMBORAZO</v>
          </cell>
        </row>
        <row r="3357">
          <cell r="A3357" t="str">
            <v>98918758</v>
          </cell>
          <cell r="B3357">
            <v>513724</v>
          </cell>
          <cell r="C3357" t="str">
            <v>98918758</v>
          </cell>
          <cell r="D3357" t="str">
            <v>HYCITE</v>
          </cell>
          <cell r="E3357" t="str">
            <v>DESPACHO</v>
          </cell>
          <cell r="F3357" t="str">
            <v>NORMAL</v>
          </cell>
          <cell r="G3357" t="str">
            <v>ITQ7008</v>
          </cell>
          <cell r="H3357">
            <v>44967</v>
          </cell>
          <cell r="I3357" t="str">
            <v>ENTREGADO</v>
          </cell>
          <cell r="J3357">
            <v>44970</v>
          </cell>
          <cell r="K3357" t="str">
            <v>JOSE LUCERO (S)</v>
          </cell>
          <cell r="L3357" t="str">
            <v>AVENIDA GENERAL RUMIA,AHUI 5100 SANGOLQUI  RUMIA,AHUI 171102 PICHINCHA</v>
          </cell>
        </row>
        <row r="3358">
          <cell r="A3358" t="str">
            <v>98918975</v>
          </cell>
          <cell r="B3358">
            <v>513725</v>
          </cell>
          <cell r="C3358" t="str">
            <v>98918975</v>
          </cell>
          <cell r="D3358" t="str">
            <v>HYCITE</v>
          </cell>
          <cell r="E3358" t="str">
            <v>DESPACHO</v>
          </cell>
          <cell r="F3358" t="str">
            <v>NORMAL</v>
          </cell>
          <cell r="G3358" t="str">
            <v>ITQ7009</v>
          </cell>
          <cell r="H3358">
            <v>44967</v>
          </cell>
          <cell r="I3358" t="str">
            <v>ENTREGADO</v>
          </cell>
          <cell r="J3358">
            <v>44970</v>
          </cell>
          <cell r="K3358" t="str">
            <v>ALFONSO WILFRIDO MENDOZA BRIONES(S)</v>
          </cell>
          <cell r="L3358" t="str">
            <v>AV OCCIDENTAL Y REVENTADOR ESQ. CASA 12 CONJUNTO COLINAS DE CONDADO QUITO EL CONDADO 170134 PICHINCHA</v>
          </cell>
        </row>
        <row r="3359">
          <cell r="A3359" t="str">
            <v>98919141</v>
          </cell>
          <cell r="B3359">
            <v>513726</v>
          </cell>
          <cell r="C3359" t="str">
            <v>98919141</v>
          </cell>
          <cell r="D3359" t="str">
            <v>HYCITE</v>
          </cell>
          <cell r="E3359" t="str">
            <v>DESPACHO</v>
          </cell>
          <cell r="F3359" t="str">
            <v>NORMAL</v>
          </cell>
          <cell r="G3359" t="str">
            <v>ITG7010</v>
          </cell>
          <cell r="H3359">
            <v>44967</v>
          </cell>
          <cell r="I3359" t="str">
            <v>ENTREGADO</v>
          </cell>
          <cell r="J3359">
            <v>44970</v>
          </cell>
          <cell r="K3359" t="str">
            <v>ADRIANA AGUIRRE</v>
          </cell>
          <cell r="L3359" t="str">
            <v>MZ 303 VILLA 29 SAMANES # 3 GUAYAQUIL TARQUI 090708 GUAYAS</v>
          </cell>
        </row>
        <row r="3360">
          <cell r="A3360" t="str">
            <v>98919146</v>
          </cell>
          <cell r="B3360">
            <v>513727</v>
          </cell>
          <cell r="C3360" t="str">
            <v>98919146</v>
          </cell>
          <cell r="D3360" t="str">
            <v>HYCITE</v>
          </cell>
          <cell r="E3360" t="str">
            <v>DESPACHO</v>
          </cell>
          <cell r="F3360" t="str">
            <v>NORMAL</v>
          </cell>
          <cell r="G3360" t="str">
            <v>ITG7011</v>
          </cell>
          <cell r="H3360">
            <v>44967</v>
          </cell>
          <cell r="I3360" t="str">
            <v>ENTREGADO</v>
          </cell>
          <cell r="J3360">
            <v>44970</v>
          </cell>
          <cell r="K3360" t="str">
            <v>SARA MORAN</v>
          </cell>
          <cell r="L3360" t="str">
            <v>CDLA COGRA MZ 4 SOLAR 5 KM 3 1/2 FRENTE MIRAFLORES ENTRANDO X TALLER GRAN GUAYAQUIL / CARLOS JULIO A TARQUI 090603 GUAYAS</v>
          </cell>
        </row>
        <row r="3361">
          <cell r="A3361" t="str">
            <v>98919195</v>
          </cell>
          <cell r="B3361">
            <v>513728</v>
          </cell>
          <cell r="C3361" t="str">
            <v>98919195</v>
          </cell>
          <cell r="D3361" t="str">
            <v>HYCITE</v>
          </cell>
          <cell r="E3361" t="str">
            <v>DESPACHO</v>
          </cell>
          <cell r="F3361" t="str">
            <v>NORMAL</v>
          </cell>
          <cell r="G3361" t="str">
            <v>ITQ7012</v>
          </cell>
          <cell r="H3361">
            <v>44967</v>
          </cell>
          <cell r="I3361" t="str">
            <v>ENTREGADO</v>
          </cell>
          <cell r="J3361">
            <v>44970</v>
          </cell>
          <cell r="K3361" t="str">
            <v>GLENDA CASTRO</v>
          </cell>
          <cell r="L3361" t="str">
            <v>ONTANEDA Y JOEL MONROY 918 ESCALINATA FRENTE A CYBER AZUL QUITO / BARRIO AMAZONAS AMAZONAS 170130 PICHINCHA</v>
          </cell>
        </row>
        <row r="3362">
          <cell r="A3362" t="str">
            <v>98919602</v>
          </cell>
          <cell r="B3362">
            <v>513729</v>
          </cell>
          <cell r="C3362" t="str">
            <v>98919602</v>
          </cell>
          <cell r="D3362" t="str">
            <v>HYCITE</v>
          </cell>
          <cell r="E3362" t="str">
            <v>DESPACHO</v>
          </cell>
          <cell r="F3362" t="str">
            <v>NORMAL</v>
          </cell>
          <cell r="G3362" t="str">
            <v>ITG7013</v>
          </cell>
          <cell r="H3362">
            <v>44967</v>
          </cell>
          <cell r="I3362" t="str">
            <v>ENTREGADO</v>
          </cell>
          <cell r="J3362">
            <v>44970</v>
          </cell>
          <cell r="K3362" t="str">
            <v>GIANNI A CUCALON</v>
          </cell>
          <cell r="L3362" t="str">
            <v>MIGUEL CAMPODONICO SOLAR 21 22 Y AV JOAQUIN ORRANTIA CDLA KENNEDY NORTE  TARQUI 090506 GUAYAS</v>
          </cell>
        </row>
        <row r="3363">
          <cell r="A3363" t="str">
            <v>98919919</v>
          </cell>
          <cell r="B3363">
            <v>513730</v>
          </cell>
          <cell r="C3363" t="str">
            <v>98919919</v>
          </cell>
          <cell r="D3363" t="str">
            <v>HYCITE</v>
          </cell>
          <cell r="E3363" t="str">
            <v>DESPACHO</v>
          </cell>
          <cell r="F3363" t="str">
            <v>NORMAL</v>
          </cell>
          <cell r="G3363" t="str">
            <v>ITQ7014</v>
          </cell>
          <cell r="H3363">
            <v>44967</v>
          </cell>
          <cell r="I3363" t="str">
            <v>ENTREGADO</v>
          </cell>
          <cell r="J3363">
            <v>44970</v>
          </cell>
          <cell r="K3363" t="str">
            <v>MARIA CEVALLOS</v>
          </cell>
          <cell r="L3363" t="str">
            <v>"INCLANA E385 Y AV PICHINCHA, TRAS EL CENTRO COMERCIO ""SAN MARTIN"" QUITO // CENTRO SAN MARCOS 170401 PICHINCHA"</v>
          </cell>
        </row>
        <row r="3364">
          <cell r="A3364" t="str">
            <v>98920517</v>
          </cell>
          <cell r="B3364">
            <v>513731</v>
          </cell>
          <cell r="C3364" t="str">
            <v>98920517</v>
          </cell>
          <cell r="D3364" t="str">
            <v>HYCITE</v>
          </cell>
          <cell r="E3364" t="str">
            <v>DESPACHO</v>
          </cell>
          <cell r="F3364" t="str">
            <v>NORMAL</v>
          </cell>
          <cell r="G3364" t="str">
            <v>ITQ7015</v>
          </cell>
          <cell r="H3364">
            <v>44967</v>
          </cell>
          <cell r="I3364" t="str">
            <v>ENTREGADO</v>
          </cell>
          <cell r="J3364">
            <v>44970</v>
          </cell>
          <cell r="K3364" t="str">
            <v>YADIRA GRADOS</v>
          </cell>
          <cell r="L3364" t="str">
            <v>MIGUEL ZAMBRANO N81-07 RUMIA,AHUI CASA ESQUINERA, PORTON GRIS QUITO // PISULI EL CONDADO 170305 PICHINCHA</v>
          </cell>
        </row>
        <row r="3365">
          <cell r="A3365" t="str">
            <v>98920620</v>
          </cell>
          <cell r="B3365">
            <v>513732</v>
          </cell>
          <cell r="C3365" t="str">
            <v>98920620</v>
          </cell>
          <cell r="D3365" t="str">
            <v>HYCITE</v>
          </cell>
          <cell r="E3365" t="str">
            <v>DESPACHO</v>
          </cell>
          <cell r="F3365" t="str">
            <v>NORMAL</v>
          </cell>
          <cell r="G3365" t="str">
            <v>ITG7016</v>
          </cell>
          <cell r="H3365">
            <v>44967</v>
          </cell>
          <cell r="I3365" t="str">
            <v>ENTREGADO</v>
          </cell>
          <cell r="J3365">
            <v>44970</v>
          </cell>
          <cell r="K3365" t="str">
            <v>LUIS MARIDUENA</v>
          </cell>
          <cell r="L3365" t="str">
            <v>LEOPOLDO CARRERA CALVO #319 CASA CEIBOS AL LAFO DE TIPPY TOES GUARDERIA GUAYAQUIL-NORTE TARQUI 090904 GUAYAS</v>
          </cell>
        </row>
        <row r="3366">
          <cell r="A3366" t="str">
            <v>98922433</v>
          </cell>
          <cell r="B3366">
            <v>513733</v>
          </cell>
          <cell r="C3366" t="str">
            <v>98922433</v>
          </cell>
          <cell r="D3366" t="str">
            <v>HYCITE</v>
          </cell>
          <cell r="E3366" t="str">
            <v>DESPACHO</v>
          </cell>
          <cell r="F3366" t="str">
            <v>NORMAL</v>
          </cell>
          <cell r="G3366" t="str">
            <v>ITG7017</v>
          </cell>
          <cell r="H3366">
            <v>44967</v>
          </cell>
          <cell r="I3366" t="str">
            <v>ENTREGADO</v>
          </cell>
          <cell r="J3366">
            <v>44970</v>
          </cell>
          <cell r="K3366" t="str">
            <v>CHRISTIAN BUSTOS</v>
          </cell>
          <cell r="L3366" t="str">
            <v>BELLAVISTA BAJA MZ 29 V 16 GUAYAQUIL NORTE TARQUI 090615 GUAYAS</v>
          </cell>
        </row>
        <row r="3367">
          <cell r="A3367" t="str">
            <v>98923436</v>
          </cell>
          <cell r="B3367">
            <v>513734</v>
          </cell>
          <cell r="C3367" t="str">
            <v>98923436</v>
          </cell>
          <cell r="D3367" t="str">
            <v>HYCITE</v>
          </cell>
          <cell r="E3367" t="str">
            <v>DESPACHO</v>
          </cell>
          <cell r="F3367" t="str">
            <v>NORMAL</v>
          </cell>
          <cell r="G3367" t="str">
            <v>ITG7018</v>
          </cell>
          <cell r="H3367">
            <v>44967</v>
          </cell>
          <cell r="I3367" t="str">
            <v>ENTREGADO</v>
          </cell>
          <cell r="J3367">
            <v>44970</v>
          </cell>
          <cell r="K3367" t="str">
            <v>LORENA VILLAVICENCIO</v>
          </cell>
          <cell r="L3367" t="str">
            <v>URBANIZACION JARDIN DE LOS CEIBOS MANZANA 836 VILLA 10 GUAYAQUIL TARQUI 090904 GUAYAS</v>
          </cell>
        </row>
        <row r="3368">
          <cell r="A3368" t="str">
            <v>98923565</v>
          </cell>
          <cell r="B3368">
            <v>513735</v>
          </cell>
          <cell r="C3368" t="str">
            <v>98923565</v>
          </cell>
          <cell r="D3368" t="str">
            <v>HYCITE</v>
          </cell>
          <cell r="E3368" t="str">
            <v>DESPACHO</v>
          </cell>
          <cell r="F3368" t="str">
            <v>NORMAL</v>
          </cell>
          <cell r="G3368" t="str">
            <v>ITQ7019</v>
          </cell>
          <cell r="H3368">
            <v>44967</v>
          </cell>
          <cell r="I3368" t="str">
            <v>ENTREGADO</v>
          </cell>
          <cell r="J3368">
            <v>44970</v>
          </cell>
          <cell r="K3368" t="str">
            <v>CARLOS PONCE</v>
          </cell>
          <cell r="L3368" t="str">
            <v>JUAN CUELLAR S/N Y FRANCISCO FRAGA PARALELO IGLESIA TANDA QUITO MAYON 170530 PICHINCHA</v>
          </cell>
        </row>
        <row r="3369">
          <cell r="A3369" t="str">
            <v>98923717</v>
          </cell>
          <cell r="B3369">
            <v>513736</v>
          </cell>
          <cell r="C3369" t="str">
            <v>98923717</v>
          </cell>
          <cell r="D3369" t="str">
            <v>HYCITE</v>
          </cell>
          <cell r="E3369" t="str">
            <v>DESPACHO</v>
          </cell>
          <cell r="F3369" t="str">
            <v>NORMAL</v>
          </cell>
          <cell r="G3369" t="str">
            <v>031002004254724</v>
          </cell>
          <cell r="H3369">
            <v>44967</v>
          </cell>
          <cell r="I3369" t="str">
            <v>ENTREGADO</v>
          </cell>
          <cell r="J3369">
            <v>44970</v>
          </cell>
          <cell r="K3369" t="str">
            <v>MARYLIN VASQUEZ</v>
          </cell>
          <cell r="L3369" t="str">
            <v>PEDRO MONCAYO 1-18 JUAN MONTALVO IBARRA / PARQUE GONZALEZ SUAREZ EL SAGRARIO 100107 IMBABURA</v>
          </cell>
        </row>
        <row r="3370">
          <cell r="A3370" t="str">
            <v>98923761</v>
          </cell>
          <cell r="B3370">
            <v>513737</v>
          </cell>
          <cell r="C3370" t="str">
            <v>98923761</v>
          </cell>
          <cell r="D3370" t="str">
            <v>HYCITE</v>
          </cell>
          <cell r="E3370" t="str">
            <v>DESPACHO</v>
          </cell>
          <cell r="F3370" t="str">
            <v>NORMAL</v>
          </cell>
          <cell r="G3370" t="str">
            <v>031002004254725</v>
          </cell>
          <cell r="H3370">
            <v>44967</v>
          </cell>
          <cell r="I3370" t="str">
            <v>ENTREGADO</v>
          </cell>
          <cell r="J3370">
            <v>44972</v>
          </cell>
          <cell r="K3370" t="str">
            <v>SILVIA VILLAGOMEZ</v>
          </cell>
          <cell r="L3370" t="str">
            <v>AGUSTIN CUEVA DAVILA 4-97 ALFREDO PAREJA IBARRA // ROSITA PAREDEZ SAN FRANCISCO 100111 IMBABURA</v>
          </cell>
        </row>
        <row r="3371">
          <cell r="A3371" t="str">
            <v>98923960</v>
          </cell>
          <cell r="B3371">
            <v>513738</v>
          </cell>
          <cell r="C3371" t="str">
            <v>98923960</v>
          </cell>
          <cell r="D3371" t="str">
            <v>HYCITE</v>
          </cell>
          <cell r="E3371" t="str">
            <v>DESPACHO</v>
          </cell>
          <cell r="F3371" t="str">
            <v>NORMAL</v>
          </cell>
          <cell r="G3371" t="str">
            <v>031002004254726</v>
          </cell>
          <cell r="H3371">
            <v>44967</v>
          </cell>
          <cell r="I3371" t="str">
            <v>ENTREGADO</v>
          </cell>
          <cell r="J3371">
            <v>44970</v>
          </cell>
          <cell r="K3371" t="str">
            <v>ALICIA CALVA</v>
          </cell>
          <cell r="L3371" t="str">
            <v>ARISTOTELES (C 12 - 1)(18-1 Y 37 1) A UNA CUADRA CASA COMUNAL LOJA // JULIO ORDONEZ PUNZARA 110111 LOJA</v>
          </cell>
        </row>
        <row r="3372">
          <cell r="A3372" t="str">
            <v>98924025</v>
          </cell>
          <cell r="B3372">
            <v>513739</v>
          </cell>
          <cell r="C3372" t="str">
            <v>98924025</v>
          </cell>
          <cell r="D3372" t="str">
            <v>HYCITE</v>
          </cell>
          <cell r="E3372" t="str">
            <v>DESPACHO</v>
          </cell>
          <cell r="F3372" t="str">
            <v>NORMAL</v>
          </cell>
          <cell r="G3372" t="str">
            <v>ITG7020</v>
          </cell>
          <cell r="H3372">
            <v>44967</v>
          </cell>
          <cell r="I3372" t="str">
            <v>ENTREGADO</v>
          </cell>
          <cell r="J3372">
            <v>44970</v>
          </cell>
          <cell r="K3372" t="str">
            <v>PIEDAD NIOLA</v>
          </cell>
          <cell r="L3372" t="str">
            <v>MUCHO LOTE 2 ETP VICTORIA CLUB MZ 2985 VL 3 GUAYAQUIL-GUAYAQUIL TARQUI 092302 GUAYAS</v>
          </cell>
        </row>
        <row r="3373">
          <cell r="A3373" t="str">
            <v>98924062</v>
          </cell>
          <cell r="B3373">
            <v>513740</v>
          </cell>
          <cell r="C3373" t="str">
            <v>98924062</v>
          </cell>
          <cell r="D3373" t="str">
            <v>HYCITE</v>
          </cell>
          <cell r="E3373" t="str">
            <v>DESPACHO</v>
          </cell>
          <cell r="F3373" t="str">
            <v>NORMAL</v>
          </cell>
          <cell r="G3373" t="str">
            <v>031002004254727</v>
          </cell>
          <cell r="H3373">
            <v>44967</v>
          </cell>
          <cell r="I3373" t="str">
            <v>ENTREGADO</v>
          </cell>
          <cell r="J3373">
            <v>44971</v>
          </cell>
          <cell r="K3373" t="str">
            <v>SAULO GUERRERO</v>
          </cell>
          <cell r="L3373" t="str">
            <v>CALLE MANUELITA SAENZ Y CLL LOS GALEANOS S/N CASA DE DOS PISOS COLOR BLANCA IBARRA-LA FLORESTA SAN FRANCISCO 100101 IMBABURA</v>
          </cell>
        </row>
        <row r="3374">
          <cell r="A3374" t="str">
            <v>98924088</v>
          </cell>
          <cell r="B3374">
            <v>513741</v>
          </cell>
          <cell r="C3374" t="str">
            <v>98924088</v>
          </cell>
          <cell r="D3374" t="str">
            <v>HYCITE</v>
          </cell>
          <cell r="E3374" t="str">
            <v>DESPACHO</v>
          </cell>
          <cell r="F3374" t="str">
            <v>NORMAL</v>
          </cell>
          <cell r="G3374" t="str">
            <v>031002004254728</v>
          </cell>
          <cell r="H3374">
            <v>44967</v>
          </cell>
          <cell r="I3374" t="str">
            <v>ENTREGADO</v>
          </cell>
          <cell r="J3374">
            <v>44971</v>
          </cell>
          <cell r="K3374" t="str">
            <v>MARIA CHUGA</v>
          </cell>
          <cell r="L3374" t="str">
            <v>OLMEDO Y PARAGUAY FRENTE IGLESIA APOSTOLICA EN EL PARAGUAY TULCAN // ALBORADA GONZALEZ SUAREZ 040103 CARCHI</v>
          </cell>
        </row>
        <row r="3375">
          <cell r="A3375" t="str">
            <v>98924829</v>
          </cell>
          <cell r="B3375">
            <v>513742</v>
          </cell>
          <cell r="C3375" t="str">
            <v>98924829</v>
          </cell>
          <cell r="D3375" t="str">
            <v>HYCITE</v>
          </cell>
          <cell r="E3375" t="str">
            <v>DESPACHO</v>
          </cell>
          <cell r="F3375" t="str">
            <v>NORMAL</v>
          </cell>
          <cell r="G3375" t="str">
            <v>ITQ7021</v>
          </cell>
          <cell r="H3375">
            <v>44967</v>
          </cell>
          <cell r="I3375" t="str">
            <v>ENTREGADO</v>
          </cell>
          <cell r="J3375">
            <v>44970</v>
          </cell>
          <cell r="K3375" t="str">
            <v>DAVID MOSQUERA</v>
          </cell>
          <cell r="L3375" t="str">
            <v>AV. DE LA PRENSA N45-195 Y N45D FRENTE AL INSTITUTO CORDILLERA  RUMIPAMBA 170510 PICHINCHA</v>
          </cell>
        </row>
        <row r="3376">
          <cell r="A3376" t="str">
            <v>98925051</v>
          </cell>
          <cell r="B3376">
            <v>513743</v>
          </cell>
          <cell r="C3376" t="str">
            <v>98925051</v>
          </cell>
          <cell r="D3376" t="str">
            <v>HYCITE</v>
          </cell>
          <cell r="E3376" t="str">
            <v>DESPACHO</v>
          </cell>
          <cell r="F3376" t="str">
            <v>NORMAL</v>
          </cell>
          <cell r="G3376" t="str">
            <v>031002004254729</v>
          </cell>
          <cell r="H3376">
            <v>44967</v>
          </cell>
          <cell r="I3376" t="str">
            <v>ENTREGADO</v>
          </cell>
          <cell r="J3376">
            <v>44970</v>
          </cell>
          <cell r="K3376" t="str">
            <v>ISIDRO SORNOZA</v>
          </cell>
          <cell r="L3376" t="str">
            <v>CALLE VICTOR VELEZ Y 27 DE JUNIO CIUDADELA ALANIA NORTE MANZANA A VILLA 7 PORTOVIEJO EL NEGRITAL 18 DE OCTUBRE 130105 MANABI</v>
          </cell>
        </row>
        <row r="3377">
          <cell r="A3377" t="str">
            <v>98925378</v>
          </cell>
          <cell r="B3377">
            <v>513744</v>
          </cell>
          <cell r="C3377" t="str">
            <v>98925378</v>
          </cell>
          <cell r="D3377" t="str">
            <v>HYCITE</v>
          </cell>
          <cell r="E3377" t="str">
            <v>DESPACHO</v>
          </cell>
          <cell r="F3377" t="str">
            <v>NORMAL</v>
          </cell>
          <cell r="G3377" t="str">
            <v>ITQ7022</v>
          </cell>
          <cell r="H3377">
            <v>44967</v>
          </cell>
          <cell r="I3377" t="str">
            <v>ENTREGADO</v>
          </cell>
          <cell r="J3377">
            <v>44970</v>
          </cell>
          <cell r="K3377" t="str">
            <v>JORGE LUIS ONA CARVAJAL</v>
          </cell>
          <cell r="L3377" t="str">
            <v>AV E2 BARTOLOME DE SEGOVIA Y N43B RIO COFANES 328 A LADO LA GASOLINERA TERPEL QUITO JIPIJAPA 170501 PICHINCHA</v>
          </cell>
        </row>
        <row r="3378">
          <cell r="A3378" t="str">
            <v>98926674</v>
          </cell>
          <cell r="B3378">
            <v>513745</v>
          </cell>
          <cell r="C3378" t="str">
            <v>98926674</v>
          </cell>
          <cell r="D3378" t="str">
            <v>HYCITE</v>
          </cell>
          <cell r="E3378" t="str">
            <v>DESPACHO</v>
          </cell>
          <cell r="F3378" t="str">
            <v>NORMAL</v>
          </cell>
          <cell r="G3378" t="str">
            <v>031002004254730</v>
          </cell>
          <cell r="H3378">
            <v>44967</v>
          </cell>
          <cell r="I3378" t="str">
            <v>ENTREGADO</v>
          </cell>
          <cell r="J3378">
            <v>44971</v>
          </cell>
          <cell r="K3378" t="str">
            <v>NANCY ANGO</v>
          </cell>
          <cell r="L3378" t="str">
            <v>LOS CANELOS QUITO LOS CEDROS EL CHACO BELLA VISTA EL CHACO 150201 NAPO</v>
          </cell>
        </row>
        <row r="3379">
          <cell r="A3379" t="str">
            <v>98926751</v>
          </cell>
          <cell r="B3379">
            <v>513746</v>
          </cell>
          <cell r="C3379" t="str">
            <v>98926751</v>
          </cell>
          <cell r="D3379" t="str">
            <v>HYCITE</v>
          </cell>
          <cell r="E3379" t="str">
            <v>DESPACHO</v>
          </cell>
          <cell r="F3379" t="str">
            <v>NORMAL</v>
          </cell>
          <cell r="G3379" t="str">
            <v>ITG7023</v>
          </cell>
          <cell r="H3379">
            <v>44967</v>
          </cell>
          <cell r="I3379" t="str">
            <v>ENTREGADO</v>
          </cell>
          <cell r="J3379">
            <v>44970</v>
          </cell>
          <cell r="K3379" t="str">
            <v>JOSELYN VERA</v>
          </cell>
          <cell r="L3379" t="str">
            <v>URB VILLA BONITA 6 ETAPA MZ 5071 V 23 GUAYAQUIL // GUAYAQUIL PASCUALES 090810 GUAYAS</v>
          </cell>
        </row>
        <row r="3380">
          <cell r="A3380" t="str">
            <v>98927289</v>
          </cell>
          <cell r="B3380">
            <v>513747</v>
          </cell>
          <cell r="C3380" t="str">
            <v>98927289</v>
          </cell>
          <cell r="D3380" t="str">
            <v>HYCITE</v>
          </cell>
          <cell r="E3380" t="str">
            <v>DESPACHO</v>
          </cell>
          <cell r="F3380" t="str">
            <v>NORMAL</v>
          </cell>
          <cell r="G3380" t="str">
            <v>031002004254731</v>
          </cell>
          <cell r="H3380">
            <v>44967</v>
          </cell>
          <cell r="I3380" t="str">
            <v>INCIDENCIA</v>
          </cell>
          <cell r="J3380">
            <v>44973</v>
          </cell>
          <cell r="K3380" t="str">
            <v>ANA LUCIA GARCIA LANDETA</v>
          </cell>
          <cell r="L3380" t="str">
            <v>ANTONIO CORDERO Y EMILIO ERIJALUA 7 118 EMILIO GRIJALBA IBARRA / YACUCALLE SAN FRANCISCO 100107 IMBABURA</v>
          </cell>
        </row>
        <row r="3381">
          <cell r="A3381" t="str">
            <v>98927420</v>
          </cell>
          <cell r="B3381">
            <v>513748</v>
          </cell>
          <cell r="C3381" t="str">
            <v>98927420</v>
          </cell>
          <cell r="D3381" t="str">
            <v>HYCITE</v>
          </cell>
          <cell r="E3381" t="str">
            <v>DESPACHO</v>
          </cell>
          <cell r="F3381" t="str">
            <v>NORMAL</v>
          </cell>
          <cell r="G3381" t="str">
            <v>ITQ7024</v>
          </cell>
          <cell r="H3381">
            <v>44967</v>
          </cell>
          <cell r="I3381" t="str">
            <v>ENTREGADO</v>
          </cell>
          <cell r="J3381">
            <v>44970</v>
          </cell>
          <cell r="K3381" t="str">
            <v>CHRISTIAN SILVA</v>
          </cell>
          <cell r="L3381" t="str">
            <v>OE13B Y RIO PUTUMAYO CUCHARA, TRAS COLEG DAL CORZE (CASA BLANCA PORTON NEGRO) QUITO // VALLE DE LOS CHILLOS ALANGASI 170804 PICHINCHA</v>
          </cell>
        </row>
        <row r="3382">
          <cell r="A3382" t="str">
            <v>98927746</v>
          </cell>
          <cell r="B3382">
            <v>513749</v>
          </cell>
          <cell r="C3382" t="str">
            <v>98927746</v>
          </cell>
          <cell r="D3382" t="str">
            <v>HYCITE</v>
          </cell>
          <cell r="E3382" t="str">
            <v>DESPACHO</v>
          </cell>
          <cell r="F3382" t="str">
            <v>NORMAL</v>
          </cell>
          <cell r="G3382" t="str">
            <v>ITQ7025</v>
          </cell>
          <cell r="H3382">
            <v>44967</v>
          </cell>
          <cell r="I3382" t="str">
            <v>ENTREGADO</v>
          </cell>
          <cell r="J3382">
            <v>44970</v>
          </cell>
          <cell r="K3382" t="str">
            <v>NICOLE LOPEZ</v>
          </cell>
          <cell r="L3382" t="str">
            <v>AV LOS LAURELES Y PERALES CASA VILAMONTE CASA 8 QUITO MONTESERRIN 170138 PICHINCHA</v>
          </cell>
        </row>
        <row r="3383">
          <cell r="A3383" t="str">
            <v>98927774</v>
          </cell>
          <cell r="B3383">
            <v>513750</v>
          </cell>
          <cell r="C3383" t="str">
            <v>98927774</v>
          </cell>
          <cell r="D3383" t="str">
            <v>HYCITE</v>
          </cell>
          <cell r="E3383" t="str">
            <v>DESPACHO</v>
          </cell>
          <cell r="F3383" t="str">
            <v>NORMAL</v>
          </cell>
          <cell r="G3383" t="str">
            <v>ITQ7026</v>
          </cell>
          <cell r="H3383">
            <v>44967</v>
          </cell>
          <cell r="I3383" t="str">
            <v>ENTREGADO</v>
          </cell>
          <cell r="J3383">
            <v>44970</v>
          </cell>
          <cell r="K3383" t="str">
            <v>VERONICA LASTRA</v>
          </cell>
          <cell r="L3383" t="str">
            <v>ESTADIO 11/10-340 Y CHARLES DARWIN CONJUNTO VISTA SOL 2 CASA 101 QUITO ARMENIA 2 CONOCOTO 170803 PICHINCHA</v>
          </cell>
        </row>
        <row r="3384">
          <cell r="A3384" t="str">
            <v>98864821</v>
          </cell>
          <cell r="B3384">
            <v>513697</v>
          </cell>
          <cell r="C3384" t="str">
            <v>98864821</v>
          </cell>
          <cell r="D3384" t="str">
            <v>HYCITE</v>
          </cell>
          <cell r="E3384" t="str">
            <v>DESPACHO</v>
          </cell>
          <cell r="F3384" t="str">
            <v>NORMAL</v>
          </cell>
          <cell r="G3384" t="str">
            <v>031002004254709</v>
          </cell>
          <cell r="H3384">
            <v>44967</v>
          </cell>
          <cell r="I3384" t="str">
            <v>ENTREGADO</v>
          </cell>
          <cell r="J3384">
            <v>44970</v>
          </cell>
          <cell r="K3384" t="str">
            <v>GUSTAVO MORENO</v>
          </cell>
          <cell r="L3384" t="str">
            <v>COOP PEDRO JOSE RODRIGUEZ C-54 AV-374 ENTRE C 54 FRENTE ESC ING CESAR MONGE OM SALINAS // SUR SALINAS (PE) 241550 SANTA ELENA</v>
          </cell>
        </row>
        <row r="3385">
          <cell r="A3385" t="str">
            <v>98885520</v>
          </cell>
          <cell r="B3385">
            <v>513699</v>
          </cell>
          <cell r="C3385" t="str">
            <v>98885520</v>
          </cell>
          <cell r="D3385" t="str">
            <v>HYCITE</v>
          </cell>
          <cell r="E3385" t="str">
            <v>DESPACHO</v>
          </cell>
          <cell r="F3385" t="str">
            <v>NORMAL</v>
          </cell>
          <cell r="G3385" t="str">
            <v>031002004254711</v>
          </cell>
          <cell r="H3385">
            <v>44967</v>
          </cell>
          <cell r="I3385" t="str">
            <v>ENTREGADO</v>
          </cell>
          <cell r="J3385">
            <v>44970</v>
          </cell>
          <cell r="K3385" t="str">
            <v>VICTOR MORQUECHO</v>
          </cell>
          <cell r="L3385" t="str">
            <v>MANUEL VEGA SIMOPN BOLIVAR Y GRAN COLOMBIA CUENCA/ PARQUE SAN BLAS SAN BLAS 010101 AZUAY</v>
          </cell>
        </row>
        <row r="3386">
          <cell r="A3386" t="str">
            <v>98886448</v>
          </cell>
          <cell r="B3386">
            <v>513700</v>
          </cell>
          <cell r="C3386" t="str">
            <v>98886448</v>
          </cell>
          <cell r="D3386" t="str">
            <v>HYCITE</v>
          </cell>
          <cell r="E3386" t="str">
            <v>DESPACHO</v>
          </cell>
          <cell r="F3386" t="str">
            <v>NORMAL</v>
          </cell>
          <cell r="G3386" t="str">
            <v>ITQ6996</v>
          </cell>
          <cell r="H3386">
            <v>44967</v>
          </cell>
          <cell r="I3386" t="str">
            <v>ENTREGADO</v>
          </cell>
          <cell r="J3386">
            <v>44970</v>
          </cell>
          <cell r="K3386" t="str">
            <v>JANETH LEMUS</v>
          </cell>
          <cell r="L3386" t="str">
            <v>CALLE RUMINAHUI 54-106 Y TENA SECTOR SAN ROQUE QUITO / SAN ROQUE LIBERTAD 170111 PICHINCHA</v>
          </cell>
        </row>
        <row r="3387">
          <cell r="A3387" t="str">
            <v>98886549</v>
          </cell>
          <cell r="B3387">
            <v>513701</v>
          </cell>
          <cell r="C3387" t="str">
            <v>98886549</v>
          </cell>
          <cell r="D3387" t="str">
            <v>HYCITE</v>
          </cell>
          <cell r="E3387" t="str">
            <v>DESPACHO</v>
          </cell>
          <cell r="F3387" t="str">
            <v>NORMAL</v>
          </cell>
          <cell r="G3387" t="str">
            <v>ITQ6997</v>
          </cell>
          <cell r="H3387">
            <v>44967</v>
          </cell>
          <cell r="I3387" t="str">
            <v>ENTREGADO</v>
          </cell>
          <cell r="J3387">
            <v>44970</v>
          </cell>
          <cell r="K3387" t="str">
            <v>ZOILA MORENO</v>
          </cell>
          <cell r="L3387" t="str">
            <v>PASTAZA S4-116 ENTRE PASAJE DONDIO Y RIO AMAZONAS CONJ GERANIOS II CASA 1 QUITO / SAN RAFAEL ALANGASI 170804 PICHINCHA</v>
          </cell>
        </row>
        <row r="3388">
          <cell r="A3388" t="str">
            <v>98890372</v>
          </cell>
          <cell r="B3388">
            <v>513702</v>
          </cell>
          <cell r="C3388" t="str">
            <v>98890372</v>
          </cell>
          <cell r="D3388" t="str">
            <v>HYCITE</v>
          </cell>
          <cell r="E3388" t="str">
            <v>DESPACHO</v>
          </cell>
          <cell r="F3388" t="str">
            <v>NORMAL</v>
          </cell>
          <cell r="G3388" t="str">
            <v>ITG6998 / ITG7449</v>
          </cell>
          <cell r="H3388">
            <v>44967</v>
          </cell>
          <cell r="I3388" t="str">
            <v>EN_TRANSITO</v>
          </cell>
          <cell r="J3388">
            <v>44973</v>
          </cell>
          <cell r="K3388" t="str">
            <v>NILDA VULGARIN</v>
          </cell>
          <cell r="L3388" t="str">
            <v>CALLE 2 ENTRE LA 26 Y 27 AVA ATRAS HOSPITAL GUAYAQUIL GUAYAQUIL / XIMENA 090404 GUAYAS</v>
          </cell>
        </row>
        <row r="3389">
          <cell r="A3389" t="str">
            <v>98897018</v>
          </cell>
          <cell r="B3389">
            <v>513703</v>
          </cell>
          <cell r="C3389" t="str">
            <v>98897018</v>
          </cell>
          <cell r="D3389" t="str">
            <v>HYCITE</v>
          </cell>
          <cell r="E3389" t="str">
            <v>DESPACHO</v>
          </cell>
          <cell r="F3389" t="str">
            <v>NORMAL</v>
          </cell>
          <cell r="G3389" t="str">
            <v>031002004254712</v>
          </cell>
          <cell r="H3389">
            <v>44967</v>
          </cell>
          <cell r="I3389" t="str">
            <v>ENTREGADO</v>
          </cell>
          <cell r="J3389">
            <v>44970</v>
          </cell>
          <cell r="K3389" t="str">
            <v>ERIKA FERNANDA ARTEAGA OBANDO (S)</v>
          </cell>
          <cell r="L3389" t="str">
            <v>CALLE SAN JOSA, OBRERO ENTRE CALLE D Y AVENIDA PROAA,O, MZ7 SL6 P1 ESMERALDAS SIMA,N PLATA TORRES 000000 ESMERALDAS</v>
          </cell>
        </row>
        <row r="3390">
          <cell r="A3390" t="str">
            <v>98901968_A</v>
          </cell>
          <cell r="B3390">
            <v>513704</v>
          </cell>
          <cell r="C3390" t="str">
            <v>98901968_A</v>
          </cell>
          <cell r="D3390" t="str">
            <v>HYCITE</v>
          </cell>
          <cell r="E3390" t="str">
            <v>DESPACHO</v>
          </cell>
          <cell r="F3390" t="str">
            <v>NORMAL</v>
          </cell>
          <cell r="G3390" t="str">
            <v>ITQ6999</v>
          </cell>
          <cell r="H3390">
            <v>44967</v>
          </cell>
          <cell r="I3390" t="str">
            <v>ENTREGADO</v>
          </cell>
          <cell r="J3390">
            <v>44970</v>
          </cell>
          <cell r="K3390" t="str">
            <v>FRANCISCO CALDERON</v>
          </cell>
          <cell r="L3390" t="str">
            <v>AV REPA,BLICA DEL SALVADOR N35 -104 PORTUGAL EDIFITWIN TOWERS TORRE 2 OF 1G QUITO QUITO DISTRITO METROPOLIT 170505 PICHINCHA</v>
          </cell>
        </row>
        <row r="3391">
          <cell r="A3391" t="str">
            <v>98903995</v>
          </cell>
          <cell r="B3391">
            <v>513705</v>
          </cell>
          <cell r="C3391" t="str">
            <v>98903995</v>
          </cell>
          <cell r="D3391" t="str">
            <v>HYCITE</v>
          </cell>
          <cell r="E3391" t="str">
            <v>DESPACHO</v>
          </cell>
          <cell r="F3391" t="str">
            <v>NORMAL</v>
          </cell>
          <cell r="G3391" t="str">
            <v>031002004254713</v>
          </cell>
          <cell r="H3391">
            <v>44967</v>
          </cell>
          <cell r="I3391" t="str">
            <v>ENTREGADO</v>
          </cell>
          <cell r="J3391">
            <v>44972</v>
          </cell>
          <cell r="K3391" t="str">
            <v>ROCIO ESPINOSA</v>
          </cell>
          <cell r="L3391" t="str">
            <v>AURELIO ESPINOSA JOLI EDUARDO GANZOU FONSECA N 31 IBARRA SAN FRANCISCO 100102 IMBABURA</v>
          </cell>
        </row>
        <row r="3392">
          <cell r="A3392" t="str">
            <v>98905731</v>
          </cell>
          <cell r="B3392">
            <v>513706</v>
          </cell>
          <cell r="C3392" t="str">
            <v>98905731</v>
          </cell>
          <cell r="D3392" t="str">
            <v>HYCITE</v>
          </cell>
          <cell r="E3392" t="str">
            <v>DESPACHO</v>
          </cell>
          <cell r="F3392" t="str">
            <v>NORMAL</v>
          </cell>
          <cell r="G3392" t="str">
            <v>031002004254714</v>
          </cell>
          <cell r="H3392">
            <v>44967</v>
          </cell>
          <cell r="I3392" t="str">
            <v>ENTREGADO</v>
          </cell>
          <cell r="J3392">
            <v>44970</v>
          </cell>
          <cell r="K3392" t="str">
            <v>JOEL PINARGOTE</v>
          </cell>
          <cell r="L3392" t="str">
            <v>LIMON 1 ALA LADO DEL CEMENTERIO CHONE / LIMON 1 CHONE 130701 MANABI</v>
          </cell>
        </row>
        <row r="3393">
          <cell r="A3393" t="str">
            <v>98907381</v>
          </cell>
          <cell r="B3393">
            <v>513707</v>
          </cell>
          <cell r="C3393" t="str">
            <v>98907381</v>
          </cell>
          <cell r="D3393" t="str">
            <v>HYCITE</v>
          </cell>
          <cell r="E3393" t="str">
            <v>DESPACHO</v>
          </cell>
          <cell r="F3393" t="str">
            <v>NORMAL</v>
          </cell>
          <cell r="G3393" t="str">
            <v>031002004254715</v>
          </cell>
          <cell r="H3393">
            <v>44967</v>
          </cell>
          <cell r="I3393" t="str">
            <v>ENTREGADO</v>
          </cell>
          <cell r="J3393">
            <v>44973</v>
          </cell>
          <cell r="K3393" t="str">
            <v>MELIDA ARIAS</v>
          </cell>
          <cell r="L3393" t="str">
            <v>JUAN LEON MERA JAIME ROLDOS Y 12 DE FEBRERO 1 CUADRA ANTES ECU 911 MORONA / 27 DE FEBRERO MACAS 140101 MORONA-SANTIAGO</v>
          </cell>
        </row>
        <row r="3394">
          <cell r="A3394" t="str">
            <v>98907420</v>
          </cell>
          <cell r="B3394">
            <v>513708</v>
          </cell>
          <cell r="C3394" t="str">
            <v>98907420</v>
          </cell>
          <cell r="D3394" t="str">
            <v>HYCITE</v>
          </cell>
          <cell r="E3394" t="str">
            <v>DESPACHO</v>
          </cell>
          <cell r="F3394" t="str">
            <v>NORMAL</v>
          </cell>
          <cell r="G3394" t="str">
            <v>031002004254716</v>
          </cell>
          <cell r="H3394">
            <v>44967</v>
          </cell>
          <cell r="I3394" t="str">
            <v>ENTREGADO</v>
          </cell>
          <cell r="J3394">
            <v>44970</v>
          </cell>
          <cell r="K3394" t="str">
            <v>RAQUEL CERVONI</v>
          </cell>
          <cell r="L3394" t="str">
            <v>AV CUXIBAMBA 93-53 ANCON Y BOLIVAR BAILON LOJA SUCRE 110103 LOJA</v>
          </cell>
        </row>
        <row r="3395">
          <cell r="A3395" t="str">
            <v>98909667</v>
          </cell>
          <cell r="B3395">
            <v>513709</v>
          </cell>
          <cell r="C3395" t="str">
            <v>98909667</v>
          </cell>
          <cell r="D3395" t="str">
            <v>HYCITE</v>
          </cell>
          <cell r="E3395" t="str">
            <v>DESPACHO</v>
          </cell>
          <cell r="F3395" t="str">
            <v>NORMAL</v>
          </cell>
          <cell r="G3395" t="str">
            <v>031002004254717</v>
          </cell>
          <cell r="H3395">
            <v>44967</v>
          </cell>
          <cell r="I3395" t="str">
            <v>ENTREGADO</v>
          </cell>
          <cell r="J3395">
            <v>44971</v>
          </cell>
          <cell r="K3395" t="str">
            <v>MARIA CLAVIJO</v>
          </cell>
          <cell r="L3395" t="str">
            <v>CALLE SUCRE Y ROCA FUERTE TIENDA DISFRACES IMPERIAL FRENTE A MEDIC CAYAMBE //CENTRAL CAYAMBE 171002 PICHINCHA</v>
          </cell>
        </row>
        <row r="3396">
          <cell r="A3396" t="str">
            <v>98909913</v>
          </cell>
          <cell r="B3396">
            <v>513710</v>
          </cell>
          <cell r="C3396" t="str">
            <v>98909913</v>
          </cell>
          <cell r="D3396" t="str">
            <v>HYCITE</v>
          </cell>
          <cell r="E3396" t="str">
            <v>DESPACHO</v>
          </cell>
          <cell r="F3396" t="str">
            <v>NORMAL</v>
          </cell>
          <cell r="G3396" t="str">
            <v>031002004254718</v>
          </cell>
          <cell r="H3396">
            <v>44967</v>
          </cell>
          <cell r="I3396" t="str">
            <v>ENTREGADO</v>
          </cell>
          <cell r="J3396">
            <v>44968</v>
          </cell>
          <cell r="K3396" t="str">
            <v>EBELINA ANDRADE</v>
          </cell>
          <cell r="L3396" t="str">
            <v>TAMARINDOS TERCERA ETAPA MANZANA D10 VILLA 2 PORTOVIEJO //TAMARINDOS 3 ETAPA ANDRES DE VERA 130106 MANABI</v>
          </cell>
        </row>
        <row r="3397">
          <cell r="A3397" t="str">
            <v>98911070</v>
          </cell>
          <cell r="B3397">
            <v>513711</v>
          </cell>
          <cell r="C3397" t="str">
            <v>98911070</v>
          </cell>
          <cell r="D3397" t="str">
            <v>HYCITE</v>
          </cell>
          <cell r="E3397" t="str">
            <v>DESPACHO</v>
          </cell>
          <cell r="F3397" t="str">
            <v>NORMAL</v>
          </cell>
          <cell r="G3397" t="str">
            <v>ITQ7000</v>
          </cell>
          <cell r="H3397">
            <v>44967</v>
          </cell>
          <cell r="I3397" t="str">
            <v>ENTREGADO</v>
          </cell>
          <cell r="J3397">
            <v>44970</v>
          </cell>
          <cell r="K3397" t="str">
            <v>GLENDA VELEZ</v>
          </cell>
          <cell r="L3397" t="str">
            <v>CALLE Y MANTO DE LA NOVIA COOP EJERCITO COCHAPAMBA FTE CEMENTERIO RUMINAHI // COCHAPAMBA SANGOLQUI 170501 PICHINCHA</v>
          </cell>
        </row>
        <row r="3398">
          <cell r="A3398" t="str">
            <v>98912400</v>
          </cell>
          <cell r="B3398">
            <v>513712</v>
          </cell>
          <cell r="C3398" t="str">
            <v>98912400</v>
          </cell>
          <cell r="D3398" t="str">
            <v>HYCITE</v>
          </cell>
          <cell r="E3398" t="str">
            <v>DESPACHO</v>
          </cell>
          <cell r="F3398" t="str">
            <v>NORMAL</v>
          </cell>
          <cell r="G3398" t="str">
            <v>ITG7001</v>
          </cell>
          <cell r="H3398">
            <v>44967</v>
          </cell>
          <cell r="I3398" t="str">
            <v>ENTREGADO</v>
          </cell>
          <cell r="J3398">
            <v>44970</v>
          </cell>
          <cell r="K3398" t="str">
            <v>JULISSA CASTILLO</v>
          </cell>
          <cell r="L3398" t="str">
            <v>MZA 12 VILLA 12 CDLA LAS TEJAS AV 25 DE JULIO GUAYAQUIL // GUAYAQUIL XIMENA 091003 GUAYAS</v>
          </cell>
        </row>
        <row r="3399">
          <cell r="A3399" t="str">
            <v>98912772</v>
          </cell>
          <cell r="B3399">
            <v>513713</v>
          </cell>
          <cell r="C3399" t="str">
            <v>98912772</v>
          </cell>
          <cell r="D3399" t="str">
            <v>HYCITE</v>
          </cell>
          <cell r="E3399" t="str">
            <v>DESPACHO</v>
          </cell>
          <cell r="F3399" t="str">
            <v>NORMAL</v>
          </cell>
          <cell r="G3399" t="str">
            <v>ITG7002</v>
          </cell>
          <cell r="H3399">
            <v>44967</v>
          </cell>
          <cell r="I3399" t="str">
            <v>ENTREGADO</v>
          </cell>
          <cell r="J3399">
            <v>44970</v>
          </cell>
          <cell r="K3399" t="str">
            <v>ANITA MERINO</v>
          </cell>
          <cell r="L3399" t="str">
            <v>ATARAZANA MZ F2 VILLA #12 ATRAS DEL COLEGIO CAMPOS COELLO GUAYAQUIL TARQUI 090505 GUAYAS</v>
          </cell>
        </row>
        <row r="3400">
          <cell r="A3400" t="str">
            <v>4890853</v>
          </cell>
          <cell r="B3400">
            <v>513680</v>
          </cell>
          <cell r="C3400" t="str">
            <v>4890853</v>
          </cell>
          <cell r="D3400" t="str">
            <v>MDELIVERY</v>
          </cell>
          <cell r="E3400" t="str">
            <v>DESPACHO</v>
          </cell>
          <cell r="F3400" t="str">
            <v>NORMAL</v>
          </cell>
          <cell r="G3400" t="str">
            <v>FT85529</v>
          </cell>
          <cell r="H3400">
            <v>44967</v>
          </cell>
          <cell r="I3400" t="str">
            <v>ENTREGADO</v>
          </cell>
          <cell r="J3400">
            <v>44971</v>
          </cell>
          <cell r="K3400" t="str">
            <v>YANIS EMILIO ALVARADO SOSHINA</v>
          </cell>
          <cell r="L3400" t="str">
            <v>TURUBAMBA CALLE S60  S61 290  Y CALLE J</v>
          </cell>
        </row>
        <row r="3401">
          <cell r="A3401" t="str">
            <v>4891545</v>
          </cell>
          <cell r="B3401">
            <v>513681</v>
          </cell>
          <cell r="C3401" t="str">
            <v>4891545</v>
          </cell>
          <cell r="D3401" t="str">
            <v>MDELIVERY</v>
          </cell>
          <cell r="E3401" t="str">
            <v>DESPACHO</v>
          </cell>
          <cell r="F3401" t="str">
            <v>NORMAL</v>
          </cell>
          <cell r="G3401" t="str">
            <v>FT85556</v>
          </cell>
          <cell r="H3401">
            <v>44967</v>
          </cell>
          <cell r="I3401" t="str">
            <v>ENTREGADO</v>
          </cell>
          <cell r="J3401">
            <v>44970</v>
          </cell>
          <cell r="K3401" t="str">
            <v>ROLANDO ROMERO PICHU</v>
          </cell>
          <cell r="L3401" t="str">
            <v>INAQUITO AV LA PRADERA  E8 28  Y DIEGO DE ALMAGRO</v>
          </cell>
        </row>
        <row r="3402">
          <cell r="A3402" t="str">
            <v>4892696</v>
          </cell>
          <cell r="B3402">
            <v>513682</v>
          </cell>
          <cell r="C3402" t="str">
            <v>4892696</v>
          </cell>
          <cell r="D3402" t="str">
            <v>MDELIVERY</v>
          </cell>
          <cell r="E3402" t="str">
            <v>DESPACHO</v>
          </cell>
          <cell r="F3402" t="str">
            <v>NORMAL</v>
          </cell>
          <cell r="G3402" t="str">
            <v>FT85554</v>
          </cell>
          <cell r="H3402">
            <v>44967</v>
          </cell>
          <cell r="I3402" t="str">
            <v>ENTREGADO</v>
          </cell>
          <cell r="J3402">
            <v>44970</v>
          </cell>
          <cell r="K3402" t="str">
            <v>SILVA JUAN LEONARDO BUENDIA DA</v>
          </cell>
          <cell r="L3402" t="str">
            <v>INAQUITO CALLE CAMILO GALEGOS  N40 491 DE LOS MOTILONES</v>
          </cell>
        </row>
        <row r="3403">
          <cell r="A3403" t="str">
            <v>4892852</v>
          </cell>
          <cell r="B3403">
            <v>513683</v>
          </cell>
          <cell r="C3403" t="str">
            <v>4892852</v>
          </cell>
          <cell r="D3403" t="str">
            <v>MDELIVERY</v>
          </cell>
          <cell r="E3403" t="str">
            <v>DESPACHO</v>
          </cell>
          <cell r="F3403" t="str">
            <v>NORMAL</v>
          </cell>
          <cell r="G3403" t="str">
            <v>FT85546</v>
          </cell>
          <cell r="H3403">
            <v>44967</v>
          </cell>
          <cell r="I3403" t="str">
            <v>ENTREGADO</v>
          </cell>
          <cell r="J3403">
            <v>44970</v>
          </cell>
          <cell r="K3403" t="str">
            <v>Bryan Javier Guevara Gutierrez</v>
          </cell>
          <cell r="L3403" t="str">
            <v>KENNEDY AV REAL AUDIENCIA  N61 38  Y AV DEL MAESTRO</v>
          </cell>
        </row>
        <row r="3404">
          <cell r="A3404" t="str">
            <v>4893434</v>
          </cell>
          <cell r="B3404">
            <v>513684</v>
          </cell>
          <cell r="C3404" t="str">
            <v>4893434</v>
          </cell>
          <cell r="D3404" t="str">
            <v>MDELIVERY</v>
          </cell>
          <cell r="E3404" t="str">
            <v>DESPACHO</v>
          </cell>
          <cell r="F3404" t="str">
            <v>NORMAL</v>
          </cell>
          <cell r="G3404" t="str">
            <v>031080004893434</v>
          </cell>
          <cell r="H3404">
            <v>44967</v>
          </cell>
          <cell r="I3404" t="str">
            <v>ENTREGADO</v>
          </cell>
          <cell r="J3404">
            <v>44970</v>
          </cell>
          <cell r="K3404" t="str">
            <v>FAUSTO ISAAC BURGOS PILAMUNGA</v>
          </cell>
          <cell r="L3404" t="str">
            <v>MALDONADO  CALLE BOLIVAR BONILLA  13  Y CALLE YOKIO</v>
          </cell>
        </row>
        <row r="3405">
          <cell r="A3405" t="str">
            <v>4894521</v>
          </cell>
          <cell r="B3405">
            <v>513685</v>
          </cell>
          <cell r="C3405" t="str">
            <v>4894521</v>
          </cell>
          <cell r="D3405" t="str">
            <v>MDELIVERY</v>
          </cell>
          <cell r="E3405" t="str">
            <v>DESPACHO</v>
          </cell>
          <cell r="F3405" t="str">
            <v>NORMAL</v>
          </cell>
          <cell r="G3405" t="str">
            <v>FT85539</v>
          </cell>
          <cell r="H3405">
            <v>44967</v>
          </cell>
          <cell r="I3405" t="str">
            <v>ENTREGADO</v>
          </cell>
          <cell r="J3405">
            <v>44970</v>
          </cell>
          <cell r="K3405" t="str">
            <v>MINNELLY JAKELINE LUCERO OROPEZA</v>
          </cell>
          <cell r="L3405" t="str">
            <v>INAQUITO AV DE DE LOS SHYRIS  N42 42  Y MARSELLA</v>
          </cell>
        </row>
        <row r="3406">
          <cell r="A3406" t="str">
            <v>4894602</v>
          </cell>
          <cell r="B3406">
            <v>513686</v>
          </cell>
          <cell r="C3406" t="str">
            <v>4894602</v>
          </cell>
          <cell r="D3406" t="str">
            <v>MDELIVERY</v>
          </cell>
          <cell r="E3406" t="str">
            <v>DESPACHO</v>
          </cell>
          <cell r="F3406" t="str">
            <v>NORMAL</v>
          </cell>
          <cell r="G3406" t="str">
            <v>031080004894602</v>
          </cell>
          <cell r="H3406">
            <v>44967</v>
          </cell>
          <cell r="I3406" t="str">
            <v>ENTREGADO</v>
          </cell>
          <cell r="J3406">
            <v>44971</v>
          </cell>
          <cell r="K3406" t="str">
            <v>TUBON PAREDES  BRAYAN DAVID</v>
          </cell>
          <cell r="L3406" t="str">
            <v>PUYO CALLE 5 DE JUNIO SN CALLE TENIENTE HUGO ORTIZ</v>
          </cell>
        </row>
        <row r="3407">
          <cell r="A3407" t="str">
            <v>4894735</v>
          </cell>
          <cell r="B3407">
            <v>513687</v>
          </cell>
          <cell r="C3407" t="str">
            <v>4894735</v>
          </cell>
          <cell r="D3407" t="str">
            <v>MDELIVERY</v>
          </cell>
          <cell r="E3407" t="str">
            <v>DESPACHO</v>
          </cell>
          <cell r="F3407" t="str">
            <v>DERIVADO PICK UP</v>
          </cell>
          <cell r="G3407" t="str">
            <v>031080004894735</v>
          </cell>
          <cell r="H3407">
            <v>44967</v>
          </cell>
          <cell r="I3407" t="str">
            <v>ENTREGADO</v>
          </cell>
          <cell r="J3407">
            <v>44971</v>
          </cell>
          <cell r="K3407" t="str">
            <v>MONICA GIOMARY VALENZUELA ORTIZ</v>
          </cell>
          <cell r="L3407" t="str">
            <v>OFICINA TRAMACO SANTA LEONOR</v>
          </cell>
        </row>
        <row r="3408">
          <cell r="A3408" t="str">
            <v>4894985</v>
          </cell>
          <cell r="B3408">
            <v>513688</v>
          </cell>
          <cell r="C3408" t="str">
            <v>4894985</v>
          </cell>
          <cell r="D3408" t="str">
            <v>MDELIVERY</v>
          </cell>
          <cell r="E3408" t="str">
            <v>DESPACHO</v>
          </cell>
          <cell r="F3408" t="str">
            <v>NORMAL</v>
          </cell>
          <cell r="G3408" t="str">
            <v>FT85540</v>
          </cell>
          <cell r="H3408">
            <v>44967</v>
          </cell>
          <cell r="I3408" t="str">
            <v>ENTREGADO</v>
          </cell>
          <cell r="J3408">
            <v>44970</v>
          </cell>
          <cell r="K3408" t="str">
            <v>Daniela Alejandra Vizcaino Aragon</v>
          </cell>
          <cell r="L3408" t="str">
            <v>INAQUITO AV EL TELEGRAFO  E10 202  Y AV 6 DE DICIEMBRE</v>
          </cell>
        </row>
        <row r="3409">
          <cell r="A3409" t="str">
            <v>4896341</v>
          </cell>
          <cell r="B3409">
            <v>513689</v>
          </cell>
          <cell r="C3409" t="str">
            <v>4896341</v>
          </cell>
          <cell r="D3409" t="str">
            <v>MDELIVERY</v>
          </cell>
          <cell r="E3409" t="str">
            <v>DESPACHO</v>
          </cell>
          <cell r="F3409" t="str">
            <v>NORMAL</v>
          </cell>
          <cell r="G3409" t="str">
            <v>FT85545</v>
          </cell>
          <cell r="H3409">
            <v>44967</v>
          </cell>
          <cell r="I3409" t="str">
            <v>ENTREGADO</v>
          </cell>
          <cell r="J3409">
            <v>44971</v>
          </cell>
          <cell r="K3409" t="str">
            <v>XIMENA DEL PILAR AGUINAGA CALDERON</v>
          </cell>
          <cell r="L3409" t="str">
            <v>SAN ISIDRO DEL INCA CALLE DE LOS GUAYACANES N51 01 y DE LOS ALAMOS</v>
          </cell>
        </row>
        <row r="3410">
          <cell r="A3410" t="str">
            <v>4896408</v>
          </cell>
          <cell r="B3410">
            <v>513690</v>
          </cell>
          <cell r="C3410" t="str">
            <v>4896408</v>
          </cell>
          <cell r="D3410" t="str">
            <v>MDELIVERY</v>
          </cell>
          <cell r="E3410" t="str">
            <v>DESPACHO</v>
          </cell>
          <cell r="F3410" t="str">
            <v>NORMAL</v>
          </cell>
          <cell r="G3410" t="str">
            <v>FT85489</v>
          </cell>
          <cell r="H3410">
            <v>44967</v>
          </cell>
          <cell r="I3410" t="str">
            <v>ENTREGADO</v>
          </cell>
          <cell r="J3410">
            <v>44970</v>
          </cell>
          <cell r="K3410" t="str">
            <v>MARLON ARMANDO GOYA CARVAJAL</v>
          </cell>
          <cell r="L3410" t="str">
            <v>ROCA  AV RIOBAMBA 313  Y MANUEL GALECIO LIGERO</v>
          </cell>
        </row>
        <row r="3411">
          <cell r="A3411" t="str">
            <v>21974</v>
          </cell>
          <cell r="B3411">
            <v>513637</v>
          </cell>
          <cell r="C3411" t="str">
            <v>21974</v>
          </cell>
          <cell r="D3411" t="str">
            <v>MDELIVERY</v>
          </cell>
          <cell r="E3411" t="str">
            <v>DESPACHO</v>
          </cell>
          <cell r="F3411" t="str">
            <v>DERIVADO PICK UP</v>
          </cell>
          <cell r="G3411" t="str">
            <v>031080000021974</v>
          </cell>
          <cell r="H3411">
            <v>44967</v>
          </cell>
          <cell r="I3411" t="str">
            <v>INCIDENCIA</v>
          </cell>
          <cell r="J3411">
            <v>44973</v>
          </cell>
          <cell r="K3411" t="str">
            <v>MIGUEL ANTONIO SUAREZ PORTILLA</v>
          </cell>
          <cell r="L3411" t="str">
            <v>OFICINA TRAMACO SAN MARINO</v>
          </cell>
        </row>
        <row r="3412">
          <cell r="A3412" t="str">
            <v>30881</v>
          </cell>
          <cell r="B3412">
            <v>513638</v>
          </cell>
          <cell r="C3412" t="str">
            <v>30881</v>
          </cell>
          <cell r="D3412" t="str">
            <v>MDELIVERY</v>
          </cell>
          <cell r="E3412" t="str">
            <v>DESPACHO</v>
          </cell>
          <cell r="F3412" t="str">
            <v>DERIVADO PICK UP</v>
          </cell>
          <cell r="G3412" t="str">
            <v>031080000030881</v>
          </cell>
          <cell r="H3412">
            <v>44967</v>
          </cell>
          <cell r="I3412" t="str">
            <v>ENTREGADO</v>
          </cell>
          <cell r="J3412">
            <v>44972</v>
          </cell>
          <cell r="K3412" t="str">
            <v>JUAN JOSE YERENA ZUNIGA</v>
          </cell>
          <cell r="L3412" t="str">
            <v>OFICINA TRAMACO CENTRO DE DISTRIBUCION VIA A DAULE</v>
          </cell>
        </row>
        <row r="3413">
          <cell r="A3413" t="str">
            <v>32650</v>
          </cell>
          <cell r="B3413">
            <v>513639</v>
          </cell>
          <cell r="C3413" t="str">
            <v>32650</v>
          </cell>
          <cell r="D3413" t="str">
            <v>MDELIVERY</v>
          </cell>
          <cell r="E3413" t="str">
            <v>DESPACHO</v>
          </cell>
          <cell r="F3413" t="str">
            <v>NORMAL</v>
          </cell>
          <cell r="G3413" t="str">
            <v>031080000032650</v>
          </cell>
          <cell r="H3413">
            <v>44967</v>
          </cell>
          <cell r="I3413" t="str">
            <v>ENTREGADO</v>
          </cell>
          <cell r="J3413">
            <v>44971</v>
          </cell>
          <cell r="K3413" t="str">
            <v>TERESA DE JESUS MEDINA VALLEJO</v>
          </cell>
          <cell r="L3413" t="str">
            <v>JUBONES CALLE OCTAVA OESTE 902 Y 25 DE JUNIO</v>
          </cell>
        </row>
        <row r="3414">
          <cell r="A3414" t="str">
            <v>33859</v>
          </cell>
          <cell r="B3414">
            <v>513640</v>
          </cell>
          <cell r="C3414" t="str">
            <v>33859</v>
          </cell>
          <cell r="D3414" t="str">
            <v>MDELIVERY</v>
          </cell>
          <cell r="E3414" t="str">
            <v>DESPACHO</v>
          </cell>
          <cell r="F3414" t="str">
            <v>NORMAL</v>
          </cell>
          <cell r="G3414" t="str">
            <v>FT85549</v>
          </cell>
          <cell r="H3414">
            <v>44967</v>
          </cell>
          <cell r="I3414" t="str">
            <v>ENTREGADO</v>
          </cell>
          <cell r="J3414">
            <v>44970</v>
          </cell>
          <cell r="K3414" t="str">
            <v>KLEVER GABRIEL YANCHA GUATAPI</v>
          </cell>
          <cell r="L3414" t="str">
            <v>CHILLOGALLO CALLE NICOLAS CEVALLOS S38 14 CALLE 4 O CALLE S38A</v>
          </cell>
        </row>
        <row r="3415">
          <cell r="A3415" t="str">
            <v>34715</v>
          </cell>
          <cell r="B3415">
            <v>513641</v>
          </cell>
          <cell r="C3415" t="str">
            <v>34715</v>
          </cell>
          <cell r="D3415" t="str">
            <v>MDELIVERY</v>
          </cell>
          <cell r="E3415" t="str">
            <v>DESPACHO</v>
          </cell>
          <cell r="F3415" t="str">
            <v>NORMAL</v>
          </cell>
          <cell r="G3415" t="str">
            <v>FT85492</v>
          </cell>
          <cell r="H3415">
            <v>44967</v>
          </cell>
          <cell r="I3415" t="str">
            <v>ENTREGADO</v>
          </cell>
          <cell r="J3415">
            <v>44971</v>
          </cell>
          <cell r="K3415" t="str">
            <v>DIEGO JEREMY BAQUE JAIME</v>
          </cell>
          <cell r="L3415" t="str">
            <v>XIMENA FLORIDA 2 MZ 31 SL 2</v>
          </cell>
        </row>
        <row r="3416">
          <cell r="A3416" t="str">
            <v>35318</v>
          </cell>
          <cell r="B3416">
            <v>513642</v>
          </cell>
          <cell r="C3416" t="str">
            <v>35318</v>
          </cell>
          <cell r="D3416" t="str">
            <v>MDELIVERY</v>
          </cell>
          <cell r="E3416" t="str">
            <v>DESPACHO</v>
          </cell>
          <cell r="F3416" t="str">
            <v>NORMAL</v>
          </cell>
          <cell r="G3416" t="str">
            <v>031080000035318</v>
          </cell>
          <cell r="H3416">
            <v>44967</v>
          </cell>
          <cell r="I3416" t="str">
            <v>ENTREGADO</v>
          </cell>
          <cell r="J3416">
            <v>44970</v>
          </cell>
          <cell r="K3416" t="str">
            <v>MARIANA AGRIPINA ARTEAGA CEDENO</v>
          </cell>
          <cell r="L3416" t="str">
            <v>MANTA VIA A JARAMIJO  46  Y CALLEJON 2F</v>
          </cell>
        </row>
        <row r="3417">
          <cell r="A3417" t="str">
            <v>36117</v>
          </cell>
          <cell r="B3417">
            <v>513643</v>
          </cell>
          <cell r="C3417" t="str">
            <v>36117</v>
          </cell>
          <cell r="D3417" t="str">
            <v>MDELIVERY</v>
          </cell>
          <cell r="E3417" t="str">
            <v>DESPACHO</v>
          </cell>
          <cell r="F3417" t="str">
            <v>NORMAL</v>
          </cell>
          <cell r="G3417" t="str">
            <v>031080000036117</v>
          </cell>
          <cell r="H3417">
            <v>44967</v>
          </cell>
          <cell r="I3417" t="str">
            <v>INCIDENCIA</v>
          </cell>
          <cell r="J3417">
            <v>44973</v>
          </cell>
          <cell r="K3417" t="str">
            <v>SANTIAGO GUILLERMO SORIA FREIRE</v>
          </cell>
          <cell r="L3417" t="str">
            <v>AMBATO AV UNIDAD NACIONAL  SN  Y PASTEUR</v>
          </cell>
        </row>
        <row r="3418">
          <cell r="A3418" t="str">
            <v>36555</v>
          </cell>
          <cell r="B3418">
            <v>513644</v>
          </cell>
          <cell r="C3418" t="str">
            <v>36555</v>
          </cell>
          <cell r="D3418" t="str">
            <v>MDELIVERY</v>
          </cell>
          <cell r="E3418" t="str">
            <v>DESPACHO</v>
          </cell>
          <cell r="F3418" t="str">
            <v>NORMAL</v>
          </cell>
          <cell r="G3418" t="str">
            <v>FT85548</v>
          </cell>
          <cell r="H3418">
            <v>44967</v>
          </cell>
          <cell r="I3418" t="str">
            <v>ENTREGADO</v>
          </cell>
          <cell r="J3418">
            <v>44971</v>
          </cell>
          <cell r="K3418" t="str">
            <v>MERCEDES DE LOURDES SANTACRUZ FLORES</v>
          </cell>
          <cell r="L3418" t="str">
            <v>CHIMBACALLE CALLE CHAMBO  S8 200  Y LOS ANDES</v>
          </cell>
        </row>
        <row r="3419">
          <cell r="A3419" t="str">
            <v>38045</v>
          </cell>
          <cell r="B3419">
            <v>513645</v>
          </cell>
          <cell r="C3419" t="str">
            <v>38045</v>
          </cell>
          <cell r="D3419" t="str">
            <v>MDELIVERY</v>
          </cell>
          <cell r="E3419" t="str">
            <v>DESPACHO</v>
          </cell>
          <cell r="F3419" t="str">
            <v>NORMAL</v>
          </cell>
          <cell r="G3419" t="str">
            <v>031080000038045</v>
          </cell>
          <cell r="H3419">
            <v>44967</v>
          </cell>
          <cell r="I3419" t="str">
            <v>ENTREGADO</v>
          </cell>
          <cell r="J3419">
            <v>44970</v>
          </cell>
          <cell r="K3419" t="str">
            <v>JORGE MANUEL  GARCIA MONTUFAR</v>
          </cell>
          <cell r="L3419" t="str">
            <v>ELOY ALFARO CDLA ORAMA GONZALES  MZ 10 VILLA 37</v>
          </cell>
        </row>
        <row r="3420">
          <cell r="A3420" t="str">
            <v>38225</v>
          </cell>
          <cell r="B3420">
            <v>513646</v>
          </cell>
          <cell r="C3420" t="str">
            <v>38225</v>
          </cell>
          <cell r="D3420" t="str">
            <v>MDELIVERY</v>
          </cell>
          <cell r="E3420" t="str">
            <v>DESPACHO</v>
          </cell>
          <cell r="F3420" t="str">
            <v>NORMAL</v>
          </cell>
          <cell r="G3420" t="str">
            <v>FT85497</v>
          </cell>
          <cell r="H3420">
            <v>44967</v>
          </cell>
          <cell r="I3420" t="str">
            <v>ENTREGADO</v>
          </cell>
          <cell r="J3420">
            <v>44971</v>
          </cell>
          <cell r="K3420" t="str">
            <v>GALO ALBERTO CORONEL LEON</v>
          </cell>
          <cell r="L3420" t="str">
            <v>TARQUI CALLE 6TO CALLEJON 20 NO SN AV 44 NO</v>
          </cell>
        </row>
        <row r="3421">
          <cell r="A3421" t="str">
            <v>38638</v>
          </cell>
          <cell r="B3421">
            <v>513647</v>
          </cell>
          <cell r="C3421" t="str">
            <v>38638</v>
          </cell>
          <cell r="D3421" t="str">
            <v>MDELIVERY</v>
          </cell>
          <cell r="E3421" t="str">
            <v>DESPACHO</v>
          </cell>
          <cell r="F3421" t="str">
            <v>NORMAL</v>
          </cell>
          <cell r="G3421" t="str">
            <v>031080000038638</v>
          </cell>
          <cell r="H3421">
            <v>44967</v>
          </cell>
          <cell r="I3421" t="str">
            <v>ENTREGADO</v>
          </cell>
          <cell r="J3421">
            <v>44972</v>
          </cell>
          <cell r="K3421" t="str">
            <v>MARCOS ALONSO VEINTIMILLA ESPINOZA</v>
          </cell>
          <cell r="L3421" t="str">
            <v>GRAL VILLAMIL AV 3 DE AGOSTO  SN  Y EDUARDO CRUZ</v>
          </cell>
        </row>
        <row r="3422">
          <cell r="A3422" t="str">
            <v>38809</v>
          </cell>
          <cell r="B3422">
            <v>513648</v>
          </cell>
          <cell r="C3422" t="str">
            <v>38809</v>
          </cell>
          <cell r="D3422" t="str">
            <v>MDELIVERY</v>
          </cell>
          <cell r="E3422" t="str">
            <v>DESPACHO</v>
          </cell>
          <cell r="F3422" t="str">
            <v>NORMAL</v>
          </cell>
          <cell r="G3422" t="str">
            <v>031080000038809</v>
          </cell>
          <cell r="H3422">
            <v>44967</v>
          </cell>
          <cell r="I3422" t="str">
            <v>INCIDENCIA</v>
          </cell>
          <cell r="J3422">
            <v>44973</v>
          </cell>
          <cell r="K3422" t="str">
            <v>PAUL ALEXANDER CHUNATA VIZCAINO</v>
          </cell>
          <cell r="L3422" t="str">
            <v>SANTO DOMINGO CALLE CUENCA SN CALLE GALAPAGOS</v>
          </cell>
        </row>
        <row r="3423">
          <cell r="A3423" t="str">
            <v>38864</v>
          </cell>
          <cell r="B3423">
            <v>513649</v>
          </cell>
          <cell r="C3423" t="str">
            <v>38864</v>
          </cell>
          <cell r="D3423" t="str">
            <v>MDELIVERY</v>
          </cell>
          <cell r="E3423" t="str">
            <v>DESPACHO</v>
          </cell>
          <cell r="F3423" t="str">
            <v>NORMAL</v>
          </cell>
          <cell r="G3423" t="str">
            <v>031080000038864</v>
          </cell>
          <cell r="H3423">
            <v>44967</v>
          </cell>
          <cell r="I3423" t="str">
            <v>ENTREGADO</v>
          </cell>
          <cell r="J3423">
            <v>44970</v>
          </cell>
          <cell r="K3423" t="str">
            <v>JORGE LUIS  MONTES RUIZ</v>
          </cell>
          <cell r="L3423" t="str">
            <v>SANTO DOMINGO CALLE 3 DE JULIO SN CALLE SAN MIGUEL</v>
          </cell>
        </row>
        <row r="3424">
          <cell r="A3424" t="str">
            <v>38887</v>
          </cell>
          <cell r="B3424">
            <v>513650</v>
          </cell>
          <cell r="C3424" t="str">
            <v>38887</v>
          </cell>
          <cell r="D3424" t="str">
            <v>MDELIVERY</v>
          </cell>
          <cell r="E3424" t="str">
            <v>DESPACHO</v>
          </cell>
          <cell r="F3424" t="str">
            <v>DERIVADO PICK UP</v>
          </cell>
          <cell r="G3424" t="str">
            <v>031080000038887</v>
          </cell>
          <cell r="H3424">
            <v>44967</v>
          </cell>
          <cell r="I3424" t="str">
            <v>ENTREGADO</v>
          </cell>
          <cell r="J3424">
            <v>44970</v>
          </cell>
          <cell r="K3424" t="str">
            <v>LUIS RAUL  AGUIRRE ALVARADO</v>
          </cell>
          <cell r="L3424" t="str">
            <v>OFICINA TRAMACO SANTO DOMINGO</v>
          </cell>
        </row>
        <row r="3425">
          <cell r="A3425" t="str">
            <v>38933</v>
          </cell>
          <cell r="B3425">
            <v>513651</v>
          </cell>
          <cell r="C3425" t="str">
            <v>38933</v>
          </cell>
          <cell r="D3425" t="str">
            <v>MDELIVERY</v>
          </cell>
          <cell r="E3425" t="str">
            <v>DESPACHO</v>
          </cell>
          <cell r="F3425" t="str">
            <v>NORMAL</v>
          </cell>
          <cell r="G3425" t="str">
            <v>031080000038933</v>
          </cell>
          <cell r="H3425">
            <v>44967</v>
          </cell>
          <cell r="I3425" t="str">
            <v>ENTREGADO</v>
          </cell>
          <cell r="J3425">
            <v>44970</v>
          </cell>
          <cell r="K3425" t="str">
            <v>SANTIAGO MANUEL  MENDOZA LINO</v>
          </cell>
          <cell r="L3425" t="str">
            <v>ANDRES DE VERA CALLE SAN EDUARDO SN ENTRE VICENTE MACIAS Y 1 DE MAYO</v>
          </cell>
        </row>
        <row r="3426">
          <cell r="A3426" t="str">
            <v>39124</v>
          </cell>
          <cell r="B3426">
            <v>513652</v>
          </cell>
          <cell r="C3426" t="str">
            <v>39124</v>
          </cell>
          <cell r="D3426" t="str">
            <v>MDELIVERY</v>
          </cell>
          <cell r="E3426" t="str">
            <v>DESPACHO</v>
          </cell>
          <cell r="F3426" t="str">
            <v>DERIVADO PICK UP</v>
          </cell>
          <cell r="G3426" t="str">
            <v>031080000039124</v>
          </cell>
          <cell r="H3426">
            <v>44967</v>
          </cell>
          <cell r="I3426" t="str">
            <v>INCIDENCIA</v>
          </cell>
          <cell r="J3426">
            <v>44973</v>
          </cell>
          <cell r="K3426" t="str">
            <v>MILTON MANUEL JIMENEZ VILLAMAR</v>
          </cell>
          <cell r="L3426" t="str">
            <v>OFICINA TRAMACO CENTRO DE DISTRIBUCION VIA A DAULE</v>
          </cell>
        </row>
        <row r="3427">
          <cell r="A3427" t="str">
            <v>39181</v>
          </cell>
          <cell r="B3427">
            <v>513653</v>
          </cell>
          <cell r="C3427" t="str">
            <v>39181</v>
          </cell>
          <cell r="D3427" t="str">
            <v>MDELIVERY</v>
          </cell>
          <cell r="E3427" t="str">
            <v>DESPACHO</v>
          </cell>
          <cell r="F3427" t="str">
            <v>NORMAL</v>
          </cell>
          <cell r="G3427" t="str">
            <v>031080000039181</v>
          </cell>
          <cell r="H3427">
            <v>44967</v>
          </cell>
          <cell r="I3427" t="str">
            <v>ENTREGADO</v>
          </cell>
          <cell r="J3427">
            <v>44970</v>
          </cell>
          <cell r="K3427" t="str">
            <v>MARITZA ELIZABETH  PILAMUNGA AGUALONGO</v>
          </cell>
          <cell r="L3427" t="str">
            <v>VEINTIMILLA CALLE SELVA ALEGRE  SN  Y J CISNEROS</v>
          </cell>
        </row>
        <row r="3428">
          <cell r="A3428" t="str">
            <v>39276</v>
          </cell>
          <cell r="B3428">
            <v>513654</v>
          </cell>
          <cell r="C3428" t="str">
            <v>39276</v>
          </cell>
          <cell r="D3428" t="str">
            <v>MDELIVERY</v>
          </cell>
          <cell r="E3428" t="str">
            <v>DESPACHO</v>
          </cell>
          <cell r="F3428" t="str">
            <v>NORMAL</v>
          </cell>
          <cell r="G3428" t="str">
            <v>FT85491</v>
          </cell>
          <cell r="H3428">
            <v>44967</v>
          </cell>
          <cell r="I3428" t="str">
            <v>ENTREGADO</v>
          </cell>
          <cell r="J3428">
            <v>44970</v>
          </cell>
          <cell r="K3428" t="str">
            <v>FELIX MICHAEL CAMPOSANO COX</v>
          </cell>
          <cell r="L3428" t="str">
            <v>LETAMENDI CALLE COLOMBIA  SN  Y LA 23</v>
          </cell>
        </row>
        <row r="3429">
          <cell r="A3429" t="str">
            <v>39338</v>
          </cell>
          <cell r="B3429">
            <v>513655</v>
          </cell>
          <cell r="C3429" t="str">
            <v>39338</v>
          </cell>
          <cell r="D3429" t="str">
            <v>MDELIVERY</v>
          </cell>
          <cell r="E3429" t="str">
            <v>DESPACHO</v>
          </cell>
          <cell r="F3429" t="str">
            <v>NORMAL</v>
          </cell>
          <cell r="G3429" t="str">
            <v>FT85544</v>
          </cell>
          <cell r="H3429">
            <v>44967</v>
          </cell>
          <cell r="I3429" t="str">
            <v>ENTREGADO</v>
          </cell>
          <cell r="J3429">
            <v>44970</v>
          </cell>
          <cell r="K3429" t="str">
            <v>TATIANA ESLENDY SALAZAR SHIGUANGO</v>
          </cell>
          <cell r="L3429" t="str">
            <v>GUAYLLABAMBA PSJE 64  SN  Y VIA PANAMERICANA</v>
          </cell>
        </row>
        <row r="3430">
          <cell r="A3430" t="str">
            <v>39374</v>
          </cell>
          <cell r="B3430">
            <v>513656</v>
          </cell>
          <cell r="C3430" t="str">
            <v>39374</v>
          </cell>
          <cell r="D3430" t="str">
            <v>MDELIVERY</v>
          </cell>
          <cell r="E3430" t="str">
            <v>DESPACHO</v>
          </cell>
          <cell r="F3430" t="str">
            <v>DERIVADO PICK UP</v>
          </cell>
          <cell r="G3430" t="str">
            <v>031080000039374</v>
          </cell>
          <cell r="H3430">
            <v>44967</v>
          </cell>
          <cell r="I3430" t="str">
            <v>INCIDENCIA</v>
          </cell>
          <cell r="J3430">
            <v>44973</v>
          </cell>
          <cell r="K3430" t="str">
            <v>ALAN GEOSSUE CASTILLO QUINTERO</v>
          </cell>
          <cell r="L3430" t="str">
            <v>OFICINA TRAMACO SAN LORENZO</v>
          </cell>
        </row>
        <row r="3431">
          <cell r="A3431" t="str">
            <v>39464</v>
          </cell>
          <cell r="B3431">
            <v>513657</v>
          </cell>
          <cell r="C3431" t="str">
            <v>39464</v>
          </cell>
          <cell r="D3431" t="str">
            <v>MDELIVERY</v>
          </cell>
          <cell r="E3431" t="str">
            <v>DESPACHO</v>
          </cell>
          <cell r="F3431" t="str">
            <v>DERIVADO PICK UP</v>
          </cell>
          <cell r="G3431" t="str">
            <v>031080000039464</v>
          </cell>
          <cell r="H3431">
            <v>44967</v>
          </cell>
          <cell r="I3431" t="str">
            <v>INCIDENCIA</v>
          </cell>
          <cell r="J3431">
            <v>44973</v>
          </cell>
          <cell r="K3431" t="str">
            <v>GEOVANNY ARTURO VERGARA BOLANO</v>
          </cell>
          <cell r="L3431" t="str">
            <v>OFICINA TRAMACO PORTETE</v>
          </cell>
        </row>
        <row r="3432">
          <cell r="A3432" t="str">
            <v>39623</v>
          </cell>
          <cell r="B3432">
            <v>513658</v>
          </cell>
          <cell r="C3432" t="str">
            <v>39623</v>
          </cell>
          <cell r="D3432" t="str">
            <v>MDELIVERY</v>
          </cell>
          <cell r="E3432" t="str">
            <v>DESPACHO</v>
          </cell>
          <cell r="F3432" t="str">
            <v>DERIVADO PICK UP</v>
          </cell>
          <cell r="G3432" t="str">
            <v>031080000039623</v>
          </cell>
          <cell r="H3432">
            <v>44967</v>
          </cell>
          <cell r="I3432" t="str">
            <v>ENTREGADO</v>
          </cell>
          <cell r="J3432">
            <v>44970</v>
          </cell>
          <cell r="K3432" t="str">
            <v>DAVID ERNESTO GUANO CORREA</v>
          </cell>
          <cell r="L3432" t="str">
            <v>OFICINA TRAMACO QUITUMBE</v>
          </cell>
        </row>
        <row r="3433">
          <cell r="A3433" t="str">
            <v>39625</v>
          </cell>
          <cell r="B3433">
            <v>513659</v>
          </cell>
          <cell r="C3433" t="str">
            <v>39625</v>
          </cell>
          <cell r="D3433" t="str">
            <v>MDELIVERY</v>
          </cell>
          <cell r="E3433" t="str">
            <v>DESPACHO</v>
          </cell>
          <cell r="F3433" t="str">
            <v>NORMAL</v>
          </cell>
          <cell r="G3433" t="str">
            <v>FT85500</v>
          </cell>
          <cell r="H3433">
            <v>44967</v>
          </cell>
          <cell r="I3433" t="str">
            <v>ENTREGADO</v>
          </cell>
          <cell r="J3433">
            <v>44970</v>
          </cell>
          <cell r="K3433" t="str">
            <v>JOSE LUIS  ORTIZ GRANOBLE</v>
          </cell>
          <cell r="L3433" t="str">
            <v>TARQUI COOP JUAN MONTALVO  MZ 1732 SOLAR 14</v>
          </cell>
        </row>
        <row r="3434">
          <cell r="A3434" t="str">
            <v>39863</v>
          </cell>
          <cell r="B3434">
            <v>513660</v>
          </cell>
          <cell r="C3434" t="str">
            <v>39863</v>
          </cell>
          <cell r="D3434" t="str">
            <v>MDELIVERY</v>
          </cell>
          <cell r="E3434" t="str">
            <v>DESPACHO</v>
          </cell>
          <cell r="F3434" t="str">
            <v>NORMAL</v>
          </cell>
          <cell r="G3434" t="str">
            <v>031080000039863</v>
          </cell>
          <cell r="H3434">
            <v>44967</v>
          </cell>
          <cell r="I3434" t="str">
            <v>ENTREGADO</v>
          </cell>
          <cell r="J3434">
            <v>44970</v>
          </cell>
          <cell r="K3434" t="str">
            <v>ELIO ANTONIO CONTRERAS CRUZ</v>
          </cell>
          <cell r="L3434" t="str">
            <v>LA PROVIDENCIA CALLE NAPOLEON MERA  SN  ENTRE ZARUMA Y MARCEL LANIADO</v>
          </cell>
        </row>
        <row r="3435">
          <cell r="A3435" t="str">
            <v>4885302</v>
          </cell>
          <cell r="B3435">
            <v>513661</v>
          </cell>
          <cell r="C3435" t="str">
            <v>4885302</v>
          </cell>
          <cell r="D3435" t="str">
            <v>MDELIVERY</v>
          </cell>
          <cell r="E3435" t="str">
            <v>DESPACHO</v>
          </cell>
          <cell r="F3435" t="str">
            <v>NORMAL</v>
          </cell>
          <cell r="G3435" t="str">
            <v>031080004885302</v>
          </cell>
          <cell r="H3435">
            <v>44967</v>
          </cell>
          <cell r="I3435" t="str">
            <v>ENTREGADO</v>
          </cell>
          <cell r="J3435">
            <v>44970</v>
          </cell>
          <cell r="K3435" t="str">
            <v>JOSE MIGUEL VALERA MENDOZA</v>
          </cell>
          <cell r="L3435" t="str">
            <v>MANTA CALLE 1   35</v>
          </cell>
        </row>
        <row r="3436">
          <cell r="A3436" t="str">
            <v>4885315</v>
          </cell>
          <cell r="B3436">
            <v>513662</v>
          </cell>
          <cell r="C3436" t="str">
            <v>4885315</v>
          </cell>
          <cell r="D3436" t="str">
            <v>MDELIVERY</v>
          </cell>
          <cell r="E3436" t="str">
            <v>DESPACHO</v>
          </cell>
          <cell r="F3436" t="str">
            <v>NORMAL</v>
          </cell>
          <cell r="G3436" t="str">
            <v>031080004885315</v>
          </cell>
          <cell r="H3436">
            <v>44967</v>
          </cell>
          <cell r="I3436" t="str">
            <v>ENTREGADO</v>
          </cell>
          <cell r="J3436">
            <v>44970</v>
          </cell>
          <cell r="K3436" t="str">
            <v>JOSE MIGUEL VALERA MENDOZA</v>
          </cell>
          <cell r="L3436" t="str">
            <v>MANTA CALLE 1   35</v>
          </cell>
        </row>
        <row r="3437">
          <cell r="A3437" t="str">
            <v>4885354</v>
          </cell>
          <cell r="B3437">
            <v>513663</v>
          </cell>
          <cell r="C3437" t="str">
            <v>4885354</v>
          </cell>
          <cell r="D3437" t="str">
            <v>MDELIVERY</v>
          </cell>
          <cell r="E3437" t="str">
            <v>DESPACHO</v>
          </cell>
          <cell r="F3437" t="str">
            <v>NORMAL</v>
          </cell>
          <cell r="G3437" t="str">
            <v>031080004885354</v>
          </cell>
          <cell r="H3437">
            <v>44967</v>
          </cell>
          <cell r="I3437" t="str">
            <v>ENTREGADO</v>
          </cell>
          <cell r="J3437">
            <v>44972</v>
          </cell>
          <cell r="K3437" t="str">
            <v>Luis Xavier Zambrano Lara</v>
          </cell>
          <cell r="L3437" t="str">
            <v>DURAN CIUDADELA ABEL GILBERT 3 MZ C28 VILLA 22</v>
          </cell>
        </row>
        <row r="3438">
          <cell r="A3438" t="str">
            <v>4885962</v>
          </cell>
          <cell r="B3438">
            <v>513664</v>
          </cell>
          <cell r="C3438" t="str">
            <v>4885962</v>
          </cell>
          <cell r="D3438" t="str">
            <v>MDELIVERY</v>
          </cell>
          <cell r="E3438" t="str">
            <v>DESPACHO</v>
          </cell>
          <cell r="F3438" t="str">
            <v>NORMAL</v>
          </cell>
          <cell r="G3438" t="str">
            <v>FT85547</v>
          </cell>
          <cell r="H3438">
            <v>44967</v>
          </cell>
          <cell r="I3438" t="str">
            <v>ENTREGADO</v>
          </cell>
          <cell r="J3438">
            <v>44970</v>
          </cell>
          <cell r="K3438" t="str">
            <v>ISABEL PAULINA ARAUJO MONGE</v>
          </cell>
          <cell r="L3438" t="str">
            <v>RUMIPAMBA  CALLE FALCONI  OE1 81  Y AV DE LA PRENSA</v>
          </cell>
        </row>
        <row r="3439">
          <cell r="A3439" t="str">
            <v>4885998</v>
          </cell>
          <cell r="B3439">
            <v>513665</v>
          </cell>
          <cell r="C3439" t="str">
            <v>4885998</v>
          </cell>
          <cell r="D3439" t="str">
            <v>MDELIVERY</v>
          </cell>
          <cell r="E3439" t="str">
            <v>DESPACHO</v>
          </cell>
          <cell r="F3439" t="str">
            <v>NORMAL</v>
          </cell>
          <cell r="G3439" t="str">
            <v>FT85543</v>
          </cell>
          <cell r="H3439">
            <v>44967</v>
          </cell>
          <cell r="I3439" t="str">
            <v>ENTREGADO</v>
          </cell>
          <cell r="J3439">
            <v>44970</v>
          </cell>
          <cell r="K3439" t="str">
            <v>Christian Santiago Canchignia Cadena</v>
          </cell>
          <cell r="L3439" t="str">
            <v>INAQUITO AV DIEGO DE ALMAGRO  SN  Y WHYMPER</v>
          </cell>
        </row>
        <row r="3440">
          <cell r="A3440" t="str">
            <v>4886077</v>
          </cell>
          <cell r="B3440">
            <v>513666</v>
          </cell>
          <cell r="C3440" t="str">
            <v>4886077</v>
          </cell>
          <cell r="D3440" t="str">
            <v>MDELIVERY</v>
          </cell>
          <cell r="E3440" t="str">
            <v>DESPACHO</v>
          </cell>
          <cell r="F3440" t="str">
            <v>NORMAL</v>
          </cell>
          <cell r="G3440" t="str">
            <v>031080004886077</v>
          </cell>
          <cell r="H3440">
            <v>44967</v>
          </cell>
          <cell r="I3440" t="str">
            <v>ENTREGADO</v>
          </cell>
          <cell r="J3440">
            <v>44970</v>
          </cell>
          <cell r="K3440" t="str">
            <v>LUIS JAVIER CARRILLO FONSECA</v>
          </cell>
          <cell r="L3440" t="str">
            <v>RIOBAMBA CALLE CHILE  10 51  Y PURUHA</v>
          </cell>
        </row>
        <row r="3441">
          <cell r="A3441" t="str">
            <v>4886476</v>
          </cell>
          <cell r="B3441">
            <v>513667</v>
          </cell>
          <cell r="C3441" t="str">
            <v>4886476</v>
          </cell>
          <cell r="D3441" t="str">
            <v>MDELIVERY</v>
          </cell>
          <cell r="E3441" t="str">
            <v>DESPACHO</v>
          </cell>
          <cell r="F3441" t="str">
            <v>NORMAL</v>
          </cell>
          <cell r="G3441" t="str">
            <v>FT85555</v>
          </cell>
          <cell r="H3441">
            <v>44967</v>
          </cell>
          <cell r="I3441" t="str">
            <v>ENTREGADO</v>
          </cell>
          <cell r="J3441">
            <v>44970</v>
          </cell>
          <cell r="K3441" t="str">
            <v>EDWIN ARTURO CASTILLO MONCAYO</v>
          </cell>
          <cell r="L3441" t="str">
            <v>COMITE DEL PUEBLO AV GALO PLAZA LASSO  13 205 Y DE LOS CEREZOS</v>
          </cell>
        </row>
        <row r="3442">
          <cell r="A3442" t="str">
            <v>4886650</v>
          </cell>
          <cell r="B3442">
            <v>513668</v>
          </cell>
          <cell r="C3442" t="str">
            <v>4886650</v>
          </cell>
          <cell r="D3442" t="str">
            <v>MDELIVERY</v>
          </cell>
          <cell r="E3442" t="str">
            <v>DESPACHO</v>
          </cell>
          <cell r="F3442" t="str">
            <v>NORMAL</v>
          </cell>
          <cell r="G3442" t="str">
            <v>031080004886650</v>
          </cell>
          <cell r="H3442">
            <v>44967</v>
          </cell>
          <cell r="I3442" t="str">
            <v>ENTREGADO</v>
          </cell>
          <cell r="J3442">
            <v>44968</v>
          </cell>
          <cell r="K3442" t="str">
            <v>EVELYN MARITZA MENDOZA BAILON</v>
          </cell>
          <cell r="L3442" t="str">
            <v>MANTA  CALLE 306  SN  AV 113</v>
          </cell>
        </row>
        <row r="3443">
          <cell r="A3443" t="str">
            <v>4887438</v>
          </cell>
          <cell r="B3443">
            <v>513669</v>
          </cell>
          <cell r="C3443" t="str">
            <v>4887438</v>
          </cell>
          <cell r="D3443" t="str">
            <v>MDELIVERY</v>
          </cell>
          <cell r="E3443" t="str">
            <v>DESPACHO</v>
          </cell>
          <cell r="F3443" t="str">
            <v>NORMAL</v>
          </cell>
          <cell r="G3443" t="str">
            <v>031080004887438</v>
          </cell>
          <cell r="H3443">
            <v>44967</v>
          </cell>
          <cell r="I3443" t="str">
            <v>ENTREGADO</v>
          </cell>
          <cell r="J3443">
            <v>44970</v>
          </cell>
          <cell r="K3443" t="str">
            <v>Xavier Patricio Zambrano Cruzatty</v>
          </cell>
          <cell r="L3443" t="str">
            <v>SANTA ELENA AV GUAYAQUIL  SN Y CALLE 3</v>
          </cell>
        </row>
        <row r="3444">
          <cell r="A3444" t="str">
            <v>4887711</v>
          </cell>
          <cell r="B3444">
            <v>513670</v>
          </cell>
          <cell r="C3444" t="str">
            <v>4887711</v>
          </cell>
          <cell r="D3444" t="str">
            <v>MDELIVERY</v>
          </cell>
          <cell r="E3444" t="str">
            <v>DESPACHO</v>
          </cell>
          <cell r="F3444" t="str">
            <v>NORMAL</v>
          </cell>
          <cell r="G3444" t="str">
            <v>031080004887711</v>
          </cell>
          <cell r="H3444">
            <v>44967</v>
          </cell>
          <cell r="I3444" t="str">
            <v>ENTREGADO</v>
          </cell>
          <cell r="J3444">
            <v>44971</v>
          </cell>
          <cell r="K3444" t="str">
            <v>Milton Andres Gavilanez Echeverria</v>
          </cell>
          <cell r="L3444" t="str">
            <v>LIZARZABURU  CALLE JORGE MONCAYO DONOSO  MZ T CASA 9  Y AV 11 DE NOVIEMBRE</v>
          </cell>
        </row>
        <row r="3445">
          <cell r="A3445" t="str">
            <v>4888008</v>
          </cell>
          <cell r="B3445">
            <v>513671</v>
          </cell>
          <cell r="C3445" t="str">
            <v>4888008</v>
          </cell>
          <cell r="D3445" t="str">
            <v>MDELIVERY</v>
          </cell>
          <cell r="E3445" t="str">
            <v>DESPACHO</v>
          </cell>
          <cell r="F3445" t="str">
            <v>NORMAL</v>
          </cell>
          <cell r="G3445" t="str">
            <v>031080004888008</v>
          </cell>
          <cell r="H3445">
            <v>44967</v>
          </cell>
          <cell r="I3445" t="str">
            <v>ENTREGADO</v>
          </cell>
          <cell r="J3445">
            <v>44970</v>
          </cell>
          <cell r="K3445" t="str">
            <v>Edison Gabriel Pozo Villafuerte</v>
          </cell>
          <cell r="L3445" t="str">
            <v>PELILEO AV 24 DE MAYO  SN  Y AV CONFRATERNIDAD</v>
          </cell>
        </row>
        <row r="3446">
          <cell r="A3446" t="str">
            <v>4888189</v>
          </cell>
          <cell r="B3446">
            <v>513672</v>
          </cell>
          <cell r="C3446" t="str">
            <v>4888189</v>
          </cell>
          <cell r="D3446" t="str">
            <v>MDELIVERY</v>
          </cell>
          <cell r="E3446" t="str">
            <v>DESPACHO</v>
          </cell>
          <cell r="F3446" t="str">
            <v>NORMAL</v>
          </cell>
          <cell r="G3446" t="str">
            <v>031080004888189</v>
          </cell>
          <cell r="H3446">
            <v>44967</v>
          </cell>
          <cell r="I3446" t="str">
            <v>ENTREGADO</v>
          </cell>
          <cell r="J3446">
            <v>44970</v>
          </cell>
          <cell r="K3446" t="str">
            <v>Ricardo Jose Altamirano Bano</v>
          </cell>
          <cell r="L3446" t="str">
            <v>AMBATO AV BOLIVARIANA  SN  Y CONVENTO SAN AGUSTIN</v>
          </cell>
        </row>
        <row r="3447">
          <cell r="A3447" t="str">
            <v>4888520</v>
          </cell>
          <cell r="B3447">
            <v>513673</v>
          </cell>
          <cell r="C3447" t="str">
            <v>4888520</v>
          </cell>
          <cell r="D3447" t="str">
            <v>MDELIVERY</v>
          </cell>
          <cell r="E3447" t="str">
            <v>DESPACHO</v>
          </cell>
          <cell r="F3447" t="str">
            <v>NORMAL</v>
          </cell>
          <cell r="G3447" t="str">
            <v>031080004888520</v>
          </cell>
          <cell r="H3447">
            <v>44967</v>
          </cell>
          <cell r="I3447" t="str">
            <v>EN_TRANSITO</v>
          </cell>
          <cell r="J3447">
            <v>44967</v>
          </cell>
          <cell r="K3447" t="str">
            <v>Edisson Antonio Valdez Ordonez</v>
          </cell>
          <cell r="L3447" t="str">
            <v>EL TAMBO CARRERA INGAPIRCA  SN</v>
          </cell>
        </row>
        <row r="3448">
          <cell r="A3448" t="str">
            <v>4888877</v>
          </cell>
          <cell r="B3448">
            <v>513674</v>
          </cell>
          <cell r="C3448" t="str">
            <v>4888877</v>
          </cell>
          <cell r="D3448" t="str">
            <v>MDELIVERY</v>
          </cell>
          <cell r="E3448" t="str">
            <v>DESPACHO</v>
          </cell>
          <cell r="F3448" t="str">
            <v>NORMAL</v>
          </cell>
          <cell r="G3448" t="str">
            <v>FT85552</v>
          </cell>
          <cell r="H3448">
            <v>44967</v>
          </cell>
          <cell r="I3448" t="str">
            <v>ENTREGADO</v>
          </cell>
          <cell r="J3448">
            <v>44970</v>
          </cell>
          <cell r="K3448" t="str">
            <v>Bryan Fernando Molina Pilliza</v>
          </cell>
          <cell r="L3448" t="str">
            <v>INAQUITO AV JUAN JOSE DE VILLALENGUA  OE4 22 Y AV AMERICA</v>
          </cell>
        </row>
        <row r="3449">
          <cell r="A3449" t="str">
            <v>4889727</v>
          </cell>
          <cell r="B3449">
            <v>513675</v>
          </cell>
          <cell r="C3449" t="str">
            <v>4889727</v>
          </cell>
          <cell r="D3449" t="str">
            <v>MDELIVERY</v>
          </cell>
          <cell r="E3449" t="str">
            <v>DESPACHO</v>
          </cell>
          <cell r="F3449" t="str">
            <v>NORMAL</v>
          </cell>
          <cell r="G3449" t="str">
            <v>FT85541</v>
          </cell>
          <cell r="H3449">
            <v>44967</v>
          </cell>
          <cell r="I3449" t="str">
            <v>ENTREGADO</v>
          </cell>
          <cell r="J3449">
            <v>44971</v>
          </cell>
          <cell r="K3449" t="str">
            <v>ROBERTO YEROVI GUZMAN</v>
          </cell>
          <cell r="L3449" t="str">
            <v>BELISARIO QUEVEDO  AV COLON  OE3172  Y AMERICA</v>
          </cell>
        </row>
        <row r="3450">
          <cell r="A3450" t="str">
            <v>4889729</v>
          </cell>
          <cell r="B3450">
            <v>513676</v>
          </cell>
          <cell r="C3450" t="str">
            <v>4889729</v>
          </cell>
          <cell r="D3450" t="str">
            <v>MDELIVERY</v>
          </cell>
          <cell r="E3450" t="str">
            <v>DESPACHO</v>
          </cell>
          <cell r="F3450" t="str">
            <v>NORMAL</v>
          </cell>
          <cell r="G3450" t="str">
            <v>FT85553</v>
          </cell>
          <cell r="H3450">
            <v>44967</v>
          </cell>
          <cell r="I3450" t="str">
            <v>ENTREGADO</v>
          </cell>
          <cell r="J3450">
            <v>44972</v>
          </cell>
          <cell r="K3450" t="str">
            <v>Carlos Adrian Rodriguez Atiencia</v>
          </cell>
          <cell r="L3450" t="str">
            <v>MARISCAL SUCRE  AV IGNACIO DE VEINTIMILLA E566  Y REINA VICTORIA</v>
          </cell>
        </row>
        <row r="3451">
          <cell r="A3451" t="str">
            <v>4889739</v>
          </cell>
          <cell r="B3451">
            <v>513677</v>
          </cell>
          <cell r="C3451" t="str">
            <v>4889739</v>
          </cell>
          <cell r="D3451" t="str">
            <v>MDELIVERY</v>
          </cell>
          <cell r="E3451" t="str">
            <v>DESPACHO</v>
          </cell>
          <cell r="F3451" t="str">
            <v>NORMAL</v>
          </cell>
          <cell r="G3451" t="str">
            <v>031080004889739</v>
          </cell>
          <cell r="H3451">
            <v>44967</v>
          </cell>
          <cell r="I3451" t="str">
            <v>INCIDENCIA</v>
          </cell>
          <cell r="J3451">
            <v>44973</v>
          </cell>
          <cell r="K3451" t="str">
            <v>GIOCONDA MIREYA PENAFIEL BATALLAS</v>
          </cell>
          <cell r="L3451" t="str">
            <v>CARANQUI  CALLE NELSON EUGENIO LOPEZ  1 23</v>
          </cell>
        </row>
        <row r="3452">
          <cell r="A3452" t="str">
            <v>4890122</v>
          </cell>
          <cell r="B3452">
            <v>513678</v>
          </cell>
          <cell r="C3452" t="str">
            <v>4890122</v>
          </cell>
          <cell r="D3452" t="str">
            <v>MDELIVERY</v>
          </cell>
          <cell r="E3452" t="str">
            <v>DESPACHO</v>
          </cell>
          <cell r="F3452" t="str">
            <v>DERIVADO PICK UP</v>
          </cell>
          <cell r="G3452" t="str">
            <v>031080004890122</v>
          </cell>
          <cell r="H3452">
            <v>44967</v>
          </cell>
          <cell r="I3452" t="str">
            <v>ENTREGADO</v>
          </cell>
          <cell r="J3452">
            <v>44970</v>
          </cell>
          <cell r="K3452" t="str">
            <v>ADRIAN ALEXANDER VERA CHALEN</v>
          </cell>
          <cell r="L3452" t="str">
            <v>OFICINA TRAMACO PORTOVIEJO CENTRO DE DISTRIBUCION</v>
          </cell>
        </row>
        <row r="3453">
          <cell r="A3453" t="str">
            <v>4890799</v>
          </cell>
          <cell r="B3453">
            <v>513679</v>
          </cell>
          <cell r="C3453" t="str">
            <v>4890799</v>
          </cell>
          <cell r="D3453" t="str">
            <v>MDELIVERY</v>
          </cell>
          <cell r="E3453" t="str">
            <v>DESPACHO</v>
          </cell>
          <cell r="F3453" t="str">
            <v>NORMAL</v>
          </cell>
          <cell r="G3453" t="str">
            <v>FT85542</v>
          </cell>
          <cell r="H3453">
            <v>44967</v>
          </cell>
          <cell r="I3453" t="str">
            <v>ENTREGADO</v>
          </cell>
          <cell r="J3453">
            <v>44973</v>
          </cell>
          <cell r="K3453" t="str">
            <v>YURI MULET CASTELLANOS</v>
          </cell>
          <cell r="L3453" t="str">
            <v>COTOCOLLAO  CALLE SANTA TERESA  N70 319  Y ALFONSO DEL HIERRO</v>
          </cell>
        </row>
        <row r="3454">
          <cell r="A3454" t="str">
            <v>23-347</v>
          </cell>
          <cell r="B3454">
            <v>513633</v>
          </cell>
          <cell r="C3454" t="str">
            <v>23-347</v>
          </cell>
          <cell r="D3454" t="str">
            <v>VENTURA</v>
          </cell>
          <cell r="E3454" t="str">
            <v>DESPACHO</v>
          </cell>
          <cell r="F3454" t="str">
            <v>NORMAL</v>
          </cell>
          <cell r="G3454" t="str">
            <v>FT85483</v>
          </cell>
          <cell r="H3454">
            <v>44967</v>
          </cell>
          <cell r="I3454" t="str">
            <v>ENTREGADO</v>
          </cell>
          <cell r="J3454">
            <v>44970</v>
          </cell>
          <cell r="K3454" t="str">
            <v>DISMARKLUB GYE</v>
          </cell>
          <cell r="L3454" t="str">
            <v>AV. CARLOS JULIO AROSEMENA KM 11 ½</v>
          </cell>
        </row>
        <row r="3455">
          <cell r="A3455" t="str">
            <v>23-348</v>
          </cell>
          <cell r="B3455">
            <v>513632</v>
          </cell>
          <cell r="C3455" t="str">
            <v>23-348</v>
          </cell>
          <cell r="D3455" t="str">
            <v>VENTURA</v>
          </cell>
          <cell r="E3455" t="str">
            <v>DESPACHO</v>
          </cell>
          <cell r="F3455" t="str">
            <v>NORMAL</v>
          </cell>
          <cell r="G3455" t="str">
            <v>031002004255487</v>
          </cell>
          <cell r="H3455">
            <v>44967</v>
          </cell>
          <cell r="I3455" t="str">
            <v>ENTREGADO</v>
          </cell>
          <cell r="J3455">
            <v>44970</v>
          </cell>
          <cell r="K3455" t="str">
            <v>NORWAGEN</v>
          </cell>
          <cell r="L3455" t="str">
            <v>AV MARIANO ACOSTA # 1 Y LUIS JARAMILLO PEREZ</v>
          </cell>
        </row>
        <row r="3456">
          <cell r="A3456" t="str">
            <v>2494903</v>
          </cell>
          <cell r="B3456">
            <v>513600</v>
          </cell>
          <cell r="C3456" t="str">
            <v>2494903</v>
          </cell>
          <cell r="D3456" t="str">
            <v>MDELIVERY</v>
          </cell>
          <cell r="E3456" t="str">
            <v>DESPACHO</v>
          </cell>
          <cell r="F3456" t="str">
            <v>NORMAL</v>
          </cell>
          <cell r="G3456" t="str">
            <v>031080002494903</v>
          </cell>
          <cell r="H3456">
            <v>44967</v>
          </cell>
          <cell r="I3456" t="str">
            <v>ENTREGADO</v>
          </cell>
          <cell r="J3456">
            <v>44970</v>
          </cell>
          <cell r="K3456" t="str">
            <v xml:space="preserve"> JUAN SEBASTIAN TELLO GARCIA_ JUAN SEBASTIAN TELLO GARCIA</v>
          </cell>
          <cell r="L3456" t="str">
            <v>Loja calle hermano miguel y av orillas del zamora urb las palmeras entre la salle y colegio san juan bautista dejar con el guardia</v>
          </cell>
        </row>
        <row r="3457">
          <cell r="A3457" t="str">
            <v>2494904</v>
          </cell>
          <cell r="B3457">
            <v>513601</v>
          </cell>
          <cell r="C3457" t="str">
            <v>2494904</v>
          </cell>
          <cell r="D3457" t="str">
            <v>MDELIVERY</v>
          </cell>
          <cell r="E3457" t="str">
            <v>DESPACHO</v>
          </cell>
          <cell r="F3457" t="str">
            <v>NORMAL</v>
          </cell>
          <cell r="G3457" t="str">
            <v>FT85527</v>
          </cell>
          <cell r="H3457">
            <v>44967</v>
          </cell>
          <cell r="I3457" t="str">
            <v>ENTREGADO</v>
          </cell>
          <cell r="J3457">
            <v>44970</v>
          </cell>
          <cell r="K3457" t="str">
            <v xml:space="preserve">GABRIELA VACA_ LABORATORIOS SIEGFRIED S A </v>
          </cell>
          <cell r="L3457" t="str">
            <v>Av Republica de El Salvador N34 493 170135 Edificio Torre Gibraltar PB</v>
          </cell>
        </row>
        <row r="3458">
          <cell r="A3458" t="str">
            <v>2494906</v>
          </cell>
          <cell r="B3458">
            <v>513602</v>
          </cell>
          <cell r="C3458" t="str">
            <v>2494906</v>
          </cell>
          <cell r="D3458" t="str">
            <v>MDELIVERY</v>
          </cell>
          <cell r="E3458" t="str">
            <v>DESPACHO</v>
          </cell>
          <cell r="F3458" t="str">
            <v>NORMAL</v>
          </cell>
          <cell r="G3458" t="str">
            <v>FT85532</v>
          </cell>
          <cell r="H3458">
            <v>44967</v>
          </cell>
          <cell r="I3458" t="str">
            <v>ENTREGADO</v>
          </cell>
          <cell r="J3458">
            <v>44970</v>
          </cell>
          <cell r="K3458" t="str">
            <v xml:space="preserve">JENNY EGUEZ_ALPINA PRODUCTOS ALIMENTICIOS ALPIECUADOR S A </v>
          </cell>
          <cell r="L3458" t="str">
            <v>Av Repubica y Pasaje Martin Carrion Edificio Pucara</v>
          </cell>
        </row>
        <row r="3459">
          <cell r="A3459" t="str">
            <v>2494908</v>
          </cell>
          <cell r="B3459">
            <v>513603</v>
          </cell>
          <cell r="C3459" t="str">
            <v>2494908</v>
          </cell>
          <cell r="D3459" t="str">
            <v>MDELIVERY</v>
          </cell>
          <cell r="E3459" t="str">
            <v>DESPACHO</v>
          </cell>
          <cell r="F3459" t="str">
            <v>NORMAL</v>
          </cell>
          <cell r="G3459" t="str">
            <v>IC7036</v>
          </cell>
          <cell r="H3459">
            <v>44967</v>
          </cell>
          <cell r="I3459" t="str">
            <v>ENTREGADO</v>
          </cell>
          <cell r="J3459">
            <v>44970</v>
          </cell>
          <cell r="K3459" t="str">
            <v xml:space="preserve">Francisco MuNoz_ LABORATORIOS SIEGFRIED S A </v>
          </cell>
          <cell r="L3459" t="str">
            <v>Ulises Chacon s n y Ricardo MuNoz Edificio Monte Zion Planta baja</v>
          </cell>
        </row>
        <row r="3460">
          <cell r="A3460" t="str">
            <v>2494909</v>
          </cell>
          <cell r="B3460">
            <v>513604</v>
          </cell>
          <cell r="C3460" t="str">
            <v>2494909</v>
          </cell>
          <cell r="D3460" t="str">
            <v>MDELIVERY</v>
          </cell>
          <cell r="E3460" t="str">
            <v>DESPACHO</v>
          </cell>
          <cell r="F3460" t="str">
            <v>NORMAL</v>
          </cell>
          <cell r="G3460" t="str">
            <v>FT85535</v>
          </cell>
          <cell r="H3460">
            <v>44967</v>
          </cell>
          <cell r="I3460" t="str">
            <v>ENTREGADO</v>
          </cell>
          <cell r="J3460">
            <v>44970</v>
          </cell>
          <cell r="K3460" t="str">
            <v xml:space="preserve">Regalado Byron_LECHE GLORIA ECUADOR S A </v>
          </cell>
          <cell r="L3460" t="str">
            <v>Av Gral RumiNahui Km 17 y Leopoldo Mercado</v>
          </cell>
        </row>
        <row r="3461">
          <cell r="A3461" t="str">
            <v>2494910</v>
          </cell>
          <cell r="B3461">
            <v>513605</v>
          </cell>
          <cell r="C3461" t="str">
            <v>2494910</v>
          </cell>
          <cell r="D3461" t="str">
            <v>MDELIVERY</v>
          </cell>
          <cell r="E3461" t="str">
            <v>DESPACHO</v>
          </cell>
          <cell r="F3461" t="str">
            <v>NORMAL</v>
          </cell>
          <cell r="G3461" t="str">
            <v>FT85498</v>
          </cell>
          <cell r="H3461">
            <v>44967</v>
          </cell>
          <cell r="I3461" t="str">
            <v>ENTREGADO</v>
          </cell>
          <cell r="J3461">
            <v>44971</v>
          </cell>
          <cell r="K3461" t="str">
            <v>CRISTIAN CASTRO_ DINERS CLUB DEL ECUADOR S A SOCIEDAD FINANCIERA</v>
          </cell>
          <cell r="L3461" t="str">
            <v xml:space="preserve">Victor Emilio Estrada y Lomas Edificio Diners club Gye </v>
          </cell>
        </row>
        <row r="3462">
          <cell r="A3462" t="str">
            <v>2494911</v>
          </cell>
          <cell r="B3462">
            <v>513606</v>
          </cell>
          <cell r="C3462" t="str">
            <v>2494911</v>
          </cell>
          <cell r="D3462" t="str">
            <v>MDELIVERY</v>
          </cell>
          <cell r="E3462" t="str">
            <v>DESPACHO</v>
          </cell>
          <cell r="F3462" t="str">
            <v>NORMAL</v>
          </cell>
          <cell r="G3462" t="str">
            <v>FT85495</v>
          </cell>
          <cell r="H3462">
            <v>44967</v>
          </cell>
          <cell r="I3462" t="str">
            <v>ENTREGADO</v>
          </cell>
          <cell r="J3462">
            <v>44970</v>
          </cell>
          <cell r="K3462" t="str">
            <v>Arnaldo Meza_SERVISEGUROS S A AGENCIA ASESORA PRODUCTORA DE SEGUROS</v>
          </cell>
          <cell r="L3462" t="str">
            <v xml:space="preserve"> Av Juan Tanca Marengo Km 1 5 CC Dicentro piso 1 Oficina 15 </v>
          </cell>
        </row>
        <row r="3463">
          <cell r="A3463" t="str">
            <v>2494913_1</v>
          </cell>
          <cell r="B3463">
            <v>513607</v>
          </cell>
          <cell r="C3463" t="str">
            <v>2494913_1</v>
          </cell>
          <cell r="D3463" t="str">
            <v>MDELIVERY</v>
          </cell>
          <cell r="E3463" t="str">
            <v>DESPACHO</v>
          </cell>
          <cell r="F3463" t="str">
            <v>NORMAL</v>
          </cell>
          <cell r="G3463" t="str">
            <v>IC7035</v>
          </cell>
          <cell r="H3463">
            <v>44967</v>
          </cell>
          <cell r="I3463" t="str">
            <v>ENTREGADO</v>
          </cell>
          <cell r="J3463">
            <v>44970</v>
          </cell>
          <cell r="K3463" t="str">
            <v>Catalina Vega_IMMEVI</v>
          </cell>
          <cell r="L3463" t="str">
            <v>Calle Vieja 6 41 y Alcabalas</v>
          </cell>
        </row>
        <row r="3464">
          <cell r="A3464" t="str">
            <v>2494914</v>
          </cell>
          <cell r="B3464">
            <v>513608</v>
          </cell>
          <cell r="C3464" t="str">
            <v>2494914</v>
          </cell>
          <cell r="D3464" t="str">
            <v>MDELIVERY</v>
          </cell>
          <cell r="E3464" t="str">
            <v>DESPACHO</v>
          </cell>
          <cell r="F3464" t="str">
            <v>NORMAL</v>
          </cell>
          <cell r="G3464" t="str">
            <v>FT85533</v>
          </cell>
          <cell r="H3464">
            <v>44967</v>
          </cell>
          <cell r="I3464" t="str">
            <v>ENTREGADO</v>
          </cell>
          <cell r="J3464">
            <v>44970</v>
          </cell>
          <cell r="K3464" t="str">
            <v>Myriam de Troya_ISEYCO C A</v>
          </cell>
          <cell r="L3464" t="str">
            <v>10 DE AGOSTO N37 288 Y VILLALENGUA</v>
          </cell>
        </row>
        <row r="3465">
          <cell r="A3465" t="str">
            <v>2494916</v>
          </cell>
          <cell r="B3465">
            <v>513609</v>
          </cell>
          <cell r="C3465" t="str">
            <v>2494916</v>
          </cell>
          <cell r="D3465" t="str">
            <v>MDELIVERY</v>
          </cell>
          <cell r="E3465" t="str">
            <v>DESPACHO</v>
          </cell>
          <cell r="F3465" t="str">
            <v>NORMAL</v>
          </cell>
          <cell r="G3465" t="str">
            <v>FT85528</v>
          </cell>
          <cell r="H3465">
            <v>44967</v>
          </cell>
          <cell r="I3465" t="str">
            <v>ENTREGADO</v>
          </cell>
          <cell r="J3465">
            <v>44971</v>
          </cell>
          <cell r="K3465" t="str">
            <v>PIEDAD MONTOYA_ASOCIACION DE EMPLEADOS DEL H CONSEJO PROVINCIAL</v>
          </cell>
          <cell r="L3465" t="str">
            <v>PICHINCHA QUITO QUITO SAN JUAN JUAN ARENAS 127 Y JUAN LARREA consejo provincial</v>
          </cell>
        </row>
        <row r="3466">
          <cell r="A3466" t="str">
            <v>2494917</v>
          </cell>
          <cell r="B3466">
            <v>513610</v>
          </cell>
          <cell r="C3466" t="str">
            <v>2494917</v>
          </cell>
          <cell r="D3466" t="str">
            <v>MDELIVERY</v>
          </cell>
          <cell r="E3466" t="str">
            <v>DESPACHO</v>
          </cell>
          <cell r="F3466" t="str">
            <v>NORMAL</v>
          </cell>
          <cell r="G3466" t="str">
            <v>031080002494917</v>
          </cell>
          <cell r="H3466">
            <v>44967</v>
          </cell>
          <cell r="I3466" t="str">
            <v>ENTREGADO</v>
          </cell>
          <cell r="J3466">
            <v>44970</v>
          </cell>
          <cell r="K3466" t="str">
            <v xml:space="preserve">Belen Ubilla_ADITEC ECUATORIANA CIA LTDA </v>
          </cell>
          <cell r="L3466" t="str">
            <v>Via Duran Tambo Km 5 Solar 3 Parque Industrial</v>
          </cell>
        </row>
        <row r="3467">
          <cell r="A3467" t="str">
            <v>2494918</v>
          </cell>
          <cell r="B3467">
            <v>513611</v>
          </cell>
          <cell r="C3467" t="str">
            <v>2494918</v>
          </cell>
          <cell r="D3467" t="str">
            <v>MDELIVERY</v>
          </cell>
          <cell r="E3467" t="str">
            <v>DESPACHO</v>
          </cell>
          <cell r="F3467" t="str">
            <v>NORMAL</v>
          </cell>
          <cell r="G3467" t="str">
            <v>IC7034</v>
          </cell>
          <cell r="H3467">
            <v>44967</v>
          </cell>
          <cell r="I3467" t="str">
            <v>ENTREGADO</v>
          </cell>
          <cell r="J3467">
            <v>44971</v>
          </cell>
          <cell r="K3467" t="str">
            <v>Gabriel Octaviano Bernal Iglesias_ECUAPRIMAS</v>
          </cell>
          <cell r="L3467" t="str">
            <v>Av 27 de febrero y av 10 de agosto Bodega general de la empresa ETAPA EP edificio interior 2do piso area de activos fijos</v>
          </cell>
        </row>
        <row r="3468">
          <cell r="A3468" t="str">
            <v>2494919</v>
          </cell>
          <cell r="B3468">
            <v>513612</v>
          </cell>
          <cell r="C3468" t="str">
            <v>2494919</v>
          </cell>
          <cell r="D3468" t="str">
            <v>MDELIVERY</v>
          </cell>
          <cell r="E3468" t="str">
            <v>DESPACHO</v>
          </cell>
          <cell r="F3468" t="str">
            <v>NORMAL</v>
          </cell>
          <cell r="G3468" t="str">
            <v>FT85490</v>
          </cell>
          <cell r="H3468">
            <v>44967</v>
          </cell>
          <cell r="I3468" t="str">
            <v>ENTREGADO</v>
          </cell>
          <cell r="J3468">
            <v>44970</v>
          </cell>
          <cell r="K3468" t="str">
            <v>LUIS EDUARDO ALBAN NIETO_BANCO GUAYAQUIL</v>
          </cell>
          <cell r="L3468" t="str">
            <v>GUAYAS GUAYAQUIL BANCO DE GUAYAQUIL NA AGENCIA PARQUE CALIFORNIA BANCO GUAYAQUIL</v>
          </cell>
        </row>
        <row r="3469">
          <cell r="A3469" t="str">
            <v>2494920</v>
          </cell>
          <cell r="B3469">
            <v>513613</v>
          </cell>
          <cell r="C3469" t="str">
            <v>2494920</v>
          </cell>
          <cell r="D3469" t="str">
            <v>MDELIVERY</v>
          </cell>
          <cell r="E3469" t="str">
            <v>DESPACHO</v>
          </cell>
          <cell r="F3469" t="str">
            <v>NORMAL</v>
          </cell>
          <cell r="G3469" t="str">
            <v>FT85531</v>
          </cell>
          <cell r="H3469">
            <v>44967</v>
          </cell>
          <cell r="I3469" t="str">
            <v>ENTREGADO</v>
          </cell>
          <cell r="J3469">
            <v>44970</v>
          </cell>
          <cell r="K3469" t="str">
            <v>Sandra Troya Romero_ASOCIACION ECUATORIANO ALEMANA DE CULTURA Y EDUCAC</v>
          </cell>
          <cell r="L3469" t="str">
            <v xml:space="preserve"> Calle Alfonso LamiNa S6 120 Via a Lumbisi 170157 Cumbaya Ecuador </v>
          </cell>
        </row>
        <row r="3470">
          <cell r="A3470" t="str">
            <v>2494921</v>
          </cell>
          <cell r="B3470">
            <v>513614</v>
          </cell>
          <cell r="C3470" t="str">
            <v>2494921</v>
          </cell>
          <cell r="D3470" t="str">
            <v>MDELIVERY</v>
          </cell>
          <cell r="E3470" t="str">
            <v>DESPACHO</v>
          </cell>
          <cell r="F3470" t="str">
            <v>NORMAL</v>
          </cell>
          <cell r="G3470" t="str">
            <v>FT85503</v>
          </cell>
          <cell r="H3470">
            <v>44967</v>
          </cell>
          <cell r="I3470" t="str">
            <v>ENTREGADO</v>
          </cell>
          <cell r="J3470">
            <v>44970</v>
          </cell>
          <cell r="K3470" t="str">
            <v xml:space="preserve">Michelle Gutierrez_CASSIAN S A </v>
          </cell>
          <cell r="L3470" t="str">
            <v xml:space="preserve">GUAYAS GUAYAQUIL Av Carlos Julio Arosemena 0 calle 28 de Mayo Edificio Autolyzer Liquid Molly esquina </v>
          </cell>
        </row>
        <row r="3471">
          <cell r="A3471" t="str">
            <v>2494922</v>
          </cell>
          <cell r="B3471">
            <v>513615</v>
          </cell>
          <cell r="C3471" t="str">
            <v>2494922</v>
          </cell>
          <cell r="D3471" t="str">
            <v>MDELIVERY</v>
          </cell>
          <cell r="E3471" t="str">
            <v>DESPACHO</v>
          </cell>
          <cell r="F3471" t="str">
            <v>NORMAL</v>
          </cell>
          <cell r="G3471" t="str">
            <v>FT85538</v>
          </cell>
          <cell r="H3471">
            <v>44967</v>
          </cell>
          <cell r="I3471" t="str">
            <v>ENTREGADO</v>
          </cell>
          <cell r="J3471">
            <v>44970</v>
          </cell>
          <cell r="K3471" t="str">
            <v>Jenny EgUez_ECUAPRIMAS</v>
          </cell>
          <cell r="L3471" t="str">
            <v xml:space="preserve">Av Republica y Martin Carrion Esquina Edif Pucara Piso 11 alpina </v>
          </cell>
        </row>
        <row r="3472">
          <cell r="A3472" t="str">
            <v>2494923</v>
          </cell>
          <cell r="B3472">
            <v>513616</v>
          </cell>
          <cell r="C3472" t="str">
            <v>2494923</v>
          </cell>
          <cell r="D3472" t="str">
            <v>MDELIVERY</v>
          </cell>
          <cell r="E3472" t="str">
            <v>DESPACHO</v>
          </cell>
          <cell r="F3472" t="str">
            <v>NORMAL</v>
          </cell>
          <cell r="G3472" t="str">
            <v>IC7032</v>
          </cell>
          <cell r="H3472">
            <v>44967</v>
          </cell>
          <cell r="I3472" t="str">
            <v>ENTREGADO</v>
          </cell>
          <cell r="J3472">
            <v>44970</v>
          </cell>
          <cell r="K3472" t="str">
            <v>MARJORIE BARZALLO_BERNARDO GABRIEL SERRANO VALDIVIESO</v>
          </cell>
          <cell r="L3472" t="str">
            <v>JAIME ROLDOS EDIFICIO EL CONSORCIO OFICINA 410</v>
          </cell>
        </row>
        <row r="3473">
          <cell r="A3473" t="str">
            <v>2494924</v>
          </cell>
          <cell r="B3473">
            <v>513617</v>
          </cell>
          <cell r="C3473" t="str">
            <v>2494924</v>
          </cell>
          <cell r="D3473" t="str">
            <v>MDELIVERY</v>
          </cell>
          <cell r="E3473" t="str">
            <v>DESPACHO</v>
          </cell>
          <cell r="F3473" t="str">
            <v>NORMAL</v>
          </cell>
          <cell r="G3473" t="str">
            <v>031080002494924</v>
          </cell>
          <cell r="H3473">
            <v>44967</v>
          </cell>
          <cell r="I3473" t="str">
            <v>ENTREGADO</v>
          </cell>
          <cell r="J3473">
            <v>44971</v>
          </cell>
          <cell r="K3473" t="str">
            <v xml:space="preserve">Adrian Holguin_TUTOSNACK S A </v>
          </cell>
          <cell r="L3473" t="str">
            <v>RUMINAHUI COTOGCHOA AV GENERAL ENRIQUEZ LOTE 4 Y N al lado de las bodegas de Corporacion Favorita</v>
          </cell>
        </row>
        <row r="3474">
          <cell r="A3474" t="str">
            <v>2494925</v>
          </cell>
          <cell r="B3474">
            <v>513618</v>
          </cell>
          <cell r="C3474" t="str">
            <v>2494925</v>
          </cell>
          <cell r="D3474" t="str">
            <v>MDELIVERY</v>
          </cell>
          <cell r="E3474" t="str">
            <v>DESPACHO</v>
          </cell>
          <cell r="F3474" t="str">
            <v>NORMAL</v>
          </cell>
          <cell r="G3474" t="str">
            <v>IC7037</v>
          </cell>
          <cell r="H3474">
            <v>44967</v>
          </cell>
          <cell r="I3474" t="str">
            <v>ENTREGADO</v>
          </cell>
          <cell r="J3474">
            <v>44970</v>
          </cell>
          <cell r="K3474" t="str">
            <v xml:space="preserve">MA ELENA SANCHEZ_EL HIERRO S A </v>
          </cell>
          <cell r="L3474" t="str">
            <v>HUAYNA CAPAC 1 76 Y PIO BRAVO</v>
          </cell>
        </row>
        <row r="3475">
          <cell r="A3475" t="str">
            <v>2494932</v>
          </cell>
          <cell r="B3475">
            <v>513619</v>
          </cell>
          <cell r="C3475" t="str">
            <v>2494932</v>
          </cell>
          <cell r="D3475" t="str">
            <v>MDELIVERY</v>
          </cell>
          <cell r="E3475" t="str">
            <v>DESPACHO</v>
          </cell>
          <cell r="F3475" t="str">
            <v>NORMAL</v>
          </cell>
          <cell r="G3475" t="str">
            <v>031080002494932</v>
          </cell>
          <cell r="H3475">
            <v>44967</v>
          </cell>
          <cell r="I3475" t="str">
            <v>ENTREGADO</v>
          </cell>
          <cell r="J3475">
            <v>44971</v>
          </cell>
          <cell r="K3475" t="str">
            <v>JAIRO ANTONIO PILAMUNGA ALVARADO_JAIRO ANTONIO PILAMUNGA ALVARADO</v>
          </cell>
          <cell r="L3475" t="str">
            <v>AV CESAR CEVALLOS Y CUMANDA JUNTO A LUBRICADORA CUMANDA COORDENADAS 2 208161 79 134786</v>
          </cell>
        </row>
        <row r="3476">
          <cell r="A3476" t="str">
            <v>2494933</v>
          </cell>
          <cell r="B3476">
            <v>513620</v>
          </cell>
          <cell r="C3476" t="str">
            <v>2494933</v>
          </cell>
          <cell r="D3476" t="str">
            <v>MDELIVERY</v>
          </cell>
          <cell r="E3476" t="str">
            <v>DESPACHO</v>
          </cell>
          <cell r="F3476" t="str">
            <v>NORMAL</v>
          </cell>
          <cell r="G3476" t="str">
            <v>FT85550</v>
          </cell>
          <cell r="H3476">
            <v>44967</v>
          </cell>
          <cell r="I3476" t="str">
            <v>ENTREGADO</v>
          </cell>
          <cell r="J3476">
            <v>44970</v>
          </cell>
          <cell r="K3476" t="str">
            <v xml:space="preserve">Carolina Guanuna_SISMODE CIA LTDA </v>
          </cell>
          <cell r="L3476" t="str">
            <v>PICHINCHA QUITO AV 10 DE AGOSTO QUITO PICHINCHA REGION SIERRA N46 77 Y LAS RETAMAS</v>
          </cell>
        </row>
        <row r="3477">
          <cell r="A3477" t="str">
            <v>2494934</v>
          </cell>
          <cell r="B3477">
            <v>513621</v>
          </cell>
          <cell r="C3477" t="str">
            <v>2494934</v>
          </cell>
          <cell r="D3477" t="str">
            <v>MDELIVERY</v>
          </cell>
          <cell r="E3477" t="str">
            <v>DESPACHO</v>
          </cell>
          <cell r="F3477" t="str">
            <v>NORMAL</v>
          </cell>
          <cell r="G3477" t="str">
            <v>FT85536</v>
          </cell>
          <cell r="H3477">
            <v>44967</v>
          </cell>
          <cell r="I3477" t="str">
            <v>ENTREGADO</v>
          </cell>
          <cell r="J3477">
            <v>44970</v>
          </cell>
          <cell r="K3477" t="str">
            <v xml:space="preserve">MICHAEL CONSTANTE_SOCIEDAD INDUSTRIAL RELI S A </v>
          </cell>
          <cell r="L3477" t="str">
            <v>PORTUGAL EO9 59 Y SHYRIS</v>
          </cell>
        </row>
        <row r="3478">
          <cell r="A3478" t="str">
            <v>2494936</v>
          </cell>
          <cell r="B3478">
            <v>513623</v>
          </cell>
          <cell r="C3478" t="str">
            <v>2494936</v>
          </cell>
          <cell r="D3478" t="str">
            <v>MDELIVERY</v>
          </cell>
          <cell r="E3478" t="str">
            <v>DESPACHO</v>
          </cell>
          <cell r="F3478" t="str">
            <v>NORMAL</v>
          </cell>
          <cell r="G3478" t="str">
            <v>FT85487</v>
          </cell>
          <cell r="H3478">
            <v>44967</v>
          </cell>
          <cell r="I3478" t="str">
            <v>ENTREGADO</v>
          </cell>
          <cell r="J3478">
            <v>44970</v>
          </cell>
          <cell r="K3478" t="str">
            <v xml:space="preserve">Thalia Velez Gabriela Malo_PYCCA S A </v>
          </cell>
          <cell r="L3478" t="str">
            <v>GUAYAS GUAYAQUIL Edificio Pycca 3er piso Of Administracion General Boyaca 1205 y 9 de octubre Guayaquil Ecuador</v>
          </cell>
        </row>
        <row r="3479">
          <cell r="A3479" t="str">
            <v>2494937</v>
          </cell>
          <cell r="B3479">
            <v>513624</v>
          </cell>
          <cell r="C3479" t="str">
            <v>2494937</v>
          </cell>
          <cell r="D3479" t="str">
            <v>MDELIVERY</v>
          </cell>
          <cell r="E3479" t="str">
            <v>DESPACHO</v>
          </cell>
          <cell r="F3479" t="str">
            <v>NORMAL</v>
          </cell>
          <cell r="G3479" t="str">
            <v>031080002494937</v>
          </cell>
          <cell r="H3479">
            <v>44967</v>
          </cell>
          <cell r="I3479" t="str">
            <v>ENTREGADO</v>
          </cell>
          <cell r="J3479">
            <v>44970</v>
          </cell>
          <cell r="K3479" t="str">
            <v>DAYANA CALDERON_HENRY DAVID MACIAS VINCES</v>
          </cell>
          <cell r="L3479" t="str">
            <v>CALLE 16 ENTRE AVENDAS 35 Y 36 VILLA BLANCA PORTON PLATEADO</v>
          </cell>
        </row>
        <row r="3480">
          <cell r="A3480" t="str">
            <v>2494938</v>
          </cell>
          <cell r="B3480">
            <v>513625</v>
          </cell>
          <cell r="C3480" t="str">
            <v>2494938</v>
          </cell>
          <cell r="D3480" t="str">
            <v>MDELIVERY</v>
          </cell>
          <cell r="E3480" t="str">
            <v>DESPACHO</v>
          </cell>
          <cell r="F3480" t="str">
            <v>NORMAL</v>
          </cell>
          <cell r="G3480" t="str">
            <v>FT85501</v>
          </cell>
          <cell r="H3480">
            <v>44967</v>
          </cell>
          <cell r="I3480" t="str">
            <v>ENTREGADO</v>
          </cell>
          <cell r="J3480">
            <v>44970</v>
          </cell>
          <cell r="K3480" t="str">
            <v xml:space="preserve">AQUILES BAILON_IMPORTADORA COMERCIAL LOOR S A </v>
          </cell>
          <cell r="L3480" t="str">
            <v>Cdla Los Ceibos Calle Amadeo Moreira 138 y Alejandro Aguilar Importadora Comercial Loor S A Dpto administracion</v>
          </cell>
        </row>
        <row r="3481">
          <cell r="A3481" t="str">
            <v>2494939</v>
          </cell>
          <cell r="B3481">
            <v>513626</v>
          </cell>
          <cell r="C3481" t="str">
            <v>2494939</v>
          </cell>
          <cell r="D3481" t="str">
            <v>MDELIVERY</v>
          </cell>
          <cell r="E3481" t="str">
            <v>DESPACHO</v>
          </cell>
          <cell r="F3481" t="str">
            <v>NORMAL</v>
          </cell>
          <cell r="G3481" t="str">
            <v>FT85499</v>
          </cell>
          <cell r="H3481">
            <v>44967</v>
          </cell>
          <cell r="I3481" t="str">
            <v>ENTREGADO</v>
          </cell>
          <cell r="J3481">
            <v>44970</v>
          </cell>
          <cell r="K3481" t="str">
            <v xml:space="preserve">Bryan Andres Quiroz Rojas_BANCO GUAYAQUIL S A </v>
          </cell>
          <cell r="L3481" t="str">
            <v>Junin 208 Y Pedro Carbo Edificio multiparqueo</v>
          </cell>
        </row>
        <row r="3482">
          <cell r="A3482" t="str">
            <v>2494940</v>
          </cell>
          <cell r="B3482">
            <v>513627</v>
          </cell>
          <cell r="C3482" t="str">
            <v>2494940</v>
          </cell>
          <cell r="D3482" t="str">
            <v>MDELIVERY</v>
          </cell>
          <cell r="E3482" t="str">
            <v>DESPACHO</v>
          </cell>
          <cell r="F3482" t="str">
            <v>NORMAL</v>
          </cell>
          <cell r="G3482" t="str">
            <v>FT85534</v>
          </cell>
          <cell r="H3482">
            <v>44967</v>
          </cell>
          <cell r="I3482" t="str">
            <v>ENTREGADO</v>
          </cell>
          <cell r="J3482">
            <v>44970</v>
          </cell>
          <cell r="K3482" t="str">
            <v>POLL DEL BANCO_BANCO GENERAL RUMINAHUI S A 1</v>
          </cell>
          <cell r="L3482" t="str">
            <v>La Carolina Av Republica E37 55 Martin Carrion Ed Banco General RumiNahui</v>
          </cell>
        </row>
        <row r="3483">
          <cell r="A3483" t="str">
            <v>2494941</v>
          </cell>
          <cell r="B3483">
            <v>513628</v>
          </cell>
          <cell r="C3483" t="str">
            <v>2494941</v>
          </cell>
          <cell r="D3483" t="str">
            <v>MDELIVERY</v>
          </cell>
          <cell r="E3483" t="str">
            <v>DESPACHO</v>
          </cell>
          <cell r="F3483" t="str">
            <v>NORMAL</v>
          </cell>
          <cell r="G3483" t="str">
            <v>FT85494</v>
          </cell>
          <cell r="H3483">
            <v>44967</v>
          </cell>
          <cell r="I3483" t="str">
            <v>ENTREGADO</v>
          </cell>
          <cell r="J3483">
            <v>44970</v>
          </cell>
          <cell r="K3483" t="str">
            <v>Elvis Macias Oleas o Ivonne Farias_BANCO DEL PACIFICO</v>
          </cell>
          <cell r="L3483" t="str">
            <v>P ICAZA 200 Y PEDRO CARBO MATRIZ BANCO DEL PACIFICO PISO 10 AREA MEDIOS TECNOLOGICOS</v>
          </cell>
        </row>
        <row r="3484">
          <cell r="A3484" t="str">
            <v>2494943</v>
          </cell>
          <cell r="B3484">
            <v>513629</v>
          </cell>
          <cell r="C3484" t="str">
            <v>2494943</v>
          </cell>
          <cell r="D3484" t="str">
            <v>MDELIVERY</v>
          </cell>
          <cell r="E3484" t="str">
            <v>DESPACHO</v>
          </cell>
          <cell r="F3484" t="str">
            <v>NORMAL</v>
          </cell>
          <cell r="G3484" t="str">
            <v>FT85526</v>
          </cell>
          <cell r="H3484">
            <v>44967</v>
          </cell>
          <cell r="I3484" t="str">
            <v>ENTREGADO</v>
          </cell>
          <cell r="J3484">
            <v>44970</v>
          </cell>
          <cell r="K3484" t="str">
            <v xml:space="preserve">JESUS CRESPO_COMERCIALIZADORA TRAMA COLOR MULTITEXTIL CIA LTDA </v>
          </cell>
          <cell r="L3484" t="str">
            <v>POMASQUI AUTOPISTA MANUEL CORDOVA GALARZA N3 843 ENTRADA DE GALPONES MADEVAL</v>
          </cell>
        </row>
        <row r="3485">
          <cell r="A3485" t="str">
            <v>2494945</v>
          </cell>
          <cell r="B3485">
            <v>513630</v>
          </cell>
          <cell r="C3485" t="str">
            <v>2494945</v>
          </cell>
          <cell r="D3485" t="str">
            <v>MDELIVERY</v>
          </cell>
          <cell r="E3485" t="str">
            <v>DESPACHO</v>
          </cell>
          <cell r="F3485" t="str">
            <v>NORMAL</v>
          </cell>
          <cell r="G3485" t="str">
            <v>FT85551</v>
          </cell>
          <cell r="H3485">
            <v>44967</v>
          </cell>
          <cell r="I3485" t="str">
            <v>ENTREGADO</v>
          </cell>
          <cell r="J3485">
            <v>44972</v>
          </cell>
          <cell r="K3485" t="str">
            <v>CLAUDIA MAGDALENA HARO HARO_CLAUDIA MAGDALENA HARO HARO</v>
          </cell>
          <cell r="L3485" t="str">
            <v>JUAN DIAZ Y RODRIGO MURIEL TERRAZAS MONTEREAL SUITE 2 SECTOR EL BOSQUE</v>
          </cell>
        </row>
        <row r="3486">
          <cell r="A3486" t="str">
            <v>2494946</v>
          </cell>
          <cell r="B3486">
            <v>513631</v>
          </cell>
          <cell r="C3486" t="str">
            <v>2494946</v>
          </cell>
          <cell r="D3486" t="str">
            <v>MDELIVERY</v>
          </cell>
          <cell r="E3486" t="str">
            <v>DESPACHO</v>
          </cell>
          <cell r="F3486" t="str">
            <v>NORMAL</v>
          </cell>
          <cell r="G3486" t="str">
            <v>FT85502 / 031080002494946</v>
          </cell>
          <cell r="H3486">
            <v>44967</v>
          </cell>
          <cell r="I3486" t="str">
            <v>ENTREGADO</v>
          </cell>
          <cell r="J3486">
            <v>44973</v>
          </cell>
          <cell r="K3486" t="str">
            <v>JOSE ADRIAN INCA ANDRADE_JOSE ADRIAN INCA ANDRADE</v>
          </cell>
          <cell r="L3486" t="str">
            <v>PASCUALES AV PRINCIPAL CALLE CALUMA Y LA JOYA DE LOS SACHAS MZ 137 SOLAR 94 CASA ESQUINERA 2 PISOS COLOR AMARILLO</v>
          </cell>
        </row>
        <row r="3487">
          <cell r="A3487" t="str">
            <v>2494898</v>
          </cell>
          <cell r="B3487">
            <v>513595</v>
          </cell>
          <cell r="C3487" t="str">
            <v>2494898</v>
          </cell>
          <cell r="D3487" t="str">
            <v>MDELIVERY</v>
          </cell>
          <cell r="E3487" t="str">
            <v>DESPACHO</v>
          </cell>
          <cell r="F3487" t="str">
            <v>NORMAL</v>
          </cell>
          <cell r="G3487" t="str">
            <v>FT85537</v>
          </cell>
          <cell r="H3487">
            <v>44967</v>
          </cell>
          <cell r="I3487" t="str">
            <v>ENTREGADO</v>
          </cell>
          <cell r="J3487">
            <v>44970</v>
          </cell>
          <cell r="K3487" t="str">
            <v>Santiago Jacome_PRODUCTOS AUTOADHESIVOS ARCLAD S A</v>
          </cell>
          <cell r="L3487" t="str">
            <v>Jose Andrade OE1 298 y Juan de Selis</v>
          </cell>
        </row>
        <row r="3488">
          <cell r="A3488" t="str">
            <v>2494899</v>
          </cell>
          <cell r="B3488">
            <v>513596</v>
          </cell>
          <cell r="C3488" t="str">
            <v>2494899</v>
          </cell>
          <cell r="D3488" t="str">
            <v>MDELIVERY</v>
          </cell>
          <cell r="E3488" t="str">
            <v>DESPACHO</v>
          </cell>
          <cell r="F3488" t="str">
            <v>NORMAL</v>
          </cell>
          <cell r="G3488" t="str">
            <v>FT85496</v>
          </cell>
          <cell r="H3488">
            <v>44967</v>
          </cell>
          <cell r="I3488" t="str">
            <v>ENTREGADO</v>
          </cell>
          <cell r="J3488">
            <v>44970</v>
          </cell>
          <cell r="K3488" t="str">
            <v xml:space="preserve">Anny Escudero_DECHINI ECUADOR S A S </v>
          </cell>
          <cell r="L3488" t="str">
            <v>KM 2 5 AV CARLOS JULIO AROSEMENA C C ALBAN BORJA OF 108</v>
          </cell>
        </row>
        <row r="3489">
          <cell r="A3489" t="str">
            <v>2494900</v>
          </cell>
          <cell r="B3489">
            <v>513597</v>
          </cell>
          <cell r="C3489" t="str">
            <v>2494900</v>
          </cell>
          <cell r="D3489" t="str">
            <v>MDELIVERY</v>
          </cell>
          <cell r="E3489" t="str">
            <v>DESPACHO</v>
          </cell>
          <cell r="F3489" t="str">
            <v>NORMAL</v>
          </cell>
          <cell r="G3489" t="str">
            <v>FT85493</v>
          </cell>
          <cell r="H3489">
            <v>44967</v>
          </cell>
          <cell r="I3489" t="str">
            <v>ENTREGADO</v>
          </cell>
          <cell r="J3489">
            <v>44970</v>
          </cell>
          <cell r="K3489" t="str">
            <v>MARCIA YOLANDA INTRIAGO LEONES_MARCIA YOLANDA INTRIAGO LEONES</v>
          </cell>
          <cell r="L3489" t="str">
            <v xml:space="preserve"> ILLESCAS 5 6 7 Y JUSTINO CORNEJO MZ 404 KENNEDY NORTE REFERENCIA LOCAL TRADUCCIONES Y VISA </v>
          </cell>
        </row>
        <row r="3490">
          <cell r="A3490" t="str">
            <v>2494901</v>
          </cell>
          <cell r="B3490">
            <v>513598</v>
          </cell>
          <cell r="C3490" t="str">
            <v>2494901</v>
          </cell>
          <cell r="D3490" t="str">
            <v>MDELIVERY</v>
          </cell>
          <cell r="E3490" t="str">
            <v>DESPACHO</v>
          </cell>
          <cell r="F3490" t="str">
            <v>NORMAL</v>
          </cell>
          <cell r="G3490" t="str">
            <v>FT85488</v>
          </cell>
          <cell r="H3490">
            <v>44967</v>
          </cell>
          <cell r="I3490" t="str">
            <v>ENTREGADO</v>
          </cell>
          <cell r="J3490">
            <v>44970</v>
          </cell>
          <cell r="K3490" t="str">
            <v>Carlos Daniel Villacis Molina_BANCO GUAYAQUIL</v>
          </cell>
          <cell r="L3490" t="str">
            <v>GUAYAS GUAYAQUIL PICHINCHA 107 P ICAZA BANCO GUAYAQUIL</v>
          </cell>
        </row>
        <row r="3491">
          <cell r="A3491" t="str">
            <v>2494902</v>
          </cell>
          <cell r="B3491">
            <v>513599</v>
          </cell>
          <cell r="C3491" t="str">
            <v>2494902</v>
          </cell>
          <cell r="D3491" t="str">
            <v>MDELIVERY</v>
          </cell>
          <cell r="E3491" t="str">
            <v>DESPACHO</v>
          </cell>
          <cell r="F3491" t="str">
            <v>NORMAL</v>
          </cell>
          <cell r="G3491" t="str">
            <v>FT85530</v>
          </cell>
          <cell r="H3491">
            <v>44967</v>
          </cell>
          <cell r="I3491" t="str">
            <v>ENTREGADO</v>
          </cell>
          <cell r="J3491">
            <v>44972</v>
          </cell>
          <cell r="K3491" t="str">
            <v xml:space="preserve">Johana Mancheno_LOCATIONWORLD S A </v>
          </cell>
          <cell r="L3491" t="str">
            <v>Av Republica N32 162 y Eloy Alfaro Edificio parque la Carolina Apartamento 303 Referencia notaria 3 al lado del banco del pichincha de la Republica</v>
          </cell>
        </row>
        <row r="3492">
          <cell r="A3492" t="str">
            <v>424909192</v>
          </cell>
          <cell r="B3492">
            <v>513580</v>
          </cell>
          <cell r="C3492" t="str">
            <v>424909192</v>
          </cell>
          <cell r="D3492" t="str">
            <v>FLEXTUENTI</v>
          </cell>
          <cell r="E3492" t="str">
            <v>DESPACHO</v>
          </cell>
          <cell r="F3492" t="str">
            <v>NORMAL</v>
          </cell>
          <cell r="G3492" t="str">
            <v>031080424909192</v>
          </cell>
          <cell r="H3492">
            <v>44967</v>
          </cell>
          <cell r="I3492" t="str">
            <v>ENTREGADO</v>
          </cell>
          <cell r="J3492">
            <v>44970</v>
          </cell>
          <cell r="K3492" t="str">
            <v>Narcisa Zambrano</v>
          </cell>
          <cell r="L3492" t="str">
            <v>LA AURORA  FLOR ALARCON  AV LEON FEBRES CORDERO RIVADENEIRA MNZ 8 VILLA 30 GIJON</v>
          </cell>
        </row>
        <row r="3493">
          <cell r="A3493" t="str">
            <v>424909283</v>
          </cell>
          <cell r="B3493">
            <v>513581</v>
          </cell>
          <cell r="C3493" t="str">
            <v>424909283</v>
          </cell>
          <cell r="D3493" t="str">
            <v>FLEXTUENTI</v>
          </cell>
          <cell r="E3493" t="str">
            <v>DESPACHO</v>
          </cell>
          <cell r="F3493" t="str">
            <v>NORMAL</v>
          </cell>
          <cell r="G3493" t="str">
            <v>031080424909283</v>
          </cell>
          <cell r="H3493">
            <v>44967</v>
          </cell>
          <cell r="I3493" t="str">
            <v>INCIDENCIA</v>
          </cell>
          <cell r="J3493">
            <v>44973</v>
          </cell>
          <cell r="K3493" t="str">
            <v>Jandree Santiago Romero Ocampo</v>
          </cell>
          <cell r="L3493" t="str">
            <v>EL SAGRARIO CALLE RAMON PINTO  1869  MIGUEL RIOFRIO</v>
          </cell>
        </row>
        <row r="3494">
          <cell r="A3494" t="str">
            <v>424909290</v>
          </cell>
          <cell r="B3494">
            <v>513582</v>
          </cell>
          <cell r="C3494" t="str">
            <v>424909290</v>
          </cell>
          <cell r="D3494" t="str">
            <v>FLEXTUENTI</v>
          </cell>
          <cell r="E3494" t="str">
            <v>DESPACHO</v>
          </cell>
          <cell r="F3494" t="str">
            <v>NORMAL</v>
          </cell>
          <cell r="G3494" t="str">
            <v>031080424909290</v>
          </cell>
          <cell r="H3494">
            <v>44967</v>
          </cell>
          <cell r="I3494" t="str">
            <v>ENTREGADO</v>
          </cell>
          <cell r="J3494">
            <v>44970</v>
          </cell>
          <cell r="K3494" t="str">
            <v>Elio federico Cordero avila</v>
          </cell>
          <cell r="L3494" t="str">
            <v>MILAGRO  CALLE CRNEL LUIS VARGAS TORRES  N306 CALLE ENRIQUE VALDEZ CONCHA</v>
          </cell>
        </row>
        <row r="3495">
          <cell r="A3495" t="str">
            <v>424909295</v>
          </cell>
          <cell r="B3495">
            <v>513583</v>
          </cell>
          <cell r="C3495" t="str">
            <v>424909295</v>
          </cell>
          <cell r="D3495" t="str">
            <v>FLEXTUENTI</v>
          </cell>
          <cell r="E3495" t="str">
            <v>DESPACHO</v>
          </cell>
          <cell r="F3495" t="str">
            <v>NORMAL</v>
          </cell>
          <cell r="G3495" t="str">
            <v>FT85512</v>
          </cell>
          <cell r="H3495">
            <v>44967</v>
          </cell>
          <cell r="I3495" t="str">
            <v>ENTREGADO</v>
          </cell>
          <cell r="J3495">
            <v>44970</v>
          </cell>
          <cell r="K3495" t="str">
            <v>Erika Hidrobo</v>
          </cell>
          <cell r="L3495" t="str">
            <v>CUMBAYA  MARIA ANGELICA IDROVO E1 123  SALINAS</v>
          </cell>
        </row>
        <row r="3496">
          <cell r="A3496" t="str">
            <v>424909327</v>
          </cell>
          <cell r="B3496">
            <v>513584</v>
          </cell>
          <cell r="C3496" t="str">
            <v>424909327</v>
          </cell>
          <cell r="D3496" t="str">
            <v>FLEXTUENTI</v>
          </cell>
          <cell r="E3496" t="str">
            <v>DESPACHO</v>
          </cell>
          <cell r="F3496" t="str">
            <v>NORMAL</v>
          </cell>
          <cell r="G3496" t="str">
            <v>031080424909327</v>
          </cell>
          <cell r="H3496">
            <v>44967</v>
          </cell>
          <cell r="I3496" t="str">
            <v>ENTREGADO</v>
          </cell>
          <cell r="J3496">
            <v>44973</v>
          </cell>
          <cell r="K3496" t="str">
            <v>EMMANUEL MORA</v>
          </cell>
          <cell r="L3496" t="str">
            <v>CALCETA  CESAR OVIDIO VILLAMAR SN CHILE</v>
          </cell>
        </row>
        <row r="3497">
          <cell r="A3497" t="str">
            <v>424909381</v>
          </cell>
          <cell r="B3497">
            <v>513585</v>
          </cell>
          <cell r="C3497" t="str">
            <v>424909381</v>
          </cell>
          <cell r="D3497" t="str">
            <v>FLEXTUENTI</v>
          </cell>
          <cell r="E3497" t="str">
            <v>DESPACHO</v>
          </cell>
          <cell r="F3497" t="str">
            <v>NORMAL</v>
          </cell>
          <cell r="G3497" t="str">
            <v>FT85511</v>
          </cell>
          <cell r="H3497">
            <v>44967</v>
          </cell>
          <cell r="I3497" t="str">
            <v>ENTREGADO</v>
          </cell>
          <cell r="J3497">
            <v>44970</v>
          </cell>
          <cell r="K3497" t="str">
            <v>Karina Maigua</v>
          </cell>
          <cell r="L3497" t="str">
            <v>CALDERON   CACHA  N 13192 EUCALIPTOS 2</v>
          </cell>
        </row>
        <row r="3498">
          <cell r="A3498" t="str">
            <v>424909399</v>
          </cell>
          <cell r="B3498">
            <v>513586</v>
          </cell>
          <cell r="C3498" t="str">
            <v>424909399</v>
          </cell>
          <cell r="D3498" t="str">
            <v>FLEXTUENTI</v>
          </cell>
          <cell r="E3498" t="str">
            <v>DESPACHO</v>
          </cell>
          <cell r="F3498" t="str">
            <v>NORMAL</v>
          </cell>
          <cell r="G3498" t="str">
            <v>FT85514</v>
          </cell>
          <cell r="H3498">
            <v>44967</v>
          </cell>
          <cell r="I3498" t="str">
            <v>ENTREGADO</v>
          </cell>
          <cell r="J3498">
            <v>44970</v>
          </cell>
          <cell r="K3498" t="str">
            <v>Doris Alomoto reinoso</v>
          </cell>
          <cell r="L3498" t="str">
            <v>LA MENA  CALLE HERNAN GMOINER   S 17-48 ANGAMARCA</v>
          </cell>
        </row>
        <row r="3499">
          <cell r="A3499" t="str">
            <v>424909457</v>
          </cell>
          <cell r="B3499">
            <v>513587</v>
          </cell>
          <cell r="C3499" t="str">
            <v>424909457</v>
          </cell>
          <cell r="D3499" t="str">
            <v>FLEXTUENTI</v>
          </cell>
          <cell r="E3499" t="str">
            <v>DESPACHO</v>
          </cell>
          <cell r="F3499" t="str">
            <v>NORMAL</v>
          </cell>
          <cell r="G3499" t="str">
            <v>031080424909457</v>
          </cell>
          <cell r="H3499">
            <v>44967</v>
          </cell>
          <cell r="I3499" t="str">
            <v>INCIDENCIA</v>
          </cell>
          <cell r="J3499">
            <v>44973</v>
          </cell>
          <cell r="K3499" t="str">
            <v>Walter Chele</v>
          </cell>
          <cell r="L3499" t="str">
            <v>PARRALES Y GUALES  CALLE M SN CALLE 10</v>
          </cell>
        </row>
        <row r="3500">
          <cell r="A3500" t="str">
            <v>424909479</v>
          </cell>
          <cell r="B3500">
            <v>513588</v>
          </cell>
          <cell r="C3500" t="str">
            <v>424909479</v>
          </cell>
          <cell r="D3500" t="str">
            <v>FLEXTUENTI</v>
          </cell>
          <cell r="E3500" t="str">
            <v>DESPACHO</v>
          </cell>
          <cell r="F3500" t="str">
            <v>NORMAL</v>
          </cell>
          <cell r="G3500" t="str">
            <v>FT85510</v>
          </cell>
          <cell r="H3500">
            <v>44967</v>
          </cell>
          <cell r="I3500" t="str">
            <v>ENTREGADO</v>
          </cell>
          <cell r="J3500">
            <v>44970</v>
          </cell>
          <cell r="K3500" t="str">
            <v>Joni Iza</v>
          </cell>
          <cell r="L3500" t="str">
            <v>CHIMBACALLE  PEDRO PINTO E 31 AVENIDA NAPO</v>
          </cell>
        </row>
        <row r="3501">
          <cell r="A3501" t="str">
            <v>424910616</v>
          </cell>
          <cell r="B3501">
            <v>513589</v>
          </cell>
          <cell r="C3501" t="str">
            <v>424910616</v>
          </cell>
          <cell r="D3501" t="str">
            <v>FLEXTUENTI</v>
          </cell>
          <cell r="E3501" t="str">
            <v>DESPACHO</v>
          </cell>
          <cell r="F3501" t="str">
            <v>NORMAL</v>
          </cell>
          <cell r="G3501" t="str">
            <v>FT85509</v>
          </cell>
          <cell r="H3501">
            <v>44967</v>
          </cell>
          <cell r="I3501" t="str">
            <v>ENTREGADO</v>
          </cell>
          <cell r="J3501">
            <v>44973</v>
          </cell>
          <cell r="K3501" t="str">
            <v>KARINA CARRILLO</v>
          </cell>
          <cell r="L3501" t="str">
            <v>QUITUMBE AV RUMICHICANAN SN  AMURU NAN</v>
          </cell>
        </row>
        <row r="3502">
          <cell r="A3502" t="str">
            <v>424911139</v>
          </cell>
          <cell r="B3502">
            <v>513590</v>
          </cell>
          <cell r="C3502" t="str">
            <v>424911139</v>
          </cell>
          <cell r="D3502" t="str">
            <v>FLEXTUENTI</v>
          </cell>
          <cell r="E3502" t="str">
            <v>DESPACHO</v>
          </cell>
          <cell r="F3502" t="str">
            <v>NORMAL</v>
          </cell>
          <cell r="G3502" t="str">
            <v>031080424911139</v>
          </cell>
          <cell r="H3502">
            <v>44967</v>
          </cell>
          <cell r="I3502" t="str">
            <v>ENTREGADO</v>
          </cell>
          <cell r="J3502">
            <v>44970</v>
          </cell>
          <cell r="K3502" t="str">
            <v>Rafael Reinoso</v>
          </cell>
          <cell r="L3502" t="str">
            <v>MATRIZ (TU)    AV CEVALLOS SN  CALLE  MARTINEZ</v>
          </cell>
        </row>
        <row r="3503">
          <cell r="A3503" t="str">
            <v>424911176</v>
          </cell>
          <cell r="B3503">
            <v>513591</v>
          </cell>
          <cell r="C3503" t="str">
            <v>424911176</v>
          </cell>
          <cell r="D3503" t="str">
            <v>FLEXTUENTI</v>
          </cell>
          <cell r="E3503" t="str">
            <v>DESPACHO</v>
          </cell>
          <cell r="F3503" t="str">
            <v>NORMAL</v>
          </cell>
          <cell r="G3503" t="str">
            <v>FT85506</v>
          </cell>
          <cell r="H3503">
            <v>44967</v>
          </cell>
          <cell r="I3503" t="str">
            <v>ENTREGADO</v>
          </cell>
          <cell r="J3503">
            <v>44970</v>
          </cell>
          <cell r="K3503" t="str">
            <v>Dennisse Paez</v>
          </cell>
          <cell r="L3503" t="str">
            <v>SAN ISIDRO DEL INCA  DE LOS GRANADOS  N41 40 DE LOS NARANJOS</v>
          </cell>
        </row>
        <row r="3504">
          <cell r="A3504" t="str">
            <v>424911180</v>
          </cell>
          <cell r="B3504">
            <v>513592</v>
          </cell>
          <cell r="C3504" t="str">
            <v>424911180</v>
          </cell>
          <cell r="D3504" t="str">
            <v>FLEXTUENTI</v>
          </cell>
          <cell r="E3504" t="str">
            <v>DESPACHO</v>
          </cell>
          <cell r="F3504" t="str">
            <v>NORMAL</v>
          </cell>
          <cell r="G3504" t="str">
            <v>FT85508</v>
          </cell>
          <cell r="H3504">
            <v>44967</v>
          </cell>
          <cell r="I3504" t="str">
            <v>ENTREGADO</v>
          </cell>
          <cell r="J3504">
            <v>44970</v>
          </cell>
          <cell r="K3504" t="str">
            <v>Adriana Monserrath Diaz Moreno</v>
          </cell>
          <cell r="L3504" t="str">
            <v>ITCHIMBIA  CALLE RITA LECUMBERRY N3 35 CALLE CRESPO TORAL</v>
          </cell>
        </row>
        <row r="3505">
          <cell r="A3505" t="str">
            <v>424911329</v>
          </cell>
          <cell r="B3505">
            <v>513593</v>
          </cell>
          <cell r="C3505" t="str">
            <v>424911329</v>
          </cell>
          <cell r="D3505" t="str">
            <v>FLEXTUENTI</v>
          </cell>
          <cell r="E3505" t="str">
            <v>DESPACHO</v>
          </cell>
          <cell r="F3505" t="str">
            <v>NORMAL</v>
          </cell>
          <cell r="G3505" t="str">
            <v>031080424911329</v>
          </cell>
          <cell r="H3505">
            <v>44967</v>
          </cell>
          <cell r="I3505" t="str">
            <v>ENTREGADO</v>
          </cell>
          <cell r="J3505">
            <v>44968</v>
          </cell>
          <cell r="K3505" t="str">
            <v>Jenny Margarita Murillo Lucas</v>
          </cell>
          <cell r="L3505" t="str">
            <v>SAN MATEO (MA)  CALLE SAN GREGORIO  SN  SN O CALLE 7</v>
          </cell>
        </row>
        <row r="3506">
          <cell r="A3506" t="str">
            <v>424911395</v>
          </cell>
          <cell r="B3506">
            <v>513594</v>
          </cell>
          <cell r="C3506" t="str">
            <v>424911395</v>
          </cell>
          <cell r="D3506" t="str">
            <v>FLEXTUENTI</v>
          </cell>
          <cell r="E3506" t="str">
            <v>DESPACHO</v>
          </cell>
          <cell r="F3506" t="str">
            <v>NORMAL</v>
          </cell>
          <cell r="G3506" t="str">
            <v>FT85507</v>
          </cell>
          <cell r="H3506">
            <v>44967</v>
          </cell>
          <cell r="I3506" t="str">
            <v>ENTREGADO</v>
          </cell>
          <cell r="J3506">
            <v>44970</v>
          </cell>
          <cell r="K3506" t="str">
            <v>Paulina del Rosario Rodriguez Pazmino</v>
          </cell>
          <cell r="L3506" t="str">
            <v>MARISCAL SUCRE (PI) CALLE 9 DE OCTUBRE SN  AV FRANCISCO DE ORELLANA</v>
          </cell>
        </row>
        <row r="3507">
          <cell r="A3507" t="str">
            <v>414892090</v>
          </cell>
          <cell r="B3507">
            <v>513576</v>
          </cell>
          <cell r="C3507" t="str">
            <v>414892090</v>
          </cell>
          <cell r="D3507" t="str">
            <v>FLEXTUENTI</v>
          </cell>
          <cell r="E3507" t="str">
            <v>DESPACHO</v>
          </cell>
          <cell r="F3507" t="str">
            <v>NORMAL</v>
          </cell>
          <cell r="G3507" t="str">
            <v>FT85513</v>
          </cell>
          <cell r="H3507">
            <v>44967</v>
          </cell>
          <cell r="I3507" t="str">
            <v>ENTREGADO</v>
          </cell>
          <cell r="J3507">
            <v>44970</v>
          </cell>
          <cell r="K3507" t="str">
            <v>Yolanda Simbana</v>
          </cell>
          <cell r="L3507" t="str">
            <v>SAN ISIDRO DEL INCA  JOSE FELIX BARREIRO LOTE 4 E17C</v>
          </cell>
        </row>
        <row r="3508">
          <cell r="A3508" t="str">
            <v>424908318</v>
          </cell>
          <cell r="B3508">
            <v>513577</v>
          </cell>
          <cell r="C3508" t="str">
            <v>424908318</v>
          </cell>
          <cell r="D3508" t="str">
            <v>FLEXTUENTI</v>
          </cell>
          <cell r="E3508" t="str">
            <v>DESPACHO</v>
          </cell>
          <cell r="F3508" t="str">
            <v>NORMAL</v>
          </cell>
          <cell r="G3508" t="str">
            <v>IC7033</v>
          </cell>
          <cell r="H3508">
            <v>44967</v>
          </cell>
          <cell r="I3508" t="str">
            <v>ENTREGADO</v>
          </cell>
          <cell r="J3508">
            <v>44971</v>
          </cell>
          <cell r="K3508" t="str">
            <v>paul Landi</v>
          </cell>
          <cell r="L3508" t="str">
            <v>MACHANGARA   BUZA SN CALLE QUINOAS</v>
          </cell>
        </row>
        <row r="3509">
          <cell r="A3509" t="str">
            <v>424908549</v>
          </cell>
          <cell r="B3509">
            <v>513578</v>
          </cell>
          <cell r="C3509" t="str">
            <v>424908549</v>
          </cell>
          <cell r="D3509" t="str">
            <v>FLEXTUENTI</v>
          </cell>
          <cell r="E3509" t="str">
            <v>DESPACHO</v>
          </cell>
          <cell r="F3509" t="str">
            <v>NORMAL</v>
          </cell>
          <cell r="G3509" t="str">
            <v>031080424908549</v>
          </cell>
          <cell r="H3509">
            <v>44967</v>
          </cell>
          <cell r="I3509" t="str">
            <v>DEVOLUCION_EN_PROCESO</v>
          </cell>
          <cell r="J3509">
            <v>44971</v>
          </cell>
          <cell r="K3509" t="str">
            <v>Freddy Tigsi</v>
          </cell>
          <cell r="L3509" t="str">
            <v>LIZARZABURU  AV LIZARZABURU SN  AV 11 DE NOVIEMBRE</v>
          </cell>
        </row>
        <row r="3510">
          <cell r="A3510" t="str">
            <v>424908551</v>
          </cell>
          <cell r="B3510">
            <v>513579</v>
          </cell>
          <cell r="C3510" t="str">
            <v>424908551</v>
          </cell>
          <cell r="D3510" t="str">
            <v>FLEXTUENTI</v>
          </cell>
          <cell r="E3510" t="str">
            <v>DESPACHO</v>
          </cell>
          <cell r="F3510" t="str">
            <v>NORMAL</v>
          </cell>
          <cell r="G3510" t="str">
            <v>FT85480</v>
          </cell>
          <cell r="H3510">
            <v>44967</v>
          </cell>
          <cell r="I3510" t="str">
            <v>ENTREGADO</v>
          </cell>
          <cell r="J3510">
            <v>44970</v>
          </cell>
          <cell r="K3510" t="str">
            <v>Pedro Mejia</v>
          </cell>
          <cell r="L3510" t="str">
            <v>XIMENA  5TO PSJE 47 SE MNZ D6 VILLA 14  PEAT 10 C SE</v>
          </cell>
        </row>
        <row r="3511">
          <cell r="A3511" t="str">
            <v>11810</v>
          </cell>
          <cell r="B3511">
            <v>513574</v>
          </cell>
          <cell r="C3511" t="str">
            <v>11810</v>
          </cell>
          <cell r="D3511" t="str">
            <v>MOVISTAR</v>
          </cell>
          <cell r="E3511" t="str">
            <v>RETIRO</v>
          </cell>
          <cell r="F3511" t="str">
            <v>NORMAL</v>
          </cell>
          <cell r="G3511" t="str">
            <v>031002004255314</v>
          </cell>
          <cell r="H3511">
            <v>44967</v>
          </cell>
          <cell r="I3511" t="str">
            <v>ENTREGADO</v>
          </cell>
          <cell r="J3511">
            <v>44972</v>
          </cell>
          <cell r="K3511" t="str">
            <v>FLEXNET - LI</v>
          </cell>
          <cell r="L3511" t="str">
            <v>CALLE 28 DE JUNIO S/N Y GARCIA MORENO ENTRADA LLANO GRANDE</v>
          </cell>
        </row>
        <row r="3512">
          <cell r="A3512" t="str">
            <v>11811</v>
          </cell>
          <cell r="B3512">
            <v>513575</v>
          </cell>
          <cell r="C3512" t="str">
            <v>11811</v>
          </cell>
          <cell r="D3512" t="str">
            <v>MOVISTAR</v>
          </cell>
          <cell r="E3512" t="str">
            <v>RETIRO</v>
          </cell>
          <cell r="F3512" t="str">
            <v>NORMAL</v>
          </cell>
          <cell r="G3512" t="str">
            <v>031002004255239</v>
          </cell>
          <cell r="H3512">
            <v>44967</v>
          </cell>
          <cell r="I3512" t="str">
            <v>ENTREGADO</v>
          </cell>
          <cell r="J3512">
            <v>44972</v>
          </cell>
          <cell r="K3512" t="str">
            <v>FLEXNET - LI</v>
          </cell>
          <cell r="L3512" t="str">
            <v>CALLE 28 DE JUNIO S/N Y GARCIA MORENO ENTRADA LLANO GRANDE</v>
          </cell>
        </row>
        <row r="3513">
          <cell r="A3513" t="str">
            <v>23-344</v>
          </cell>
          <cell r="B3513">
            <v>513571</v>
          </cell>
          <cell r="C3513" t="str">
            <v>23-344</v>
          </cell>
          <cell r="D3513" t="str">
            <v>VENTURA</v>
          </cell>
          <cell r="E3513" t="str">
            <v>DESPACHO</v>
          </cell>
          <cell r="F3513" t="str">
            <v>NORMAL</v>
          </cell>
          <cell r="G3513" t="str">
            <v>FT85481</v>
          </cell>
          <cell r="H3513">
            <v>44967</v>
          </cell>
          <cell r="I3513" t="str">
            <v>ENTREGADO</v>
          </cell>
          <cell r="J3513">
            <v>44970</v>
          </cell>
          <cell r="K3513" t="str">
            <v>ECUAWAGEN</v>
          </cell>
          <cell r="L3513" t="str">
            <v> AV. DE LOS GRANADOS E14-70 E ISLA MARCHENA.</v>
          </cell>
        </row>
        <row r="3514">
          <cell r="A3514" t="str">
            <v>23-346</v>
          </cell>
          <cell r="B3514">
            <v>513572</v>
          </cell>
          <cell r="C3514" t="str">
            <v>23-346</v>
          </cell>
          <cell r="D3514" t="str">
            <v>VENTURA</v>
          </cell>
          <cell r="E3514" t="str">
            <v>DESPACHO</v>
          </cell>
          <cell r="F3514" t="str">
            <v>NORMAL</v>
          </cell>
          <cell r="G3514" t="str">
            <v>FT85482</v>
          </cell>
          <cell r="H3514">
            <v>44967</v>
          </cell>
          <cell r="I3514" t="str">
            <v>ENTREGADO</v>
          </cell>
          <cell r="J3514">
            <v>44970</v>
          </cell>
          <cell r="K3514" t="str">
            <v>MUNDO MOTRIZ</v>
          </cell>
          <cell r="L3514" t="str">
            <v>AV. ELOY ALFARO Y DE LAS ANONAS</v>
          </cell>
        </row>
        <row r="3515">
          <cell r="A3515" t="str">
            <v>2023-01677</v>
          </cell>
          <cell r="B3515">
            <v>513566</v>
          </cell>
          <cell r="C3515" t="str">
            <v>2023-01677</v>
          </cell>
          <cell r="D3515" t="str">
            <v>TUENTI</v>
          </cell>
          <cell r="E3515" t="str">
            <v>DESPACHO</v>
          </cell>
          <cell r="F3515" t="str">
            <v>NORMAL</v>
          </cell>
          <cell r="G3515" t="str">
            <v>031080202301677</v>
          </cell>
          <cell r="H3515">
            <v>44967</v>
          </cell>
          <cell r="I3515" t="str">
            <v>ENTREGADO</v>
          </cell>
          <cell r="J3515">
            <v>44970</v>
          </cell>
          <cell r="K3515" t="str">
            <v>BUSINESS SOLUTIONS ZONIFICACION TUENTI ORIENTE_ALISON MISHELLE MORENO GOMEZ</v>
          </cell>
          <cell r="L3515" t="str">
            <v>Av. Ceslao Marin y 27 de febrero diagonal la gran Hotel Cofanes local atras de Movistar.</v>
          </cell>
        </row>
        <row r="3516">
          <cell r="A3516" t="str">
            <v>2023-01678</v>
          </cell>
          <cell r="B3516">
            <v>513567</v>
          </cell>
          <cell r="C3516" t="str">
            <v>2023-01678</v>
          </cell>
          <cell r="D3516" t="str">
            <v>TUENTI</v>
          </cell>
          <cell r="E3516" t="str">
            <v>DESPACHO</v>
          </cell>
          <cell r="F3516" t="str">
            <v>NORMAL</v>
          </cell>
          <cell r="G3516" t="str">
            <v>FT85518</v>
          </cell>
          <cell r="H3516">
            <v>44967</v>
          </cell>
          <cell r="I3516" t="str">
            <v>ENTREGADO</v>
          </cell>
          <cell r="J3516">
            <v>44970</v>
          </cell>
          <cell r="K3516" t="str">
            <v>NORPHONE TUENTI PICHINCHA_Gisela Aleaga</v>
          </cell>
          <cell r="L3516" t="str">
            <v>Republica del Salvador y Naciones Unidas SUYANA Torre Corporativa Piso 12</v>
          </cell>
        </row>
        <row r="3517">
          <cell r="A3517" t="str">
            <v>2023-01679</v>
          </cell>
          <cell r="B3517">
            <v>513568</v>
          </cell>
          <cell r="C3517" t="str">
            <v>2023-01679</v>
          </cell>
          <cell r="D3517" t="str">
            <v>TUENTI</v>
          </cell>
          <cell r="E3517" t="str">
            <v>DESPACHO</v>
          </cell>
          <cell r="F3517" t="str">
            <v>NORMAL</v>
          </cell>
          <cell r="G3517" t="str">
            <v>031080202301679</v>
          </cell>
          <cell r="H3517">
            <v>44967</v>
          </cell>
          <cell r="I3517" t="str">
            <v>ENTREGADO</v>
          </cell>
          <cell r="J3517">
            <v>44970</v>
          </cell>
          <cell r="K3517" t="str">
            <v>NORPHONE TUENTI TUNGURAHUA_LOURDES BRAVO</v>
          </cell>
          <cell r="L3517" t="str">
            <v>Av. Cevallos entre MartInez Y Mera Cav Movistar</v>
          </cell>
        </row>
        <row r="3518">
          <cell r="A3518" t="str">
            <v>2023-01680</v>
          </cell>
          <cell r="B3518">
            <v>513569</v>
          </cell>
          <cell r="C3518" t="str">
            <v>2023-01680</v>
          </cell>
          <cell r="D3518" t="str">
            <v>TUENTI</v>
          </cell>
          <cell r="E3518" t="str">
            <v>DESPACHO</v>
          </cell>
          <cell r="F3518" t="str">
            <v>NORMAL</v>
          </cell>
          <cell r="G3518" t="str">
            <v>031080202301680</v>
          </cell>
          <cell r="H3518">
            <v>44967</v>
          </cell>
          <cell r="I3518" t="str">
            <v>ENTREGADO</v>
          </cell>
          <cell r="J3518">
            <v>44968</v>
          </cell>
          <cell r="K3518" t="str">
            <v xml:space="preserve">NORPHONE TUENTI SIERRA NORTE_LOURDES BRAVO </v>
          </cell>
          <cell r="L3518" t="str">
            <v>Av. Mariano Acosta 2147 y Victor Gomez Jurado, la Plaza Shopping Center</v>
          </cell>
        </row>
        <row r="3519">
          <cell r="A3519" t="str">
            <v>2023-01681</v>
          </cell>
          <cell r="B3519">
            <v>513570</v>
          </cell>
          <cell r="C3519" t="str">
            <v>2023-01681</v>
          </cell>
          <cell r="D3519" t="str">
            <v>TUENTI</v>
          </cell>
          <cell r="E3519" t="str">
            <v>DESPACHO</v>
          </cell>
          <cell r="F3519" t="str">
            <v>NORMAL</v>
          </cell>
          <cell r="G3519" t="str">
            <v>FT85516</v>
          </cell>
          <cell r="H3519">
            <v>44967</v>
          </cell>
          <cell r="I3519" t="str">
            <v>ENTREGADO</v>
          </cell>
          <cell r="J3519">
            <v>44970</v>
          </cell>
          <cell r="K3519" t="str">
            <v>UIO CASA TUENTI_VERONICA CHIRAN</v>
          </cell>
          <cell r="L3519" t="str">
            <v xml:space="preserve">PASAJE EL JARDIN 168 Y AVENIDA 6 DE DICIEMBRE, ED. CENTURY PLAZA I, OFICINA 19 </v>
          </cell>
        </row>
        <row r="3520">
          <cell r="A3520" t="str">
            <v>2023-01671</v>
          </cell>
          <cell r="B3520">
            <v>513560</v>
          </cell>
          <cell r="C3520" t="str">
            <v>2023-01671</v>
          </cell>
          <cell r="D3520" t="str">
            <v>MOVISTAR</v>
          </cell>
          <cell r="E3520" t="str">
            <v>DESPACHO</v>
          </cell>
          <cell r="F3520" t="str">
            <v>NORMAL</v>
          </cell>
          <cell r="G3520" t="str">
            <v>031080202301671</v>
          </cell>
          <cell r="H3520">
            <v>44967</v>
          </cell>
          <cell r="I3520" t="str">
            <v>ENTREGADO</v>
          </cell>
          <cell r="J3520">
            <v>44970</v>
          </cell>
          <cell r="K3520" t="str">
            <v>CC BARTOLOME SERRANO (MOVIPHONE)_GALO PALLAROSO</v>
          </cell>
          <cell r="L3520" t="str">
            <v>Calle Tenemaza 5-13 y Av. 24 de Mayo frente al parqueadero del coliseo de deportes</v>
          </cell>
        </row>
        <row r="3521">
          <cell r="A3521" t="str">
            <v>2023-01672</v>
          </cell>
          <cell r="B3521">
            <v>513561</v>
          </cell>
          <cell r="C3521" t="str">
            <v>2023-01672</v>
          </cell>
          <cell r="D3521" t="str">
            <v>MOVISTAR</v>
          </cell>
          <cell r="E3521" t="str">
            <v>DESPACHO</v>
          </cell>
          <cell r="F3521" t="str">
            <v>NORMAL</v>
          </cell>
          <cell r="G3521" t="str">
            <v>031080202301672</v>
          </cell>
          <cell r="H3521">
            <v>44967</v>
          </cell>
          <cell r="I3521" t="str">
            <v>ENTREGADO</v>
          </cell>
          <cell r="J3521">
            <v>44970</v>
          </cell>
          <cell r="K3521" t="str">
            <v>BUSINESS SOLUTIONS ZONIFICACION ORIENTE_ALISON MISHELLE MORENO GOMEZ</v>
          </cell>
          <cell r="L3521" t="str">
            <v>Av. Ceslao Marin y 27 de febrero diagonal la gran Hotel Cofanes local atras de Movistar.</v>
          </cell>
        </row>
        <row r="3522">
          <cell r="A3522" t="str">
            <v>2023-01673</v>
          </cell>
          <cell r="B3522">
            <v>513562</v>
          </cell>
          <cell r="C3522" t="str">
            <v>2023-01673</v>
          </cell>
          <cell r="D3522" t="str">
            <v>MOVISTAR</v>
          </cell>
          <cell r="E3522" t="str">
            <v>DESPACHO</v>
          </cell>
          <cell r="F3522" t="str">
            <v>NORMAL</v>
          </cell>
          <cell r="G3522" t="str">
            <v>031080202301673</v>
          </cell>
          <cell r="H3522">
            <v>44967</v>
          </cell>
          <cell r="I3522" t="str">
            <v>ENTREGADO</v>
          </cell>
          <cell r="J3522">
            <v>44970</v>
          </cell>
          <cell r="K3522" t="str">
            <v>BUSINESS SOLUTIONS ZONIFICACION ORIENTE CALLE_ALISON MISHELLE MORENO GOMEZ</v>
          </cell>
          <cell r="L3522" t="str">
            <v>Av. Ceslao Marin y 27 de febrero diagonal la gran Hotel Cofanes local atras de Movistar.</v>
          </cell>
        </row>
        <row r="3523">
          <cell r="A3523" t="str">
            <v>2023-01674</v>
          </cell>
          <cell r="B3523">
            <v>513563</v>
          </cell>
          <cell r="C3523" t="str">
            <v>2023-01674</v>
          </cell>
          <cell r="D3523" t="str">
            <v>MOVISTAR</v>
          </cell>
          <cell r="E3523" t="str">
            <v>DESPACHO</v>
          </cell>
          <cell r="F3523" t="str">
            <v>NORMAL</v>
          </cell>
          <cell r="G3523" t="str">
            <v>031080202301674</v>
          </cell>
          <cell r="H3523">
            <v>44967</v>
          </cell>
          <cell r="I3523" t="str">
            <v>ENTREGADO</v>
          </cell>
          <cell r="J3523">
            <v>44968</v>
          </cell>
          <cell r="K3523" t="str">
            <v>FDV&amp;H Productos y Servicios Esmeraldas_VICTOR HUGO FLORES DE VALGAZ ANDRADE</v>
          </cell>
          <cell r="L3523" t="str">
            <v>Av Olmedo 007, entre Manuela Canizares y Vicente Maldonado Piedrahita</v>
          </cell>
        </row>
        <row r="3524">
          <cell r="A3524" t="str">
            <v>2023-01675</v>
          </cell>
          <cell r="B3524">
            <v>513564</v>
          </cell>
          <cell r="C3524" t="str">
            <v>2023-01675</v>
          </cell>
          <cell r="D3524" t="str">
            <v>MOVISTAR</v>
          </cell>
          <cell r="E3524" t="str">
            <v>DESPACHO</v>
          </cell>
          <cell r="F3524" t="str">
            <v>NORMAL</v>
          </cell>
          <cell r="G3524" t="str">
            <v>031080202301675</v>
          </cell>
          <cell r="H3524">
            <v>44967</v>
          </cell>
          <cell r="I3524" t="str">
            <v>ENTREGADO</v>
          </cell>
          <cell r="J3524">
            <v>44970</v>
          </cell>
          <cell r="K3524" t="str">
            <v>FANNY CECILIA DOMINGUEZ CARDENAS - PASTAZA_FANNY CECILIA DOMINGUEZ CARDENAS</v>
          </cell>
          <cell r="L3524" t="str">
            <v>CESLAO MARIN Y 27 DE FEBRERO DIAGONAL AL GRAN HOTEL COFANES LOCAL MOVISTAR</v>
          </cell>
        </row>
        <row r="3525">
          <cell r="A3525" t="str">
            <v>2023-01676</v>
          </cell>
          <cell r="B3525">
            <v>513565</v>
          </cell>
          <cell r="C3525" t="str">
            <v>2023-01676</v>
          </cell>
          <cell r="D3525" t="str">
            <v>TUENTI</v>
          </cell>
          <cell r="E3525" t="str">
            <v>DESPACHO</v>
          </cell>
          <cell r="F3525" t="str">
            <v>NORMAL</v>
          </cell>
          <cell r="G3525" t="str">
            <v>FT85479</v>
          </cell>
          <cell r="H3525">
            <v>44967</v>
          </cell>
          <cell r="I3525" t="str">
            <v>ENTREGADO</v>
          </cell>
          <cell r="J3525">
            <v>44971</v>
          </cell>
          <cell r="K3525" t="str">
            <v>JORGE DIAZ - Tuenti - GUAYAS_JORGE BRUNO DIAZ GONZALEZ</v>
          </cell>
          <cell r="L3525" t="str">
            <v>SAUCES 7 MZ 439-F VILLA 12</v>
          </cell>
        </row>
        <row r="3526">
          <cell r="A3526" t="str">
            <v>RT23021001</v>
          </cell>
          <cell r="B3526">
            <v>513559</v>
          </cell>
          <cell r="C3526" t="str">
            <v>RT23021001</v>
          </cell>
          <cell r="D3526" t="str">
            <v>SPARE</v>
          </cell>
          <cell r="E3526" t="str">
            <v>RETIRO</v>
          </cell>
          <cell r="F3526" t="str">
            <v>NORMAL</v>
          </cell>
          <cell r="G3526" t="str">
            <v>FT85464</v>
          </cell>
          <cell r="H3526">
            <v>44967</v>
          </cell>
          <cell r="I3526" t="str">
            <v>ENTREGADO</v>
          </cell>
          <cell r="J3526">
            <v>44967</v>
          </cell>
          <cell r="K3526" t="str">
            <v>FLEXNET DEL ECUADOR</v>
          </cell>
          <cell r="L3526" t="str">
            <v>CALLE 28 DE JUNIO Y GARCIA MORENO</v>
          </cell>
        </row>
        <row r="3527">
          <cell r="A3527" t="str">
            <v>GAR5830</v>
          </cell>
          <cell r="B3527">
            <v>513530</v>
          </cell>
          <cell r="C3527" t="str">
            <v>GAR5830</v>
          </cell>
          <cell r="D3527" t="str">
            <v>HYCITE</v>
          </cell>
          <cell r="E3527" t="str">
            <v>RETIRO</v>
          </cell>
          <cell r="F3527" t="str">
            <v>NORMAL</v>
          </cell>
          <cell r="G3527" t="str">
            <v>ITQ6952</v>
          </cell>
          <cell r="H3527">
            <v>44967</v>
          </cell>
          <cell r="I3527" t="str">
            <v>ENTREGADO</v>
          </cell>
          <cell r="J3527">
            <v>44971</v>
          </cell>
          <cell r="K3527" t="str">
            <v>Nathaly Soto Pulido</v>
          </cell>
          <cell r="L3527" t="str">
            <v>Calle el Batan E10-101 y Av 6 de Diciembre. Edificio Vitoria II. Departamento 8A</v>
          </cell>
        </row>
        <row r="3528">
          <cell r="A3528" t="str">
            <v>GAR5831</v>
          </cell>
          <cell r="B3528">
            <v>513531</v>
          </cell>
          <cell r="C3528" t="str">
            <v>GAR5831</v>
          </cell>
          <cell r="D3528" t="str">
            <v>HYCITE</v>
          </cell>
          <cell r="E3528" t="str">
            <v>RETIRO</v>
          </cell>
          <cell r="F3528" t="str">
            <v>NORMAL</v>
          </cell>
          <cell r="G3528" t="str">
            <v>ITQ6953</v>
          </cell>
          <cell r="H3528">
            <v>44967</v>
          </cell>
          <cell r="I3528" t="str">
            <v>ENTREGADO</v>
          </cell>
          <cell r="J3528">
            <v>44970</v>
          </cell>
          <cell r="K3528" t="str">
            <v>DANILO SILVA</v>
          </cell>
          <cell r="L3528" t="str">
            <v>URB. LA PAMPA 1, PASAJE N61 CASA E5-314 Y LOS EUCALIPTOS, PROV PI, POMASQUI / QUITO 170308 / 099-717-9085 / danilo_silva2001@yahoo.com</v>
          </cell>
        </row>
        <row r="3529">
          <cell r="A3529" t="str">
            <v>GAR5832</v>
          </cell>
          <cell r="B3529">
            <v>513532</v>
          </cell>
          <cell r="C3529" t="str">
            <v>GAR5832</v>
          </cell>
          <cell r="D3529" t="str">
            <v>HYCITE</v>
          </cell>
          <cell r="E3529" t="str">
            <v>RETIRO</v>
          </cell>
          <cell r="F3529" t="str">
            <v>NORMAL</v>
          </cell>
          <cell r="G3529" t="str">
            <v>031001000230396</v>
          </cell>
          <cell r="H3529">
            <v>44967</v>
          </cell>
          <cell r="I3529" t="str">
            <v>INCIDENCIA</v>
          </cell>
          <cell r="J3529">
            <v>44973</v>
          </cell>
          <cell r="K3529" t="str">
            <v>MARIA MOREIRA</v>
          </cell>
          <cell r="L3529" t="str">
            <v>JUAN JOSE PENA CASA 20726 MIGUEL RIOFRIO Y ROCAFUERTE DIAGONAL LOJA// CENTRO 110108, EL SAGRARIO  LOJA</v>
          </cell>
        </row>
        <row r="3530">
          <cell r="A3530" t="str">
            <v>GAR5833</v>
          </cell>
          <cell r="B3530">
            <v>513533</v>
          </cell>
          <cell r="C3530" t="str">
            <v>GAR5833</v>
          </cell>
          <cell r="D3530" t="str">
            <v>HYCITE</v>
          </cell>
          <cell r="E3530" t="str">
            <v>RETIRO</v>
          </cell>
          <cell r="F3530" t="str">
            <v>NORMAL</v>
          </cell>
          <cell r="G3530" t="str">
            <v>ITQ6954</v>
          </cell>
          <cell r="H3530">
            <v>44967</v>
          </cell>
          <cell r="I3530" t="str">
            <v>ENTREGADO</v>
          </cell>
          <cell r="J3530">
            <v>44970</v>
          </cell>
          <cell r="K3530" t="str">
            <v>ANGELICA SUSANA PESANTEZ LEIVA</v>
          </cell>
          <cell r="L3530" t="str">
            <v>RIO YAUPI #243 Y AV MARIANA DE JESUS REF ABAJO DEL COLEGIO SAN GABRIEL QUITO // SAN GABRIEL / PI, BELISARIO QUEVEDO  170520</v>
          </cell>
        </row>
        <row r="3531">
          <cell r="A3531" t="str">
            <v>GAR5834</v>
          </cell>
          <cell r="B3531">
            <v>513534</v>
          </cell>
          <cell r="C3531" t="str">
            <v>GAR5834</v>
          </cell>
          <cell r="D3531" t="str">
            <v>HYCITE</v>
          </cell>
          <cell r="E3531" t="str">
            <v>RETIRO</v>
          </cell>
          <cell r="F3531" t="str">
            <v>NORMAL</v>
          </cell>
          <cell r="G3531" t="str">
            <v>031001000230397</v>
          </cell>
          <cell r="H3531">
            <v>44967</v>
          </cell>
          <cell r="I3531" t="str">
            <v>ENTREGADO</v>
          </cell>
          <cell r="J3531">
            <v>44971</v>
          </cell>
          <cell r="K3531" t="str">
            <v>CARMEN EULALIA GOMEZ CALDERON</v>
          </cell>
          <cell r="L3531" t="str">
            <v>CONONIGO AGUIRRE Y ROBERTO ROBLEY A LADO DEL HOTEL ARMIJOL PUYANGO// MERCADILLO MERCADILLO, LO 110407</v>
          </cell>
        </row>
        <row r="3532">
          <cell r="A3532" t="str">
            <v>GAR5837</v>
          </cell>
          <cell r="B3532">
            <v>513536</v>
          </cell>
          <cell r="C3532" t="str">
            <v>GAR5837</v>
          </cell>
          <cell r="D3532" t="str">
            <v>HYCITE</v>
          </cell>
          <cell r="E3532" t="str">
            <v>RETIRO</v>
          </cell>
          <cell r="F3532" t="str">
            <v>NORMAL</v>
          </cell>
          <cell r="G3532" t="str">
            <v>031001000230398</v>
          </cell>
          <cell r="H3532">
            <v>44967</v>
          </cell>
          <cell r="I3532" t="str">
            <v>INCIDENCIA</v>
          </cell>
          <cell r="J3532">
            <v>44972</v>
          </cell>
          <cell r="K3532" t="str">
            <v>ELIZABETH DEL ROCIO SIRANAULA VALAREZO</v>
          </cell>
          <cell r="L3532" t="str">
            <v>AV VELASCO IBARRA ENTRE PASAJE Y SUCRE REF CERCA LA UNIDAD EDUCATIVA 10 ENERO,ENTRE PASAJE Y SUCRSAN   MIGUEL//SAN MIGUIEL BO CENTRAL 020301</v>
          </cell>
        </row>
        <row r="3533">
          <cell r="A3533" t="str">
            <v>GAR5838</v>
          </cell>
          <cell r="B3533">
            <v>513537</v>
          </cell>
          <cell r="C3533" t="str">
            <v>GAR5838</v>
          </cell>
          <cell r="D3533" t="str">
            <v>HYCITE</v>
          </cell>
          <cell r="E3533" t="str">
            <v>RETIRO</v>
          </cell>
          <cell r="F3533" t="str">
            <v>NORMAL</v>
          </cell>
          <cell r="G3533" t="str">
            <v>ITQ6955</v>
          </cell>
          <cell r="H3533">
            <v>44967</v>
          </cell>
          <cell r="I3533" t="str">
            <v>ENTREGADO</v>
          </cell>
          <cell r="J3533">
            <v>44971</v>
          </cell>
          <cell r="K3533" t="str">
            <v>GRACE AGUSTA DOLORES LUNA BATALLAS</v>
          </cell>
          <cell r="L3533" t="str">
            <v>CALLE DEL PUENTE S/N Y PASAJE MARQUESAS EDIF CIRAGAN PISO 2 DEP. 201 URB. SIERRA DEL MORAL / QUITO PI, JIPI JAPA 170124</v>
          </cell>
        </row>
        <row r="3534">
          <cell r="A3534" t="str">
            <v>GAR5839</v>
          </cell>
          <cell r="B3534">
            <v>513538</v>
          </cell>
          <cell r="C3534" t="str">
            <v>GAR5839</v>
          </cell>
          <cell r="D3534" t="str">
            <v>HYCITE</v>
          </cell>
          <cell r="E3534" t="str">
            <v>RETIRO</v>
          </cell>
          <cell r="F3534" t="str">
            <v>NORMAL</v>
          </cell>
          <cell r="G3534" t="str">
            <v>ITQ6956</v>
          </cell>
          <cell r="H3534">
            <v>44967</v>
          </cell>
          <cell r="I3534" t="str">
            <v>ENTREGADO</v>
          </cell>
          <cell r="J3534">
            <v>44971</v>
          </cell>
          <cell r="K3534" t="str">
            <v>PAULINA ISADORA VALAREZO GARCES</v>
          </cell>
          <cell r="L3534" t="str">
            <v>ABDON CALDERON OE4-81 GONZALO DIAZ. CONJ VINA REAL CASA 6 QUITO // LA VINA  TUMBACO, PI 170902</v>
          </cell>
        </row>
        <row r="3535">
          <cell r="A3535" t="str">
            <v>GAR5840</v>
          </cell>
          <cell r="B3535">
            <v>513539</v>
          </cell>
          <cell r="C3535" t="str">
            <v>GAR5840</v>
          </cell>
          <cell r="D3535" t="str">
            <v>HYCITE</v>
          </cell>
          <cell r="E3535" t="str">
            <v>RETIRO</v>
          </cell>
          <cell r="F3535" t="str">
            <v>NORMAL</v>
          </cell>
          <cell r="G3535" t="str">
            <v>031001000230399</v>
          </cell>
          <cell r="H3535">
            <v>44967</v>
          </cell>
          <cell r="I3535" t="str">
            <v>INCIDENCIA</v>
          </cell>
          <cell r="J3535">
            <v>44971</v>
          </cell>
          <cell r="K3535" t="str">
            <v>ANA LUISAMARCELA MONTENEGRO ANDRADE</v>
          </cell>
          <cell r="L3535" t="str">
            <v>MANUEL LARREA LUCILA MAYA COTACACHI // EL EJIDO SAN FRANCISCO, IM 100304</v>
          </cell>
        </row>
        <row r="3536">
          <cell r="A3536" t="str">
            <v>GAR5842</v>
          </cell>
          <cell r="B3536">
            <v>513540</v>
          </cell>
          <cell r="C3536" t="str">
            <v>GAR5842</v>
          </cell>
          <cell r="D3536" t="str">
            <v>HYCITE</v>
          </cell>
          <cell r="E3536" t="str">
            <v>RETIRO</v>
          </cell>
          <cell r="F3536" t="str">
            <v>NORMAL</v>
          </cell>
          <cell r="G3536" t="str">
            <v>ITQ6957</v>
          </cell>
          <cell r="H3536">
            <v>44967</v>
          </cell>
          <cell r="I3536" t="str">
            <v>ENTREGADO</v>
          </cell>
          <cell r="J3536">
            <v>44970</v>
          </cell>
          <cell r="K3536" t="str">
            <v>MYRIAM  JACQUELINE VELASCO CISNEROS </v>
          </cell>
          <cell r="L3536" t="str">
            <v xml:space="preserve">AV. MARTINEZ MERA N34-449 Y PORTUGAL  N 34-449  planta baja </v>
          </cell>
        </row>
        <row r="3537">
          <cell r="A3537" t="str">
            <v>GAR5843</v>
          </cell>
          <cell r="B3537">
            <v>513541</v>
          </cell>
          <cell r="C3537" t="str">
            <v>GAR5843</v>
          </cell>
          <cell r="D3537" t="str">
            <v>HYCITE</v>
          </cell>
          <cell r="E3537" t="str">
            <v>RETIRO</v>
          </cell>
          <cell r="F3537" t="str">
            <v>NORMAL</v>
          </cell>
          <cell r="G3537" t="str">
            <v>GAR5843</v>
          </cell>
          <cell r="H3537">
            <v>44967</v>
          </cell>
          <cell r="I3537" t="str">
            <v>EN_TRANSITO</v>
          </cell>
          <cell r="J3537">
            <v>44970</v>
          </cell>
          <cell r="K3537" t="str">
            <v>FANNY ANAVELA ARANDI NAVARRETE</v>
          </cell>
          <cell r="L3537" t="str">
            <v>CDLA JACINTO COLLAHUAZO II ETAPA CALLE ANDRES FARINANGO MZ 9-04 Y JUAN ROJAS DIAGONAL A LA CASA BARRIAL</v>
          </cell>
        </row>
        <row r="3538">
          <cell r="A3538" t="str">
            <v>GAR5844</v>
          </cell>
          <cell r="B3538">
            <v>513542</v>
          </cell>
          <cell r="C3538" t="str">
            <v>GAR5844</v>
          </cell>
          <cell r="D3538" t="str">
            <v>HYCITE</v>
          </cell>
          <cell r="E3538" t="str">
            <v>RETIRO</v>
          </cell>
          <cell r="F3538" t="str">
            <v>NORMAL</v>
          </cell>
          <cell r="G3538" t="str">
            <v>ITG6948</v>
          </cell>
          <cell r="H3538">
            <v>44967</v>
          </cell>
          <cell r="I3538" t="str">
            <v>ENTREGADO</v>
          </cell>
          <cell r="J3538">
            <v>44970</v>
          </cell>
          <cell r="K3538" t="str">
            <v>MARTHA LOURDES AVILA ROMERO</v>
          </cell>
          <cell r="L3538" t="str">
            <v>COOP FRANCISCO DE ORELLANA MZ-HV-9 AV DOMINGO COMIN Y STELLA MARIS GUAYAQUIL</v>
          </cell>
        </row>
        <row r="3539">
          <cell r="A3539" t="str">
            <v>GAR5845</v>
          </cell>
          <cell r="B3539">
            <v>513543</v>
          </cell>
          <cell r="C3539" t="str">
            <v>GAR5845</v>
          </cell>
          <cell r="D3539" t="str">
            <v>HYCITE</v>
          </cell>
          <cell r="E3539" t="str">
            <v>RETIRO</v>
          </cell>
          <cell r="F3539" t="str">
            <v>NORMAL</v>
          </cell>
          <cell r="G3539" t="str">
            <v>ITQ6958</v>
          </cell>
          <cell r="H3539">
            <v>44967</v>
          </cell>
          <cell r="I3539" t="str">
            <v>INCIDENCIA</v>
          </cell>
          <cell r="J3539">
            <v>44970</v>
          </cell>
          <cell r="K3539" t="str">
            <v>GILBERTO TIRIRA ORBE</v>
          </cell>
          <cell r="L3539" t="str">
            <v>PASAJE 2 E15 - 20 BARRIO NUESTRA MADRE DE LA MERCED QUITO SAN ISIDRO DEL INCA, PI 170514</v>
          </cell>
        </row>
        <row r="3540">
          <cell r="A3540" t="str">
            <v>GAR5847</v>
          </cell>
          <cell r="B3540">
            <v>513544</v>
          </cell>
          <cell r="C3540" t="str">
            <v>GAR5847</v>
          </cell>
          <cell r="D3540" t="str">
            <v>HYCITE</v>
          </cell>
          <cell r="E3540" t="str">
            <v>RETIRO</v>
          </cell>
          <cell r="F3540" t="str">
            <v>NORMAL</v>
          </cell>
          <cell r="G3540" t="str">
            <v>ITQ6959</v>
          </cell>
          <cell r="H3540">
            <v>44967</v>
          </cell>
          <cell r="I3540" t="str">
            <v>INCIDENCIA</v>
          </cell>
          <cell r="J3540">
            <v>44971</v>
          </cell>
          <cell r="K3540" t="str">
            <v>MARIA JAQUELIINE HERRERA GUZMAN</v>
          </cell>
          <cell r="L3540" t="str">
            <v xml:space="preserve">RAFAEL CARVAJAL N29 Y VELASCO IBARRA </v>
          </cell>
        </row>
        <row r="3541">
          <cell r="A3541" t="str">
            <v>GAR5848</v>
          </cell>
          <cell r="B3541">
            <v>513545</v>
          </cell>
          <cell r="C3541" t="str">
            <v>GAR5848</v>
          </cell>
          <cell r="D3541" t="str">
            <v>HYCITE</v>
          </cell>
          <cell r="E3541" t="str">
            <v>RETIRO</v>
          </cell>
          <cell r="F3541" t="str">
            <v>NORMAL</v>
          </cell>
          <cell r="G3541" t="str">
            <v>ITQ6960</v>
          </cell>
          <cell r="H3541">
            <v>44967</v>
          </cell>
          <cell r="I3541" t="str">
            <v>ENTREGADO</v>
          </cell>
          <cell r="J3541">
            <v>44971</v>
          </cell>
          <cell r="K3541" t="str">
            <v>PATRICIO ANIBAL BORJA REYES</v>
          </cell>
          <cell r="L3541" t="str">
            <v>Calle Suecia E9-30 entre Republica del Salvador y Finlandia. Edificio HePark, PISO 9</v>
          </cell>
        </row>
        <row r="3542">
          <cell r="A3542" t="str">
            <v>GAR5849</v>
          </cell>
          <cell r="B3542">
            <v>513546</v>
          </cell>
          <cell r="C3542" t="str">
            <v>GAR5849</v>
          </cell>
          <cell r="D3542" t="str">
            <v>HYCITE</v>
          </cell>
          <cell r="E3542" t="str">
            <v>RETIRO</v>
          </cell>
          <cell r="F3542" t="str">
            <v>NORMAL</v>
          </cell>
          <cell r="G3542" t="str">
            <v>ITQ6961</v>
          </cell>
          <cell r="H3542">
            <v>44967</v>
          </cell>
          <cell r="I3542" t="str">
            <v>ENTREGADO</v>
          </cell>
          <cell r="J3542">
            <v>44970</v>
          </cell>
          <cell r="K3542" t="str">
            <v>SARA ELVIRA ECHEVERRIA ALEAGA</v>
          </cell>
          <cell r="L3542" t="str">
            <v>SAN JOSE CONDADO OE 4-415 FERNANDO DAQUEILEMA FRTE A UN POSTE LUZ QUITO // SAN JOSE DEL CONDADO PI, EL CONDADO 170301</v>
          </cell>
        </row>
        <row r="3543">
          <cell r="A3543" t="str">
            <v>GAR5850</v>
          </cell>
          <cell r="B3543">
            <v>513547</v>
          </cell>
          <cell r="C3543" t="str">
            <v>GAR5850</v>
          </cell>
          <cell r="D3543" t="str">
            <v>HYCITE</v>
          </cell>
          <cell r="E3543" t="str">
            <v>RETIRO</v>
          </cell>
          <cell r="F3543" t="str">
            <v>NORMAL</v>
          </cell>
          <cell r="G3543" t="str">
            <v>ITQ6962</v>
          </cell>
          <cell r="H3543">
            <v>44967</v>
          </cell>
          <cell r="I3543" t="str">
            <v>INCIDENCIA</v>
          </cell>
          <cell r="J3543">
            <v>44970</v>
          </cell>
          <cell r="K3543" t="str">
            <v>WILSON VILLAMIL</v>
          </cell>
          <cell r="L3543" t="str">
            <v xml:space="preserve">GUATEMALA N8-174 Y MORILLO, SECTOR BELLAVISTA DE CALDERON CASA PROPIA N#1 PROV PI, CALDERON /QUITO 170208 </v>
          </cell>
        </row>
        <row r="3544">
          <cell r="A3544" t="str">
            <v>GAR5851</v>
          </cell>
          <cell r="B3544">
            <v>513548</v>
          </cell>
          <cell r="C3544" t="str">
            <v>GAR5851</v>
          </cell>
          <cell r="D3544" t="str">
            <v>HYCITE</v>
          </cell>
          <cell r="E3544" t="str">
            <v>RETIRO</v>
          </cell>
          <cell r="F3544" t="str">
            <v>NORMAL</v>
          </cell>
          <cell r="G3544" t="str">
            <v>ITQ6963</v>
          </cell>
          <cell r="H3544">
            <v>44967</v>
          </cell>
          <cell r="I3544" t="str">
            <v>INCIDENCIA</v>
          </cell>
          <cell r="J3544">
            <v>44970</v>
          </cell>
          <cell r="K3544" t="str">
            <v>LUISA EMPERATRIZ GUAMAN ILES</v>
          </cell>
          <cell r="L3544" t="str">
            <v>RIO COFANES 328 Y BARTOLOME DE SEGOVIA, DETRAS DE LA GASOLINERA TERPEL</v>
          </cell>
        </row>
        <row r="3545">
          <cell r="A3545" t="str">
            <v>GAR5852</v>
          </cell>
          <cell r="B3545">
            <v>513549</v>
          </cell>
          <cell r="C3545" t="str">
            <v>GAR5852</v>
          </cell>
          <cell r="D3545" t="str">
            <v>HYCITE</v>
          </cell>
          <cell r="E3545" t="str">
            <v>RETIRO</v>
          </cell>
          <cell r="F3545" t="str">
            <v>NORMAL</v>
          </cell>
          <cell r="G3545" t="str">
            <v>031001000230401</v>
          </cell>
          <cell r="H3545">
            <v>44967</v>
          </cell>
          <cell r="I3545" t="str">
            <v>ENTREGADO</v>
          </cell>
          <cell r="J3545">
            <v>44971</v>
          </cell>
          <cell r="K3545" t="str">
            <v>CARLOS MARCELO GUERRERO CALLES</v>
          </cell>
          <cell r="L3545" t="str">
            <v>JUAN DE VELASCO 30-21 Y FEBRES CORDERO DOS CUADRAS ARCO DE LA TRINIDAD  RIOBAMBA // RIOBAMBA CH,MALDONADO 060103</v>
          </cell>
        </row>
        <row r="3546">
          <cell r="A3546" t="str">
            <v>GAR5853</v>
          </cell>
          <cell r="B3546">
            <v>513550</v>
          </cell>
          <cell r="C3546" t="str">
            <v>GAR5853</v>
          </cell>
          <cell r="D3546" t="str">
            <v>HYCITE</v>
          </cell>
          <cell r="E3546" t="str">
            <v>RETIRO</v>
          </cell>
          <cell r="F3546" t="str">
            <v>NORMAL</v>
          </cell>
          <cell r="G3546" t="str">
            <v>031001000230402</v>
          </cell>
          <cell r="H3546">
            <v>44967</v>
          </cell>
          <cell r="I3546" t="str">
            <v>INCIDENCIA</v>
          </cell>
          <cell r="J3546">
            <v>44973</v>
          </cell>
          <cell r="K3546" t="str">
            <v>MARTA VIOLETA CEREZO SANCHEZ</v>
          </cell>
          <cell r="L3546" t="str">
            <v>ALFONSO BUSTAMANTE Y ALFONZO AMPUESO FRENTE AL CLUB DE LEMES URDANETA/// CORORONAO</v>
          </cell>
        </row>
        <row r="3547">
          <cell r="A3547" t="str">
            <v>GAR5855</v>
          </cell>
          <cell r="B3547">
            <v>513551</v>
          </cell>
          <cell r="C3547" t="str">
            <v>GAR5855</v>
          </cell>
          <cell r="D3547" t="str">
            <v>HYCITE</v>
          </cell>
          <cell r="E3547" t="str">
            <v>RETIRO</v>
          </cell>
          <cell r="F3547" t="str">
            <v>NORMAL</v>
          </cell>
          <cell r="G3547" t="str">
            <v>ITG6947</v>
          </cell>
          <cell r="H3547">
            <v>44967</v>
          </cell>
          <cell r="I3547" t="str">
            <v>ENTREGADO</v>
          </cell>
          <cell r="J3547">
            <v>44970</v>
          </cell>
          <cell r="K3547" t="str">
            <v>GIULIANNA ESTEPHANIE ROGGIERO QUIROGA</v>
          </cell>
          <cell r="L3547" t="str">
            <v>URB. BOSQUES DE LA COSTA ETAPA ALAMEDA MZ 19 V 6 GUAYAQUIL / VIA A LA COSTA TARQUI, GU 090902</v>
          </cell>
        </row>
        <row r="3548">
          <cell r="A3548" t="str">
            <v>GAR5856</v>
          </cell>
          <cell r="B3548">
            <v>513552</v>
          </cell>
          <cell r="C3548" t="str">
            <v>GAR5856</v>
          </cell>
          <cell r="D3548" t="str">
            <v>HYCITE</v>
          </cell>
          <cell r="E3548" t="str">
            <v>RETIRO</v>
          </cell>
          <cell r="F3548" t="str">
            <v>NORMAL</v>
          </cell>
          <cell r="G3548" t="str">
            <v>ITQ6964</v>
          </cell>
          <cell r="H3548">
            <v>44967</v>
          </cell>
          <cell r="I3548" t="str">
            <v>INCIDENCIA</v>
          </cell>
          <cell r="J3548">
            <v>44972</v>
          </cell>
          <cell r="K3548" t="str">
            <v>ESTHER CAZCO&amp; VERONICA HIDALGO</v>
          </cell>
          <cell r="L3548" t="str">
            <v>av. Quito y calle Bruselas en las alturas del hotel TROPICAL INN.</v>
          </cell>
        </row>
        <row r="3549">
          <cell r="A3549" t="str">
            <v>GAR5858</v>
          </cell>
          <cell r="B3549">
            <v>513553</v>
          </cell>
          <cell r="C3549" t="str">
            <v>GAR5858</v>
          </cell>
          <cell r="D3549" t="str">
            <v>HYCITE</v>
          </cell>
          <cell r="E3549" t="str">
            <v>RETIRO</v>
          </cell>
          <cell r="F3549" t="str">
            <v>NORMAL</v>
          </cell>
          <cell r="G3549" t="str">
            <v>ITQ6965</v>
          </cell>
          <cell r="H3549">
            <v>44967</v>
          </cell>
          <cell r="I3549" t="str">
            <v>ENTREGADO</v>
          </cell>
          <cell r="J3549">
            <v>44970</v>
          </cell>
          <cell r="K3549" t="str">
            <v>NICOLAS ALEJANDRO GALLEGOS SANTOS</v>
          </cell>
          <cell r="L3549" t="str">
            <v>6 DE DICIEMBRE E8-64 Y BAQUERIZO MORENO CASA BLANCA 2 PISOS QUITO // MARISCAL SUCRE</v>
          </cell>
        </row>
        <row r="3550">
          <cell r="A3550" t="str">
            <v>GAR5859</v>
          </cell>
          <cell r="B3550">
            <v>513554</v>
          </cell>
          <cell r="C3550" t="str">
            <v>GAR5859</v>
          </cell>
          <cell r="D3550" t="str">
            <v>HYCITE</v>
          </cell>
          <cell r="E3550" t="str">
            <v>RETIRO</v>
          </cell>
          <cell r="F3550" t="str">
            <v>NORMAL</v>
          </cell>
          <cell r="G3550" t="str">
            <v>ITG6946</v>
          </cell>
          <cell r="H3550">
            <v>44967</v>
          </cell>
          <cell r="I3550" t="str">
            <v>INCIDENCIA</v>
          </cell>
          <cell r="J3550">
            <v>44970</v>
          </cell>
          <cell r="K3550" t="str">
            <v>CLOVIS PABLO CAMPOVERDE CORDERO</v>
          </cell>
          <cell r="L3550" t="str">
            <v>CDLA MILADRO NORTE PORTUGAL Y ESCOBEDO A 1 CUADRA DE LA AV AMAZONAS</v>
          </cell>
        </row>
        <row r="3551">
          <cell r="A3551" t="str">
            <v>GAR5860</v>
          </cell>
          <cell r="B3551">
            <v>513555</v>
          </cell>
          <cell r="C3551" t="str">
            <v>GAR5860</v>
          </cell>
          <cell r="D3551" t="str">
            <v>HYCITE</v>
          </cell>
          <cell r="E3551" t="str">
            <v>RETIRO</v>
          </cell>
          <cell r="F3551" t="str">
            <v>NORMAL</v>
          </cell>
          <cell r="G3551" t="str">
            <v>ITQ6966</v>
          </cell>
          <cell r="H3551">
            <v>44967</v>
          </cell>
          <cell r="I3551" t="str">
            <v>ENTREGADO</v>
          </cell>
          <cell r="J3551">
            <v>44970</v>
          </cell>
          <cell r="K3551" t="str">
            <v>WENDY KARINA GUALLASAMIN CONSTANTE_</v>
          </cell>
          <cell r="L3551" t="str">
            <v>CALLE VERACRUZ N34 90 ENTRE PEDRO BEDON Y AMERICA</v>
          </cell>
        </row>
        <row r="3552">
          <cell r="A3552" t="str">
            <v>GAR5861</v>
          </cell>
          <cell r="B3552">
            <v>513556</v>
          </cell>
          <cell r="C3552" t="str">
            <v>GAR5861</v>
          </cell>
          <cell r="D3552" t="str">
            <v>HYCITE</v>
          </cell>
          <cell r="E3552" t="str">
            <v>RETIRO</v>
          </cell>
          <cell r="F3552" t="str">
            <v>NORMAL</v>
          </cell>
          <cell r="G3552" t="str">
            <v>ITG6945</v>
          </cell>
          <cell r="H3552">
            <v>44967</v>
          </cell>
          <cell r="I3552" t="str">
            <v>ENTREGADO</v>
          </cell>
          <cell r="J3552">
            <v>44970</v>
          </cell>
          <cell r="K3552" t="str">
            <v>CESAR ANTONIO DELGADO</v>
          </cell>
          <cell r="L3552" t="str">
            <v>TOMS DEL SOL MA VILLA 22 GUAYAQUIL TRUJILLO, GU 092301</v>
          </cell>
        </row>
        <row r="3553">
          <cell r="A3553" t="str">
            <v>GAR5862</v>
          </cell>
          <cell r="B3553">
            <v>513557</v>
          </cell>
          <cell r="C3553" t="str">
            <v>GAR5862</v>
          </cell>
          <cell r="D3553" t="str">
            <v>HYCITE</v>
          </cell>
          <cell r="E3553" t="str">
            <v>RETIRO</v>
          </cell>
          <cell r="F3553" t="str">
            <v>NORMAL</v>
          </cell>
          <cell r="G3553" t="str">
            <v>ITQ6967</v>
          </cell>
          <cell r="H3553">
            <v>44967</v>
          </cell>
          <cell r="I3553" t="str">
            <v>ENTREGADO</v>
          </cell>
          <cell r="J3553">
            <v>44970</v>
          </cell>
          <cell r="K3553" t="str">
            <v>JORGE LUIS ONA CARVAJAL</v>
          </cell>
          <cell r="L3553" t="str">
            <v>AV E2 BARTOLOME DE SEGOVIA Y N43B RIO COFANES 328 A LADO LA GASOLINERA TERPEL</v>
          </cell>
        </row>
        <row r="3554">
          <cell r="A3554" t="str">
            <v>GAR5863</v>
          </cell>
          <cell r="B3554">
            <v>513558</v>
          </cell>
          <cell r="C3554" t="str">
            <v>GAR5863</v>
          </cell>
          <cell r="D3554" t="str">
            <v>HYCITE</v>
          </cell>
          <cell r="E3554" t="str">
            <v>RETIRO</v>
          </cell>
          <cell r="F3554" t="str">
            <v>NORMAL</v>
          </cell>
          <cell r="G3554" t="str">
            <v>ITQ6968</v>
          </cell>
          <cell r="H3554">
            <v>44967</v>
          </cell>
          <cell r="I3554" t="str">
            <v>ENTREGADO</v>
          </cell>
          <cell r="J3554">
            <v>44970</v>
          </cell>
          <cell r="K3554" t="str">
            <v>MERCEDES MARISOL TORRES BUENO</v>
          </cell>
          <cell r="L3554" t="str">
            <v xml:space="preserve"> FRANCISCA SINASIGCHI Y AV LUIS TUFINO CASA N59 153</v>
          </cell>
        </row>
        <row r="3555">
          <cell r="A3555" t="str">
            <v>GAR5826</v>
          </cell>
          <cell r="B3555">
            <v>513526</v>
          </cell>
          <cell r="C3555" t="str">
            <v>GAR5826</v>
          </cell>
          <cell r="D3555" t="str">
            <v>HYCITE</v>
          </cell>
          <cell r="E3555" t="str">
            <v>RETIRO</v>
          </cell>
          <cell r="F3555" t="str">
            <v>NORMAL</v>
          </cell>
          <cell r="G3555" t="str">
            <v>ITQ6950</v>
          </cell>
          <cell r="H3555">
            <v>44967</v>
          </cell>
          <cell r="I3555" t="str">
            <v>ENTREGADO</v>
          </cell>
          <cell r="J3555">
            <v>44970</v>
          </cell>
          <cell r="K3555" t="str">
            <v>CESAR HUMBERTO FARINANGO CORDOVA</v>
          </cell>
          <cell r="L3555" t="str">
            <v>AV GALO PLAZA LASSO N50-186 Y JOSE R BUSTAMANTE</v>
          </cell>
        </row>
        <row r="3556">
          <cell r="A3556" t="str">
            <v>GAR5827</v>
          </cell>
          <cell r="B3556">
            <v>513527</v>
          </cell>
          <cell r="C3556" t="str">
            <v>GAR5827</v>
          </cell>
          <cell r="D3556" t="str">
            <v>HYCITE</v>
          </cell>
          <cell r="E3556" t="str">
            <v>RETIRO</v>
          </cell>
          <cell r="F3556" t="str">
            <v>NORMAL</v>
          </cell>
          <cell r="G3556" t="str">
            <v>031001000230395</v>
          </cell>
          <cell r="H3556">
            <v>44967</v>
          </cell>
          <cell r="I3556" t="str">
            <v>ENTREGADO</v>
          </cell>
          <cell r="J3556">
            <v>44973</v>
          </cell>
          <cell r="K3556" t="str">
            <v>GEOCONDA MARGARITA CEVALLOS CEVALLOS</v>
          </cell>
          <cell r="L3556" t="str">
            <v>CALLE W Y CARLOS ALBERTO ARAYCASA DE DOS PISOS CON PORTON NEGRO</v>
          </cell>
        </row>
        <row r="3557">
          <cell r="A3557" t="str">
            <v>GAR5828</v>
          </cell>
          <cell r="B3557">
            <v>513528</v>
          </cell>
          <cell r="C3557" t="str">
            <v>GAR5828</v>
          </cell>
          <cell r="D3557" t="str">
            <v>HYCITE</v>
          </cell>
          <cell r="E3557" t="str">
            <v>RETIRO</v>
          </cell>
          <cell r="F3557" t="str">
            <v>NORMAL</v>
          </cell>
          <cell r="G3557" t="str">
            <v>ITQ6951</v>
          </cell>
          <cell r="H3557">
            <v>44967</v>
          </cell>
          <cell r="I3557" t="str">
            <v>ENTREGADO</v>
          </cell>
          <cell r="J3557">
            <v>44970</v>
          </cell>
          <cell r="K3557" t="str">
            <v>MARIA ACOSTA</v>
          </cell>
          <cell r="L3557" t="str">
            <v xml:space="preserve"> Veracruz N34-90 Entre Pedro Bedon y America</v>
          </cell>
        </row>
        <row r="3558">
          <cell r="A3558" t="str">
            <v>GAR5829</v>
          </cell>
          <cell r="B3558">
            <v>513529</v>
          </cell>
          <cell r="C3558" t="str">
            <v>GAR5829</v>
          </cell>
          <cell r="D3558" t="str">
            <v>HYCITE</v>
          </cell>
          <cell r="E3558" t="str">
            <v>RETIRO</v>
          </cell>
          <cell r="F3558" t="str">
            <v>NORMAL</v>
          </cell>
          <cell r="G3558" t="str">
            <v>ITG6949</v>
          </cell>
          <cell r="H3558">
            <v>44967</v>
          </cell>
          <cell r="I3558" t="str">
            <v>ENTREGADO</v>
          </cell>
          <cell r="J3558">
            <v>44973</v>
          </cell>
          <cell r="K3558" t="str">
            <v>:CARMEN GRACIELA CUESTA  </v>
          </cell>
          <cell r="L3558" t="str">
            <v>COOP. MADRIGAL MZ 247 VILLA 13 A LADO DE LA MARTHA DE ROLDOS CASA 3PISOS</v>
          </cell>
        </row>
        <row r="3559">
          <cell r="A3559" t="str">
            <v>27710</v>
          </cell>
          <cell r="B3559">
            <v>513520</v>
          </cell>
          <cell r="C3559" t="str">
            <v>27710</v>
          </cell>
          <cell r="D3559" t="str">
            <v>CARESTINO</v>
          </cell>
          <cell r="E3559" t="str">
            <v>DESPACHO</v>
          </cell>
          <cell r="G3559" t="str">
            <v>031002004254520</v>
          </cell>
          <cell r="H3559">
            <v>44967</v>
          </cell>
          <cell r="I3559" t="str">
            <v>ENTREGADO</v>
          </cell>
          <cell r="J3559">
            <v>44970</v>
          </cell>
          <cell r="K3559" t="str">
            <v>OMAR PAUL CANDELA ROBLES</v>
          </cell>
          <cell r="L3559" t="str">
            <v>CALLE CINCO DE JUNIO Y ULBIO ALCIVAR, SECTOR LOS MANGOS A7. ENTRE CASA ESQUINERA BEIGE CON FILOS TERRACOTA, EN LA ESQUINA HAY UN CAJETIN DE LUZ</v>
          </cell>
        </row>
        <row r="3560">
          <cell r="A3560" t="str">
            <v>27714</v>
          </cell>
          <cell r="B3560">
            <v>513521</v>
          </cell>
          <cell r="C3560" t="str">
            <v>27714</v>
          </cell>
          <cell r="D3560" t="str">
            <v>CARESTINO</v>
          </cell>
          <cell r="E3560" t="str">
            <v>DESPACHO</v>
          </cell>
          <cell r="G3560" t="str">
            <v>031002004254508</v>
          </cell>
          <cell r="H3560">
            <v>44967</v>
          </cell>
          <cell r="I3560" t="str">
            <v>ENTREGADO</v>
          </cell>
          <cell r="J3560">
            <v>44970</v>
          </cell>
          <cell r="K3560" t="str">
            <v>JUAN CIFUENTES</v>
          </cell>
          <cell r="L3560" t="str">
            <v>ISLA ISABELA Y RIO COCA N 44- 42. ENTRE AL FRENTE DEL HOTEL TOUR BANCHE</v>
          </cell>
        </row>
        <row r="3561">
          <cell r="A3561" t="str">
            <v>27719</v>
          </cell>
          <cell r="B3561">
            <v>513522</v>
          </cell>
          <cell r="C3561" t="str">
            <v>27719</v>
          </cell>
          <cell r="D3561" t="str">
            <v>CARESTINO</v>
          </cell>
          <cell r="E3561" t="str">
            <v>DESPACHO</v>
          </cell>
          <cell r="G3561" t="str">
            <v>85465</v>
          </cell>
          <cell r="H3561">
            <v>44967</v>
          </cell>
          <cell r="I3561" t="str">
            <v>ENTREGADO</v>
          </cell>
          <cell r="J3561">
            <v>44970</v>
          </cell>
          <cell r="K3561" t="str">
            <v>LUIS PABLO BASUALDO</v>
          </cell>
          <cell r="L3561" t="str">
            <v>VILLA DEL.REY ETAPA DIANA MZ 16 MZ. 16 M.16  V.26 PISO/DPTO: LLAMAR. ENTRE PASANDO POR LA JOYA</v>
          </cell>
        </row>
        <row r="3562">
          <cell r="A3562" t="str">
            <v>27724</v>
          </cell>
          <cell r="B3562">
            <v>513523</v>
          </cell>
          <cell r="C3562" t="str">
            <v>27724</v>
          </cell>
          <cell r="D3562" t="str">
            <v>CARESTINO</v>
          </cell>
          <cell r="E3562" t="str">
            <v>DESPACHO</v>
          </cell>
          <cell r="G3562" t="str">
            <v>85475</v>
          </cell>
          <cell r="H3562">
            <v>44967</v>
          </cell>
          <cell r="I3562" t="str">
            <v>ENTREGADO</v>
          </cell>
          <cell r="J3562">
            <v>44970</v>
          </cell>
          <cell r="K3562" t="str">
            <v>ONDINA MOREIRA</v>
          </cell>
          <cell r="L3562" t="str">
            <v>SAUCES 8 MANZANA 466 VILLA 2. ENTRE CASA ESQUINERA ENTRANDO POR UN PARQUEADERO GRANDE</v>
          </cell>
        </row>
        <row r="3563">
          <cell r="A3563" t="str">
            <v>27735</v>
          </cell>
          <cell r="B3563">
            <v>513524</v>
          </cell>
          <cell r="C3563" t="str">
            <v>27735</v>
          </cell>
          <cell r="D3563" t="str">
            <v>CARESTINO</v>
          </cell>
          <cell r="E3563" t="str">
            <v>DESPACHO</v>
          </cell>
          <cell r="G3563" t="str">
            <v>85476</v>
          </cell>
          <cell r="H3563">
            <v>44967</v>
          </cell>
          <cell r="I3563" t="str">
            <v>ENTREGADO</v>
          </cell>
          <cell r="J3563">
            <v>44970</v>
          </cell>
          <cell r="K3563" t="str">
            <v>DOMENICA GARCIA ZAMBRANO</v>
          </cell>
          <cell r="L3563" t="str">
            <v>VERGELES MZ. 160 V. 25 MZ 160 V25. ENTRE ENTRAR FRENTE AL TIA DE VERGELES</v>
          </cell>
        </row>
        <row r="3564">
          <cell r="A3564" t="str">
            <v>27817</v>
          </cell>
          <cell r="B3564">
            <v>513525</v>
          </cell>
          <cell r="C3564" t="str">
            <v>27817</v>
          </cell>
          <cell r="D3564" t="str">
            <v>CARESTINO</v>
          </cell>
          <cell r="E3564" t="str">
            <v>DESPACHO</v>
          </cell>
          <cell r="G3564" t="str">
            <v>031002004254537</v>
          </cell>
          <cell r="H3564">
            <v>44967</v>
          </cell>
          <cell r="I3564" t="str">
            <v>ENTREGADO</v>
          </cell>
          <cell r="J3564">
            <v>44970</v>
          </cell>
          <cell r="K3564" t="str">
            <v>DOMENICA FEICAN</v>
          </cell>
          <cell r="L3564" t="str">
            <v>CALLE MOZART Y BEETHOVEN SN. ENTRE CONDOMINIO</v>
          </cell>
        </row>
        <row r="3565">
          <cell r="A3565" t="str">
            <v>18651091</v>
          </cell>
          <cell r="B3565">
            <v>513519</v>
          </cell>
          <cell r="C3565" t="str">
            <v>18651091</v>
          </cell>
          <cell r="D3565" t="str">
            <v>SPARE</v>
          </cell>
          <cell r="E3565" t="str">
            <v>DESPACHO</v>
          </cell>
          <cell r="F3565" t="str">
            <v>NORMAL</v>
          </cell>
          <cell r="G3565" t="str">
            <v>85393</v>
          </cell>
          <cell r="H3565">
            <v>44967</v>
          </cell>
          <cell r="I3565" t="str">
            <v>ENTREGADO</v>
          </cell>
          <cell r="J3565">
            <v>44971</v>
          </cell>
          <cell r="K3565" t="str">
            <v>OFICINA HUAWEI - GYE</v>
          </cell>
          <cell r="L3565" t="str">
            <v>AV. FRANCISCO DE ORELLANA Y ALBERTO BORGES, EDIFICIO CLARO CENTRUM PISO 12</v>
          </cell>
        </row>
        <row r="3566">
          <cell r="A3566" t="str">
            <v>MULTI_23_043&amp;045</v>
          </cell>
          <cell r="B3566">
            <v>513518</v>
          </cell>
          <cell r="C3566" t="str">
            <v>MULTI_23_043&amp;045</v>
          </cell>
          <cell r="D3566" t="str">
            <v>MULTIVAC</v>
          </cell>
          <cell r="E3566" t="str">
            <v>DESPACHO</v>
          </cell>
          <cell r="G3566" t="str">
            <v>FT85557</v>
          </cell>
          <cell r="H3566">
            <v>44967</v>
          </cell>
          <cell r="I3566" t="str">
            <v>ENTREGADO</v>
          </cell>
          <cell r="J3566">
            <v>44970</v>
          </cell>
          <cell r="K3566" t="str">
            <v>PRONACA-BODEGA DE MANTENIMIENTO</v>
          </cell>
          <cell r="L3566" t="str">
            <v>PIFO KM24. VIA EL QUINCHE. PRONACA EMBUTIDOS. CARNASA.</v>
          </cell>
        </row>
        <row r="3567">
          <cell r="A3567" t="str">
            <v>MULTI_23_042</v>
          </cell>
          <cell r="B3567">
            <v>513517</v>
          </cell>
          <cell r="C3567" t="str">
            <v>MULTI_23_042</v>
          </cell>
          <cell r="D3567" t="str">
            <v>MULTIVAC</v>
          </cell>
          <cell r="E3567" t="str">
            <v>DESPACHO</v>
          </cell>
          <cell r="G3567" t="str">
            <v>031002004256065</v>
          </cell>
          <cell r="H3567">
            <v>44967</v>
          </cell>
          <cell r="I3567" t="str">
            <v>ENTREGADO</v>
          </cell>
          <cell r="J3567">
            <v>44971</v>
          </cell>
          <cell r="K3567" t="str">
            <v>GRUVALCORP</v>
          </cell>
          <cell r="L3567" t="str">
            <v>KILÓMETRO 10 VÍA DURAN ? YAGUACHI</v>
          </cell>
        </row>
        <row r="3568">
          <cell r="A3568" t="str">
            <v>MULTI_23_41</v>
          </cell>
          <cell r="B3568">
            <v>513516</v>
          </cell>
          <cell r="C3568" t="str">
            <v>MULTI_23_41</v>
          </cell>
          <cell r="D3568" t="str">
            <v>MULTIVAC</v>
          </cell>
          <cell r="E3568" t="str">
            <v>DESPACHO</v>
          </cell>
          <cell r="G3568" t="str">
            <v>031002004256033</v>
          </cell>
          <cell r="H3568">
            <v>44967</v>
          </cell>
          <cell r="I3568" t="str">
            <v>ENTREGADO</v>
          </cell>
          <cell r="J3568">
            <v>44971</v>
          </cell>
          <cell r="K3568" t="str">
            <v xml:space="preserve">MARBELIZE S.A </v>
          </cell>
          <cell r="L3568" t="str">
            <v>KM 5 ½ VIA MANTA ? ROCAFUERTE</v>
          </cell>
        </row>
        <row r="3569">
          <cell r="A3569" t="str">
            <v>LDDGYEA0052</v>
          </cell>
          <cell r="B3569">
            <v>513508</v>
          </cell>
          <cell r="C3569" t="str">
            <v>LDDGYEA0052</v>
          </cell>
          <cell r="D3569" t="str">
            <v>CONECEL_DOCUMENTOS</v>
          </cell>
          <cell r="E3569" t="str">
            <v>DESPACHO</v>
          </cell>
          <cell r="F3569" t="str">
            <v>NORMAL</v>
          </cell>
          <cell r="G3569" t="str">
            <v>FT85458</v>
          </cell>
          <cell r="H3569">
            <v>44967</v>
          </cell>
          <cell r="I3569" t="str">
            <v>ENTREGADO</v>
          </cell>
          <cell r="J3569">
            <v>44970</v>
          </cell>
          <cell r="K3569" t="str">
            <v>Stephanie Perez ACC/Paola Loja ACC-OPE Equipos</v>
          </cell>
          <cell r="L3569" t="str">
            <v>GYE - Centro Comercial Garzo centro-ACC/REGULARIZACIONES</v>
          </cell>
        </row>
        <row r="3570">
          <cell r="A3570" t="str">
            <v>LDDGYEB0052</v>
          </cell>
          <cell r="B3570">
            <v>513509</v>
          </cell>
          <cell r="C3570" t="str">
            <v>LDDGYEB0052</v>
          </cell>
          <cell r="D3570" t="str">
            <v>CONECEL_DOCUMENTOS</v>
          </cell>
          <cell r="E3570" t="str">
            <v>DESPACHO</v>
          </cell>
          <cell r="F3570" t="str">
            <v>NORMAL</v>
          </cell>
          <cell r="G3570" t="str">
            <v>FT85459</v>
          </cell>
          <cell r="H3570">
            <v>44967</v>
          </cell>
          <cell r="I3570" t="str">
            <v>ENTREGADO</v>
          </cell>
          <cell r="J3570">
            <v>44970</v>
          </cell>
          <cell r="K3570" t="str">
            <v>Stephanie Perez ACC</v>
          </cell>
          <cell r="L3570" t="str">
            <v>GYE - Centro Comercial Garzo centro-ACC</v>
          </cell>
        </row>
        <row r="3571">
          <cell r="A3571" t="str">
            <v>LDDUIOC0034</v>
          </cell>
          <cell r="B3571">
            <v>513510</v>
          </cell>
          <cell r="C3571" t="str">
            <v>LDDUIOC0034</v>
          </cell>
          <cell r="D3571" t="str">
            <v>CONECEL_DOCUMENTOS</v>
          </cell>
          <cell r="E3571" t="str">
            <v>DESPACHO</v>
          </cell>
          <cell r="F3571" t="str">
            <v>NORMAL</v>
          </cell>
          <cell r="G3571" t="str">
            <v>FT85520</v>
          </cell>
          <cell r="H3571">
            <v>44967</v>
          </cell>
          <cell r="I3571" t="str">
            <v>ENTREGADO</v>
          </cell>
          <cell r="J3571">
            <v>44970</v>
          </cell>
          <cell r="K3571" t="str">
            <v>Yoel Ramirez/ADT</v>
          </cell>
          <cell r="L3571" t="str">
            <v>Quito: Yanez Pinzon y Colon Edificio Rigel piso 3</v>
          </cell>
        </row>
        <row r="3572">
          <cell r="A3572" t="str">
            <v>LDDUIOE0056</v>
          </cell>
          <cell r="B3572">
            <v>513511</v>
          </cell>
          <cell r="C3572" t="str">
            <v>LDDUIOE0056</v>
          </cell>
          <cell r="D3572" t="str">
            <v>CONECEL_DOCUMENTOS</v>
          </cell>
          <cell r="E3572" t="str">
            <v>DESPACHO</v>
          </cell>
          <cell r="F3572" t="str">
            <v>NORMAL</v>
          </cell>
          <cell r="G3572" t="str">
            <v>FT85521</v>
          </cell>
          <cell r="H3572">
            <v>44967</v>
          </cell>
          <cell r="I3572" t="str">
            <v>ENTREGADO</v>
          </cell>
          <cell r="J3572">
            <v>44970</v>
          </cell>
          <cell r="K3572" t="str">
            <v>Maria Fernanda Munoz/CANT</v>
          </cell>
          <cell r="L3572" t="str">
            <v xml:space="preserve">QUITO Av. 10 de Agosto N34-601 y Juan Pablo Sanz </v>
          </cell>
        </row>
        <row r="3573">
          <cell r="A3573" t="str">
            <v>LDDGYEF0051</v>
          </cell>
          <cell r="B3573">
            <v>513512</v>
          </cell>
          <cell r="C3573" t="str">
            <v>LDDGYEF0051</v>
          </cell>
          <cell r="D3573" t="str">
            <v>CONECEL_DOCUMENTOS</v>
          </cell>
          <cell r="E3573" t="str">
            <v>DESPACHO</v>
          </cell>
          <cell r="F3573" t="str">
            <v>NORMAL</v>
          </cell>
          <cell r="G3573" t="str">
            <v>FT85460</v>
          </cell>
          <cell r="H3573">
            <v>44967</v>
          </cell>
          <cell r="I3573" t="str">
            <v>ENTREGADO</v>
          </cell>
          <cell r="J3573">
            <v>44970</v>
          </cell>
          <cell r="K3573" t="str">
            <v>TOMAS ANDRADE/GSO/ALG</v>
          </cell>
          <cell r="L3573" t="str">
            <v xml:space="preserve"> Gye:  Urdenor 2 - parque empresarial colon , edificio Coloncorp B mezanine atras de Netlife</v>
          </cell>
        </row>
        <row r="3574">
          <cell r="A3574" t="str">
            <v>LDDGYEG0058</v>
          </cell>
          <cell r="B3574">
            <v>513513</v>
          </cell>
          <cell r="C3574" t="str">
            <v>LDDGYEG0058</v>
          </cell>
          <cell r="D3574" t="str">
            <v>CONECEL_DOCUMENTOS</v>
          </cell>
          <cell r="E3574" t="str">
            <v>DESPACHO</v>
          </cell>
          <cell r="F3574" t="str">
            <v>NORMAL</v>
          </cell>
          <cell r="G3574" t="str">
            <v>FT85461</v>
          </cell>
          <cell r="H3574">
            <v>44967</v>
          </cell>
          <cell r="I3574" t="str">
            <v>ENTREGADO</v>
          </cell>
          <cell r="J3574">
            <v>44970</v>
          </cell>
          <cell r="K3574" t="str">
            <v>GABRIELA SANDOVAL/PSG</v>
          </cell>
          <cell r="L3574" t="str">
            <v xml:space="preserve"> Gye:  Urdenor 2 - parque empresarial colon , edificio Coloncorp B mezanine atras de Netlife</v>
          </cell>
        </row>
        <row r="3575">
          <cell r="A3575" t="str">
            <v>LDDGYEH0038</v>
          </cell>
          <cell r="B3575">
            <v>513514</v>
          </cell>
          <cell r="C3575" t="str">
            <v>LDDGYEH0038</v>
          </cell>
          <cell r="D3575" t="str">
            <v>CONECEL_DOCUMENTOS</v>
          </cell>
          <cell r="E3575" t="str">
            <v>DESPACHO</v>
          </cell>
          <cell r="F3575" t="str">
            <v>NORMAL</v>
          </cell>
          <cell r="G3575" t="str">
            <v>FT85462</v>
          </cell>
          <cell r="H3575">
            <v>44967</v>
          </cell>
          <cell r="I3575" t="str">
            <v>ENTREGADO</v>
          </cell>
          <cell r="J3575">
            <v>44972</v>
          </cell>
          <cell r="K3575" t="str">
            <v>Lourdes Quinteros/OFC BRELDYNG</v>
          </cell>
          <cell r="L3575" t="str">
            <v>OFC BRELDYNG CALLE 7MO PASAJE 37ª Y V. EMILIO ROMERO, BODEGAS DE FERRETERIA ESPINOZA, bodega #8 (exactamente queda en la Juan Tanca Marengo km. 4.5 pasando la coca cola</v>
          </cell>
        </row>
        <row r="3576">
          <cell r="A3576" t="str">
            <v>LDDGYEI0037</v>
          </cell>
          <cell r="B3576">
            <v>513515</v>
          </cell>
          <cell r="C3576" t="str">
            <v>LDDGYEI0037</v>
          </cell>
          <cell r="D3576" t="str">
            <v>CONECEL_DOCUMENTOS</v>
          </cell>
          <cell r="E3576" t="str">
            <v>DESPACHO</v>
          </cell>
          <cell r="F3576" t="str">
            <v>NORMAL</v>
          </cell>
          <cell r="G3576" t="str">
            <v>FT85463</v>
          </cell>
          <cell r="H3576">
            <v>44967</v>
          </cell>
          <cell r="I3576" t="str">
            <v>ENTREGADO</v>
          </cell>
          <cell r="J3576">
            <v>44970</v>
          </cell>
          <cell r="K3576" t="str">
            <v>Paola Loja /Conecel Reg</v>
          </cell>
          <cell r="L3576" t="str">
            <v>GYE - Centro Comercial Garzo centro-ACC</v>
          </cell>
        </row>
        <row r="3577">
          <cell r="A3577" t="str">
            <v>20003102390374</v>
          </cell>
          <cell r="B3577">
            <v>513494</v>
          </cell>
          <cell r="C3577" t="str">
            <v>20003102390374</v>
          </cell>
          <cell r="D3577" t="str">
            <v>BRELDYNG</v>
          </cell>
          <cell r="E3577" t="str">
            <v>DESPACHO</v>
          </cell>
          <cell r="F3577" t="str">
            <v>NORMAL</v>
          </cell>
          <cell r="G3577" t="str">
            <v>031002004254969</v>
          </cell>
          <cell r="H3577">
            <v>44967</v>
          </cell>
          <cell r="I3577" t="str">
            <v>ENTREGADO</v>
          </cell>
          <cell r="J3577">
            <v>44970</v>
          </cell>
          <cell r="K3577" t="str">
            <v>HIPOLITO EMILIO CIRINO CIRINO / ALQUINGA TIPAN GLADYS MARISOL</v>
          </cell>
          <cell r="L3577" t="str">
            <v xml:space="preserve"> / PICHINCHA / QUITO / ALANGASI / AV JUAN MONTALVO / OE41-84 / ENRIQUE GILBERT / BARRIO VIRGEN DE LOURDES CASA DE DOS PISOS DETRAS DE LA ESCUELA DE CONTADORES DE PICHINCHA</v>
          </cell>
        </row>
        <row r="3578">
          <cell r="A3578" t="str">
            <v>20003105387193</v>
          </cell>
          <cell r="B3578">
            <v>513495</v>
          </cell>
          <cell r="C3578" t="str">
            <v>20003105387193</v>
          </cell>
          <cell r="D3578" t="str">
            <v>BRELDYNG</v>
          </cell>
          <cell r="E3578" t="str">
            <v>DESPACHO</v>
          </cell>
          <cell r="F3578" t="str">
            <v>NORMAL</v>
          </cell>
          <cell r="G3578" t="str">
            <v>031002004254628</v>
          </cell>
          <cell r="H3578">
            <v>44967</v>
          </cell>
          <cell r="I3578" t="str">
            <v>ENTREGADO</v>
          </cell>
          <cell r="J3578">
            <v>44971</v>
          </cell>
          <cell r="K3578" t="str">
            <v>CARMEN PRISCILA LUCIO RODRIGUEZ</v>
          </cell>
          <cell r="L3578" t="str">
            <v>DOMICILIO / GUAYAS / JUJAN / JUJAN / AV JAIME ROLDOS AGUILERA / SN / JOSE DOMINGO DELGADO / REGISTRO CIVIL DE JUJAN/ AV JAIME ROLDOS Y JOSE DOMINGO DELGADO/DIAG CENTRO DE SALUD</v>
          </cell>
        </row>
        <row r="3579">
          <cell r="A3579" t="str">
            <v>20003106353361</v>
          </cell>
          <cell r="B3579">
            <v>513496</v>
          </cell>
          <cell r="C3579" t="str">
            <v>20003106353361</v>
          </cell>
          <cell r="D3579" t="str">
            <v>BRELDYNG</v>
          </cell>
          <cell r="E3579" t="str">
            <v>DESPACHO</v>
          </cell>
          <cell r="F3579" t="str">
            <v>NORMAL</v>
          </cell>
          <cell r="G3579" t="str">
            <v>FT85592</v>
          </cell>
          <cell r="H3579">
            <v>44967</v>
          </cell>
          <cell r="I3579" t="str">
            <v>ENTREGADO</v>
          </cell>
          <cell r="J3579">
            <v>44971</v>
          </cell>
          <cell r="K3579" t="str">
            <v>NARANJO BADILLO DELIA MARIA</v>
          </cell>
          <cell r="L3579" t="str">
            <v>DOMICILIO / GUAYAS / GUAYAQUIL / PASCUALES / VIA A LA COSTA / KM 11 Y MEDIO /  / URB PORTAL AL SOL MZ13-86 V22 CASA ESQUINERA CL VERDE/ JTO A BURGER KING</v>
          </cell>
        </row>
        <row r="3580">
          <cell r="A3580" t="str">
            <v>20003107819568</v>
          </cell>
          <cell r="B3580">
            <v>513500</v>
          </cell>
          <cell r="C3580" t="str">
            <v>20003107819568</v>
          </cell>
          <cell r="D3580" t="str">
            <v>BRELDYNG</v>
          </cell>
          <cell r="E3580" t="str">
            <v>DESPACHO</v>
          </cell>
          <cell r="F3580" t="str">
            <v>NORMAL</v>
          </cell>
          <cell r="G3580" t="str">
            <v>031002004254630</v>
          </cell>
          <cell r="H3580">
            <v>44967</v>
          </cell>
          <cell r="I3580" t="str">
            <v>ENTREGADO</v>
          </cell>
          <cell r="J3580">
            <v>44972</v>
          </cell>
          <cell r="K3580" t="str">
            <v>MAYRA GERMANIA ESPINOZA HERNANDEZ</v>
          </cell>
          <cell r="L3580" t="str">
            <v>DOMICILIO / ESMERALDAS / ESMERALDAS / ESMERALDAS / AV DEL EJERCITO / SN /  / BARRIO SAN RAFAEL TIWINZA CS S/N 1 PL COLOR AMARILLO REF LOCAL COMERCIAL DE VENTA DE ROPA, A MEDIA CUADRA ANTES DEL HOSPITA</v>
          </cell>
        </row>
        <row r="3581">
          <cell r="A3581" t="str">
            <v>20003107827589</v>
          </cell>
          <cell r="B3581">
            <v>513501</v>
          </cell>
          <cell r="C3581" t="str">
            <v>20003107827589</v>
          </cell>
          <cell r="D3581" t="str">
            <v>BRELDYNG</v>
          </cell>
          <cell r="E3581" t="str">
            <v>DESPACHO</v>
          </cell>
          <cell r="F3581" t="str">
            <v>NORMAL</v>
          </cell>
          <cell r="G3581" t="str">
            <v>031002004254631</v>
          </cell>
          <cell r="H3581">
            <v>44967</v>
          </cell>
          <cell r="I3581" t="str">
            <v>ENTREGADO</v>
          </cell>
          <cell r="J3581">
            <v>44970</v>
          </cell>
          <cell r="K3581" t="str">
            <v>JIMMY MANUEL ALARCON MOLINA</v>
          </cell>
          <cell r="L3581" t="str">
            <v>RETIRO EN OFICINA / SANTO DOMINGO / SANTO DOMINGO / SANTO DOMINGO / VIA QUEVEDO / KM 1 / MANUELITA SAENZ / OFICINA DE TRAMACO VIA QUEVEDO JUNTO AL ALMACEN MIL PERNOS</v>
          </cell>
        </row>
        <row r="3582">
          <cell r="A3582" t="str">
            <v>20003107818381</v>
          </cell>
          <cell r="B3582">
            <v>513502</v>
          </cell>
          <cell r="C3582" t="str">
            <v>20003107818381</v>
          </cell>
          <cell r="D3582" t="str">
            <v>BRELDYNG</v>
          </cell>
          <cell r="E3582" t="str">
            <v>DESPACHO</v>
          </cell>
          <cell r="F3582" t="str">
            <v>NORMAL</v>
          </cell>
          <cell r="G3582" t="str">
            <v>031002004254632</v>
          </cell>
          <cell r="H3582">
            <v>44967</v>
          </cell>
          <cell r="I3582" t="str">
            <v>ENTREGADO</v>
          </cell>
          <cell r="J3582">
            <v>44971</v>
          </cell>
          <cell r="K3582" t="str">
            <v>VICTOR MANUEL GARCIA REA</v>
          </cell>
          <cell r="L3582" t="str">
            <v>OFICINA COURIER / IMBABURA / IBARRA / EL SAGRARIO / AV CRISTOBAL DE TROYA / 14-57 / MARIANO ACOSTA / AV. CRISTOBAL DE TROYA 14-47 FRENTE AL REDONDEL DE LA MADRE</v>
          </cell>
        </row>
        <row r="3583">
          <cell r="A3583" t="str">
            <v>20003108679852</v>
          </cell>
          <cell r="B3583">
            <v>513503</v>
          </cell>
          <cell r="C3583" t="str">
            <v>20003108679852</v>
          </cell>
          <cell r="D3583" t="str">
            <v>BRELDYNG</v>
          </cell>
          <cell r="E3583" t="str">
            <v>DESPACHO</v>
          </cell>
          <cell r="F3583" t="str">
            <v>NORMAL</v>
          </cell>
          <cell r="G3583" t="str">
            <v>031002004254633</v>
          </cell>
          <cell r="H3583">
            <v>44967</v>
          </cell>
          <cell r="I3583" t="str">
            <v>ENTREGADO</v>
          </cell>
          <cell r="J3583">
            <v>44973</v>
          </cell>
          <cell r="K3583" t="str">
            <v>CARLOS JAVIER CANO ZAMORA</v>
          </cell>
          <cell r="L3583" t="str">
            <v>OFICINA COURIER / ORELLANA / EL COCA / EL COCA / CALLE QUITO /  / ENTRE ENRIQUE CASTILLO Y JORGE RODRIGUEZ / OFICINA TRAMACO EL COCAQUITO ENTRE ENRIQUE CASTILLO Y JORGE RODRIGUEZ</v>
          </cell>
        </row>
        <row r="3584">
          <cell r="A3584" t="str">
            <v>20003105994167</v>
          </cell>
          <cell r="B3584">
            <v>513498</v>
          </cell>
          <cell r="C3584" t="str">
            <v>20003105994167</v>
          </cell>
          <cell r="D3584" t="str">
            <v>BRELDYNG</v>
          </cell>
          <cell r="E3584" t="str">
            <v>DESPACHO</v>
          </cell>
          <cell r="F3584" t="str">
            <v>NORMAL</v>
          </cell>
          <cell r="G3584" t="str">
            <v>031002004254629/031002004262668</v>
          </cell>
          <cell r="H3584">
            <v>44967</v>
          </cell>
          <cell r="I3584" t="str">
            <v>ENTREGADO</v>
          </cell>
          <cell r="J3584">
            <v>44973</v>
          </cell>
          <cell r="K3584" t="str">
            <v>ELENA MICAELA IZURIETA LOZANO</v>
          </cell>
          <cell r="L3584" t="str">
            <v>DOMICILIO / LOS RIOS / BABAHOYO / BABAHOYO / AV ENRIQUE PONCE LUQUE / SN / CALLE 5 DE JUNIO / C.C.PASEO SHOPPING BABAHOYO ENTREGA EN LA ISLA DE MAQUILLAJE VIVA BEAUTY</v>
          </cell>
        </row>
        <row r="3585">
          <cell r="A3585" t="str">
            <v>20003109064678</v>
          </cell>
          <cell r="B3585">
            <v>513506</v>
          </cell>
          <cell r="C3585" t="str">
            <v>20003109064678</v>
          </cell>
          <cell r="D3585" t="str">
            <v>BRELDYNG</v>
          </cell>
          <cell r="E3585" t="str">
            <v>DESPACHO</v>
          </cell>
          <cell r="F3585" t="str">
            <v>NORMAL</v>
          </cell>
          <cell r="G3585" t="str">
            <v>FT85593</v>
          </cell>
          <cell r="H3585">
            <v>44967</v>
          </cell>
          <cell r="I3585" t="str">
            <v>ENTREGADO</v>
          </cell>
          <cell r="J3585">
            <v>44970</v>
          </cell>
          <cell r="K3585" t="str">
            <v>CHELE MACIAS SONIA ALEXANDRA</v>
          </cell>
          <cell r="L3585" t="str">
            <v>DOMICILIO / GUAYAS / GUAYAQUIL / TARQUI / CDLA VALLE DE LOS GERANIOS / MZ T VLL9 /  / VERGELES VALLE DE LOS GERANIO MZ T VLL9 CS DE 2PS MIXTA METALICA REF: ENTRANDO POR LA GASOLINERA PRIMAX EN LA CASA</v>
          </cell>
        </row>
        <row r="3586">
          <cell r="A3586" t="str">
            <v>20003109066327</v>
          </cell>
          <cell r="B3586">
            <v>513507</v>
          </cell>
          <cell r="C3586" t="str">
            <v>20003109066327</v>
          </cell>
          <cell r="D3586" t="str">
            <v>BRELDYNG</v>
          </cell>
          <cell r="E3586" t="str">
            <v>DESPACHO</v>
          </cell>
          <cell r="F3586" t="str">
            <v>NORMAL</v>
          </cell>
          <cell r="G3586" t="str">
            <v>031002004254634</v>
          </cell>
          <cell r="H3586">
            <v>44967</v>
          </cell>
          <cell r="I3586" t="str">
            <v>ENTREGADO</v>
          </cell>
          <cell r="J3586">
            <v>44971</v>
          </cell>
          <cell r="K3586" t="str">
            <v>HUREL REYES JORGE MARATH</v>
          </cell>
          <cell r="L3586" t="str">
            <v xml:space="preserve"> / EL ORO / MACHALA / MACHALA / AV BOLIVAR / SN / ENTRE JUAN MONTALVO Y JUNIN / BOLIVAR ENTRE JUAN MONTALVO Y JUNIN, EDIF DRUTH 1ER PISO OF 6 A LADO DE SUPER EXITO CENTRO ESTETICO HANNA</v>
          </cell>
        </row>
        <row r="3587">
          <cell r="A3587" t="str">
            <v>20003102346776</v>
          </cell>
          <cell r="B3587">
            <v>513493</v>
          </cell>
          <cell r="C3587" t="str">
            <v>20003102346776</v>
          </cell>
          <cell r="D3587" t="str">
            <v>BRELDYNG</v>
          </cell>
          <cell r="E3587" t="str">
            <v>DESPACHO</v>
          </cell>
          <cell r="F3587" t="str">
            <v>NORMAL</v>
          </cell>
          <cell r="G3587" t="str">
            <v>031002004254627</v>
          </cell>
          <cell r="H3587">
            <v>44967</v>
          </cell>
          <cell r="I3587" t="str">
            <v>ENTREGADO</v>
          </cell>
          <cell r="J3587">
            <v>44970</v>
          </cell>
          <cell r="K3587" t="str">
            <v>GRANIZO ANGULO YOCASTA MARIUXI / ANGULO YAGUAL CLOTILDE MARIUXI CI. 0915888416</v>
          </cell>
          <cell r="L3587" t="str">
            <v xml:space="preserve"> / SANTA ELENA / LA LIBERTAD / LA LIBERTAD / AV 10 / SN / CALLE 14 / A LADO DE IGLESIA TESTIGOS DE JEHOVA, VILLA COLOR CELESTE</v>
          </cell>
        </row>
        <row r="3588">
          <cell r="A3588" t="str">
            <v>2494657</v>
          </cell>
          <cell r="B3588">
            <v>513490</v>
          </cell>
          <cell r="C3588" t="str">
            <v>2494657</v>
          </cell>
          <cell r="D3588" t="str">
            <v>MDELIVERY</v>
          </cell>
          <cell r="E3588" t="str">
            <v>DESPACHO</v>
          </cell>
          <cell r="F3588" t="str">
            <v>EXPRESS</v>
          </cell>
          <cell r="G3588" t="str">
            <v>031080002494657</v>
          </cell>
          <cell r="H3588">
            <v>44967</v>
          </cell>
          <cell r="I3588" t="str">
            <v>ENTREGADO</v>
          </cell>
          <cell r="J3588">
            <v>44970</v>
          </cell>
          <cell r="K3588" t="str">
            <v>PATRICIO TORRES_BANCO DEL AUSTRO SA</v>
          </cell>
          <cell r="L3588" t="str">
            <v>Borrero y Sucre esq Segunda Planta alta Banco del Austro Departamento Administrativo Cuenca Azuay</v>
          </cell>
        </row>
        <row r="3589">
          <cell r="A3589" t="str">
            <v>2494781</v>
          </cell>
          <cell r="B3589">
            <v>513491</v>
          </cell>
          <cell r="C3589" t="str">
            <v>2494781</v>
          </cell>
          <cell r="D3589" t="str">
            <v>MDELIVERY</v>
          </cell>
          <cell r="E3589" t="str">
            <v>DESPACHO</v>
          </cell>
          <cell r="F3589" t="str">
            <v>EXPRESS</v>
          </cell>
          <cell r="G3589" t="str">
            <v>031080002494781</v>
          </cell>
          <cell r="H3589">
            <v>44967</v>
          </cell>
          <cell r="I3589" t="str">
            <v>ENTREGADO</v>
          </cell>
          <cell r="J3589">
            <v>44967</v>
          </cell>
          <cell r="K3589" t="str">
            <v xml:space="preserve">MARCELA ZUNIGA Y O ALFONSO SUMBA_LACTEOS SAN ANTONIO C A </v>
          </cell>
          <cell r="L3589" t="str">
            <v>CARLOS TOSI Y CORNELIO VINTIMILLA SCTR PARQUE INDUSTRIAL CUENCA EN LACTEOS SAN ANTONIO CUENCA AZUAY</v>
          </cell>
        </row>
        <row r="3590">
          <cell r="A3590" t="str">
            <v>FACT_2023_68</v>
          </cell>
          <cell r="B3590">
            <v>513482</v>
          </cell>
          <cell r="C3590" t="str">
            <v>FACT_2023_68</v>
          </cell>
          <cell r="D3590" t="str">
            <v>FACTOR</v>
          </cell>
          <cell r="E3590" t="str">
            <v>DESPACHO</v>
          </cell>
          <cell r="F3590" t="str">
            <v>NORMAL</v>
          </cell>
          <cell r="G3590" t="str">
            <v>FT85473</v>
          </cell>
          <cell r="H3590">
            <v>44967</v>
          </cell>
          <cell r="I3590" t="str">
            <v>ENTREGADO</v>
          </cell>
          <cell r="J3590">
            <v>44970</v>
          </cell>
          <cell r="K3590" t="str">
            <v>E MAULME</v>
          </cell>
          <cell r="L3590" t="str">
            <v>AV DE LAS AMERICAS 795 Y CALLE 13 A FRENTE A LA</v>
          </cell>
        </row>
        <row r="3591">
          <cell r="A3591" t="str">
            <v>FACT_2023_71</v>
          </cell>
          <cell r="B3591">
            <v>513483</v>
          </cell>
          <cell r="C3591" t="str">
            <v>FACT_2023_71</v>
          </cell>
          <cell r="D3591" t="str">
            <v>FACTOR</v>
          </cell>
          <cell r="E3591" t="str">
            <v>DESPACHO</v>
          </cell>
          <cell r="F3591" t="str">
            <v>NORMAL</v>
          </cell>
          <cell r="G3591" t="str">
            <v>031002004255489</v>
          </cell>
          <cell r="H3591">
            <v>44967</v>
          </cell>
          <cell r="I3591" t="str">
            <v>ENTREGADO</v>
          </cell>
          <cell r="J3591">
            <v>44970</v>
          </cell>
          <cell r="K3591" t="str">
            <v>PROAUTO LOJA</v>
          </cell>
          <cell r="L3591" t="str">
            <v>AV. ISIDRO AYORA Y JUAN JOSE FLORES</v>
          </cell>
        </row>
        <row r="3592">
          <cell r="A3592" t="str">
            <v>FACT_2023_70</v>
          </cell>
          <cell r="B3592">
            <v>513484</v>
          </cell>
          <cell r="C3592" t="str">
            <v>FACT_2023_70</v>
          </cell>
          <cell r="D3592" t="str">
            <v>FACTOR</v>
          </cell>
          <cell r="E3592" t="str">
            <v>DESPACHO</v>
          </cell>
          <cell r="F3592" t="str">
            <v>NORMAL</v>
          </cell>
          <cell r="G3592" t="str">
            <v>IC6992</v>
          </cell>
          <cell r="H3592">
            <v>44967</v>
          </cell>
          <cell r="I3592" t="str">
            <v>ENTREGADO</v>
          </cell>
          <cell r="J3592">
            <v>44970</v>
          </cell>
          <cell r="K3592" t="str">
            <v>PROAUTO CUENCA</v>
          </cell>
          <cell r="L3592" t="str">
            <v>AV. GIL RAMIREZ DAVALOS Y TURUHUAYCO ESQ</v>
          </cell>
        </row>
        <row r="3593">
          <cell r="A3593" t="str">
            <v>FACT_2023_65</v>
          </cell>
          <cell r="B3593">
            <v>513485</v>
          </cell>
          <cell r="C3593" t="str">
            <v>FACT_2023_65</v>
          </cell>
          <cell r="D3593" t="str">
            <v>FACTOR</v>
          </cell>
          <cell r="E3593" t="str">
            <v>DESPACHO</v>
          </cell>
          <cell r="F3593" t="str">
            <v>NORMAL</v>
          </cell>
          <cell r="G3593" t="str">
            <v>031002004255488</v>
          </cell>
          <cell r="H3593">
            <v>44967</v>
          </cell>
          <cell r="I3593" t="str">
            <v>ENTREGADO</v>
          </cell>
          <cell r="J3593">
            <v>44968</v>
          </cell>
          <cell r="K3593" t="str">
            <v>AUTOELITE</v>
          </cell>
          <cell r="L3593" t="str">
            <v>AV. CEVALLOS Y FILOMENTOR CUESTA ? VEHYSA</v>
          </cell>
        </row>
        <row r="3594">
          <cell r="A3594" t="str">
            <v>FACT_2023_67</v>
          </cell>
          <cell r="B3594">
            <v>513486</v>
          </cell>
          <cell r="C3594" t="str">
            <v>FACT_2023_67</v>
          </cell>
          <cell r="D3594" t="str">
            <v>FACTOR</v>
          </cell>
          <cell r="E3594" t="str">
            <v>DESPACHO</v>
          </cell>
          <cell r="F3594" t="str">
            <v>NORMAL</v>
          </cell>
          <cell r="G3594" t="str">
            <v>031002004255491</v>
          </cell>
          <cell r="H3594">
            <v>44967</v>
          </cell>
          <cell r="I3594" t="str">
            <v>ENTREGADO</v>
          </cell>
          <cell r="J3594">
            <v>44970</v>
          </cell>
          <cell r="K3594" t="str">
            <v>AUTOFACTOR LOJA MIRASOL</v>
          </cell>
          <cell r="L3594" t="str">
            <v>AV. SALVADOR BUSTAMANTE CELI Y NEW YORK</v>
          </cell>
        </row>
        <row r="3595">
          <cell r="A3595" t="str">
            <v>FACT_2023_66</v>
          </cell>
          <cell r="B3595">
            <v>513487</v>
          </cell>
          <cell r="C3595" t="str">
            <v>FACT_2023_66</v>
          </cell>
          <cell r="D3595" t="str">
            <v>FACTOR</v>
          </cell>
          <cell r="E3595" t="str">
            <v>DESPACHO</v>
          </cell>
          <cell r="F3595" t="str">
            <v>NORMAL</v>
          </cell>
          <cell r="G3595" t="str">
            <v>FT85472</v>
          </cell>
          <cell r="H3595">
            <v>44967</v>
          </cell>
          <cell r="I3595" t="str">
            <v>ENTREGADO</v>
          </cell>
          <cell r="J3595">
            <v>44970</v>
          </cell>
          <cell r="K3595" t="str">
            <v>AUTOFACTOR GRANADOS</v>
          </cell>
          <cell r="L3595" t="str">
            <v>AV. ELOY ALFARO Y GRANADOS</v>
          </cell>
        </row>
        <row r="3596">
          <cell r="A3596" t="str">
            <v>FACT_2023_64</v>
          </cell>
          <cell r="B3596">
            <v>513488</v>
          </cell>
          <cell r="C3596" t="str">
            <v>FACT_2023_64</v>
          </cell>
          <cell r="D3596" t="str">
            <v>FACTOR</v>
          </cell>
          <cell r="E3596" t="str">
            <v>DESPACHO</v>
          </cell>
          <cell r="F3596" t="str">
            <v>NORMAL</v>
          </cell>
          <cell r="G3596" t="str">
            <v>031002004255490</v>
          </cell>
          <cell r="H3596">
            <v>44967</v>
          </cell>
          <cell r="I3596" t="str">
            <v>ENTREGADO</v>
          </cell>
          <cell r="J3596">
            <v>44970</v>
          </cell>
          <cell r="K3596" t="str">
            <v>ASSA PUYO</v>
          </cell>
          <cell r="L3596" t="str">
            <v>PUYO - AV. CESLAO MARIN Y AV. GONZALEZ SUAREZ</v>
          </cell>
        </row>
        <row r="3597">
          <cell r="A3597" t="str">
            <v>FACT_2023_69</v>
          </cell>
          <cell r="B3597">
            <v>513489</v>
          </cell>
          <cell r="C3597" t="str">
            <v>FACT_2023_69</v>
          </cell>
          <cell r="D3597" t="str">
            <v>FACTOR</v>
          </cell>
          <cell r="E3597" t="str">
            <v>DESPACHO</v>
          </cell>
          <cell r="F3597" t="str">
            <v>NORMAL</v>
          </cell>
          <cell r="G3597" t="str">
            <v>FT85474</v>
          </cell>
          <cell r="H3597">
            <v>44967</v>
          </cell>
          <cell r="I3597" t="str">
            <v>ENTREGADO</v>
          </cell>
          <cell r="J3597">
            <v>44970</v>
          </cell>
          <cell r="K3597" t="str">
            <v>PROAUTO CARAPUNGO</v>
          </cell>
          <cell r="L3597" t="str">
            <v>CARAPUNGO, AV. SIMON BOLIVAR Y PANAMERICANA NORTE.</v>
          </cell>
        </row>
        <row r="3598">
          <cell r="A3598" t="str">
            <v>2494915</v>
          </cell>
          <cell r="B3598">
            <v>513481</v>
          </cell>
          <cell r="C3598" t="str">
            <v>2494915</v>
          </cell>
          <cell r="D3598" t="str">
            <v>MDELIVERY</v>
          </cell>
          <cell r="E3598" t="str">
            <v>DESPACHO</v>
          </cell>
          <cell r="F3598" t="str">
            <v>PREMIUM</v>
          </cell>
          <cell r="G3598" t="str">
            <v>FTR46782</v>
          </cell>
          <cell r="H3598">
            <v>44967</v>
          </cell>
          <cell r="I3598" t="str">
            <v>ENTREGADO</v>
          </cell>
          <cell r="J3598">
            <v>44967</v>
          </cell>
          <cell r="K3598" t="str">
            <v>CRISTIAN PAREDES_ BANCO PICHINCHA CA</v>
          </cell>
          <cell r="L3598" t="str">
            <v>Amazonas y Pereira Matriz Banco Pichincha Av Piso 7</v>
          </cell>
        </row>
        <row r="3599">
          <cell r="A3599" t="str">
            <v>SP_23_079_18649977</v>
          </cell>
          <cell r="B3599">
            <v>513480</v>
          </cell>
          <cell r="C3599" t="str">
            <v>SP_23_079_18649977</v>
          </cell>
          <cell r="D3599" t="str">
            <v>SPARE</v>
          </cell>
          <cell r="E3599" t="str">
            <v>DESPACHO</v>
          </cell>
          <cell r="F3599" t="str">
            <v>NORMAL</v>
          </cell>
          <cell r="G3599" t="str">
            <v>FT85392</v>
          </cell>
          <cell r="H3599">
            <v>44967</v>
          </cell>
          <cell r="I3599" t="str">
            <v>ENTREGADO</v>
          </cell>
          <cell r="J3599">
            <v>44967</v>
          </cell>
          <cell r="K3599" t="str">
            <v>HUAWEI_UIO_MARCELO ATIAGA</v>
          </cell>
          <cell r="L3599" t="str">
            <v>NACIONES UNIDAS E2-30 Y NUÑEZ DE VELA EDIFICIO METROPOLITAN PISO 18</v>
          </cell>
        </row>
        <row r="3600">
          <cell r="A3600" t="str">
            <v>2494810</v>
          </cell>
          <cell r="B3600">
            <v>513458</v>
          </cell>
          <cell r="C3600" t="str">
            <v>2494810</v>
          </cell>
          <cell r="D3600" t="str">
            <v>MDELIVERY</v>
          </cell>
          <cell r="E3600" t="str">
            <v>DESPACHO</v>
          </cell>
          <cell r="F3600" t="str">
            <v>NORMAL</v>
          </cell>
          <cell r="G3600" t="str">
            <v>IC6974</v>
          </cell>
          <cell r="H3600">
            <v>44967</v>
          </cell>
          <cell r="I3600" t="str">
            <v>ENTREGADO</v>
          </cell>
          <cell r="J3600">
            <v>44970</v>
          </cell>
          <cell r="K3600" t="str">
            <v>VERO ZHANAY_COOPERATIVA DE AHORRO Y CREDITO SENOR DE GIRON</v>
          </cell>
          <cell r="L3600" t="str">
            <v>MARISCAL LAMAR 11 67 Y TARQUI LOCAL COOP SENOR DE GIRON</v>
          </cell>
        </row>
        <row r="3601">
          <cell r="A3601" t="str">
            <v>2494819</v>
          </cell>
          <cell r="B3601">
            <v>513459</v>
          </cell>
          <cell r="C3601" t="str">
            <v>2494819</v>
          </cell>
          <cell r="D3601" t="str">
            <v>MDELIVERY</v>
          </cell>
          <cell r="E3601" t="str">
            <v>DESPACHO</v>
          </cell>
          <cell r="F3601" t="str">
            <v>NORMAL</v>
          </cell>
          <cell r="G3601" t="str">
            <v>FT85396</v>
          </cell>
          <cell r="H3601">
            <v>44967</v>
          </cell>
          <cell r="I3601" t="str">
            <v>DEVOLUCION_EN_PROCESO</v>
          </cell>
          <cell r="J3601">
            <v>44973</v>
          </cell>
          <cell r="K3601" t="str">
            <v>GABRIELA LILIBETH RAMIREZ HEREDIA_GABRIELA LILIBETH RAMIREZ HEREDIA</v>
          </cell>
          <cell r="L3601" t="str">
            <v>Toctiuco Calle Alvaro de Cevallos y Guatemala Referencia estadio de toctiuco</v>
          </cell>
        </row>
        <row r="3602">
          <cell r="A3602" t="str">
            <v>2494820</v>
          </cell>
          <cell r="B3602">
            <v>513460</v>
          </cell>
          <cell r="C3602" t="str">
            <v>2494820</v>
          </cell>
          <cell r="D3602" t="str">
            <v>MDELIVERY</v>
          </cell>
          <cell r="E3602" t="str">
            <v>DESPACHO</v>
          </cell>
          <cell r="F3602" t="str">
            <v>NORMAL</v>
          </cell>
          <cell r="G3602" t="str">
            <v>031080002494820</v>
          </cell>
          <cell r="H3602">
            <v>44967</v>
          </cell>
          <cell r="I3602" t="str">
            <v>ENTREGADO</v>
          </cell>
          <cell r="J3602">
            <v>44971</v>
          </cell>
          <cell r="K3602" t="str">
            <v>MARCO LOMBEIDA_SINDICATO UNICO DE TRABAJADORES DEL ILUSTRE MUNICIPIO DEL CANTON CASCALES</v>
          </cell>
          <cell r="L3602" t="str">
            <v>KM 41 PARROQUIA EL DORADO DE CASCALES</v>
          </cell>
        </row>
        <row r="3603">
          <cell r="A3603" t="str">
            <v>2494821</v>
          </cell>
          <cell r="B3603">
            <v>513461</v>
          </cell>
          <cell r="C3603" t="str">
            <v>2494821</v>
          </cell>
          <cell r="D3603" t="str">
            <v>MDELIVERY</v>
          </cell>
          <cell r="E3603" t="str">
            <v>DESPACHO</v>
          </cell>
          <cell r="F3603" t="str">
            <v>NORMAL</v>
          </cell>
          <cell r="G3603" t="str">
            <v>FT85398</v>
          </cell>
          <cell r="H3603">
            <v>44967</v>
          </cell>
          <cell r="I3603" t="str">
            <v>ENTREGADO</v>
          </cell>
          <cell r="J3603">
            <v>44970</v>
          </cell>
          <cell r="K3603" t="str">
            <v>Andrea Cabezas_PRODUCTOS FAMILIA SANCELA DEL ECUADOR S A</v>
          </cell>
          <cell r="L3603" t="str">
            <v>PICHINCHA QUITO Tadeo Benitez OE1 807 y Joaquin Mancheno QUITO</v>
          </cell>
        </row>
        <row r="3604">
          <cell r="A3604" t="str">
            <v>2494822</v>
          </cell>
          <cell r="B3604">
            <v>513462</v>
          </cell>
          <cell r="C3604" t="str">
            <v>2494822</v>
          </cell>
          <cell r="D3604" t="str">
            <v>MDELIVERY</v>
          </cell>
          <cell r="E3604" t="str">
            <v>DESPACHO</v>
          </cell>
          <cell r="F3604" t="str">
            <v>NORMAL</v>
          </cell>
          <cell r="G3604" t="str">
            <v>FT85457</v>
          </cell>
          <cell r="H3604">
            <v>44967</v>
          </cell>
          <cell r="I3604" t="str">
            <v>ENTREGADO</v>
          </cell>
          <cell r="J3604">
            <v>44970</v>
          </cell>
          <cell r="K3604" t="str">
            <v>LLAGUNO ALAVA LUIS RICARDO_LLAGUNO ALAVA LUIS RICARDO</v>
          </cell>
          <cell r="L3604" t="str">
            <v>URDESA AV CARLOS JULIO AROSEMENA Y AV PDTE JUAN DE DIOS MARTINEZ CENTRO COMERCIAL AVENTURA PLAZA LOCAL 14</v>
          </cell>
        </row>
        <row r="3605">
          <cell r="A3605" t="str">
            <v>2494823</v>
          </cell>
          <cell r="B3605">
            <v>513463</v>
          </cell>
          <cell r="C3605" t="str">
            <v>2494823</v>
          </cell>
          <cell r="D3605" t="str">
            <v>MDELIVERY</v>
          </cell>
          <cell r="E3605" t="str">
            <v>DESPACHO</v>
          </cell>
          <cell r="F3605" t="str">
            <v>NORMAL</v>
          </cell>
          <cell r="G3605" t="str">
            <v>031080002494823</v>
          </cell>
          <cell r="H3605">
            <v>44967</v>
          </cell>
          <cell r="I3605" t="str">
            <v>ENTREGADO</v>
          </cell>
          <cell r="J3605">
            <v>44970</v>
          </cell>
          <cell r="K3605" t="str">
            <v xml:space="preserve">Galo Guevara Vera_MARZAM CIA LTDA </v>
          </cell>
          <cell r="L3605" t="str">
            <v xml:space="preserve"> MANABI MANTA Av Malecon entre C 18 y 19 Edif El Navio </v>
          </cell>
        </row>
        <row r="3606">
          <cell r="A3606" t="str">
            <v>2494827</v>
          </cell>
          <cell r="B3606">
            <v>513464</v>
          </cell>
          <cell r="C3606" t="str">
            <v>2494827</v>
          </cell>
          <cell r="D3606" t="str">
            <v>MDELIVERY</v>
          </cell>
          <cell r="E3606" t="str">
            <v>DESPACHO</v>
          </cell>
          <cell r="F3606" t="str">
            <v>NORMAL</v>
          </cell>
          <cell r="G3606" t="str">
            <v>FT85395</v>
          </cell>
          <cell r="H3606">
            <v>44967</v>
          </cell>
          <cell r="I3606" t="str">
            <v>ENTREGADO</v>
          </cell>
          <cell r="J3606">
            <v>44970</v>
          </cell>
          <cell r="K3606" t="str">
            <v>EDGAR ALEXANDER VILLACIS RODRIGUEZ_EDGAR ALEXANDER VILLACIS RODRIGUEZ</v>
          </cell>
          <cell r="L3606" t="str">
            <v>AV 10 DE AGOSTO N37 120 Y NACIONES UNIDAS</v>
          </cell>
        </row>
        <row r="3607">
          <cell r="A3607" t="str">
            <v>2494830</v>
          </cell>
          <cell r="B3607">
            <v>513465</v>
          </cell>
          <cell r="C3607" t="str">
            <v>2494830</v>
          </cell>
          <cell r="D3607" t="str">
            <v>MDELIVERY</v>
          </cell>
          <cell r="E3607" t="str">
            <v>DESPACHO</v>
          </cell>
          <cell r="F3607" t="str">
            <v>NORMAL</v>
          </cell>
          <cell r="G3607" t="str">
            <v>FT85452</v>
          </cell>
          <cell r="H3607">
            <v>44967</v>
          </cell>
          <cell r="I3607" t="str">
            <v>ENTREGADO</v>
          </cell>
          <cell r="J3607">
            <v>44970</v>
          </cell>
          <cell r="K3607" t="str">
            <v>CARLOS DAVID CARRERA SALAZAR_CARLOS DAVID CARRERA SALAZAR</v>
          </cell>
          <cell r="L3607" t="str">
            <v>Guayaquil Ciudadela Aquamarina villa 46 via Samborondon alado del Ecu911</v>
          </cell>
        </row>
        <row r="3608">
          <cell r="A3608" t="str">
            <v>2494833</v>
          </cell>
          <cell r="B3608">
            <v>513466</v>
          </cell>
          <cell r="C3608" t="str">
            <v>2494833</v>
          </cell>
          <cell r="D3608" t="str">
            <v>MDELIVERY</v>
          </cell>
          <cell r="E3608" t="str">
            <v>DESPACHO</v>
          </cell>
          <cell r="F3608" t="str">
            <v>NORMAL</v>
          </cell>
          <cell r="G3608" t="str">
            <v>FT85399</v>
          </cell>
          <cell r="H3608">
            <v>44967</v>
          </cell>
          <cell r="I3608" t="str">
            <v>ENTREGADO</v>
          </cell>
          <cell r="J3608">
            <v>44971</v>
          </cell>
          <cell r="K3608" t="str">
            <v xml:space="preserve">1713629192 HARO FLORES EDGAR BOLIVAR _COOPERATIVA DE AHORRO Y CREDITO POLITECNICA LTDA </v>
          </cell>
          <cell r="L3608" t="str">
            <v>BARRIO AMERICA CALLE BOGOTA OE599 Y ESTADOS UNIDOS DETRA DE LA IGLESIA DEL SOCORRO</v>
          </cell>
        </row>
        <row r="3609">
          <cell r="A3609" t="str">
            <v>2494834</v>
          </cell>
          <cell r="B3609">
            <v>513467</v>
          </cell>
          <cell r="C3609" t="str">
            <v>2494834</v>
          </cell>
          <cell r="D3609" t="str">
            <v>MDELIVERY</v>
          </cell>
          <cell r="E3609" t="str">
            <v>DESPACHO</v>
          </cell>
          <cell r="F3609" t="str">
            <v>NORMAL</v>
          </cell>
          <cell r="G3609" t="str">
            <v>FT85450</v>
          </cell>
          <cell r="H3609">
            <v>44967</v>
          </cell>
          <cell r="I3609" t="str">
            <v>ENTREGADO</v>
          </cell>
          <cell r="J3609">
            <v>44970</v>
          </cell>
          <cell r="K3609" t="str">
            <v>Marjorie Chamba SHIRMA MANJARREZ_COMITE DE EMPRESA DE LOS TRABAJADORES DE CONTECON</v>
          </cell>
          <cell r="L3609" t="str">
            <v>Av 25 e julio diagonal a la primax Complejo de Ingenieros civiles del Guayas referencia pared y porton naranja Lunes a viernes Horario 9 30 a 17 30</v>
          </cell>
        </row>
        <row r="3610">
          <cell r="A3610" t="str">
            <v>2494837</v>
          </cell>
          <cell r="B3610">
            <v>513468</v>
          </cell>
          <cell r="C3610" t="str">
            <v>2494837</v>
          </cell>
          <cell r="D3610" t="str">
            <v>MDELIVERY</v>
          </cell>
          <cell r="E3610" t="str">
            <v>DESPACHO</v>
          </cell>
          <cell r="F3610" t="str">
            <v>NORMAL</v>
          </cell>
          <cell r="G3610" t="str">
            <v>IC6970</v>
          </cell>
          <cell r="H3610">
            <v>44967</v>
          </cell>
          <cell r="I3610" t="str">
            <v>ENTREGADO</v>
          </cell>
          <cell r="J3610">
            <v>44970</v>
          </cell>
          <cell r="K3610" t="str">
            <v xml:space="preserve">Eliana Peralta_COLINEAL CORPORATION CIA LTDA </v>
          </cell>
          <cell r="L3610" t="str">
            <v>AZUAY CUENCA AV OCTAVIO CHACON 2100 MIGUEL NARVAEZ Colineal</v>
          </cell>
        </row>
        <row r="3611">
          <cell r="A3611" t="str">
            <v>2494839</v>
          </cell>
          <cell r="B3611">
            <v>513469</v>
          </cell>
          <cell r="C3611" t="str">
            <v>2494839</v>
          </cell>
          <cell r="D3611" t="str">
            <v>MDELIVERY</v>
          </cell>
          <cell r="E3611" t="str">
            <v>DESPACHO</v>
          </cell>
          <cell r="F3611" t="str">
            <v>NORMAL</v>
          </cell>
          <cell r="G3611" t="str">
            <v>FT85455</v>
          </cell>
          <cell r="H3611">
            <v>44967</v>
          </cell>
          <cell r="I3611" t="str">
            <v>ENTREGADO</v>
          </cell>
          <cell r="J3611">
            <v>44970</v>
          </cell>
          <cell r="K3611" t="str">
            <v xml:space="preserve"> OPTIDERMA S A _ OPTIDERMA S A </v>
          </cell>
          <cell r="L3611" t="str">
            <v>VICTOR HUGO ESCALA 808 Y LUIS ORRANTIA EDIF BETHANIA PISO 2 OFI 2A</v>
          </cell>
        </row>
        <row r="3612">
          <cell r="A3612" t="str">
            <v>2494840</v>
          </cell>
          <cell r="B3612">
            <v>513470</v>
          </cell>
          <cell r="C3612" t="str">
            <v>2494840</v>
          </cell>
          <cell r="D3612" t="str">
            <v>MDELIVERY</v>
          </cell>
          <cell r="E3612" t="str">
            <v>DESPACHO</v>
          </cell>
          <cell r="F3612" t="str">
            <v>NORMAL</v>
          </cell>
          <cell r="G3612" t="str">
            <v>FT85449</v>
          </cell>
          <cell r="H3612">
            <v>44967</v>
          </cell>
          <cell r="I3612" t="str">
            <v>ENTREGADO</v>
          </cell>
          <cell r="J3612">
            <v>44970</v>
          </cell>
          <cell r="K3612" t="str">
            <v>ESTEFANIA PACHECO_ECUAPRIMAS C LTDA AGENCIA ASESORA PRODUCTORA DE</v>
          </cell>
          <cell r="L3612" t="str">
            <v xml:space="preserve">AV CARLOS JULIO AROSEMENA KM 2 5 OFICINA ECUAPRIMAS </v>
          </cell>
        </row>
        <row r="3613">
          <cell r="A3613" t="str">
            <v>2494841</v>
          </cell>
          <cell r="B3613">
            <v>513471</v>
          </cell>
          <cell r="C3613" t="str">
            <v>2494841</v>
          </cell>
          <cell r="D3613" t="str">
            <v>MDELIVERY</v>
          </cell>
          <cell r="E3613" t="str">
            <v>DESPACHO</v>
          </cell>
          <cell r="F3613" t="str">
            <v>NORMAL</v>
          </cell>
          <cell r="G3613" t="str">
            <v>031080002494841</v>
          </cell>
          <cell r="H3613">
            <v>44967</v>
          </cell>
          <cell r="I3613" t="str">
            <v>ENTREGADO</v>
          </cell>
          <cell r="J3613">
            <v>44970</v>
          </cell>
          <cell r="K3613" t="str">
            <v>Pricila Cueva_DIRECCION EMPRESARIAL S A DIRECSA</v>
          </cell>
          <cell r="L3613" t="str">
            <v>Urbanizacion Arroyo Azul Calle Transmarina y Av Hugo Mayo Nota tambien puede recibir Gabriela Anchundia</v>
          </cell>
        </row>
        <row r="3614">
          <cell r="A3614" t="str">
            <v>2494843</v>
          </cell>
          <cell r="B3614">
            <v>513472</v>
          </cell>
          <cell r="C3614" t="str">
            <v>2494843</v>
          </cell>
          <cell r="D3614" t="str">
            <v>MDELIVERY</v>
          </cell>
          <cell r="E3614" t="str">
            <v>DESPACHO</v>
          </cell>
          <cell r="F3614" t="str">
            <v>NORMAL</v>
          </cell>
          <cell r="G3614" t="str">
            <v>FT85454</v>
          </cell>
          <cell r="H3614">
            <v>44967</v>
          </cell>
          <cell r="I3614" t="str">
            <v>ENTREGADO</v>
          </cell>
          <cell r="J3614">
            <v>44970</v>
          </cell>
          <cell r="K3614" t="str">
            <v>COLEGIO REPUBLICA DE FRANCIA COMPANIA LIMITADA_ COLEGIO REPUBLICA DE FRANCIA COMPANIA LIMITADA</v>
          </cell>
          <cell r="L3614" t="str">
            <v xml:space="preserve">Ciudadela naval norte manzana 4 solar 14 trabajo edificio colegio de frencia refrencia atras del comisartiato de las avenidas de las americas preguntar por maria pinos </v>
          </cell>
        </row>
        <row r="3615">
          <cell r="A3615" t="str">
            <v>2494844</v>
          </cell>
          <cell r="B3615">
            <v>513473</v>
          </cell>
          <cell r="C3615" t="str">
            <v>2494844</v>
          </cell>
          <cell r="D3615" t="str">
            <v>MDELIVERY</v>
          </cell>
          <cell r="E3615" t="str">
            <v>DESPACHO</v>
          </cell>
          <cell r="F3615" t="str">
            <v>NORMAL</v>
          </cell>
          <cell r="G3615" t="str">
            <v>031080002494844</v>
          </cell>
          <cell r="H3615">
            <v>44967</v>
          </cell>
          <cell r="I3615" t="str">
            <v>ENTREGADO</v>
          </cell>
          <cell r="J3615">
            <v>44970</v>
          </cell>
          <cell r="K3615" t="str">
            <v>johanna torres_COOPERATIVA DE AHORRO Y CREDITO DE LOS EMPLEADOS D</v>
          </cell>
          <cell r="L3615" t="str">
            <v>GUAYAS GUAYAQUIL km 71 2 via daule interaccion con avenida juan tanca marengo antiguas bodegas de picca</v>
          </cell>
        </row>
        <row r="3616">
          <cell r="A3616" t="str">
            <v>2494848</v>
          </cell>
          <cell r="B3616">
            <v>513474</v>
          </cell>
          <cell r="C3616" t="str">
            <v>2494848</v>
          </cell>
          <cell r="D3616" t="str">
            <v>MDELIVERY</v>
          </cell>
          <cell r="E3616" t="str">
            <v>DESPACHO</v>
          </cell>
          <cell r="F3616" t="str">
            <v>NORMAL</v>
          </cell>
          <cell r="G3616" t="str">
            <v>FT85456</v>
          </cell>
          <cell r="H3616">
            <v>44967</v>
          </cell>
          <cell r="I3616" t="str">
            <v>ENTREGADO</v>
          </cell>
          <cell r="J3616">
            <v>44970</v>
          </cell>
          <cell r="K3616" t="str">
            <v>ANDRES DANIEL CARDENAS QUIM_ANDRES DANIEL CARDENAS QUIM</v>
          </cell>
          <cell r="L3616" t="str">
            <v xml:space="preserve"> SAN MARTIN 1900 Y JOSE MASCOTE REFERENCIA CASA ESQUINERA GRANDE DE 2 PLANTAS COLOR CAFe CON BLANCO </v>
          </cell>
        </row>
        <row r="3617">
          <cell r="A3617" t="str">
            <v>2494849</v>
          </cell>
          <cell r="B3617">
            <v>513475</v>
          </cell>
          <cell r="C3617" t="str">
            <v>2494849</v>
          </cell>
          <cell r="D3617" t="str">
            <v>MDELIVERY</v>
          </cell>
          <cell r="E3617" t="str">
            <v>DESPACHO</v>
          </cell>
          <cell r="F3617" t="str">
            <v>NORMAL</v>
          </cell>
          <cell r="G3617" t="str">
            <v>031080002494849</v>
          </cell>
          <cell r="H3617">
            <v>44967</v>
          </cell>
          <cell r="I3617" t="str">
            <v>ENTREGADO</v>
          </cell>
          <cell r="J3617">
            <v>44971</v>
          </cell>
          <cell r="K3617" t="str">
            <v>WILSON VLADIMIR IBARRA SARMIENTO_WILSON VLADIMIR IBARRA SARMIENTO</v>
          </cell>
          <cell r="L3617" t="str">
            <v xml:space="preserve"> CALLE JOSEFINA SANDOVAL 1 55 Y PADRE AURELIO ESPINOZA REFERENCIA DIAGONAL A LA UNIVERSIDAD CATOLICA </v>
          </cell>
        </row>
        <row r="3618">
          <cell r="A3618" t="str">
            <v>2494881</v>
          </cell>
          <cell r="B3618">
            <v>513476</v>
          </cell>
          <cell r="C3618" t="str">
            <v>2494881</v>
          </cell>
          <cell r="D3618" t="str">
            <v>MDELIVERY</v>
          </cell>
          <cell r="E3618" t="str">
            <v>DESPACHO</v>
          </cell>
          <cell r="F3618" t="str">
            <v>NORMAL</v>
          </cell>
          <cell r="G3618" t="str">
            <v>FT85448</v>
          </cell>
          <cell r="H3618">
            <v>44967</v>
          </cell>
          <cell r="I3618" t="str">
            <v>ENTREGADO</v>
          </cell>
          <cell r="J3618">
            <v>44970</v>
          </cell>
          <cell r="K3618" t="str">
            <v xml:space="preserve">Santiago Patricio CedeNo Aguirre_BANCO GUAYAQUIL S A </v>
          </cell>
          <cell r="L3618" t="str">
            <v>Pichincha 107 y P Icaza BANCO GUAYAQUIL</v>
          </cell>
        </row>
        <row r="3619">
          <cell r="A3619" t="str">
            <v>2494890</v>
          </cell>
          <cell r="B3619">
            <v>513477</v>
          </cell>
          <cell r="C3619" t="str">
            <v>2494890</v>
          </cell>
          <cell r="D3619" t="str">
            <v>MDELIVERY</v>
          </cell>
          <cell r="E3619" t="str">
            <v>DESPACHO</v>
          </cell>
          <cell r="F3619" t="str">
            <v>NORMAL</v>
          </cell>
          <cell r="G3619" t="str">
            <v>FT85451</v>
          </cell>
          <cell r="H3619">
            <v>44967</v>
          </cell>
          <cell r="I3619" t="str">
            <v>ENTREGADO</v>
          </cell>
          <cell r="J3619">
            <v>44970</v>
          </cell>
          <cell r="K3619" t="str">
            <v>LUIS PAUL ROMERO MERO O ALBERTO SARASTI CEDULA 0913581849_LUIS PAUL ROMERO MERO</v>
          </cell>
          <cell r="L3619" t="str">
            <v>AV JUAN ABUTISTA AGUIIRE Y FRANCISCO ARIZAGA CENTRO COMERCIAL LAS VITRINAS LOCAL 61</v>
          </cell>
        </row>
        <row r="3620">
          <cell r="A3620" t="str">
            <v>2494891</v>
          </cell>
          <cell r="B3620">
            <v>513478</v>
          </cell>
          <cell r="C3620" t="str">
            <v>2494891</v>
          </cell>
          <cell r="D3620" t="str">
            <v>MDELIVERY</v>
          </cell>
          <cell r="E3620" t="str">
            <v>DESPACHO</v>
          </cell>
          <cell r="F3620" t="str">
            <v>NORMAL</v>
          </cell>
          <cell r="G3620" t="str">
            <v>FT85397</v>
          </cell>
          <cell r="H3620">
            <v>44967</v>
          </cell>
          <cell r="I3620" t="str">
            <v>ENTREGADO</v>
          </cell>
          <cell r="J3620">
            <v>44970</v>
          </cell>
          <cell r="K3620" t="str">
            <v xml:space="preserve">Sra Gabriela Vallejo_TALAHASY SEGURIDAD CIA LTDA </v>
          </cell>
          <cell r="L3620" t="str">
            <v>PICHINCHA QUITO AV LA PRENSA 49 180 Y JUAN HOLGUIN Edificio LIDESER 5to piso</v>
          </cell>
        </row>
        <row r="3621">
          <cell r="A3621" t="str">
            <v>2494893</v>
          </cell>
          <cell r="B3621">
            <v>513479</v>
          </cell>
          <cell r="C3621" t="str">
            <v>2494893</v>
          </cell>
          <cell r="D3621" t="str">
            <v>MDELIVERY</v>
          </cell>
          <cell r="E3621" t="str">
            <v>DESPACHO</v>
          </cell>
          <cell r="F3621" t="str">
            <v>NORMAL</v>
          </cell>
          <cell r="G3621" t="str">
            <v>IC6976</v>
          </cell>
          <cell r="H3621">
            <v>44967</v>
          </cell>
          <cell r="I3621" t="str">
            <v>ENTREGADO</v>
          </cell>
          <cell r="J3621">
            <v>44970</v>
          </cell>
          <cell r="K3621" t="str">
            <v xml:space="preserve">IVONNE PAREDES_ECUARESORTS S A </v>
          </cell>
          <cell r="L3621" t="str">
            <v xml:space="preserve"> AZUAY CUENCA JUAN LARREA GUERRERO S N MANUEL CAJIAS ECUARESORTS </v>
          </cell>
        </row>
        <row r="3622">
          <cell r="A3622" t="str">
            <v>2494811</v>
          </cell>
          <cell r="B3622">
            <v>513440</v>
          </cell>
          <cell r="C3622" t="str">
            <v>2494811</v>
          </cell>
          <cell r="D3622" t="str">
            <v>MDELIVERY</v>
          </cell>
          <cell r="E3622" t="str">
            <v>DESPACHO</v>
          </cell>
          <cell r="F3622" t="str">
            <v>EXPRESS</v>
          </cell>
          <cell r="G3622" t="str">
            <v>FTR46793</v>
          </cell>
          <cell r="H3622">
            <v>44967</v>
          </cell>
          <cell r="I3622" t="str">
            <v>ENTREGADO</v>
          </cell>
          <cell r="J3622">
            <v>44967</v>
          </cell>
          <cell r="K3622" t="str">
            <v xml:space="preserve">JUAN LUIS FLORES_SGTEL S A S </v>
          </cell>
          <cell r="L3622" t="str">
            <v>Sector INaquito Naciones Unidas N3700 y Rio Amazonas Edificio ONE depto 607</v>
          </cell>
        </row>
        <row r="3623">
          <cell r="A3623" t="str">
            <v>2494828</v>
          </cell>
          <cell r="B3623">
            <v>513441</v>
          </cell>
          <cell r="C3623" t="str">
            <v>2494828</v>
          </cell>
          <cell r="D3623" t="str">
            <v>MDELIVERY</v>
          </cell>
          <cell r="E3623" t="str">
            <v>DESPACHO</v>
          </cell>
          <cell r="F3623" t="str">
            <v>EXPRESS</v>
          </cell>
          <cell r="G3623" t="str">
            <v>FEX46799</v>
          </cell>
          <cell r="H3623">
            <v>44967</v>
          </cell>
          <cell r="I3623" t="str">
            <v>ENTREGADO</v>
          </cell>
          <cell r="J3623">
            <v>44967</v>
          </cell>
          <cell r="K3623" t="str">
            <v>JONATHAN CLAVON_CARLOS GABRIEL CASTRO NIETO</v>
          </cell>
          <cell r="L3623" t="str">
            <v>Av El Condor Oe3 123 y Brasilsector el bosque frente al edificio Quitam casa ladrillo visto con 3 puertas grandes color verde</v>
          </cell>
        </row>
        <row r="3624">
          <cell r="A3624" t="str">
            <v>2494831_1</v>
          </cell>
          <cell r="B3624">
            <v>513442</v>
          </cell>
          <cell r="C3624" t="str">
            <v>2494831_1</v>
          </cell>
          <cell r="D3624" t="str">
            <v>MDELIVERY</v>
          </cell>
          <cell r="E3624" t="str">
            <v>DESPACHO</v>
          </cell>
          <cell r="F3624" t="str">
            <v>EXPRESS</v>
          </cell>
          <cell r="G3624" t="str">
            <v>FTR46798</v>
          </cell>
          <cell r="H3624">
            <v>44967</v>
          </cell>
          <cell r="I3624" t="str">
            <v>ENTREGADO</v>
          </cell>
          <cell r="J3624">
            <v>44967</v>
          </cell>
          <cell r="K3624" t="str">
            <v xml:space="preserve">TERESA SALAZAR O GUARDIAS_SEGUROS EQUINOCCIAL S A </v>
          </cell>
          <cell r="L3624" t="str">
            <v>De las Hiedras N41 130 y Av De Los Granados Edif Equivida PB diagonal C C Granados</v>
          </cell>
        </row>
        <row r="3625">
          <cell r="A3625" t="str">
            <v>2494838</v>
          </cell>
          <cell r="B3625">
            <v>513443</v>
          </cell>
          <cell r="C3625" t="str">
            <v>2494838</v>
          </cell>
          <cell r="D3625" t="str">
            <v>MDELIVERY</v>
          </cell>
          <cell r="E3625" t="str">
            <v>DESPACHO</v>
          </cell>
          <cell r="F3625" t="str">
            <v>EXPRESS</v>
          </cell>
          <cell r="G3625" t="str">
            <v>FEX46800</v>
          </cell>
          <cell r="H3625">
            <v>44967</v>
          </cell>
          <cell r="I3625" t="str">
            <v>ENTREGADO</v>
          </cell>
          <cell r="J3625">
            <v>44967</v>
          </cell>
          <cell r="K3625" t="str">
            <v>ELIZABETH CUEVA_AUTOMOTORES CONTINENTAL S A S</v>
          </cell>
          <cell r="L3625" t="str">
            <v xml:space="preserve"> PICHINCHA QUITO AV 10 DE AGOSTO N45 266 Y AV AMAZONAS AUTOMOTORES CONTINENTAL </v>
          </cell>
        </row>
        <row r="3626">
          <cell r="A3626" t="str">
            <v>2494845</v>
          </cell>
          <cell r="B3626">
            <v>513444</v>
          </cell>
          <cell r="C3626" t="str">
            <v>2494845</v>
          </cell>
          <cell r="D3626" t="str">
            <v>MDELIVERY</v>
          </cell>
          <cell r="E3626" t="str">
            <v>DESPACHO</v>
          </cell>
          <cell r="F3626" t="str">
            <v>EXPRESS</v>
          </cell>
          <cell r="G3626" t="str">
            <v>FTR46792</v>
          </cell>
          <cell r="H3626">
            <v>44967</v>
          </cell>
          <cell r="I3626" t="str">
            <v>ENTREGADO</v>
          </cell>
          <cell r="J3626">
            <v>44967</v>
          </cell>
          <cell r="K3626" t="str">
            <v>ADA MARIA MEZA MATA_ADA MARIA MEZA MATA</v>
          </cell>
          <cell r="L3626" t="str">
            <v>EDIFICIO PARQUE CENTRAL AV SHYRIS Y BELGICA PISO 2 OFC 209B</v>
          </cell>
        </row>
        <row r="3627">
          <cell r="A3627" t="str">
            <v>2494846</v>
          </cell>
          <cell r="B3627">
            <v>513445</v>
          </cell>
          <cell r="C3627" t="str">
            <v>2494846</v>
          </cell>
          <cell r="D3627" t="str">
            <v>MDELIVERY</v>
          </cell>
          <cell r="E3627" t="str">
            <v>DESPACHO</v>
          </cell>
          <cell r="F3627" t="str">
            <v>EXPRESS</v>
          </cell>
          <cell r="G3627" t="str">
            <v>FEX46802</v>
          </cell>
          <cell r="H3627">
            <v>44967</v>
          </cell>
          <cell r="I3627" t="str">
            <v>ENTREGADO</v>
          </cell>
          <cell r="J3627">
            <v>44967</v>
          </cell>
          <cell r="K3627" t="str">
            <v xml:space="preserve"> MARIO EZEQUIEL FARINANGO PILLAJO_ MARIO EZEQUIEL FARINANGO PILLAJO</v>
          </cell>
          <cell r="L3627" t="str">
            <v xml:space="preserve">BARRIO MENA DEL HIERRO EN LAS CALLES MACHALA Y RIO ALISO PASAJE BRISAS DEL SOL DOMICILIO CASA ESQUINERA DE UN PISODE COLOR BLANCO DIAGONAL A LA IGLESIA CRISTIANA MENA DEL HIERRO </v>
          </cell>
        </row>
        <row r="3628">
          <cell r="A3628" t="str">
            <v>2494853</v>
          </cell>
          <cell r="B3628">
            <v>513446</v>
          </cell>
          <cell r="C3628" t="str">
            <v>2494853</v>
          </cell>
          <cell r="D3628" t="str">
            <v>MDELIVERY</v>
          </cell>
          <cell r="E3628" t="str">
            <v>DESPACHO</v>
          </cell>
          <cell r="F3628" t="str">
            <v>EXPRESS</v>
          </cell>
          <cell r="G3628" t="str">
            <v>FEX46806</v>
          </cell>
          <cell r="H3628">
            <v>44967</v>
          </cell>
          <cell r="I3628" t="str">
            <v>ENTREGADO</v>
          </cell>
          <cell r="J3628">
            <v>44967</v>
          </cell>
          <cell r="K3628" t="str">
            <v>Jeferson Marin_ASOCIACION DE PROFESIONALES DE LA SALUD HOSPITAL E</v>
          </cell>
          <cell r="L3628" t="str">
            <v xml:space="preserve"> Pichincha Quito Via Nayon y av Simon Bolivar centro corporativo Ekopark Torre 3 Movistar </v>
          </cell>
        </row>
        <row r="3629">
          <cell r="A3629" t="str">
            <v>2494868_1</v>
          </cell>
          <cell r="B3629">
            <v>513447</v>
          </cell>
          <cell r="C3629" t="str">
            <v>2494868_1</v>
          </cell>
          <cell r="D3629" t="str">
            <v>MDELIVERY</v>
          </cell>
          <cell r="E3629" t="str">
            <v>DESPACHO</v>
          </cell>
          <cell r="F3629" t="str">
            <v>EXPRESS</v>
          </cell>
          <cell r="G3629" t="str">
            <v>FEX46803</v>
          </cell>
          <cell r="H3629">
            <v>44967</v>
          </cell>
          <cell r="I3629" t="str">
            <v>ENTREGADO</v>
          </cell>
          <cell r="J3629">
            <v>44967</v>
          </cell>
          <cell r="K3629" t="str">
            <v xml:space="preserve"> CARLOS ALONSO GUASGUA CABASCANGO_ CARLOS ALONSO GUASGUA CABASCANGO</v>
          </cell>
          <cell r="L3629" t="str">
            <v xml:space="preserve">SECTOR NORTE CALLES AVENIDAD GEOVVANI CALLES Y CORAZON DE JESUS TRABAJO GALPON TABLECOM DE COLOR VERDE CON AMARILLO REFRENCIA DETRaS PORTAL SHOOPING JUNTO A LE EMPRESA ELECTRICA </v>
          </cell>
        </row>
        <row r="3630">
          <cell r="A3630" t="str">
            <v>2494869</v>
          </cell>
          <cell r="B3630">
            <v>513448</v>
          </cell>
          <cell r="C3630" t="str">
            <v>2494869</v>
          </cell>
          <cell r="D3630" t="str">
            <v>MDELIVERY</v>
          </cell>
          <cell r="E3630" t="str">
            <v>DESPACHO</v>
          </cell>
          <cell r="F3630" t="str">
            <v>EXPRESS</v>
          </cell>
          <cell r="G3630" t="str">
            <v>FEX46801</v>
          </cell>
          <cell r="H3630">
            <v>44967</v>
          </cell>
          <cell r="I3630" t="str">
            <v>ENTREGADO</v>
          </cell>
          <cell r="J3630">
            <v>44967</v>
          </cell>
          <cell r="K3630" t="str">
            <v xml:space="preserve">Roberto Garzon_COPIERMATICA CIA LTDA </v>
          </cell>
          <cell r="L3630" t="str">
            <v>AV Eloy Alfaro 121 y Arupos Quito Ecuador</v>
          </cell>
        </row>
        <row r="3631">
          <cell r="A3631" t="str">
            <v>2494870</v>
          </cell>
          <cell r="B3631">
            <v>513449</v>
          </cell>
          <cell r="C3631" t="str">
            <v>2494870</v>
          </cell>
          <cell r="D3631" t="str">
            <v>MDELIVERY</v>
          </cell>
          <cell r="E3631" t="str">
            <v>DESPACHO</v>
          </cell>
          <cell r="F3631" t="str">
            <v>EXPRESS</v>
          </cell>
          <cell r="G3631" t="str">
            <v>FTR46794</v>
          </cell>
          <cell r="H3631">
            <v>44967</v>
          </cell>
          <cell r="I3631" t="str">
            <v>ENTREGADO</v>
          </cell>
          <cell r="J3631">
            <v>44967</v>
          </cell>
          <cell r="K3631" t="str">
            <v>ADRIANA PLAZA_FUNDACION CAMPAMENTO CRISTIANO ESPERANZA CAMP HOPE</v>
          </cell>
          <cell r="L3631" t="str">
            <v>RUIZ DE CASTILLA N30 13 Y ANDAGOYA EDF EXPOCOLOR MZ OFICINA 3</v>
          </cell>
        </row>
        <row r="3632">
          <cell r="A3632" t="str">
            <v>2494875</v>
          </cell>
          <cell r="B3632">
            <v>513450</v>
          </cell>
          <cell r="C3632" t="str">
            <v>2494875</v>
          </cell>
          <cell r="D3632" t="str">
            <v>MDELIVERY</v>
          </cell>
          <cell r="E3632" t="str">
            <v>DESPACHO</v>
          </cell>
          <cell r="F3632" t="str">
            <v>EXPRESS</v>
          </cell>
          <cell r="G3632" t="str">
            <v>FEX46804</v>
          </cell>
          <cell r="H3632">
            <v>44967</v>
          </cell>
          <cell r="I3632" t="str">
            <v>ENTREGADO</v>
          </cell>
          <cell r="J3632">
            <v>44967</v>
          </cell>
          <cell r="K3632" t="str">
            <v xml:space="preserve">Lenin Parra Javier Cumbicus_QUALA ECUADOR S A </v>
          </cell>
          <cell r="L3632" t="str">
            <v>Panamericana Norte km 11 Quala</v>
          </cell>
        </row>
        <row r="3633">
          <cell r="A3633" t="str">
            <v>2494883</v>
          </cell>
          <cell r="B3633">
            <v>513451</v>
          </cell>
          <cell r="C3633" t="str">
            <v>2494883</v>
          </cell>
          <cell r="D3633" t="str">
            <v>MDELIVERY</v>
          </cell>
          <cell r="E3633" t="str">
            <v>DESPACHO</v>
          </cell>
          <cell r="F3633" t="str">
            <v>EXPRESS</v>
          </cell>
          <cell r="G3633" t="str">
            <v>FTR46797</v>
          </cell>
          <cell r="H3633">
            <v>44967</v>
          </cell>
          <cell r="I3633" t="str">
            <v>ENTREGADO</v>
          </cell>
          <cell r="J3633">
            <v>44967</v>
          </cell>
          <cell r="K3633" t="str">
            <v xml:space="preserve">Cristina Detken _ DISTRIVEHIC DISTRIBUIDORA DE VEHICULOS S A </v>
          </cell>
          <cell r="L3633" t="str">
            <v>Av Granados y de las Higueras Maresa</v>
          </cell>
        </row>
        <row r="3634">
          <cell r="A3634" t="str">
            <v>2494884</v>
          </cell>
          <cell r="B3634">
            <v>513452</v>
          </cell>
          <cell r="C3634" t="str">
            <v>2494884</v>
          </cell>
          <cell r="D3634" t="str">
            <v>MDELIVERY</v>
          </cell>
          <cell r="E3634" t="str">
            <v>DESPACHO</v>
          </cell>
          <cell r="F3634" t="str">
            <v>EXPRESS</v>
          </cell>
          <cell r="G3634" t="str">
            <v>FEX46805</v>
          </cell>
          <cell r="H3634">
            <v>44967</v>
          </cell>
          <cell r="I3634" t="str">
            <v>ENTREGADO</v>
          </cell>
          <cell r="J3634">
            <v>44967</v>
          </cell>
          <cell r="K3634" t="str">
            <v xml:space="preserve">Lenin Parra Javier Cumbicus_QUALA ECUADOR S A </v>
          </cell>
          <cell r="L3634" t="str">
            <v>Panamericana Norte km 11 Quala</v>
          </cell>
        </row>
        <row r="3635">
          <cell r="A3635" t="str">
            <v>2494889</v>
          </cell>
          <cell r="B3635">
            <v>513453</v>
          </cell>
          <cell r="C3635" t="str">
            <v>2494889</v>
          </cell>
          <cell r="D3635" t="str">
            <v>MDELIVERY</v>
          </cell>
          <cell r="E3635" t="str">
            <v>DESPACHO</v>
          </cell>
          <cell r="F3635" t="str">
            <v>EXPRESS</v>
          </cell>
          <cell r="G3635" t="str">
            <v>FTR46796</v>
          </cell>
          <cell r="H3635">
            <v>44967</v>
          </cell>
          <cell r="I3635" t="str">
            <v>ENTREGADO</v>
          </cell>
          <cell r="J3635">
            <v>44967</v>
          </cell>
          <cell r="K3635" t="str">
            <v>GERARDO HUACON_GERARDO DAVID HUACON ALVARADO</v>
          </cell>
          <cell r="L3635" t="str">
            <v>6 DE DICIEMBRE Y MANUEL MARIA SANCHEZ EDIFICIO CHAVEZ ESPINOZA QUINTO PISO OFICINA 5B</v>
          </cell>
        </row>
        <row r="3636">
          <cell r="A3636" t="str">
            <v>2494892</v>
          </cell>
          <cell r="B3636">
            <v>513454</v>
          </cell>
          <cell r="C3636" t="str">
            <v>2494892</v>
          </cell>
          <cell r="D3636" t="str">
            <v>MDELIVERY</v>
          </cell>
          <cell r="E3636" t="str">
            <v>DESPACHO</v>
          </cell>
          <cell r="F3636" t="str">
            <v>EXPRESS</v>
          </cell>
          <cell r="G3636" t="str">
            <v>FTR46795</v>
          </cell>
          <cell r="H3636">
            <v>44967</v>
          </cell>
          <cell r="I3636" t="str">
            <v>ENTREGADO</v>
          </cell>
          <cell r="J3636">
            <v>44967</v>
          </cell>
          <cell r="K3636" t="str">
            <v xml:space="preserve">Johanna Narvaez_IMPORTADORA DE TELAS Y ROPA REINATEX S A </v>
          </cell>
          <cell r="L3636" t="str">
            <v>Garcia Moreno N3 08 y Sucre frente a la iglesia la CompaNia</v>
          </cell>
        </row>
        <row r="3637">
          <cell r="A3637" t="str">
            <v>2494807</v>
          </cell>
          <cell r="B3637">
            <v>513455</v>
          </cell>
          <cell r="C3637" t="str">
            <v>2494807</v>
          </cell>
          <cell r="D3637" t="str">
            <v>MDELIVERY</v>
          </cell>
          <cell r="E3637" t="str">
            <v>DESPACHO</v>
          </cell>
          <cell r="F3637" t="str">
            <v>NORMAL</v>
          </cell>
          <cell r="G3637" t="str">
            <v>FT85394</v>
          </cell>
          <cell r="H3637">
            <v>44967</v>
          </cell>
          <cell r="I3637" t="str">
            <v>ENTREGADO</v>
          </cell>
          <cell r="J3637">
            <v>44970</v>
          </cell>
          <cell r="K3637" t="str">
            <v>KLEBER OSWALDO TRUJILLO CASTRO_KLEBER OSWALDO TRUJILLO CASTRO</v>
          </cell>
          <cell r="L3637" t="str">
            <v xml:space="preserve"> YARUQUI DEJAR EN COOPERATIVA DE TRANSPORTES YARUQUI Calle Rocafuerte y Simon Bolivar JUNTO AL UPC DE YARUQUI </v>
          </cell>
        </row>
        <row r="3638">
          <cell r="A3638" t="str">
            <v>2494808</v>
          </cell>
          <cell r="B3638">
            <v>513456</v>
          </cell>
          <cell r="C3638" t="str">
            <v>2494808</v>
          </cell>
          <cell r="D3638" t="str">
            <v>MDELIVERY</v>
          </cell>
          <cell r="E3638" t="str">
            <v>DESPACHO</v>
          </cell>
          <cell r="F3638" t="str">
            <v>NORMAL</v>
          </cell>
          <cell r="G3638" t="str">
            <v>031080002494808</v>
          </cell>
          <cell r="H3638">
            <v>44967</v>
          </cell>
          <cell r="I3638" t="str">
            <v>ENTREGADO</v>
          </cell>
          <cell r="J3638">
            <v>44971</v>
          </cell>
          <cell r="K3638" t="str">
            <v xml:space="preserve">WALTER FERNANDO GARATE ANDRADE_BANCO GUAYAQUIL S A </v>
          </cell>
          <cell r="L3638" t="str">
            <v xml:space="preserve"> CANAR CANAR CALLE ARTURO ODONEZ 78 3 DE NOVEMBRE A NOMBRE DDE WALTER GARETE </v>
          </cell>
        </row>
        <row r="3639">
          <cell r="A3639" t="str">
            <v>2494809</v>
          </cell>
          <cell r="B3639">
            <v>513457</v>
          </cell>
          <cell r="C3639" t="str">
            <v>2494809</v>
          </cell>
          <cell r="D3639" t="str">
            <v>MDELIVERY</v>
          </cell>
          <cell r="E3639" t="str">
            <v>DESPACHO</v>
          </cell>
          <cell r="F3639" t="str">
            <v>NORMAL</v>
          </cell>
          <cell r="G3639" t="str">
            <v>FT85447</v>
          </cell>
          <cell r="H3639">
            <v>44967</v>
          </cell>
          <cell r="I3639" t="str">
            <v>ENTREGADO</v>
          </cell>
          <cell r="J3639">
            <v>44970</v>
          </cell>
          <cell r="K3639" t="str">
            <v xml:space="preserve">Allisson Carolina Forero Rojas_BANCO GUAYAQUIL S A </v>
          </cell>
          <cell r="L3639" t="str">
            <v xml:space="preserve"> GUAYAS GUAYAQUIL PICHINCHA 107 P ICAZA MATRIZ EDIFICIO PRINCIPAL </v>
          </cell>
        </row>
        <row r="3640">
          <cell r="A3640" t="str">
            <v>18046838</v>
          </cell>
          <cell r="B3640">
            <v>513434</v>
          </cell>
          <cell r="C3640" t="str">
            <v>18046838</v>
          </cell>
          <cell r="D3640" t="str">
            <v>CONECEL</v>
          </cell>
          <cell r="E3640" t="str">
            <v>DESPACHO</v>
          </cell>
          <cell r="F3640" t="str">
            <v>NORMAL</v>
          </cell>
          <cell r="G3640" t="str">
            <v>GR18046838</v>
          </cell>
          <cell r="H3640">
            <v>44967</v>
          </cell>
          <cell r="I3640" t="str">
            <v>INCIDENCIA</v>
          </cell>
          <cell r="J3640">
            <v>44972</v>
          </cell>
          <cell r="K3640" t="str">
            <v xml:space="preserve">JHONNY FLOYD HERRERA CHIRIBOGA / </v>
          </cell>
          <cell r="L3640" t="str">
            <v>MANTA / TARQUI / AV 8 Y 24 DE MAYO EN EL EDIFICIO NEDEZA SEGUNDO PISO EN LA OFICINA 205 A LOS ALTOS DEL ALMACEN CHICO</v>
          </cell>
        </row>
        <row r="3641">
          <cell r="A3641" t="str">
            <v>20003107456032</v>
          </cell>
          <cell r="B3641">
            <v>513439</v>
          </cell>
          <cell r="C3641" t="str">
            <v>20003107456032</v>
          </cell>
          <cell r="D3641" t="str">
            <v>CONECEL</v>
          </cell>
          <cell r="E3641" t="str">
            <v>DESPACHO</v>
          </cell>
          <cell r="F3641" t="str">
            <v>NORMAL</v>
          </cell>
          <cell r="G3641" t="str">
            <v>GR20003107456032</v>
          </cell>
          <cell r="H3641">
            <v>44967</v>
          </cell>
          <cell r="I3641" t="str">
            <v>DEVOLUCION_EN_PROCESO</v>
          </cell>
          <cell r="J3641">
            <v>44972</v>
          </cell>
          <cell r="K3641" t="str">
            <v xml:space="preserve">ANDRES MOISES ORTIZ ALARCON / </v>
          </cell>
          <cell r="L3641" t="str">
            <v>PUYO / PUYO / AV GONZALEZ SUARES Y FRANCISCO PAREDES CASA 2 PISOS COLOR BLANCA A LADO DEL CONJUNTO RESIDENCIAL DEL MUNICIPIO</v>
          </cell>
        </row>
        <row r="3642">
          <cell r="A3642" t="str">
            <v>20003107814865</v>
          </cell>
          <cell r="B3642">
            <v>513413</v>
          </cell>
          <cell r="C3642" t="str">
            <v>20003107814865</v>
          </cell>
          <cell r="D3642" t="str">
            <v>CONECEL</v>
          </cell>
          <cell r="E3642" t="str">
            <v>DESPACHO</v>
          </cell>
          <cell r="F3642" t="str">
            <v>NORMAL</v>
          </cell>
          <cell r="G3642" t="str">
            <v>031002004258666</v>
          </cell>
          <cell r="H3642">
            <v>44967</v>
          </cell>
          <cell r="I3642" t="str">
            <v>ENTREGADO</v>
          </cell>
          <cell r="J3642">
            <v>44973</v>
          </cell>
          <cell r="K3642" t="str">
            <v xml:space="preserve">JENNIFER MARIANA VELASQUEZ ALUME / </v>
          </cell>
          <cell r="L3642" t="str">
            <v>MILAGRO / MILAGRO / CDLA WILLIAM REYES MASHINAZA 503 CALLE M ORDONEZ CASA DE UN PISO COLOR GRIS DETRAS DE LA UNIDAD EDUCATIVA DR GORKY ELIZALDE MEDRANDA</v>
          </cell>
        </row>
        <row r="3643">
          <cell r="A3643" t="str">
            <v>20003108684548</v>
          </cell>
          <cell r="B3643">
            <v>513416</v>
          </cell>
          <cell r="C3643" t="str">
            <v>20003108684548</v>
          </cell>
          <cell r="D3643" t="str">
            <v>CONECEL</v>
          </cell>
          <cell r="E3643" t="str">
            <v>DESPACHO</v>
          </cell>
          <cell r="F3643" t="str">
            <v>NORMAL</v>
          </cell>
          <cell r="G3643" t="str">
            <v>FT85403</v>
          </cell>
          <cell r="H3643">
            <v>44967</v>
          </cell>
          <cell r="I3643" t="str">
            <v>COORDINADO</v>
          </cell>
          <cell r="J3643">
            <v>44973</v>
          </cell>
          <cell r="K3643" t="str">
            <v xml:space="preserve">ANA LUCIA NINA LEMA / </v>
          </cell>
          <cell r="L3643" t="str">
            <v>QUITO / CHILLOGALLO / CALLE OE13E Y PASAJE C3 RECIBE EN UNIDAD EDUCATIVA LUIS FELIPE BORJA DEL ALCAZAR/FRENTE DE FARMACIAS SU ECONOMIA</v>
          </cell>
        </row>
        <row r="3644">
          <cell r="A3644" t="str">
            <v>18044281</v>
          </cell>
          <cell r="B3644">
            <v>513417</v>
          </cell>
          <cell r="C3644" t="str">
            <v>18044281</v>
          </cell>
          <cell r="D3644" t="str">
            <v>CONECEL</v>
          </cell>
          <cell r="E3644" t="str">
            <v>DESPACHO</v>
          </cell>
          <cell r="F3644" t="str">
            <v>NORMAL</v>
          </cell>
          <cell r="G3644" t="str">
            <v>FT85404</v>
          </cell>
          <cell r="H3644">
            <v>44967</v>
          </cell>
          <cell r="I3644" t="str">
            <v>COORDINADO</v>
          </cell>
          <cell r="J3644">
            <v>44973</v>
          </cell>
          <cell r="K3644" t="str">
            <v xml:space="preserve">LENIN PATRICIO CASCO GUERRA / </v>
          </cell>
          <cell r="L3644" t="str">
            <v>QUITO / TUMBACO / CALLE JUAN COELLO N28C Y JOAQUIN CASTRO A MEDIA CUADR DE VULCANIZADORA LUIS DARIO CASA BLANCA DE 1 PISO</v>
          </cell>
        </row>
        <row r="3645">
          <cell r="A3645" t="str">
            <v>20003109058556</v>
          </cell>
          <cell r="B3645">
            <v>513421</v>
          </cell>
          <cell r="C3645" t="str">
            <v>20003109058556</v>
          </cell>
          <cell r="D3645" t="str">
            <v>CONECEL</v>
          </cell>
          <cell r="E3645" t="str">
            <v>DESPACHO</v>
          </cell>
          <cell r="F3645" t="str">
            <v>NORMAL</v>
          </cell>
          <cell r="G3645" t="str">
            <v>GR20003109058556</v>
          </cell>
          <cell r="H3645">
            <v>44967</v>
          </cell>
          <cell r="I3645" t="str">
            <v>ENTREGADO</v>
          </cell>
          <cell r="J3645">
            <v>44972</v>
          </cell>
          <cell r="K3645" t="str">
            <v xml:space="preserve">JEHILON INES SOLIS GONZALEZ / </v>
          </cell>
          <cell r="L3645" t="str">
            <v>SHUSHUFINDI / SHUSHUFINDI / AV ORIENTAL Y AV PERIMETRAL CASA DE UN PISO DE CERAMICA CON PORTON BLANCO A UNA CUADRA DE LA UNIDAD EDUCATIVA SAN JUAN BAUTISTA DE LA SALLE</v>
          </cell>
        </row>
        <row r="3646">
          <cell r="A3646" t="str">
            <v>20003107804828</v>
          </cell>
          <cell r="B3646">
            <v>513422</v>
          </cell>
          <cell r="C3646" t="str">
            <v>20003107804828</v>
          </cell>
          <cell r="D3646" t="str">
            <v>CONECEL</v>
          </cell>
          <cell r="E3646" t="str">
            <v>DESPACHO</v>
          </cell>
          <cell r="F3646" t="str">
            <v>NORMAL</v>
          </cell>
          <cell r="G3646" t="str">
            <v>GR20003107804828</v>
          </cell>
          <cell r="H3646">
            <v>44967</v>
          </cell>
          <cell r="I3646" t="str">
            <v>INCIDENCIA</v>
          </cell>
          <cell r="J3646">
            <v>44971</v>
          </cell>
          <cell r="K3646" t="str">
            <v xml:space="preserve">FRANCY YUDI DIAZ MUNOZ / </v>
          </cell>
          <cell r="L3646" t="str">
            <v>SANTO DOMINGO / BOMBOLI / AV ABRAHAM CALAZACON Y CALLE PANAMA EN EL COLEGIO NACIONAL ELOY ALFARO A DOS CUADRAS DE LA CATEDRAL CATOLICA EL BUEN PASTOR Y A UNA CUADRA DE LA CLINICA SAN LUIS</v>
          </cell>
        </row>
        <row r="3647">
          <cell r="A3647" t="str">
            <v>20003108669359</v>
          </cell>
          <cell r="B3647">
            <v>513423</v>
          </cell>
          <cell r="C3647" t="str">
            <v>20003108669359</v>
          </cell>
          <cell r="D3647" t="str">
            <v>CONECEL</v>
          </cell>
          <cell r="E3647" t="str">
            <v>DESPACHO</v>
          </cell>
          <cell r="F3647" t="str">
            <v>NORMAL</v>
          </cell>
          <cell r="G3647" t="str">
            <v/>
          </cell>
          <cell r="H3647">
            <v>44967</v>
          </cell>
          <cell r="I3647" t="str">
            <v>ENTREGADO</v>
          </cell>
          <cell r="J3647">
            <v>44971</v>
          </cell>
          <cell r="K3647" t="str">
            <v xml:space="preserve">KEVIN MARCELO SARMIENTO QUITO / </v>
          </cell>
          <cell r="L3647" t="str">
            <v>CUENCA / RICAURTE / CALLE SEGUNDO CHIMBORAZO Y CORDILLERA DEL CONDOR EN EL CONDOMINIO SAN FRANCISCO CASA N3 A UNA CUADRA DEL DYM REPOSTERIA</v>
          </cell>
        </row>
        <row r="3648">
          <cell r="A3648" t="str">
            <v>20003091178248_1</v>
          </cell>
          <cell r="B3648">
            <v>513427</v>
          </cell>
          <cell r="C3648" t="str">
            <v>20003091178248_1</v>
          </cell>
          <cell r="D3648" t="str">
            <v>CONECEL</v>
          </cell>
          <cell r="E3648" t="str">
            <v>DESPACHO</v>
          </cell>
          <cell r="F3648" t="str">
            <v>NORMAL</v>
          </cell>
          <cell r="G3648" t="str">
            <v>FEX46788</v>
          </cell>
          <cell r="H3648">
            <v>44967</v>
          </cell>
          <cell r="I3648" t="str">
            <v>DEVOLUCION_EN_PROCESO</v>
          </cell>
          <cell r="J3648">
            <v>44973</v>
          </cell>
          <cell r="K3648" t="str">
            <v xml:space="preserve">KATHERINE CRISTINA JEREZ CHUTO / </v>
          </cell>
          <cell r="L3648" t="str">
            <v>QUITO / COTOCOLLAO / AV DE LA PRENSA Y AV DEL MAESTRO RECIBEN EN CASA DE 2 PISOS NARANJA FRENTE AL CNT</v>
          </cell>
        </row>
        <row r="3649">
          <cell r="A3649" t="str">
            <v>20003108662701</v>
          </cell>
          <cell r="B3649">
            <v>513429</v>
          </cell>
          <cell r="C3649" t="str">
            <v>20003108662701</v>
          </cell>
          <cell r="D3649" t="str">
            <v>CONECEL</v>
          </cell>
          <cell r="E3649" t="str">
            <v>DESPACHO</v>
          </cell>
          <cell r="F3649" t="str">
            <v>NORMAL</v>
          </cell>
          <cell r="G3649" t="str">
            <v>031002004253895</v>
          </cell>
          <cell r="H3649">
            <v>44967</v>
          </cell>
          <cell r="I3649" t="str">
            <v>INCIDENCIA</v>
          </cell>
          <cell r="J3649">
            <v>44971</v>
          </cell>
          <cell r="K3649" t="str">
            <v xml:space="preserve">JOSE SEVILLA JIJON / </v>
          </cell>
          <cell r="L3649" t="str">
            <v>IBARRA / EL SAGRARIO / AV PANAMERICANA ENTRE CALLE SELVA ALEGRE Y CALLE FLORES VASQUEZ CASA DE DOS PISOS DIAGONAL AL PATIO DE JUGUETES</v>
          </cell>
        </row>
        <row r="3650">
          <cell r="A3650" t="str">
            <v>20003109049254</v>
          </cell>
          <cell r="B3650">
            <v>513430</v>
          </cell>
          <cell r="C3650" t="str">
            <v>20003109049254</v>
          </cell>
          <cell r="D3650" t="str">
            <v>CONECEL</v>
          </cell>
          <cell r="E3650" t="str">
            <v>DESPACHO</v>
          </cell>
          <cell r="F3650" t="str">
            <v>NORMAL</v>
          </cell>
          <cell r="G3650" t="str">
            <v>GR20003109049254</v>
          </cell>
          <cell r="H3650">
            <v>44967</v>
          </cell>
          <cell r="I3650" t="str">
            <v>EN_TRANSITO</v>
          </cell>
          <cell r="J3650">
            <v>44973</v>
          </cell>
          <cell r="K3650" t="str">
            <v xml:space="preserve">JOEL ALEXANDER IZQUIERDO RAMIREZ / </v>
          </cell>
          <cell r="L3650" t="str">
            <v>SANTO DOMINGO / SANTO DOMINGO / AV CLEMENCIA DE MORA Y LOJA FRENTE A LA ESCUELA DE EDUCACION BASICA 30 DE JULIO CASA DE DOS PISOS COLOR AZUL</v>
          </cell>
        </row>
        <row r="3651">
          <cell r="A3651" t="str">
            <v>25266</v>
          </cell>
          <cell r="B3651">
            <v>513404</v>
          </cell>
          <cell r="C3651" t="str">
            <v>25266</v>
          </cell>
          <cell r="D3651" t="str">
            <v>WORLINASLI</v>
          </cell>
          <cell r="E3651" t="str">
            <v>DESPACHO</v>
          </cell>
          <cell r="F3651" t="str">
            <v>NORMAL</v>
          </cell>
          <cell r="G3651" t="str">
            <v>85333</v>
          </cell>
          <cell r="H3651">
            <v>44967</v>
          </cell>
          <cell r="I3651" t="str">
            <v>ENTREGADO</v>
          </cell>
          <cell r="J3651">
            <v>44970</v>
          </cell>
          <cell r="K3651" t="str">
            <v>JOSE ALDAHIR RODRIGUEZ MARCILLO</v>
          </cell>
          <cell r="L3651" t="str">
            <v>VILLA DEL REY ETAPA REY ARTURO MZ 4 V 5 ENTRANDO POR LA JOYA</v>
          </cell>
        </row>
        <row r="3652">
          <cell r="A3652" t="str">
            <v>25268</v>
          </cell>
          <cell r="B3652">
            <v>513405</v>
          </cell>
          <cell r="C3652" t="str">
            <v>25268</v>
          </cell>
          <cell r="D3652" t="str">
            <v>WORLINASLI</v>
          </cell>
          <cell r="E3652" t="str">
            <v>DESPACHO</v>
          </cell>
          <cell r="F3652" t="str">
            <v>NORMAL</v>
          </cell>
          <cell r="G3652" t="str">
            <v>85334</v>
          </cell>
          <cell r="H3652">
            <v>44967</v>
          </cell>
          <cell r="I3652" t="str">
            <v>ENTREGADO</v>
          </cell>
          <cell r="J3652">
            <v>44970</v>
          </cell>
          <cell r="K3652" t="str">
            <v>JOSE LUIS SANCHEZ ZAVALA</v>
          </cell>
          <cell r="L3652" t="str">
            <v>CHILLOGALLO BARRIO LA GARZOTA CALLE 19 LOTE 871 Y CALLE 20 CASA</v>
          </cell>
        </row>
        <row r="3653">
          <cell r="A3653" t="str">
            <v>325</v>
          </cell>
          <cell r="B3653">
            <v>513403</v>
          </cell>
          <cell r="C3653" t="str">
            <v>325</v>
          </cell>
          <cell r="D3653" t="str">
            <v>TEKMAN</v>
          </cell>
          <cell r="E3653" t="str">
            <v>DESPACHO</v>
          </cell>
          <cell r="F3653" t="str">
            <v>NORMAL</v>
          </cell>
          <cell r="G3653" t="str">
            <v>031002004255688</v>
          </cell>
          <cell r="H3653">
            <v>44967</v>
          </cell>
          <cell r="I3653" t="str">
            <v>ENTREGADO</v>
          </cell>
          <cell r="J3653">
            <v>44971</v>
          </cell>
          <cell r="K3653" t="str">
            <v>PRINCIPITO &amp; MARCEL LANIADO DE WIND (MACHALA, EL ORO), UEB</v>
          </cell>
          <cell r="L3653" t="str">
            <v>"AV. LUIS ANGEL LEON ROMAN MACHALA, EL ORO"</v>
          </cell>
        </row>
        <row r="3654">
          <cell r="A3654" t="str">
            <v>2494880</v>
          </cell>
          <cell r="B3654">
            <v>513401</v>
          </cell>
          <cell r="C3654" t="str">
            <v>2494880</v>
          </cell>
          <cell r="D3654" t="str">
            <v>MDELIVERY</v>
          </cell>
          <cell r="E3654" t="str">
            <v>DESPACHO</v>
          </cell>
          <cell r="F3654" t="str">
            <v>PREMIUM</v>
          </cell>
          <cell r="G3654" t="str">
            <v>FTR46776</v>
          </cell>
          <cell r="H3654">
            <v>44967</v>
          </cell>
          <cell r="I3654" t="str">
            <v>ENTREGADO</v>
          </cell>
          <cell r="J3654">
            <v>44967</v>
          </cell>
          <cell r="K3654" t="str">
            <v>Sergio Ricardo Lopez_Sergio Ricardo Lopez</v>
          </cell>
          <cell r="L3654" t="str">
            <v>Centro Corporativo Ekopark, Torre 3 Planta Baja – Av Simon Bolivar y via a Nayon</v>
          </cell>
        </row>
        <row r="3655">
          <cell r="A3655" t="str">
            <v>2494882</v>
          </cell>
          <cell r="B3655">
            <v>513402</v>
          </cell>
          <cell r="C3655" t="str">
            <v>2494882</v>
          </cell>
          <cell r="D3655" t="str">
            <v>MDELIVERY</v>
          </cell>
          <cell r="E3655" t="str">
            <v>DESPACHO</v>
          </cell>
          <cell r="F3655" t="str">
            <v>PREMIUM</v>
          </cell>
          <cell r="G3655" t="str">
            <v>FTR46777</v>
          </cell>
          <cell r="H3655">
            <v>44967</v>
          </cell>
          <cell r="I3655" t="str">
            <v>ENTREGADO</v>
          </cell>
          <cell r="J3655">
            <v>44967</v>
          </cell>
          <cell r="K3655" t="str">
            <v>Juan Rebelo y/o Anibal Toaquiza_Luis Benatuil Valls</v>
          </cell>
          <cell r="L3655" t="str">
            <v>Centro Corporativo Ekopark, Torre 3 Planta Baja – Av Simon Bolivar y via a Nayon</v>
          </cell>
        </row>
        <row r="3656">
          <cell r="A3656" t="str">
            <v>MYD_2023_00160</v>
          </cell>
          <cell r="B3656">
            <v>513400</v>
          </cell>
          <cell r="C3656" t="str">
            <v>MYD_2023_00160</v>
          </cell>
          <cell r="D3656" t="str">
            <v>MYD</v>
          </cell>
          <cell r="E3656" t="str">
            <v>DESPACHO</v>
          </cell>
          <cell r="F3656" t="str">
            <v>NORMAL</v>
          </cell>
          <cell r="G3656" t="str">
            <v>031002004253687</v>
          </cell>
          <cell r="H3656">
            <v>44967</v>
          </cell>
          <cell r="I3656" t="str">
            <v>ENTREGADO</v>
          </cell>
          <cell r="J3656">
            <v>44970</v>
          </cell>
          <cell r="K3656" t="str">
            <v>HURTADO NARVAEZ JORGE ANDRES</v>
          </cell>
          <cell r="L3656" t="str">
            <v>OCTAVIO CHACON Y MIGUEL ANGEL NARVAEZ</v>
          </cell>
        </row>
        <row r="3657">
          <cell r="A3657" t="str">
            <v>570515</v>
          </cell>
          <cell r="B3657">
            <v>513396</v>
          </cell>
          <cell r="C3657" t="str">
            <v>570515</v>
          </cell>
          <cell r="D3657" t="str">
            <v>DPW</v>
          </cell>
          <cell r="E3657" t="str">
            <v>DESPACHO</v>
          </cell>
          <cell r="F3657" t="str">
            <v>NORMAL</v>
          </cell>
          <cell r="G3657" t="str">
            <v>031002004256311</v>
          </cell>
          <cell r="H3657">
            <v>44967</v>
          </cell>
          <cell r="I3657" t="str">
            <v>ENTREGADO</v>
          </cell>
          <cell r="J3657">
            <v>44970</v>
          </cell>
          <cell r="K3657" t="str">
            <v>UNIDAD EDUCATIVA SANTO DOMINGO DE GUZMAN - AMBATO</v>
          </cell>
          <cell r="L3657" t="str">
            <v>AV. GUAYTAMBOS S/N-ZONA CIUDAD: HIGOS/ALEXANDRA MEDINA/593992509907/FERNANDO GUERRERO VIVANCO /593995903650/8:00AM-13:00PM//</v>
          </cell>
        </row>
        <row r="3658">
          <cell r="A3658" t="str">
            <v>S03574</v>
          </cell>
          <cell r="B3658">
            <v>513397</v>
          </cell>
          <cell r="C3658" t="str">
            <v>S03574</v>
          </cell>
          <cell r="D3658" t="str">
            <v>DPW</v>
          </cell>
          <cell r="E3658" t="str">
            <v>DESPACHO</v>
          </cell>
          <cell r="F3658" t="str">
            <v>NORMAL</v>
          </cell>
          <cell r="G3658" t="str">
            <v>031002004256312</v>
          </cell>
          <cell r="H3658">
            <v>44967</v>
          </cell>
          <cell r="I3658" t="str">
            <v>ENTREGADO</v>
          </cell>
          <cell r="J3658">
            <v>44970</v>
          </cell>
          <cell r="K3658" t="str">
            <v>UNIDAD EDUCATIVA PARTICULAR CEDFI</v>
          </cell>
          <cell r="L3658" t="str">
            <v>"VIA A MISICATA KM 3 1/2 / COLONIA/ZONA CIUDAD:	CUENCA/JIMENA ORELLANA/593986929709///7:30AM-15:00PM//"</v>
          </cell>
        </row>
        <row r="3659">
          <cell r="A3659" t="str">
            <v>570674</v>
          </cell>
          <cell r="B3659">
            <v>513398</v>
          </cell>
          <cell r="C3659" t="str">
            <v>570674</v>
          </cell>
          <cell r="D3659" t="str">
            <v>DPW</v>
          </cell>
          <cell r="E3659" t="str">
            <v>DESPACHO</v>
          </cell>
          <cell r="F3659" t="str">
            <v>NORMAL</v>
          </cell>
          <cell r="G3659" t="str">
            <v>FT85572</v>
          </cell>
          <cell r="H3659">
            <v>44967</v>
          </cell>
          <cell r="I3659" t="str">
            <v>ENTREGADO</v>
          </cell>
          <cell r="J3659">
            <v>44970</v>
          </cell>
          <cell r="K3659" t="str">
            <v>UNIDAD EDUCATIVA SAN LUIS GONZAGA</v>
          </cell>
          <cell r="L3659" t="str">
            <v>PEDRO AVILA Y SEBASTIAN DE BANALCAZAR, SEBASTIAN DE BANALCAZAR, PICHINCHA, QUITO, ECUADOR./MABEL MENA/593992716280/MARIANA OSORIO/593999878686/8:00AM - 14:00 PM//</v>
          </cell>
        </row>
        <row r="3660">
          <cell r="A3660" t="str">
            <v>570675</v>
          </cell>
          <cell r="B3660">
            <v>513399</v>
          </cell>
          <cell r="C3660" t="str">
            <v>570675</v>
          </cell>
          <cell r="D3660" t="str">
            <v>DPW</v>
          </cell>
          <cell r="E3660" t="str">
            <v>DESPACHO</v>
          </cell>
          <cell r="F3660" t="str">
            <v>NORMAL</v>
          </cell>
          <cell r="G3660" t="str">
            <v>FT85573</v>
          </cell>
          <cell r="H3660">
            <v>44967</v>
          </cell>
          <cell r="I3660" t="str">
            <v>ENTREGADO</v>
          </cell>
          <cell r="J3660">
            <v>44970</v>
          </cell>
          <cell r="K3660" t="str">
            <v>UNIDAD EDUCATIVA SAN LUIS GONZAGA</v>
          </cell>
          <cell r="L3660" t="str">
            <v>PEDRO AVILA Y SEBASTIAN DE BANALCAZAR, SEBASTIAN DE BANALCAZAR, PICHINCHA, QUITO, ECUADOR./MABEL MENA/593992716280/MARIANA OSORIO/593999878686/8:00AM - 14:00 PM//</v>
          </cell>
        </row>
        <row r="3661">
          <cell r="A3661" t="str">
            <v>53724</v>
          </cell>
          <cell r="B3661">
            <v>513394</v>
          </cell>
          <cell r="C3661" t="str">
            <v>53724</v>
          </cell>
          <cell r="D3661" t="str">
            <v>DEGSO</v>
          </cell>
          <cell r="E3661" t="str">
            <v>DESPACHO</v>
          </cell>
          <cell r="F3661" t="str">
            <v>NORMAL</v>
          </cell>
          <cell r="G3661" t="str">
            <v>FT85562</v>
          </cell>
          <cell r="H3661">
            <v>44967</v>
          </cell>
          <cell r="I3661" t="str">
            <v>ENTREGADO</v>
          </cell>
          <cell r="J3661">
            <v>44970</v>
          </cell>
          <cell r="K3661" t="str">
            <v>F.V.-AREA ANDINA S.A.</v>
          </cell>
          <cell r="L3661" t="str">
            <v>DIRECCION: AUTOPISTA VALLE DE LOS CHILLOS ? KM 25  TEL 2332233 BODEGA DE SUMINISTROS SALAS</v>
          </cell>
        </row>
        <row r="3662">
          <cell r="A3662" t="str">
            <v>53725</v>
          </cell>
          <cell r="B3662">
            <v>513395</v>
          </cell>
          <cell r="C3662" t="str">
            <v>53725</v>
          </cell>
          <cell r="D3662" t="str">
            <v>DEGSO</v>
          </cell>
          <cell r="E3662" t="str">
            <v>DESPACHO</v>
          </cell>
          <cell r="F3662" t="str">
            <v>NORMAL</v>
          </cell>
          <cell r="G3662" t="str">
            <v>FT85563</v>
          </cell>
          <cell r="H3662">
            <v>44967</v>
          </cell>
          <cell r="I3662" t="str">
            <v>ENTREGADO</v>
          </cell>
          <cell r="J3662">
            <v>44970</v>
          </cell>
          <cell r="K3662" t="str">
            <v>F.V.-AREA ANDINA S.A.</v>
          </cell>
          <cell r="L3662" t="str">
            <v>DIRECCION: AUTOPISTA VALLE DE LOS CHILLOS ? KM 25  TEL 2332233 BODEGA DE SUMINISTROS SALAS</v>
          </cell>
        </row>
        <row r="3663">
          <cell r="A3663" t="str">
            <v>53721</v>
          </cell>
          <cell r="B3663">
            <v>513392</v>
          </cell>
          <cell r="C3663" t="str">
            <v>53721</v>
          </cell>
          <cell r="D3663" t="str">
            <v>DEGSO</v>
          </cell>
          <cell r="E3663" t="str">
            <v>DESPACHO</v>
          </cell>
          <cell r="F3663" t="str">
            <v>NORMAL</v>
          </cell>
          <cell r="G3663" t="str">
            <v>FT85560</v>
          </cell>
          <cell r="H3663">
            <v>44967</v>
          </cell>
          <cell r="I3663" t="str">
            <v>ENTREGADO</v>
          </cell>
          <cell r="J3663">
            <v>44970</v>
          </cell>
          <cell r="K3663" t="str">
            <v xml:space="preserve">ZAVALETA MALDONADO MANUEL                                                  </v>
          </cell>
          <cell r="L3663" t="str">
            <v>DIRECCION: TAMBILLO - SEGUNDA TRANSVERSAL LOTE 2 Y ARMANDO PAREJA - ATENCION SANTIAGO ARO - TELF 0992573465</v>
          </cell>
        </row>
        <row r="3664">
          <cell r="A3664" t="str">
            <v>53723</v>
          </cell>
          <cell r="B3664">
            <v>513393</v>
          </cell>
          <cell r="C3664" t="str">
            <v>53723</v>
          </cell>
          <cell r="D3664" t="str">
            <v>DEGSO</v>
          </cell>
          <cell r="E3664" t="str">
            <v>DESPACHO</v>
          </cell>
          <cell r="F3664" t="str">
            <v>NORMAL</v>
          </cell>
          <cell r="G3664" t="str">
            <v>FT85561</v>
          </cell>
          <cell r="H3664">
            <v>44967</v>
          </cell>
          <cell r="I3664" t="str">
            <v>ENTREGADO</v>
          </cell>
          <cell r="J3664">
            <v>44970</v>
          </cell>
          <cell r="K3664" t="str">
            <v>PALMERAS DEL ECUADOR S.A.</v>
          </cell>
          <cell r="L3664" t="str">
            <v>DIRECCION: KM1 ½ VIA SANGOLQUI ? TAMBILLO ?TEL:2984900 EXT 2323-HORARIO DE ENTREGA DE 8:30 A 2:00 PM</v>
          </cell>
        </row>
        <row r="3665">
          <cell r="A3665" t="str">
            <v>18650969</v>
          </cell>
          <cell r="B3665">
            <v>513389</v>
          </cell>
          <cell r="C3665" t="str">
            <v>18650969</v>
          </cell>
          <cell r="D3665" t="str">
            <v>SPARE</v>
          </cell>
          <cell r="E3665" t="str">
            <v>DESPACHO</v>
          </cell>
          <cell r="F3665" t="str">
            <v>EMERGENCIA</v>
          </cell>
          <cell r="G3665" t="str">
            <v>85331</v>
          </cell>
          <cell r="H3665">
            <v>44967</v>
          </cell>
          <cell r="I3665" t="str">
            <v>ENTREGADO</v>
          </cell>
          <cell r="J3665">
            <v>44971</v>
          </cell>
          <cell r="K3665" t="str">
            <v>OFICINA HUAWEI - GYE</v>
          </cell>
          <cell r="L3665" t="str">
            <v>AV. FRANCISCO DE ORELLANA Y ALBERTO BORGES, EDIFICIO CLARO CENTRUM PISO 12</v>
          </cell>
        </row>
        <row r="3666">
          <cell r="A3666" t="str">
            <v>2494719</v>
          </cell>
          <cell r="B3666">
            <v>513360</v>
          </cell>
          <cell r="C3666" t="str">
            <v>2494719</v>
          </cell>
          <cell r="D3666" t="str">
            <v>MDELIVERY</v>
          </cell>
          <cell r="E3666" t="str">
            <v>DESPACHO</v>
          </cell>
          <cell r="F3666" t="str">
            <v>NORMAL</v>
          </cell>
          <cell r="G3666" t="str">
            <v>IC6983</v>
          </cell>
          <cell r="H3666">
            <v>44967</v>
          </cell>
          <cell r="I3666" t="str">
            <v>ENTREGADO</v>
          </cell>
          <cell r="J3666">
            <v>44970</v>
          </cell>
          <cell r="K3666" t="str">
            <v xml:space="preserve">ELIANA PERALTA y O OSWALDO CAMPOVERDE_COLINEAL CORPORATION CIA LTDA </v>
          </cell>
          <cell r="L3666" t="str">
            <v>PARQUE INDUSTRIAL DE CUENCA CALLE OCTAVIO CHACON 2100 Y PRIMERA TRANSVERSAL EN COLINEAL CUENCA AZUAY</v>
          </cell>
        </row>
        <row r="3667">
          <cell r="A3667" t="str">
            <v>2494720</v>
          </cell>
          <cell r="B3667">
            <v>513361</v>
          </cell>
          <cell r="C3667" t="str">
            <v>2494720</v>
          </cell>
          <cell r="D3667" t="str">
            <v>MDELIVERY</v>
          </cell>
          <cell r="E3667" t="str">
            <v>DESPACHO</v>
          </cell>
          <cell r="F3667" t="str">
            <v>NORMAL</v>
          </cell>
          <cell r="G3667" t="str">
            <v>FT85453</v>
          </cell>
          <cell r="H3667">
            <v>44967</v>
          </cell>
          <cell r="I3667" t="str">
            <v>ENTREGADO</v>
          </cell>
          <cell r="J3667">
            <v>44970</v>
          </cell>
          <cell r="K3667" t="str">
            <v xml:space="preserve">GUARDIA TURNO_TELCONET S A </v>
          </cell>
          <cell r="L3667" t="str">
            <v xml:space="preserve"> GUAYAS GUAYAQUIL Kennedy Norte Mz 109 solar 21 En la garita de los agentes de seguridad </v>
          </cell>
        </row>
        <row r="3668">
          <cell r="A3668" t="str">
            <v>2494721</v>
          </cell>
          <cell r="B3668">
            <v>513362</v>
          </cell>
          <cell r="C3668" t="str">
            <v>2494721</v>
          </cell>
          <cell r="D3668" t="str">
            <v>MDELIVERY</v>
          </cell>
          <cell r="E3668" t="str">
            <v>DESPACHO</v>
          </cell>
          <cell r="F3668" t="str">
            <v>NORMAL</v>
          </cell>
          <cell r="G3668" t="str">
            <v>FT85442</v>
          </cell>
          <cell r="H3668">
            <v>44967</v>
          </cell>
          <cell r="I3668" t="str">
            <v>ENTREGADO</v>
          </cell>
          <cell r="J3668">
            <v>44970</v>
          </cell>
          <cell r="K3668" t="str">
            <v>Jenniffer Villacis_ASOCIACION SOLIDARISTA PROFUTURO</v>
          </cell>
          <cell r="L3668" t="str">
            <v xml:space="preserve"> GUAYAS GUAYAQUIL Av Jose Rodriguez Bonin y Av Barcelona Planta San Eduardo Holcim Ecuador Planta Baja </v>
          </cell>
        </row>
        <row r="3669">
          <cell r="A3669" t="str">
            <v>2494722</v>
          </cell>
          <cell r="B3669">
            <v>513363</v>
          </cell>
          <cell r="C3669" t="str">
            <v>2494722</v>
          </cell>
          <cell r="D3669" t="str">
            <v>MDELIVERY</v>
          </cell>
          <cell r="E3669" t="str">
            <v>DESPACHO</v>
          </cell>
          <cell r="F3669" t="str">
            <v>NORMAL</v>
          </cell>
          <cell r="G3669" t="str">
            <v>IC6972</v>
          </cell>
          <cell r="H3669">
            <v>44967</v>
          </cell>
          <cell r="I3669" t="str">
            <v>ENTREGADO</v>
          </cell>
          <cell r="J3669">
            <v>44970</v>
          </cell>
          <cell r="K3669" t="str">
            <v>VERONICA CRISTINA VEGA VEGA_VERONICA CRISTINA VEGA VEGA</v>
          </cell>
          <cell r="L3669" t="str">
            <v xml:space="preserve">Rafael Fajardo y Victor Manuel Albornoz Edificio Santa Monica color cafe Frente al edificio Cachapata En caso de que no se encuentre la clienta por favor dejar con el guardia del edificio </v>
          </cell>
        </row>
        <row r="3670">
          <cell r="A3670" t="str">
            <v>2494727</v>
          </cell>
          <cell r="B3670">
            <v>513364</v>
          </cell>
          <cell r="C3670" t="str">
            <v>2494727</v>
          </cell>
          <cell r="D3670" t="str">
            <v>MDELIVERY</v>
          </cell>
          <cell r="E3670" t="str">
            <v>DESPACHO</v>
          </cell>
          <cell r="F3670" t="str">
            <v>NORMAL</v>
          </cell>
          <cell r="G3670" t="str">
            <v>FT85434</v>
          </cell>
          <cell r="H3670">
            <v>44967</v>
          </cell>
          <cell r="I3670" t="str">
            <v>ENTREGADO</v>
          </cell>
          <cell r="J3670">
            <v>44970</v>
          </cell>
          <cell r="K3670" t="str">
            <v>ALLAN SALGUERO o MARIA JOSE PAREDES VERA_BANCO DEL PACIFICO</v>
          </cell>
          <cell r="L3670" t="str">
            <v>AV DEL PERIODISTA CENTRO COMERCIAL POLICENTRO AGENCIA BANCO DEL PACIFICO PLANTA BAJA AREA DE CAJAS</v>
          </cell>
        </row>
        <row r="3671">
          <cell r="A3671" t="str">
            <v>2494728</v>
          </cell>
          <cell r="B3671">
            <v>513365</v>
          </cell>
          <cell r="C3671" t="str">
            <v>2494728</v>
          </cell>
          <cell r="D3671" t="str">
            <v>MDELIVERY</v>
          </cell>
          <cell r="E3671" t="str">
            <v>DESPACHO</v>
          </cell>
          <cell r="F3671" t="str">
            <v>NORMAL</v>
          </cell>
          <cell r="G3671" t="str">
            <v>031080002494728</v>
          </cell>
          <cell r="H3671">
            <v>44967</v>
          </cell>
          <cell r="I3671" t="str">
            <v>ENTREGADO</v>
          </cell>
          <cell r="J3671">
            <v>44972</v>
          </cell>
          <cell r="K3671" t="str">
            <v>ROSERO SUNA JOSELITO RODOLFO_ROSERO SUNA JOSELITO RODOLFO</v>
          </cell>
          <cell r="L3671" t="str">
            <v>PICHINCHA RETIRA EN TRAMACO EXPRESS QUITUMBE AVENIDA CONDOR NAN S36 44 PASAJE OE1K a 50 METROS CHIFA OCEANO</v>
          </cell>
        </row>
        <row r="3672">
          <cell r="A3672" t="str">
            <v>2494729</v>
          </cell>
          <cell r="B3672">
            <v>513366</v>
          </cell>
          <cell r="C3672" t="str">
            <v>2494729</v>
          </cell>
          <cell r="D3672" t="str">
            <v>MDELIVERY</v>
          </cell>
          <cell r="E3672" t="str">
            <v>DESPACHO</v>
          </cell>
          <cell r="F3672" t="str">
            <v>NORMAL</v>
          </cell>
          <cell r="G3672" t="str">
            <v>FT85387</v>
          </cell>
          <cell r="H3672">
            <v>44967</v>
          </cell>
          <cell r="I3672" t="str">
            <v>ENTREGADO</v>
          </cell>
          <cell r="J3672">
            <v>44971</v>
          </cell>
          <cell r="K3672" t="str">
            <v xml:space="preserve">JUAN CARLOS JUMBO TORRES_BETEL CORPORATION CIA LTDA </v>
          </cell>
          <cell r="L3672" t="str">
            <v>GUAMANI CALLE S61F OE 5320 AL SUR BARRIO SANTA VICTORIA</v>
          </cell>
        </row>
        <row r="3673">
          <cell r="A3673" t="str">
            <v>2494731</v>
          </cell>
          <cell r="B3673">
            <v>513367</v>
          </cell>
          <cell r="C3673" t="str">
            <v>2494731</v>
          </cell>
          <cell r="D3673" t="str">
            <v>MDELIVERY</v>
          </cell>
          <cell r="E3673" t="str">
            <v>DESPACHO</v>
          </cell>
          <cell r="F3673" t="str">
            <v>NORMAL</v>
          </cell>
          <cell r="G3673" t="str">
            <v>FT85388</v>
          </cell>
          <cell r="H3673">
            <v>44967</v>
          </cell>
          <cell r="I3673" t="str">
            <v>DEVOLUCION_EN_PROCESO</v>
          </cell>
          <cell r="J3673">
            <v>44973</v>
          </cell>
          <cell r="K3673" t="str">
            <v>VICTOR HUGO CACUANGO ALBA_VICTOR HUGO CACUANGO ALBA</v>
          </cell>
          <cell r="L3673" t="str">
            <v>QUITO NORTE RIGOBERTO HEREDIA Y NAPOLEON DILLON</v>
          </cell>
        </row>
        <row r="3674">
          <cell r="A3674" t="str">
            <v>2494732</v>
          </cell>
          <cell r="B3674">
            <v>513368</v>
          </cell>
          <cell r="C3674" t="str">
            <v>2494732</v>
          </cell>
          <cell r="D3674" t="str">
            <v>MDELIVERY</v>
          </cell>
          <cell r="E3674" t="str">
            <v>DESPACHO</v>
          </cell>
          <cell r="F3674" t="str">
            <v>NORMAL</v>
          </cell>
          <cell r="G3674" t="str">
            <v>FT85425</v>
          </cell>
          <cell r="H3674">
            <v>44967</v>
          </cell>
          <cell r="I3674" t="str">
            <v>ENTREGADO</v>
          </cell>
          <cell r="J3674">
            <v>44970</v>
          </cell>
          <cell r="K3674" t="str">
            <v>Carlos Perez_IMPORTADORA INDUSTRIAL AGRICOLA S A IIASA</v>
          </cell>
          <cell r="L3674" t="str">
            <v>IASA CATERPILLAR AV Juan Tanca Marengo Km3</v>
          </cell>
        </row>
        <row r="3675">
          <cell r="A3675" t="str">
            <v>2494733</v>
          </cell>
          <cell r="B3675">
            <v>513369</v>
          </cell>
          <cell r="C3675" t="str">
            <v>2494733</v>
          </cell>
          <cell r="D3675" t="str">
            <v>MDELIVERY</v>
          </cell>
          <cell r="E3675" t="str">
            <v>DESPACHO</v>
          </cell>
          <cell r="F3675" t="str">
            <v>NORMAL</v>
          </cell>
          <cell r="G3675" t="str">
            <v>FT85367</v>
          </cell>
          <cell r="H3675">
            <v>44967</v>
          </cell>
          <cell r="I3675" t="str">
            <v>ENTREGADO</v>
          </cell>
          <cell r="J3675">
            <v>44970</v>
          </cell>
          <cell r="K3675" t="str">
            <v xml:space="preserve">Cristina Detken _ DISTRIVEHIC DISTRIBUIDORA DE VEHICULOS S A </v>
          </cell>
          <cell r="L3675" t="str">
            <v>Av Granados y de las Higueras Maresa</v>
          </cell>
        </row>
        <row r="3676">
          <cell r="A3676" t="str">
            <v>2494739</v>
          </cell>
          <cell r="B3676">
            <v>513370</v>
          </cell>
          <cell r="C3676" t="str">
            <v>2494739</v>
          </cell>
          <cell r="D3676" t="str">
            <v>MDELIVERY</v>
          </cell>
          <cell r="E3676" t="str">
            <v>DESPACHO</v>
          </cell>
          <cell r="F3676" t="str">
            <v>NORMAL</v>
          </cell>
          <cell r="G3676" t="str">
            <v>031080002494739</v>
          </cell>
          <cell r="H3676">
            <v>44967</v>
          </cell>
          <cell r="I3676" t="str">
            <v>ENTREGADO</v>
          </cell>
          <cell r="J3676">
            <v>44970</v>
          </cell>
          <cell r="K3676" t="str">
            <v>JONATHAN RONALDO QUIMIS LUCAS_JONATHAN RONALDO QUIMIS LUCAS</v>
          </cell>
          <cell r="L3676" t="str">
            <v>La Nueva Naranjal Av Troncal de la Costa Cerca de la Art Music Studio Casa de una planta color blanco con cafe</v>
          </cell>
        </row>
        <row r="3677">
          <cell r="A3677" t="str">
            <v>2494740</v>
          </cell>
          <cell r="B3677">
            <v>513371</v>
          </cell>
          <cell r="C3677" t="str">
            <v>2494740</v>
          </cell>
          <cell r="D3677" t="str">
            <v>MDELIVERY</v>
          </cell>
          <cell r="E3677" t="str">
            <v>DESPACHO</v>
          </cell>
          <cell r="F3677" t="str">
            <v>NORMAL</v>
          </cell>
          <cell r="G3677" t="str">
            <v>FT85468</v>
          </cell>
          <cell r="H3677">
            <v>44967</v>
          </cell>
          <cell r="I3677" t="str">
            <v>ENTREGADO</v>
          </cell>
          <cell r="J3677">
            <v>44970</v>
          </cell>
          <cell r="K3677" t="str">
            <v xml:space="preserve">PUIG GILBERT MARGARITA MARIA KATYA GONZALES JACKELINE MEJIA_SENSIAECUADOR S A </v>
          </cell>
          <cell r="L3677" t="str">
            <v>km 1 5 VIA A SAMBORONDON EDIFICIO LOS ARCOS PISO 4 OFICINA 401</v>
          </cell>
        </row>
        <row r="3678">
          <cell r="A3678" t="str">
            <v>2494743</v>
          </cell>
          <cell r="B3678">
            <v>513372</v>
          </cell>
          <cell r="C3678" t="str">
            <v>2494743</v>
          </cell>
          <cell r="D3678" t="str">
            <v>MDELIVERY</v>
          </cell>
          <cell r="E3678" t="str">
            <v>DESPACHO</v>
          </cell>
          <cell r="F3678" t="str">
            <v>NORMAL</v>
          </cell>
          <cell r="G3678" t="str">
            <v>031080002494743</v>
          </cell>
          <cell r="H3678">
            <v>44967</v>
          </cell>
          <cell r="I3678" t="str">
            <v>ENTREGADO</v>
          </cell>
          <cell r="J3678">
            <v>44970</v>
          </cell>
          <cell r="K3678" t="str">
            <v>CARLOS RENE SALTOS PAREDES_ RONALD PATRICIO CABELLO MONTOYA</v>
          </cell>
          <cell r="L3678" t="str">
            <v xml:space="preserve"> 4 ta este entre Av Olmedo y Av tarqui REFERENCIA Diagonal al sindicato de choferes de Naranja </v>
          </cell>
        </row>
        <row r="3679">
          <cell r="A3679" t="str">
            <v>2494744</v>
          </cell>
          <cell r="B3679">
            <v>513373</v>
          </cell>
          <cell r="C3679" t="str">
            <v>2494744</v>
          </cell>
          <cell r="D3679" t="str">
            <v>MDELIVERY</v>
          </cell>
          <cell r="E3679" t="str">
            <v>DESPACHO</v>
          </cell>
          <cell r="F3679" t="str">
            <v>NORMAL</v>
          </cell>
          <cell r="G3679" t="str">
            <v>FT85424 / 031080002494744</v>
          </cell>
          <cell r="H3679">
            <v>44967</v>
          </cell>
          <cell r="I3679" t="str">
            <v>INCIDENCIA</v>
          </cell>
          <cell r="J3679">
            <v>44972</v>
          </cell>
          <cell r="K3679" t="str">
            <v>PATRICIA BRIGGITHE MERCHAN GUERRERO O MARIELA MERCHAN_PATRICIA BRIGGITHE MERCHAN GUERRERO</v>
          </cell>
          <cell r="L3679" t="str">
            <v>RETIRO AGENCIA TRAMACO PORTETE</v>
          </cell>
        </row>
        <row r="3680">
          <cell r="A3680" t="str">
            <v>2494745</v>
          </cell>
          <cell r="B3680">
            <v>513374</v>
          </cell>
          <cell r="C3680" t="str">
            <v>2494745</v>
          </cell>
          <cell r="D3680" t="str">
            <v>MDELIVERY</v>
          </cell>
          <cell r="E3680" t="str">
            <v>DESPACHO</v>
          </cell>
          <cell r="F3680" t="str">
            <v>NORMAL</v>
          </cell>
          <cell r="G3680" t="str">
            <v>FT85355</v>
          </cell>
          <cell r="H3680">
            <v>44967</v>
          </cell>
          <cell r="I3680" t="str">
            <v>ENTREGADO</v>
          </cell>
          <cell r="J3680">
            <v>44970</v>
          </cell>
          <cell r="K3680" t="str">
            <v>CAPELO GARCIA GIOVANNI ERNESTO O LISSETTE PACHACAMA_URBANCAR CONCESIONARIO DE VEHICULOS CIA LTDA</v>
          </cell>
          <cell r="L3680" t="str">
            <v>PICHINCHA QUITO COMITe DEL PUEBLO AV SIMON BOLIVAR E14A LT 2</v>
          </cell>
        </row>
        <row r="3681">
          <cell r="A3681" t="str">
            <v>2494747</v>
          </cell>
          <cell r="B3681">
            <v>513375</v>
          </cell>
          <cell r="C3681" t="str">
            <v>2494747</v>
          </cell>
          <cell r="D3681" t="str">
            <v>MDELIVERY</v>
          </cell>
          <cell r="E3681" t="str">
            <v>DESPACHO</v>
          </cell>
          <cell r="F3681" t="str">
            <v>NORMAL</v>
          </cell>
          <cell r="G3681" t="str">
            <v>IC6978</v>
          </cell>
          <cell r="H3681">
            <v>44967</v>
          </cell>
          <cell r="I3681" t="str">
            <v>ENTREGADO</v>
          </cell>
          <cell r="J3681">
            <v>44970</v>
          </cell>
          <cell r="K3681" t="str">
            <v xml:space="preserve"> HERRERA MEDEL HERIBERTO ALEJANDRO O JOSELINE HERRERA _SERVICE DIVERSITY Y DATA DIVERSERVI S A </v>
          </cell>
          <cell r="L3681" t="str">
            <v>AV FEDERICO MALO 190 S N Y DOCE DE ABRIL</v>
          </cell>
        </row>
        <row r="3682">
          <cell r="A3682" t="str">
            <v>2494749</v>
          </cell>
          <cell r="B3682">
            <v>513376</v>
          </cell>
          <cell r="C3682" t="str">
            <v>2494749</v>
          </cell>
          <cell r="D3682" t="str">
            <v>MDELIVERY</v>
          </cell>
          <cell r="E3682" t="str">
            <v>DESPACHO</v>
          </cell>
          <cell r="F3682" t="str">
            <v>NORMAL</v>
          </cell>
          <cell r="G3682" t="str">
            <v>FT85370</v>
          </cell>
          <cell r="H3682">
            <v>44967</v>
          </cell>
          <cell r="I3682" t="str">
            <v>DEVOLUCION_EN_PROCESO</v>
          </cell>
          <cell r="J3682">
            <v>44973</v>
          </cell>
          <cell r="K3682" t="str">
            <v>WILSON ANIBAL ONA MORALES_WILSON ANIBAL MORALES ONA</v>
          </cell>
          <cell r="L3682" t="str">
            <v>BARRIO SAN ANTONIO DE PICHINCHA CALLE LAS UVILLAS Y LAS JUCARDAS CASA DE 2 PISOS COLOR CREMA Y REJAS ROJAS Y PORTON NEGRO Referencias AL LADO DE LA MECaNICA DEL MAESTRO CHUVI</v>
          </cell>
        </row>
        <row r="3683">
          <cell r="A3683" t="str">
            <v>2494750</v>
          </cell>
          <cell r="B3683">
            <v>513377</v>
          </cell>
          <cell r="C3683" t="str">
            <v>2494750</v>
          </cell>
          <cell r="D3683" t="str">
            <v>MDELIVERY</v>
          </cell>
          <cell r="E3683" t="str">
            <v>DESPACHO</v>
          </cell>
          <cell r="F3683" t="str">
            <v>NORMAL</v>
          </cell>
          <cell r="G3683" t="str">
            <v>031080002494750</v>
          </cell>
          <cell r="H3683">
            <v>44967</v>
          </cell>
          <cell r="I3683" t="str">
            <v>ENTREGADO</v>
          </cell>
          <cell r="J3683">
            <v>44970</v>
          </cell>
          <cell r="K3683" t="str">
            <v>VICTOR IVAN MERO ACOSTA O MIREYA HERNANDEZ_VICTOR IVAN MERO ACOSTA</v>
          </cell>
          <cell r="L3683" t="str">
            <v>AV PRINCIPAL AV METROPOLITANA Y CALLE QUITO VILLA DE UNA SOLA PLANTA COLOR ROSADO SIN NuMERO FRENTE A COMERCIAL YARIS ZAMBRANO AL LADO DE FLORERiA VALESKA</v>
          </cell>
        </row>
        <row r="3684">
          <cell r="A3684" t="str">
            <v>2494759</v>
          </cell>
          <cell r="B3684">
            <v>513378</v>
          </cell>
          <cell r="C3684" t="str">
            <v>2494759</v>
          </cell>
          <cell r="D3684" t="str">
            <v>MDELIVERY</v>
          </cell>
          <cell r="E3684" t="str">
            <v>DESPACHO</v>
          </cell>
          <cell r="F3684" t="str">
            <v>NORMAL</v>
          </cell>
          <cell r="G3684" t="str">
            <v>FT85382</v>
          </cell>
          <cell r="H3684">
            <v>44967</v>
          </cell>
          <cell r="I3684" t="str">
            <v>ENTREGADO</v>
          </cell>
          <cell r="J3684">
            <v>44970</v>
          </cell>
          <cell r="K3684" t="str">
            <v xml:space="preserve">Alex Abdon ProaNo Ceron_COBRA FACIL FABRACILISA S A </v>
          </cell>
          <cell r="L3684" t="str">
            <v>Av 6 de Diciembre N59 161 y Santa Lucia Quito</v>
          </cell>
        </row>
        <row r="3685">
          <cell r="A3685" t="str">
            <v>2494764</v>
          </cell>
          <cell r="B3685">
            <v>513379</v>
          </cell>
          <cell r="C3685" t="str">
            <v>2494764</v>
          </cell>
          <cell r="D3685" t="str">
            <v>MDELIVERY</v>
          </cell>
          <cell r="E3685" t="str">
            <v>DESPACHO</v>
          </cell>
          <cell r="F3685" t="str">
            <v>NORMAL</v>
          </cell>
          <cell r="G3685" t="str">
            <v>FT85415</v>
          </cell>
          <cell r="H3685">
            <v>44967</v>
          </cell>
          <cell r="I3685" t="str">
            <v>ENTREGADO</v>
          </cell>
          <cell r="J3685">
            <v>44970</v>
          </cell>
          <cell r="K3685" t="str">
            <v>Guayaquil Lina Palomino_SALESLAND ECUADOR S A S INDIVIDUAL 1</v>
          </cell>
          <cell r="L3685" t="str">
            <v>Guayas Guayaquil Parque Empresarial Colon Torre Pacifica Center</v>
          </cell>
        </row>
        <row r="3686">
          <cell r="A3686" t="str">
            <v>2494772</v>
          </cell>
          <cell r="B3686">
            <v>513380</v>
          </cell>
          <cell r="C3686" t="str">
            <v>2494772</v>
          </cell>
          <cell r="D3686" t="str">
            <v>MDELIVERY</v>
          </cell>
          <cell r="E3686" t="str">
            <v>DESPACHO</v>
          </cell>
          <cell r="F3686" t="str">
            <v>NORMAL</v>
          </cell>
          <cell r="G3686" t="str">
            <v>FT85384</v>
          </cell>
          <cell r="H3686">
            <v>44967</v>
          </cell>
          <cell r="I3686" t="str">
            <v>ENTREGADO</v>
          </cell>
          <cell r="J3686">
            <v>44970</v>
          </cell>
          <cell r="K3686" t="str">
            <v>Quito Kevin TituaNa_SALESLAND ECUADOR S A S INDIVIDUAL 2</v>
          </cell>
          <cell r="L3686" t="str">
            <v>Pichincha Quito NNUU e INaquito Edificio Metropolitan piso 9 Ofc 904 Salesland Ecuador</v>
          </cell>
        </row>
        <row r="3687">
          <cell r="A3687" t="str">
            <v>2494780</v>
          </cell>
          <cell r="B3687">
            <v>513381</v>
          </cell>
          <cell r="C3687" t="str">
            <v>2494780</v>
          </cell>
          <cell r="D3687" t="str">
            <v>MDELIVERY</v>
          </cell>
          <cell r="E3687" t="str">
            <v>DESPACHO</v>
          </cell>
          <cell r="F3687" t="str">
            <v>NORMAL</v>
          </cell>
          <cell r="G3687" t="str">
            <v>FT85432</v>
          </cell>
          <cell r="H3687">
            <v>44967</v>
          </cell>
          <cell r="I3687" t="str">
            <v>ENTREGADO</v>
          </cell>
          <cell r="J3687">
            <v>44970</v>
          </cell>
          <cell r="K3687" t="str">
            <v>Jenniffer Villacis_ASOCIACION SOLIDARISTA PROFUTURO</v>
          </cell>
          <cell r="L3687" t="str">
            <v xml:space="preserve"> GUAYAS GUAYAQUIL Av Jose Rodriguez Bonin y Av Barcelona Planta San Eduardo Holcim Ecuador Planta Baja </v>
          </cell>
        </row>
        <row r="3688">
          <cell r="A3688" t="str">
            <v>2494782</v>
          </cell>
          <cell r="B3688">
            <v>513382</v>
          </cell>
          <cell r="C3688" t="str">
            <v>2494782</v>
          </cell>
          <cell r="D3688" t="str">
            <v>MDELIVERY</v>
          </cell>
          <cell r="E3688" t="str">
            <v>DESPACHO</v>
          </cell>
          <cell r="F3688" t="str">
            <v>NORMAL</v>
          </cell>
          <cell r="G3688" t="str">
            <v>FT85431</v>
          </cell>
          <cell r="H3688">
            <v>44967</v>
          </cell>
          <cell r="I3688" t="str">
            <v>ENTREGADO</v>
          </cell>
          <cell r="J3688">
            <v>44970</v>
          </cell>
          <cell r="K3688" t="str">
            <v>ANA MARIA ROCHA C Claudia Ayala_FARMAYALA PHARMACEUTICAL COMPANY S A FPC</v>
          </cell>
          <cell r="L3688" t="str">
            <v>GUAYAS GUAYAQUIL AV CARLOS JULIO AROSEMENA KM 2 5 JUNTO A TALLERES ASIA CAR GUAYAS GUAYAQUIL</v>
          </cell>
        </row>
        <row r="3689">
          <cell r="A3689" t="str">
            <v>2494783</v>
          </cell>
          <cell r="B3689">
            <v>513383</v>
          </cell>
          <cell r="C3689" t="str">
            <v>2494783</v>
          </cell>
          <cell r="D3689" t="str">
            <v>MDELIVERY</v>
          </cell>
          <cell r="E3689" t="str">
            <v>DESPACHO</v>
          </cell>
          <cell r="F3689" t="str">
            <v>NORMAL</v>
          </cell>
          <cell r="G3689" t="str">
            <v>IC6973</v>
          </cell>
          <cell r="H3689">
            <v>44967</v>
          </cell>
          <cell r="I3689" t="str">
            <v>ENTREGADO</v>
          </cell>
          <cell r="J3689">
            <v>44970</v>
          </cell>
          <cell r="K3689" t="str">
            <v>IVONNE PAREDES_HELADERIAS TUTTO FREDDO S A</v>
          </cell>
          <cell r="L3689" t="str">
            <v xml:space="preserve"> AZUAY CUENCA JUAN LARREA GUERRERO S N MANUEL CAJIAS TELEFONO OFICINA 074024494 </v>
          </cell>
        </row>
        <row r="3690">
          <cell r="A3690" t="str">
            <v>2494792</v>
          </cell>
          <cell r="B3690">
            <v>513384</v>
          </cell>
          <cell r="C3690" t="str">
            <v>2494792</v>
          </cell>
          <cell r="D3690" t="str">
            <v>MDELIVERY</v>
          </cell>
          <cell r="E3690" t="str">
            <v>DESPACHO</v>
          </cell>
          <cell r="F3690" t="str">
            <v>NORMAL</v>
          </cell>
          <cell r="G3690" t="str">
            <v>IC6986</v>
          </cell>
          <cell r="H3690">
            <v>44967</v>
          </cell>
          <cell r="I3690" t="str">
            <v>ENTREGADO</v>
          </cell>
          <cell r="J3690">
            <v>44970</v>
          </cell>
          <cell r="K3690" t="str">
            <v>IVONNE PAREDES_HELADERIAS TUTTO FREDDO S A</v>
          </cell>
          <cell r="L3690" t="str">
            <v xml:space="preserve"> AZUAY CUENCA JUAN LARREA GUERRERO S N MANUEL CAJIAS TELEFONO OFICINA 074024494 </v>
          </cell>
        </row>
        <row r="3691">
          <cell r="A3691" t="str">
            <v>2494801</v>
          </cell>
          <cell r="B3691">
            <v>513385</v>
          </cell>
          <cell r="C3691" t="str">
            <v>2494801</v>
          </cell>
          <cell r="D3691" t="str">
            <v>MDELIVERY</v>
          </cell>
          <cell r="E3691" t="str">
            <v>DESPACHO</v>
          </cell>
          <cell r="F3691" t="str">
            <v>NORMAL</v>
          </cell>
          <cell r="G3691" t="str">
            <v>FT85390</v>
          </cell>
          <cell r="H3691">
            <v>44967</v>
          </cell>
          <cell r="I3691" t="str">
            <v>DEVOLUCION_EN_PROCESO</v>
          </cell>
          <cell r="J3691">
            <v>44973</v>
          </cell>
          <cell r="K3691" t="str">
            <v>VALERIA PALOMO_PLUSTELESMART CIA LTDA</v>
          </cell>
          <cell r="L3691" t="str">
            <v>Valle de Los Chillos SECTOR SANGOLQUI CALLE GUAYAQUIL Y JUAN GENARO JARAMILLO CANTON RUMINAHUI</v>
          </cell>
        </row>
        <row r="3692">
          <cell r="A3692" t="str">
            <v>2494802</v>
          </cell>
          <cell r="B3692">
            <v>513386</v>
          </cell>
          <cell r="C3692" t="str">
            <v>2494802</v>
          </cell>
          <cell r="D3692" t="str">
            <v>MDELIVERY</v>
          </cell>
          <cell r="E3692" t="str">
            <v>DESPACHO</v>
          </cell>
          <cell r="F3692" t="str">
            <v>NORMAL</v>
          </cell>
          <cell r="G3692" t="str">
            <v>FT85471</v>
          </cell>
          <cell r="H3692">
            <v>44967</v>
          </cell>
          <cell r="I3692" t="str">
            <v>ENTREGADO</v>
          </cell>
          <cell r="J3692">
            <v>44970</v>
          </cell>
          <cell r="K3692" t="str">
            <v xml:space="preserve">Lizzie Dumies_DEPOSITO DENTAL KROBALTO C A </v>
          </cell>
          <cell r="L3692" t="str">
            <v xml:space="preserve"> GUAYAS SAMBORONDON Av Miguel Yunez km 14 5 via a Samborondon 0 Almax 2 Mz 5 Solar 9 Deposito Dental Krobalto </v>
          </cell>
        </row>
        <row r="3693">
          <cell r="A3693" t="str">
            <v>2494805</v>
          </cell>
          <cell r="B3693">
            <v>513387</v>
          </cell>
          <cell r="C3693" t="str">
            <v>2494805</v>
          </cell>
          <cell r="D3693" t="str">
            <v>MDELIVERY</v>
          </cell>
          <cell r="E3693" t="str">
            <v>DESPACHO</v>
          </cell>
          <cell r="F3693" t="str">
            <v>NORMAL</v>
          </cell>
          <cell r="G3693" t="str">
            <v>FT85389</v>
          </cell>
          <cell r="H3693">
            <v>44967</v>
          </cell>
          <cell r="I3693" t="str">
            <v>ENTREGADO</v>
          </cell>
          <cell r="J3693">
            <v>44970</v>
          </cell>
          <cell r="K3693" t="str">
            <v>JAQUELINE DE MORA_HOMERO JUAN VITERI CHAVEZ</v>
          </cell>
          <cell r="L3693" t="str">
            <v xml:space="preserve"> PARROQUIA SAN RAFAEL CANTON RUMINAHUI VALLE LOS CHILLOS AVENIDA SAN LUIS 315 Y DeCIMA TRANSVERSAL CONJUNTO HABITACIONAL VALLE VERDE CASA 8B </v>
          </cell>
        </row>
        <row r="3694">
          <cell r="A3694" t="str">
            <v>2494806</v>
          </cell>
          <cell r="B3694">
            <v>513388</v>
          </cell>
          <cell r="C3694" t="str">
            <v>2494806</v>
          </cell>
          <cell r="D3694" t="str">
            <v>MDELIVERY</v>
          </cell>
          <cell r="E3694" t="str">
            <v>DESPACHO</v>
          </cell>
          <cell r="F3694" t="str">
            <v>NORMAL</v>
          </cell>
          <cell r="G3694" t="str">
            <v>FT85504</v>
          </cell>
          <cell r="H3694">
            <v>44967</v>
          </cell>
          <cell r="I3694" t="str">
            <v>ENTREGADO</v>
          </cell>
          <cell r="J3694">
            <v>44971</v>
          </cell>
          <cell r="K3694" t="str">
            <v>DIANA CAROLINA AMOGUIMBA ANAGUMBLA_DIANA CAROLINA AMOGUIMBA ANAGUMBLA</v>
          </cell>
          <cell r="L3694" t="str">
            <v>CALLE ATUNTAQUI LOTE 79 JUNTO AL RESTAURANTE CHAMPINON Y LA TICANA PINCHINCHA RUMINAHUI</v>
          </cell>
        </row>
        <row r="3695">
          <cell r="A3695" t="str">
            <v>2494639</v>
          </cell>
          <cell r="B3695">
            <v>513308</v>
          </cell>
          <cell r="C3695" t="str">
            <v>2494639</v>
          </cell>
          <cell r="D3695" t="str">
            <v>MDELIVERY</v>
          </cell>
          <cell r="E3695" t="str">
            <v>DESPACHO</v>
          </cell>
          <cell r="F3695" t="str">
            <v>NORMAL</v>
          </cell>
          <cell r="G3695" t="str">
            <v>FT85376</v>
          </cell>
          <cell r="H3695">
            <v>44967</v>
          </cell>
          <cell r="I3695" t="str">
            <v>ENTREGADO</v>
          </cell>
          <cell r="J3695">
            <v>44970</v>
          </cell>
          <cell r="K3695" t="str">
            <v>Jenny EgUez_ECUAPRIMAS</v>
          </cell>
          <cell r="L3695" t="str">
            <v xml:space="preserve">Av Republica y Martin Carrion Esquina Edif Pucara Piso 11 Alpina </v>
          </cell>
        </row>
        <row r="3696">
          <cell r="A3696" t="str">
            <v>2494640</v>
          </cell>
          <cell r="B3696">
            <v>513309</v>
          </cell>
          <cell r="C3696" t="str">
            <v>2494640</v>
          </cell>
          <cell r="D3696" t="str">
            <v>MDELIVERY</v>
          </cell>
          <cell r="E3696" t="str">
            <v>DESPACHO</v>
          </cell>
          <cell r="F3696" t="str">
            <v>NORMAL</v>
          </cell>
          <cell r="G3696" t="str">
            <v>FT85469</v>
          </cell>
          <cell r="H3696">
            <v>44967</v>
          </cell>
          <cell r="I3696" t="str">
            <v>ENTREGADO</v>
          </cell>
          <cell r="J3696">
            <v>44970</v>
          </cell>
          <cell r="K3696" t="str">
            <v xml:space="preserve">ANDREA SORIA IBARRA_SOUTH FLORIDA FARMING FLORIDAFRAM S A </v>
          </cell>
          <cell r="L3696" t="str">
            <v>GUAYAS SAMBORONDON Av Miguel Yunez Km 14 0 5 Via Samborondon Almax 3 etapa 1 Lote 3</v>
          </cell>
        </row>
        <row r="3697">
          <cell r="A3697" t="str">
            <v>2494642</v>
          </cell>
          <cell r="B3697">
            <v>513310</v>
          </cell>
          <cell r="C3697" t="str">
            <v>2494642</v>
          </cell>
          <cell r="D3697" t="str">
            <v>MDELIVERY</v>
          </cell>
          <cell r="E3697" t="str">
            <v>DESPACHO</v>
          </cell>
          <cell r="F3697" t="str">
            <v>NORMAL</v>
          </cell>
          <cell r="G3697" t="str">
            <v>IC6981</v>
          </cell>
          <cell r="H3697">
            <v>44967</v>
          </cell>
          <cell r="I3697" t="str">
            <v>ENTREGADO</v>
          </cell>
          <cell r="J3697">
            <v>44970</v>
          </cell>
          <cell r="K3697" t="str">
            <v>Carmen Ucho_COMITE DE EMPRESA DE LOS TRABAJADORES DE ETAPA</v>
          </cell>
          <cell r="L3697" t="str">
            <v>Av Paseo de los CaNaris 5 50 y Cacique Duma EN COMITe ETAPA</v>
          </cell>
        </row>
        <row r="3698">
          <cell r="A3698" t="str">
            <v>2494643</v>
          </cell>
          <cell r="B3698">
            <v>513311</v>
          </cell>
          <cell r="C3698" t="str">
            <v>2494643</v>
          </cell>
          <cell r="D3698" t="str">
            <v>MDELIVERY</v>
          </cell>
          <cell r="E3698" t="str">
            <v>DESPACHO</v>
          </cell>
          <cell r="F3698" t="str">
            <v>NORMAL</v>
          </cell>
          <cell r="G3698" t="str">
            <v>FT85443</v>
          </cell>
          <cell r="H3698">
            <v>44967</v>
          </cell>
          <cell r="I3698" t="str">
            <v>ENTREGADO</v>
          </cell>
          <cell r="J3698">
            <v>44970</v>
          </cell>
          <cell r="K3698" t="str">
            <v xml:space="preserve">Karla Garcia Jaramillo_BANCO DEL PACIFICO S A </v>
          </cell>
          <cell r="L3698" t="str">
            <v xml:space="preserve"> GUAYAS GUAYAQUIL P ICAZA 200 Y PEDRO CARBO MATRIZ BANCO DEL PACIFICO PISO 9 AREA MEDIOS TECNOLOGICOS </v>
          </cell>
        </row>
        <row r="3699">
          <cell r="A3699" t="str">
            <v>2494644</v>
          </cell>
          <cell r="B3699">
            <v>513312</v>
          </cell>
          <cell r="C3699" t="str">
            <v>2494644</v>
          </cell>
          <cell r="D3699" t="str">
            <v>MDELIVERY</v>
          </cell>
          <cell r="E3699" t="str">
            <v>DESPACHO</v>
          </cell>
          <cell r="F3699" t="str">
            <v>NORMAL</v>
          </cell>
          <cell r="G3699" t="str">
            <v>031080002494644</v>
          </cell>
          <cell r="H3699">
            <v>44967</v>
          </cell>
          <cell r="I3699" t="str">
            <v>ENTREGADO</v>
          </cell>
          <cell r="J3699">
            <v>44970</v>
          </cell>
          <cell r="K3699" t="str">
            <v xml:space="preserve">Elio Armas Perez_BANCO GUAYAQUIL S A </v>
          </cell>
          <cell r="L3699" t="str">
            <v>GUAYAS DAULE Villa Club etapa Aura mz E V32 villa club</v>
          </cell>
        </row>
        <row r="3700">
          <cell r="A3700" t="str">
            <v>2494645</v>
          </cell>
          <cell r="B3700">
            <v>513313</v>
          </cell>
          <cell r="C3700" t="str">
            <v>2494645</v>
          </cell>
          <cell r="D3700" t="str">
            <v>MDELIVERY</v>
          </cell>
          <cell r="E3700" t="str">
            <v>DESPACHO</v>
          </cell>
          <cell r="F3700" t="str">
            <v>NORMAL</v>
          </cell>
          <cell r="G3700" t="str">
            <v>FT85378</v>
          </cell>
          <cell r="H3700">
            <v>44967</v>
          </cell>
          <cell r="I3700" t="str">
            <v>ENTREGADO</v>
          </cell>
          <cell r="J3700">
            <v>44970</v>
          </cell>
          <cell r="K3700" t="str">
            <v>Lorena Lopez_COMPANiA FRANCESA DE SEGUROS PARA COMERC</v>
          </cell>
          <cell r="L3700" t="str">
            <v xml:space="preserve"> PICHINCHA QUITO AV 6 DE DICIEMBRE ED TORRE 6 Y BOUSSINGAULT OFICINA 706 </v>
          </cell>
        </row>
        <row r="3701">
          <cell r="A3701" t="str">
            <v>2494648</v>
          </cell>
          <cell r="B3701">
            <v>513314</v>
          </cell>
          <cell r="C3701" t="str">
            <v>2494648</v>
          </cell>
          <cell r="D3701" t="str">
            <v>MDELIVERY</v>
          </cell>
          <cell r="E3701" t="str">
            <v>DESPACHO</v>
          </cell>
          <cell r="F3701" t="str">
            <v>NORMAL</v>
          </cell>
          <cell r="G3701" t="str">
            <v>FT85441</v>
          </cell>
          <cell r="H3701">
            <v>44967</v>
          </cell>
          <cell r="I3701" t="str">
            <v>ENTREGADO</v>
          </cell>
          <cell r="J3701">
            <v>44970</v>
          </cell>
          <cell r="K3701" t="str">
            <v>CARLOS JIMENEZ_ECUAPRIMAS</v>
          </cell>
          <cell r="L3701" t="str">
            <v xml:space="preserve">BELLAVISTA MZ 20 SL 23 AV PERRONE GALARZA ATRaS DE IDEAL ALAMBREC Distribuidora romero reyes </v>
          </cell>
        </row>
        <row r="3702">
          <cell r="A3702" t="str">
            <v>2494649</v>
          </cell>
          <cell r="B3702">
            <v>513315</v>
          </cell>
          <cell r="C3702" t="str">
            <v>2494649</v>
          </cell>
          <cell r="D3702" t="str">
            <v>MDELIVERY</v>
          </cell>
          <cell r="E3702" t="str">
            <v>DESPACHO</v>
          </cell>
          <cell r="F3702" t="str">
            <v>NORMAL</v>
          </cell>
          <cell r="G3702" t="str">
            <v>031080002494649</v>
          </cell>
          <cell r="H3702">
            <v>44967</v>
          </cell>
          <cell r="I3702" t="str">
            <v>ENTREGADO</v>
          </cell>
          <cell r="J3702">
            <v>44970</v>
          </cell>
          <cell r="K3702" t="str">
            <v xml:space="preserve">Johnny Andres Arteaga del Pezo_BANCO GUAYAQUIL S A </v>
          </cell>
          <cell r="L3702" t="str">
            <v>GUAYAS GUAYAQUIL KM 11 5 VIA A DAULE CONDOMINIO PARQUE COMERCIAL CALIFORNIA LOCAL 5 Y 6</v>
          </cell>
        </row>
        <row r="3703">
          <cell r="A3703" t="str">
            <v>2494650</v>
          </cell>
          <cell r="B3703">
            <v>513316</v>
          </cell>
          <cell r="C3703" t="str">
            <v>2494650</v>
          </cell>
          <cell r="D3703" t="str">
            <v>MDELIVERY</v>
          </cell>
          <cell r="E3703" t="str">
            <v>DESPACHO</v>
          </cell>
          <cell r="F3703" t="str">
            <v>NORMAL</v>
          </cell>
          <cell r="G3703" t="str">
            <v>FT85515</v>
          </cell>
          <cell r="H3703">
            <v>44967</v>
          </cell>
          <cell r="I3703" t="str">
            <v>ENTREGADO</v>
          </cell>
          <cell r="J3703">
            <v>44970</v>
          </cell>
          <cell r="K3703" t="str">
            <v xml:space="preserve">Mary Narvaez_EMPAQPLAST S A </v>
          </cell>
          <cell r="L3703" t="str">
            <v xml:space="preserve"> Chaide KM 2 5 VIA AmaguaNa Entre AVON y Chaide Y Sangolqui 171105 </v>
          </cell>
        </row>
        <row r="3704">
          <cell r="A3704" t="str">
            <v>2494651</v>
          </cell>
          <cell r="B3704">
            <v>513317</v>
          </cell>
          <cell r="C3704" t="str">
            <v>2494651</v>
          </cell>
          <cell r="D3704" t="str">
            <v>MDELIVERY</v>
          </cell>
          <cell r="E3704" t="str">
            <v>DESPACHO</v>
          </cell>
          <cell r="F3704" t="str">
            <v>NORMAL</v>
          </cell>
          <cell r="G3704" t="str">
            <v>FT85430</v>
          </cell>
          <cell r="H3704">
            <v>44967</v>
          </cell>
          <cell r="I3704" t="str">
            <v>ENTREGADO</v>
          </cell>
          <cell r="J3704">
            <v>44970</v>
          </cell>
          <cell r="K3704" t="str">
            <v xml:space="preserve">Evelyn Coppiano Orellana_BANCO GUAYAQUIL S A </v>
          </cell>
          <cell r="L3704" t="str">
            <v xml:space="preserve"> GUAYAS GUAYAQUIL PICHINCHA NA P ICAZA Banco Guayaquil Edificio Anexo piso 3 </v>
          </cell>
        </row>
        <row r="3705">
          <cell r="A3705" t="str">
            <v>2494652</v>
          </cell>
          <cell r="B3705">
            <v>513318</v>
          </cell>
          <cell r="C3705" t="str">
            <v>2494652</v>
          </cell>
          <cell r="D3705" t="str">
            <v>MDELIVERY</v>
          </cell>
          <cell r="E3705" t="str">
            <v>DESPACHO</v>
          </cell>
          <cell r="F3705" t="str">
            <v>NORMAL</v>
          </cell>
          <cell r="G3705" t="str">
            <v>031080002494652</v>
          </cell>
          <cell r="H3705">
            <v>44967</v>
          </cell>
          <cell r="I3705" t="str">
            <v>ENTREGADO</v>
          </cell>
          <cell r="J3705">
            <v>44973</v>
          </cell>
          <cell r="K3705" t="str">
            <v>BRYAN PAZMINO_CLEOTILDE VERONICA MORALES PAZMINO</v>
          </cell>
          <cell r="L3705" t="str">
            <v>Ambato Miguel de Cervantes y Humberto Fierro Frente al complejo Judicial de Ambato</v>
          </cell>
        </row>
        <row r="3706">
          <cell r="A3706" t="str">
            <v>2494653</v>
          </cell>
          <cell r="B3706">
            <v>513319</v>
          </cell>
          <cell r="C3706" t="str">
            <v>2494653</v>
          </cell>
          <cell r="D3706" t="str">
            <v>MDELIVERY</v>
          </cell>
          <cell r="E3706" t="str">
            <v>DESPACHO</v>
          </cell>
          <cell r="F3706" t="str">
            <v>NORMAL</v>
          </cell>
          <cell r="G3706" t="str">
            <v>031080002494653</v>
          </cell>
          <cell r="H3706">
            <v>44967</v>
          </cell>
          <cell r="I3706" t="str">
            <v>ENTREGADO</v>
          </cell>
          <cell r="J3706">
            <v>44970</v>
          </cell>
          <cell r="K3706" t="str">
            <v>GONZALO JUNIOR CEDENO ZAMBRANO_GONZALO JUNIOR CEDENO ZAMBRANO</v>
          </cell>
          <cell r="L3706" t="str">
            <v xml:space="preserve">villa km 1 via a atacames a 300 metros de la y leon sector la hortensia al lado de las oficinas de antinarcoticos casa de 3 pisos color melon </v>
          </cell>
        </row>
        <row r="3707">
          <cell r="A3707" t="str">
            <v>2494654</v>
          </cell>
          <cell r="B3707">
            <v>513320</v>
          </cell>
          <cell r="C3707" t="str">
            <v>2494654</v>
          </cell>
          <cell r="D3707" t="str">
            <v>MDELIVERY</v>
          </cell>
          <cell r="E3707" t="str">
            <v>DESPACHO</v>
          </cell>
          <cell r="F3707" t="str">
            <v>NORMAL</v>
          </cell>
          <cell r="G3707" t="str">
            <v>IC6975</v>
          </cell>
          <cell r="H3707">
            <v>44967</v>
          </cell>
          <cell r="I3707" t="str">
            <v>ENTREGADO</v>
          </cell>
          <cell r="J3707">
            <v>44970</v>
          </cell>
          <cell r="K3707" t="str">
            <v>MARIUXI QUEZADA_CONORQUE CIA LTDA</v>
          </cell>
          <cell r="L3707" t="str">
            <v>CIRCUNVALACION SUR S N VIA A LA CARCEL EMPRESA CONORQUE LLAMAR AL GESTOR</v>
          </cell>
        </row>
        <row r="3708">
          <cell r="A3708" t="str">
            <v>2494656</v>
          </cell>
          <cell r="B3708">
            <v>513321</v>
          </cell>
          <cell r="C3708" t="str">
            <v>2494656</v>
          </cell>
          <cell r="D3708" t="str">
            <v>MDELIVERY</v>
          </cell>
          <cell r="E3708" t="str">
            <v>DESPACHO</v>
          </cell>
          <cell r="F3708" t="str">
            <v>NORMAL</v>
          </cell>
          <cell r="G3708" t="str">
            <v>FT85379</v>
          </cell>
          <cell r="H3708">
            <v>44967</v>
          </cell>
          <cell r="I3708" t="str">
            <v>ENTREGADO</v>
          </cell>
          <cell r="J3708">
            <v>44970</v>
          </cell>
          <cell r="K3708" t="str">
            <v>Claudia Palacios_ELSYSTEC S A</v>
          </cell>
          <cell r="L3708" t="str">
            <v>Vasco de Contretras N35 251 y MaNosca</v>
          </cell>
        </row>
        <row r="3709">
          <cell r="A3709" t="str">
            <v>2494658</v>
          </cell>
          <cell r="B3709">
            <v>513322</v>
          </cell>
          <cell r="C3709" t="str">
            <v>2494658</v>
          </cell>
          <cell r="D3709" t="str">
            <v>MDELIVERY</v>
          </cell>
          <cell r="E3709" t="str">
            <v>DESPACHO</v>
          </cell>
          <cell r="F3709" t="str">
            <v>NORMAL</v>
          </cell>
          <cell r="G3709" t="str">
            <v>FT85368</v>
          </cell>
          <cell r="H3709">
            <v>44967</v>
          </cell>
          <cell r="I3709" t="str">
            <v>ENTREGADO</v>
          </cell>
          <cell r="J3709">
            <v>44970</v>
          </cell>
          <cell r="K3709" t="str">
            <v xml:space="preserve">Jesus Crespo_TEXTILES COTOPAXI XPOTEXTIL CIA LTDA </v>
          </cell>
          <cell r="L3709" t="str">
            <v xml:space="preserve"> Pichincha Quito Autopista Manuel Cordova Galarza N3 843 entrada a galpones Madeval Pomasqui </v>
          </cell>
        </row>
        <row r="3710">
          <cell r="A3710" t="str">
            <v>2494659</v>
          </cell>
          <cell r="B3710">
            <v>513323</v>
          </cell>
          <cell r="C3710" t="str">
            <v>2494659</v>
          </cell>
          <cell r="D3710" t="str">
            <v>MDELIVERY</v>
          </cell>
          <cell r="E3710" t="str">
            <v>DESPACHO</v>
          </cell>
          <cell r="F3710" t="str">
            <v>NORMAL</v>
          </cell>
          <cell r="G3710" t="str">
            <v>031080002494659</v>
          </cell>
          <cell r="H3710">
            <v>44967</v>
          </cell>
          <cell r="I3710" t="str">
            <v>ENTREGADO</v>
          </cell>
          <cell r="J3710">
            <v>44970</v>
          </cell>
          <cell r="K3710" t="str">
            <v>Carlos Carrera Servio Bermeo y Carlos Cevallos_PORTRANS</v>
          </cell>
          <cell r="L3710" t="str">
            <v>Km 18 5 via Daule frente al campo chino bodegas Agunsa oficinas de Portrans norte</v>
          </cell>
        </row>
        <row r="3711">
          <cell r="A3711" t="str">
            <v>2494660</v>
          </cell>
          <cell r="B3711">
            <v>513324</v>
          </cell>
          <cell r="C3711" t="str">
            <v>2494660</v>
          </cell>
          <cell r="D3711" t="str">
            <v>MDELIVERY</v>
          </cell>
          <cell r="E3711" t="str">
            <v>DESPACHO</v>
          </cell>
          <cell r="F3711" t="str">
            <v>NORMAL</v>
          </cell>
          <cell r="G3711" t="str">
            <v>FT85391</v>
          </cell>
          <cell r="H3711">
            <v>44967</v>
          </cell>
          <cell r="I3711" t="str">
            <v>ENTREGADO</v>
          </cell>
          <cell r="J3711">
            <v>44970</v>
          </cell>
          <cell r="K3711" t="str">
            <v>Cristian Geovanny Toapanta Jami_COOPERATIVA DE AHORRO Y CREDITO CRECER</v>
          </cell>
          <cell r="L3711" t="str">
            <v>PICHINCHA QUITO Avda Francisco de Orellana Parroquia Cumbaya Planta Cumbaya Cerveceria Nacional CN S A</v>
          </cell>
        </row>
        <row r="3712">
          <cell r="A3712" t="str">
            <v>2494661</v>
          </cell>
          <cell r="B3712">
            <v>513325</v>
          </cell>
          <cell r="C3712" t="str">
            <v>2494661</v>
          </cell>
          <cell r="D3712" t="str">
            <v>MDELIVERY</v>
          </cell>
          <cell r="E3712" t="str">
            <v>DESPACHO</v>
          </cell>
          <cell r="F3712" t="str">
            <v>NORMAL</v>
          </cell>
          <cell r="G3712" t="str">
            <v>IC6980</v>
          </cell>
          <cell r="H3712">
            <v>44967</v>
          </cell>
          <cell r="I3712" t="str">
            <v>ENTREGADO</v>
          </cell>
          <cell r="J3712">
            <v>44970</v>
          </cell>
          <cell r="K3712" t="str">
            <v>PAOLA ALEXANDRA PENA ORTIZ_BANCO INTERNACIONAL</v>
          </cell>
          <cell r="L3712" t="str">
            <v>Av EspaNa 314 y Sebastian de Agencia EspaNa</v>
          </cell>
        </row>
        <row r="3713">
          <cell r="A3713" t="str">
            <v>2494662</v>
          </cell>
          <cell r="B3713">
            <v>513326</v>
          </cell>
          <cell r="C3713" t="str">
            <v>2494662</v>
          </cell>
          <cell r="D3713" t="str">
            <v>MDELIVERY</v>
          </cell>
          <cell r="E3713" t="str">
            <v>DESPACHO</v>
          </cell>
          <cell r="F3713" t="str">
            <v>NORMAL</v>
          </cell>
          <cell r="G3713" t="str">
            <v>FT85427</v>
          </cell>
          <cell r="H3713">
            <v>44967</v>
          </cell>
          <cell r="I3713" t="str">
            <v>ENTREGADO</v>
          </cell>
          <cell r="J3713">
            <v>44970</v>
          </cell>
          <cell r="K3713" t="str">
            <v xml:space="preserve">Mauro Palacios Quiroz_BANCO GUAYAQUIL S A </v>
          </cell>
          <cell r="L3713" t="str">
            <v>PICHINCHA Y P YCAZA EDIFICIO BANCO GUAYAQUIL</v>
          </cell>
        </row>
        <row r="3714">
          <cell r="A3714" t="str">
            <v>2494663</v>
          </cell>
          <cell r="B3714">
            <v>513327</v>
          </cell>
          <cell r="C3714" t="str">
            <v>2494663</v>
          </cell>
          <cell r="D3714" t="str">
            <v>MDELIVERY</v>
          </cell>
          <cell r="E3714" t="str">
            <v>DESPACHO</v>
          </cell>
          <cell r="F3714" t="str">
            <v>NORMAL</v>
          </cell>
          <cell r="G3714" t="str">
            <v>031080002494663</v>
          </cell>
          <cell r="H3714">
            <v>44967</v>
          </cell>
          <cell r="I3714" t="str">
            <v>ENTREGADO</v>
          </cell>
          <cell r="J3714">
            <v>44971</v>
          </cell>
          <cell r="K3714" t="str">
            <v>ROJAS MUNOZ DIEGO ANTONIO_ROJAS MUNOZ DIEGO ANTONIO</v>
          </cell>
          <cell r="L3714" t="str">
            <v>av leon ruales y gonzalez suarez oficinas de dark ingenieria electrica junto a emelnorte</v>
          </cell>
        </row>
        <row r="3715">
          <cell r="A3715" t="str">
            <v>2494666</v>
          </cell>
          <cell r="B3715">
            <v>513328</v>
          </cell>
          <cell r="C3715" t="str">
            <v>2494666</v>
          </cell>
          <cell r="D3715" t="str">
            <v>MDELIVERY</v>
          </cell>
          <cell r="E3715" t="str">
            <v>DESPACHO</v>
          </cell>
          <cell r="F3715" t="str">
            <v>NORMAL</v>
          </cell>
          <cell r="G3715" t="str">
            <v>FT85349</v>
          </cell>
          <cell r="H3715">
            <v>44967</v>
          </cell>
          <cell r="I3715" t="str">
            <v>ENTREGADO</v>
          </cell>
          <cell r="J3715">
            <v>44970</v>
          </cell>
          <cell r="K3715" t="str">
            <v>DORIS GISSELA MALDONADO o MONICA REINOSO o JONATHAN PUENTE_BANCO DEL PACIFICO</v>
          </cell>
          <cell r="L3715" t="str">
            <v xml:space="preserve"> AVENIDA ALONSO TORRES CENTRO COMERCIAL EL BOSQUE LOCAL BANCO DEL PACIFICO PISO 2 AREA SERVICIOS BANCARIOS FRENTE AL LOCAL MARTINAZING </v>
          </cell>
        </row>
        <row r="3716">
          <cell r="A3716" t="str">
            <v>2494667</v>
          </cell>
          <cell r="B3716">
            <v>513329</v>
          </cell>
          <cell r="C3716" t="str">
            <v>2494667</v>
          </cell>
          <cell r="D3716" t="str">
            <v>MDELIVERY</v>
          </cell>
          <cell r="E3716" t="str">
            <v>DESPACHO</v>
          </cell>
          <cell r="F3716" t="str">
            <v>NORMAL</v>
          </cell>
          <cell r="G3716" t="str">
            <v>FT85369</v>
          </cell>
          <cell r="H3716">
            <v>44967</v>
          </cell>
          <cell r="I3716" t="str">
            <v>ENTREGADO</v>
          </cell>
          <cell r="J3716">
            <v>44970</v>
          </cell>
          <cell r="K3716" t="str">
            <v>Sofia Alexandra Benitez Recalde_PROFUTURO</v>
          </cell>
          <cell r="L3716" t="str">
            <v>Holcim Planta Quito Norte Av Manuel Zambrano 200 y 6 de Diciembre</v>
          </cell>
        </row>
        <row r="3717">
          <cell r="A3717" t="str">
            <v>2494668</v>
          </cell>
          <cell r="B3717">
            <v>513330</v>
          </cell>
          <cell r="C3717" t="str">
            <v>2494668</v>
          </cell>
          <cell r="D3717" t="str">
            <v>MDELIVERY</v>
          </cell>
          <cell r="E3717" t="str">
            <v>DESPACHO</v>
          </cell>
          <cell r="F3717" t="str">
            <v>NORMAL</v>
          </cell>
          <cell r="G3717" t="str">
            <v>FT85383</v>
          </cell>
          <cell r="H3717">
            <v>44967</v>
          </cell>
          <cell r="I3717" t="str">
            <v>ENTREGADO</v>
          </cell>
          <cell r="J3717">
            <v>44970</v>
          </cell>
          <cell r="K3717" t="str">
            <v>Ana Salguero Nathali Recalde_FUNDACION LICEO INTERNACIONAL</v>
          </cell>
          <cell r="L3717" t="str">
            <v>De Las Amapolas E15 268 y De Las Malvas</v>
          </cell>
        </row>
        <row r="3718">
          <cell r="A3718" t="str">
            <v>2494673</v>
          </cell>
          <cell r="B3718">
            <v>513331</v>
          </cell>
          <cell r="C3718" t="str">
            <v>2494673</v>
          </cell>
          <cell r="D3718" t="str">
            <v>MDELIVERY</v>
          </cell>
          <cell r="E3718" t="str">
            <v>DESPACHO</v>
          </cell>
          <cell r="F3718" t="str">
            <v>NORMAL</v>
          </cell>
          <cell r="G3718" t="str">
            <v>FT85352</v>
          </cell>
          <cell r="H3718">
            <v>44967</v>
          </cell>
          <cell r="I3718" t="str">
            <v>ENTREGADO</v>
          </cell>
          <cell r="J3718">
            <v>44970</v>
          </cell>
          <cell r="K3718" t="str">
            <v>CRISTIAN PAREDES_ BANCO PICHINCHA CA</v>
          </cell>
          <cell r="L3718" t="str">
            <v>Amazonas y Pereira Matriz Banco Pichincha Av Piso 7</v>
          </cell>
        </row>
        <row r="3719">
          <cell r="A3719" t="str">
            <v>2494674</v>
          </cell>
          <cell r="B3719">
            <v>513332</v>
          </cell>
          <cell r="C3719" t="str">
            <v>2494674</v>
          </cell>
          <cell r="D3719" t="str">
            <v>MDELIVERY</v>
          </cell>
          <cell r="E3719" t="str">
            <v>DESPACHO</v>
          </cell>
          <cell r="F3719" t="str">
            <v>NORMAL</v>
          </cell>
          <cell r="G3719" t="str">
            <v>FT85416</v>
          </cell>
          <cell r="H3719">
            <v>44967</v>
          </cell>
          <cell r="I3719" t="str">
            <v>INCIDENCIA</v>
          </cell>
          <cell r="J3719">
            <v>44971</v>
          </cell>
          <cell r="K3719" t="str">
            <v>VERONICA DEL ROCIO IBARRA GONZALEZ_VERONICA DEL ROCIO IBARRA GONZALEZ</v>
          </cell>
          <cell r="L3719" t="str">
            <v>COOP JAIME POLIT MZ 221 SL 10</v>
          </cell>
        </row>
        <row r="3720">
          <cell r="A3720" t="str">
            <v>2494675</v>
          </cell>
          <cell r="B3720">
            <v>513333</v>
          </cell>
          <cell r="C3720" t="str">
            <v>2494675</v>
          </cell>
          <cell r="D3720" t="str">
            <v>MDELIVERY</v>
          </cell>
          <cell r="E3720" t="str">
            <v>DESPACHO</v>
          </cell>
          <cell r="F3720" t="str">
            <v>NORMAL</v>
          </cell>
          <cell r="G3720" t="str">
            <v>IC6977</v>
          </cell>
          <cell r="H3720">
            <v>44967</v>
          </cell>
          <cell r="I3720" t="str">
            <v>ENTREGADO</v>
          </cell>
          <cell r="J3720">
            <v>44970</v>
          </cell>
          <cell r="K3720" t="str">
            <v>SILVANA PERALTA Y O VALERIA PERALTA_CARPINTERIA Y TAPICERIA INTERNACIONAL CTIN CIA LT</v>
          </cell>
          <cell r="L3720" t="str">
            <v>CORNELIO VINTIMILLA 2 56 Y CARLOS TOSI EN CARPINTERIA FRENTE A CARTOPEL CUENCA AZUAY</v>
          </cell>
        </row>
        <row r="3721">
          <cell r="A3721" t="str">
            <v>2494676</v>
          </cell>
          <cell r="B3721">
            <v>513334</v>
          </cell>
          <cell r="C3721" t="str">
            <v>2494676</v>
          </cell>
          <cell r="D3721" t="str">
            <v>MDELIVERY</v>
          </cell>
          <cell r="E3721" t="str">
            <v>DESPACHO</v>
          </cell>
          <cell r="F3721" t="str">
            <v>NORMAL</v>
          </cell>
          <cell r="G3721" t="str">
            <v>FT85374</v>
          </cell>
          <cell r="H3721">
            <v>44967</v>
          </cell>
          <cell r="I3721" t="str">
            <v>ENTREGADO</v>
          </cell>
          <cell r="J3721">
            <v>44970</v>
          </cell>
          <cell r="K3721" t="str">
            <v xml:space="preserve">MARCO COELLO_IDEAL ALAMBREC S A </v>
          </cell>
          <cell r="L3721" t="str">
            <v>DX CALLE S60 E3 423 Y CLL E3E SCTR PARQUE INDUSTRIA L EN LA PANASUR FRTE A NOVA CERO TRAS DE LA FBCA DE ETERNI</v>
          </cell>
        </row>
        <row r="3722">
          <cell r="A3722" t="str">
            <v>2494677</v>
          </cell>
          <cell r="B3722">
            <v>513335</v>
          </cell>
          <cell r="C3722" t="str">
            <v>2494677</v>
          </cell>
          <cell r="D3722" t="str">
            <v>MDELIVERY</v>
          </cell>
          <cell r="E3722" t="str">
            <v>DESPACHO</v>
          </cell>
          <cell r="F3722" t="str">
            <v>NORMAL</v>
          </cell>
          <cell r="G3722" t="str">
            <v>FT85385</v>
          </cell>
          <cell r="H3722">
            <v>44967</v>
          </cell>
          <cell r="I3722" t="str">
            <v>ENTREGADO</v>
          </cell>
          <cell r="J3722">
            <v>44971</v>
          </cell>
          <cell r="K3722" t="str">
            <v xml:space="preserve">MARCO COELLO_IDEAL ALAMBREC S A </v>
          </cell>
          <cell r="L3722" t="str">
            <v>DX CALLE S60 E3 423 Y CLL E3E SCTR PARQUE INDUSTRIA L EN LA PANASUR FRTE A NOVA CERO TRAS DE LA FBCA DE ETERNI</v>
          </cell>
        </row>
        <row r="3723">
          <cell r="A3723" t="str">
            <v>2494678</v>
          </cell>
          <cell r="B3723">
            <v>513336</v>
          </cell>
          <cell r="C3723" t="str">
            <v>2494678</v>
          </cell>
          <cell r="D3723" t="str">
            <v>MDELIVERY</v>
          </cell>
          <cell r="E3723" t="str">
            <v>DESPACHO</v>
          </cell>
          <cell r="F3723" t="str">
            <v>NORMAL</v>
          </cell>
          <cell r="G3723" t="str">
            <v>FT85372</v>
          </cell>
          <cell r="H3723">
            <v>44967</v>
          </cell>
          <cell r="I3723" t="str">
            <v>ENTREGADO</v>
          </cell>
          <cell r="J3723">
            <v>44970</v>
          </cell>
          <cell r="K3723" t="str">
            <v>Carolayne Rosemarie Bastidas CarreNo_TITANIA TRACKING SOLUTIONS EC S A S</v>
          </cell>
          <cell r="L3723" t="str">
            <v>Av 10 de Agosto y Jeronimo Carrion Dentro de CASABACA MATRIZ en recepcion preguntar por Carolayne Bastidas</v>
          </cell>
        </row>
        <row r="3724">
          <cell r="A3724" t="str">
            <v>2494679</v>
          </cell>
          <cell r="B3724">
            <v>513337</v>
          </cell>
          <cell r="C3724" t="str">
            <v>2494679</v>
          </cell>
          <cell r="D3724" t="str">
            <v>MDELIVERY</v>
          </cell>
          <cell r="E3724" t="str">
            <v>DESPACHO</v>
          </cell>
          <cell r="F3724" t="str">
            <v>NORMAL</v>
          </cell>
          <cell r="G3724" t="str">
            <v>FT85429</v>
          </cell>
          <cell r="H3724">
            <v>44967</v>
          </cell>
          <cell r="I3724" t="str">
            <v>ENTREGADO</v>
          </cell>
          <cell r="J3724">
            <v>44970</v>
          </cell>
          <cell r="K3724" t="str">
            <v>YULEM MAUTONG JIMENEZ_COOPERATIVA DE AHORRO Y CREDITO DE TRABAJADORES EL PORVENIR</v>
          </cell>
          <cell r="L3724" t="str">
            <v>GUAYAS GUAYAQUIL Av Carlos Julio Arosemena puerta 3 Global Consult Centro Comercial Alban Borja</v>
          </cell>
        </row>
        <row r="3725">
          <cell r="A3725" t="str">
            <v>2494680</v>
          </cell>
          <cell r="B3725">
            <v>513338</v>
          </cell>
          <cell r="C3725" t="str">
            <v>2494680</v>
          </cell>
          <cell r="D3725" t="str">
            <v>MDELIVERY</v>
          </cell>
          <cell r="E3725" t="str">
            <v>DESPACHO</v>
          </cell>
          <cell r="F3725" t="str">
            <v>NORMAL</v>
          </cell>
          <cell r="G3725" t="str">
            <v>FT85377</v>
          </cell>
          <cell r="H3725">
            <v>44967</v>
          </cell>
          <cell r="I3725" t="str">
            <v>ENTREGADO</v>
          </cell>
          <cell r="J3725">
            <v>44970</v>
          </cell>
          <cell r="K3725" t="str">
            <v>Maria Eugenia Molina_ANEFI S A ADMINISTRADORA DE FONDOS Y FIDEICOMISOS</v>
          </cell>
          <cell r="L3725" t="str">
            <v>INAQUITO CHECOSLOVAQUIA E10 195 Y AV ELOY ALFARO EDIFICIO CUARZO 5TO PISO</v>
          </cell>
        </row>
        <row r="3726">
          <cell r="A3726" t="str">
            <v>2494690</v>
          </cell>
          <cell r="B3726">
            <v>513339</v>
          </cell>
          <cell r="C3726" t="str">
            <v>2494690</v>
          </cell>
          <cell r="D3726" t="str">
            <v>MDELIVERY</v>
          </cell>
          <cell r="E3726" t="str">
            <v>DESPACHO</v>
          </cell>
          <cell r="F3726" t="str">
            <v>NORMAL</v>
          </cell>
          <cell r="G3726" t="str">
            <v>FT85417</v>
          </cell>
          <cell r="H3726">
            <v>44967</v>
          </cell>
          <cell r="I3726" t="str">
            <v>ENTREGADO</v>
          </cell>
          <cell r="J3726">
            <v>44971</v>
          </cell>
          <cell r="K3726" t="str">
            <v>CARMEN TAMARA ASQUI ALMEIDA_CARMEN TAMARA ASQUI ALMEIDA</v>
          </cell>
          <cell r="L3726" t="str">
            <v>PARQUE GRANDE CIUDADELA FLORESTA 2 Floresta 2 manzana 126 villa 15 COOPERATIVA PISO Y TECHO</v>
          </cell>
        </row>
        <row r="3727">
          <cell r="A3727" t="str">
            <v>2494691</v>
          </cell>
          <cell r="B3727">
            <v>513340</v>
          </cell>
          <cell r="C3727" t="str">
            <v>2494691</v>
          </cell>
          <cell r="D3727" t="str">
            <v>MDELIVERY</v>
          </cell>
          <cell r="E3727" t="str">
            <v>DESPACHO</v>
          </cell>
          <cell r="F3727" t="str">
            <v>NORMAL</v>
          </cell>
          <cell r="G3727" t="str">
            <v>FT85435</v>
          </cell>
          <cell r="H3727">
            <v>44967</v>
          </cell>
          <cell r="I3727" t="str">
            <v>ENTREGADO</v>
          </cell>
          <cell r="J3727">
            <v>44970</v>
          </cell>
          <cell r="K3727" t="str">
            <v xml:space="preserve">Jorge Luis Gaibor o Luis Murga contacto 0995921098_BANCO DEL PACIFICO S A </v>
          </cell>
          <cell r="L3727" t="str">
            <v>GUAYAS GUAYAQUIL P ICAZA 200 Y PEDRO CARBO MATRIZ BANCO DEL PACIFICO PISO 10 AREA PRODUCCION</v>
          </cell>
        </row>
        <row r="3728">
          <cell r="A3728" t="str">
            <v>2494692</v>
          </cell>
          <cell r="B3728">
            <v>513341</v>
          </cell>
          <cell r="C3728" t="str">
            <v>2494692</v>
          </cell>
          <cell r="D3728" t="str">
            <v>MDELIVERY</v>
          </cell>
          <cell r="E3728" t="str">
            <v>DESPACHO</v>
          </cell>
          <cell r="F3728" t="str">
            <v>NORMAL</v>
          </cell>
          <cell r="G3728" t="str">
            <v>FT85381</v>
          </cell>
          <cell r="H3728">
            <v>44967</v>
          </cell>
          <cell r="I3728" t="str">
            <v>ENTREGADO</v>
          </cell>
          <cell r="J3728">
            <v>44970</v>
          </cell>
          <cell r="K3728" t="str">
            <v>Monica Betancourt_ASOCIACION DE PROFESORES EMPLEADOS Y TRABAJADORES</v>
          </cell>
          <cell r="L3728" t="str">
            <v xml:space="preserve"> BANCO DE PINCHINCHA 6 DE DICIEMBRE Y PORTUGAL SUBE POR LA PORTUGAL PRIMERA CUADRA QUE ENCUENTRE A MANDO IZQUIERDA CALLE QUE NO TIENE SALIDA AL FINAL DEL REDONDEL PUERTA BLANCA DE GARAJE </v>
          </cell>
        </row>
        <row r="3729">
          <cell r="A3729" t="str">
            <v>2494693</v>
          </cell>
          <cell r="B3729">
            <v>513342</v>
          </cell>
          <cell r="C3729" t="str">
            <v>2494693</v>
          </cell>
          <cell r="D3729" t="str">
            <v>MDELIVERY</v>
          </cell>
          <cell r="E3729" t="str">
            <v>DESPACHO</v>
          </cell>
          <cell r="F3729" t="str">
            <v>NORMAL</v>
          </cell>
          <cell r="G3729" t="str">
            <v>031080002494693</v>
          </cell>
          <cell r="H3729">
            <v>44967</v>
          </cell>
          <cell r="I3729" t="str">
            <v>ENTREGADO</v>
          </cell>
          <cell r="J3729">
            <v>44970</v>
          </cell>
          <cell r="K3729" t="str">
            <v>Jasson Yagual_APRACOM S A</v>
          </cell>
          <cell r="L3729" t="str">
            <v xml:space="preserve"> GUAYAS DURAN Km 4 5 via Duran Tambo plaza Sai Baba bodegas Apracom </v>
          </cell>
        </row>
        <row r="3730">
          <cell r="A3730" t="str">
            <v>2494694</v>
          </cell>
          <cell r="B3730">
            <v>513343</v>
          </cell>
          <cell r="C3730" t="str">
            <v>2494694</v>
          </cell>
          <cell r="D3730" t="str">
            <v>MDELIVERY</v>
          </cell>
          <cell r="E3730" t="str">
            <v>DESPACHO</v>
          </cell>
          <cell r="F3730" t="str">
            <v>NORMAL</v>
          </cell>
          <cell r="G3730" t="str">
            <v>031080002494694</v>
          </cell>
          <cell r="H3730">
            <v>44967</v>
          </cell>
          <cell r="I3730" t="str">
            <v>ENTREGADO</v>
          </cell>
          <cell r="J3730">
            <v>44970</v>
          </cell>
          <cell r="K3730" t="str">
            <v>JOSE ALCIVAR OBACO SOTO_JOSE ALCIVAR OBACO SOTO</v>
          </cell>
          <cell r="L3730" t="str">
            <v>EMPRESA IMPORCOELEC AVENIDA ESMERALDAS 405 Y RIO CAJONES</v>
          </cell>
        </row>
        <row r="3731">
          <cell r="A3731" t="str">
            <v>2494695</v>
          </cell>
          <cell r="B3731">
            <v>513344</v>
          </cell>
          <cell r="C3731" t="str">
            <v>2494695</v>
          </cell>
          <cell r="D3731" t="str">
            <v>MDELIVERY</v>
          </cell>
          <cell r="E3731" t="str">
            <v>DESPACHO</v>
          </cell>
          <cell r="F3731" t="str">
            <v>NORMAL</v>
          </cell>
          <cell r="G3731" t="str">
            <v>FT85373</v>
          </cell>
          <cell r="H3731">
            <v>44967</v>
          </cell>
          <cell r="I3731" t="str">
            <v>ENTREGADO</v>
          </cell>
          <cell r="J3731">
            <v>44971</v>
          </cell>
          <cell r="K3731" t="str">
            <v xml:space="preserve">ALEJANDRA MOLINA VICTORIA CHUNGANDRO_QUIFATEX S A </v>
          </cell>
          <cell r="L3731" t="str">
            <v>Panamericana Norte Km 14 5 entre pasaje Cepeda y calle Leonidas ProaNo Calderon</v>
          </cell>
        </row>
        <row r="3732">
          <cell r="A3732" t="str">
            <v>2494697</v>
          </cell>
          <cell r="B3732">
            <v>513345</v>
          </cell>
          <cell r="C3732" t="str">
            <v>2494697</v>
          </cell>
          <cell r="D3732" t="str">
            <v>MDELIVERY</v>
          </cell>
          <cell r="E3732" t="str">
            <v>DESPACHO</v>
          </cell>
          <cell r="F3732" t="str">
            <v>NORMAL</v>
          </cell>
          <cell r="G3732" t="str">
            <v>FT85380</v>
          </cell>
          <cell r="H3732">
            <v>44967</v>
          </cell>
          <cell r="I3732" t="str">
            <v>ENTREGADO</v>
          </cell>
          <cell r="J3732">
            <v>44970</v>
          </cell>
          <cell r="K3732" t="str">
            <v>GISELLA RAMON_LAURA VERONICA AGUIRRE APOLO</v>
          </cell>
          <cell r="L3732" t="str">
            <v>REPUBLICA DEL SALVADOR N34 499 Y PORTUGAL EDIFICIO TRENTO OFICINA 17</v>
          </cell>
        </row>
        <row r="3733">
          <cell r="A3733" t="str">
            <v>2494698</v>
          </cell>
          <cell r="B3733">
            <v>513346</v>
          </cell>
          <cell r="C3733" t="str">
            <v>2494698</v>
          </cell>
          <cell r="D3733" t="str">
            <v>MDELIVERY</v>
          </cell>
          <cell r="E3733" t="str">
            <v>DESPACHO</v>
          </cell>
          <cell r="F3733" t="str">
            <v>NORMAL</v>
          </cell>
          <cell r="G3733" t="str">
            <v>FT85371</v>
          </cell>
          <cell r="H3733">
            <v>44967</v>
          </cell>
          <cell r="I3733" t="str">
            <v>ENTREGADO</v>
          </cell>
          <cell r="J3733">
            <v>44970</v>
          </cell>
          <cell r="K3733" t="str">
            <v xml:space="preserve">Jesus Crespo_COMERCIALIZADORA TRAMA COLOR MULTITEXTIL CIA LTDA </v>
          </cell>
          <cell r="L3733" t="str">
            <v xml:space="preserve"> Pichincha Quito Autopista Manuel Cordova Galarza N3 843 entrada a galpones Madeval Pomasqui </v>
          </cell>
        </row>
        <row r="3734">
          <cell r="A3734" t="str">
            <v>2494701</v>
          </cell>
          <cell r="B3734">
            <v>513347</v>
          </cell>
          <cell r="C3734" t="str">
            <v>2494701</v>
          </cell>
          <cell r="D3734" t="str">
            <v>MDELIVERY</v>
          </cell>
          <cell r="E3734" t="str">
            <v>DESPACHO</v>
          </cell>
          <cell r="F3734" t="str">
            <v>NORMAL</v>
          </cell>
          <cell r="G3734" t="str">
            <v>031080002494701</v>
          </cell>
          <cell r="H3734">
            <v>44967</v>
          </cell>
          <cell r="I3734" t="str">
            <v>ENTREGADO</v>
          </cell>
          <cell r="J3734">
            <v>44971</v>
          </cell>
          <cell r="K3734" t="str">
            <v>JENNIFER EMILIA MOREANO PONCE_JENNIFER EMILIA MOREANO PONCE</v>
          </cell>
          <cell r="L3734" t="str">
            <v>AV CARRION PALACIOS Y JOSE DE ONTANEDA A LADO DEL ANCIANATO CASA DE COLOR MELON DE 3 PISOS PRIMER PISO ENTREGAR A LOURDES PONCE</v>
          </cell>
        </row>
        <row r="3735">
          <cell r="A3735" t="str">
            <v>2494702</v>
          </cell>
          <cell r="B3735">
            <v>513348</v>
          </cell>
          <cell r="C3735" t="str">
            <v>2494702</v>
          </cell>
          <cell r="D3735" t="str">
            <v>MDELIVERY</v>
          </cell>
          <cell r="E3735" t="str">
            <v>DESPACHO</v>
          </cell>
          <cell r="F3735" t="str">
            <v>NORMAL</v>
          </cell>
          <cell r="G3735" t="str">
            <v>FT85375</v>
          </cell>
          <cell r="H3735">
            <v>44967</v>
          </cell>
          <cell r="I3735" t="str">
            <v>ENTREGADO</v>
          </cell>
          <cell r="J3735">
            <v>44970</v>
          </cell>
          <cell r="K3735" t="str">
            <v>BITHMAN OJEDA O GUARDIAS DANIEL VALENCIA O XAVIER LOAIZA EQUIPO de ORLIN CHALA o Marco Puco_FLACSO</v>
          </cell>
          <cell r="L3735" t="str">
            <v>PRADERA E1 174 Y DIEGO DE ALMAGRO EDIFICIO FLACSO</v>
          </cell>
        </row>
        <row r="3736">
          <cell r="A3736" t="str">
            <v>2494704</v>
          </cell>
          <cell r="B3736">
            <v>513349</v>
          </cell>
          <cell r="C3736" t="str">
            <v>2494704</v>
          </cell>
          <cell r="D3736" t="str">
            <v>MDELIVERY</v>
          </cell>
          <cell r="E3736" t="str">
            <v>DESPACHO</v>
          </cell>
          <cell r="F3736" t="str">
            <v>NORMAL</v>
          </cell>
          <cell r="G3736" t="str">
            <v>FT85418</v>
          </cell>
          <cell r="H3736">
            <v>44967</v>
          </cell>
          <cell r="I3736" t="str">
            <v>ENTREGADO</v>
          </cell>
          <cell r="J3736">
            <v>44971</v>
          </cell>
          <cell r="K3736" t="str">
            <v>BETHY NARCISA MUNIZ MUNIZ_BETHY NARCISA MUNIZ MUNIZ</v>
          </cell>
          <cell r="L3736" t="str">
            <v xml:space="preserve"> LA SERENA 728 CIUDAD CELESTE SAMBORONDON A LA IZQUIERDA DE LA ESCUELA PROVIDENT </v>
          </cell>
        </row>
        <row r="3737">
          <cell r="A3737" t="str">
            <v>2494706</v>
          </cell>
          <cell r="B3737">
            <v>513350</v>
          </cell>
          <cell r="C3737" t="str">
            <v>2494706</v>
          </cell>
          <cell r="D3737" t="str">
            <v>MDELIVERY</v>
          </cell>
          <cell r="E3737" t="str">
            <v>DESPACHO</v>
          </cell>
          <cell r="F3737" t="str">
            <v>NORMAL</v>
          </cell>
          <cell r="G3737" t="str">
            <v>FT85422</v>
          </cell>
          <cell r="H3737">
            <v>44967</v>
          </cell>
          <cell r="I3737" t="str">
            <v>ENTREGADO</v>
          </cell>
          <cell r="J3737">
            <v>44970</v>
          </cell>
          <cell r="K3737" t="str">
            <v>Berioska Molina Chevez_DITTA FERNANDEZ MONICA ELENA</v>
          </cell>
          <cell r="L3737" t="str">
            <v>Local 75 a lado de banco de Pichincha</v>
          </cell>
        </row>
        <row r="3738">
          <cell r="A3738" t="str">
            <v>2494707</v>
          </cell>
          <cell r="B3738">
            <v>513351</v>
          </cell>
          <cell r="C3738" t="str">
            <v>2494707</v>
          </cell>
          <cell r="D3738" t="str">
            <v>MDELIVERY</v>
          </cell>
          <cell r="E3738" t="str">
            <v>DESPACHO</v>
          </cell>
          <cell r="F3738" t="str">
            <v>NORMAL</v>
          </cell>
          <cell r="G3738" t="str">
            <v>FT85505</v>
          </cell>
          <cell r="H3738">
            <v>44967</v>
          </cell>
          <cell r="I3738" t="str">
            <v>DEVOLUCION_EN_PROCESO</v>
          </cell>
          <cell r="J3738">
            <v>44973</v>
          </cell>
          <cell r="K3738" t="str">
            <v>ERIKA VASQUEZ_RIVER MALL</v>
          </cell>
          <cell r="L3738" t="str">
            <v>AV RIVERA MALL Y LUIS CORDERO</v>
          </cell>
        </row>
        <row r="3739">
          <cell r="A3739" t="str">
            <v>2494708</v>
          </cell>
          <cell r="B3739">
            <v>513352</v>
          </cell>
          <cell r="C3739" t="str">
            <v>2494708</v>
          </cell>
          <cell r="D3739" t="str">
            <v>MDELIVERY</v>
          </cell>
          <cell r="E3739" t="str">
            <v>DESPACHO</v>
          </cell>
          <cell r="F3739" t="str">
            <v>NORMAL</v>
          </cell>
          <cell r="G3739" t="str">
            <v>031080002494708</v>
          </cell>
          <cell r="H3739">
            <v>44967</v>
          </cell>
          <cell r="I3739" t="str">
            <v>ENTREGADO</v>
          </cell>
          <cell r="J3739">
            <v>44970</v>
          </cell>
          <cell r="K3739" t="str">
            <v>Cecilia Orozco_CHRISTIAN GONZALO OROZCO TACO</v>
          </cell>
          <cell r="L3739" t="str">
            <v>Avenida candido rada y 9 abril junto a la fiscalia En la libreria omega</v>
          </cell>
        </row>
        <row r="3740">
          <cell r="A3740" t="str">
            <v>2494709</v>
          </cell>
          <cell r="B3740">
            <v>513353</v>
          </cell>
          <cell r="C3740" t="str">
            <v>2494709</v>
          </cell>
          <cell r="D3740" t="str">
            <v>MDELIVERY</v>
          </cell>
          <cell r="E3740" t="str">
            <v>DESPACHO</v>
          </cell>
          <cell r="F3740" t="str">
            <v>NORMAL</v>
          </cell>
          <cell r="G3740" t="str">
            <v>FT85386</v>
          </cell>
          <cell r="H3740">
            <v>44967</v>
          </cell>
          <cell r="I3740" t="str">
            <v>ENTREGADO</v>
          </cell>
          <cell r="J3740">
            <v>44970</v>
          </cell>
          <cell r="K3740" t="str">
            <v>MISHELE TRUJILLO_RAUL COKA BARRIGA AGENCIA ASESORA PRODUCTORA DE SEGUROS CIA LTDA</v>
          </cell>
          <cell r="L3740" t="str">
            <v>PICHINCHA QUITO AV AMAZONAS 4080 Y UNP EDIF PUERTA DEL SOL 5TO PISO TORRE ESTE RAUL COKA BARRIGA QUITO ECUADOR</v>
          </cell>
        </row>
        <row r="3741">
          <cell r="A3741" t="str">
            <v>2494710</v>
          </cell>
          <cell r="B3741">
            <v>513354</v>
          </cell>
          <cell r="C3741" t="str">
            <v>2494710</v>
          </cell>
          <cell r="D3741" t="str">
            <v>MDELIVERY</v>
          </cell>
          <cell r="E3741" t="str">
            <v>DESPACHO</v>
          </cell>
          <cell r="F3741" t="str">
            <v>NORMAL</v>
          </cell>
          <cell r="G3741" t="str">
            <v>FT85433</v>
          </cell>
          <cell r="H3741">
            <v>44967</v>
          </cell>
          <cell r="I3741" t="str">
            <v>ENTREGADO</v>
          </cell>
          <cell r="J3741">
            <v>44970</v>
          </cell>
          <cell r="K3741" t="str">
            <v>MARCO MALDONADO o Rogger Mera_BANCO DEL PACIFICO</v>
          </cell>
          <cell r="L3741" t="str">
            <v>P ICAZA 200 Y PEDRO CARBO MATRIZ BANCO DEL PACIFICO PISO 9 AREA MEDIOS TECNOLOGICOS Desarrollo Canales OCP</v>
          </cell>
        </row>
        <row r="3742">
          <cell r="A3742" t="str">
            <v>2494711</v>
          </cell>
          <cell r="B3742">
            <v>513355</v>
          </cell>
          <cell r="C3742" t="str">
            <v>2494711</v>
          </cell>
          <cell r="D3742" t="str">
            <v>MDELIVERY</v>
          </cell>
          <cell r="E3742" t="str">
            <v>DESPACHO</v>
          </cell>
          <cell r="F3742" t="str">
            <v>NORMAL</v>
          </cell>
          <cell r="G3742" t="str">
            <v>FT85428</v>
          </cell>
          <cell r="H3742">
            <v>44967</v>
          </cell>
          <cell r="I3742" t="str">
            <v>ENTREGADO</v>
          </cell>
          <cell r="J3742">
            <v>44970</v>
          </cell>
          <cell r="K3742" t="str">
            <v>YULEM MAUTONG JIMENEZ_COOPERATIVA DE AHORRO Y CREDITO DE TRABAJADORES AG</v>
          </cell>
          <cell r="L3742" t="str">
            <v xml:space="preserve"> GUAYAS GUAYAQUIL Av Carlos Julio Arosemena puerta 3 Centro Comercial Alban Borja Global Consult </v>
          </cell>
        </row>
        <row r="3743">
          <cell r="A3743" t="str">
            <v>2494714</v>
          </cell>
          <cell r="B3743">
            <v>513356</v>
          </cell>
          <cell r="C3743" t="str">
            <v>2494714</v>
          </cell>
          <cell r="D3743" t="str">
            <v>MDELIVERY</v>
          </cell>
          <cell r="E3743" t="str">
            <v>DESPACHO</v>
          </cell>
          <cell r="F3743" t="str">
            <v>NORMAL</v>
          </cell>
          <cell r="G3743" t="str">
            <v>FT85420</v>
          </cell>
          <cell r="H3743">
            <v>44967</v>
          </cell>
          <cell r="I3743" t="str">
            <v>DEVOLUCION_EN_PROCESO</v>
          </cell>
          <cell r="J3743">
            <v>44973</v>
          </cell>
          <cell r="K3743" t="str">
            <v>DIANA JASMIN SANCAN PONCE_DIANA JASMIN SANCAN PONCE</v>
          </cell>
          <cell r="L3743" t="str">
            <v>PQA PEDRO CARBO LUZARRAGA 200 Y PANAMA REF EDF PANAMA LATICOBSA PLANTA BAJA CAFETERIA</v>
          </cell>
        </row>
        <row r="3744">
          <cell r="A3744" t="str">
            <v>2494716</v>
          </cell>
          <cell r="B3744">
            <v>513357</v>
          </cell>
          <cell r="C3744" t="str">
            <v>2494716</v>
          </cell>
          <cell r="D3744" t="str">
            <v>MDELIVERY</v>
          </cell>
          <cell r="E3744" t="str">
            <v>DESPACHO</v>
          </cell>
          <cell r="F3744" t="str">
            <v>NORMAL</v>
          </cell>
          <cell r="G3744" t="str">
            <v>FT85419</v>
          </cell>
          <cell r="H3744">
            <v>44967</v>
          </cell>
          <cell r="I3744" t="str">
            <v>ENTREGADO</v>
          </cell>
          <cell r="J3744">
            <v>44970</v>
          </cell>
          <cell r="K3744" t="str">
            <v>ELIZABETH ESTEFANIA CIRINO LEON_ELIZABETH ESTEFANIA CIRINO LEON</v>
          </cell>
          <cell r="L3744" t="str">
            <v>LA 22 Y ROSENDO AVILEZ REFERENCIA PARQUE LA BENDICION</v>
          </cell>
        </row>
        <row r="3745">
          <cell r="A3745" t="str">
            <v>2494717</v>
          </cell>
          <cell r="B3745">
            <v>513358</v>
          </cell>
          <cell r="C3745" t="str">
            <v>2494717</v>
          </cell>
          <cell r="D3745" t="str">
            <v>MDELIVERY</v>
          </cell>
          <cell r="E3745" t="str">
            <v>DESPACHO</v>
          </cell>
          <cell r="F3745" t="str">
            <v>NORMAL</v>
          </cell>
          <cell r="G3745" t="str">
            <v>FT85436</v>
          </cell>
          <cell r="H3745">
            <v>44967</v>
          </cell>
          <cell r="I3745" t="str">
            <v>ENTREGADO</v>
          </cell>
          <cell r="J3745">
            <v>44970</v>
          </cell>
          <cell r="K3745" t="str">
            <v>CARLOS SEGARRA o FERNANDO ORTEGA_BANCO DEL PACIFICO</v>
          </cell>
          <cell r="L3745" t="str">
            <v>P ICAZA 200 Y PEDRO CARBO EDIFICIO ANEXO 1 BANCO DEL PACIFICO PISO 5 AREA COBRANZAS</v>
          </cell>
        </row>
        <row r="3746">
          <cell r="A3746" t="str">
            <v>2494718</v>
          </cell>
          <cell r="B3746">
            <v>513359</v>
          </cell>
          <cell r="C3746" t="str">
            <v>2494718</v>
          </cell>
          <cell r="D3746" t="str">
            <v>MDELIVERY</v>
          </cell>
          <cell r="E3746" t="str">
            <v>DESPACHO</v>
          </cell>
          <cell r="F3746" t="str">
            <v>NORMAL</v>
          </cell>
          <cell r="G3746" t="str">
            <v>FT85444</v>
          </cell>
          <cell r="H3746">
            <v>44967</v>
          </cell>
          <cell r="I3746" t="str">
            <v>ENTREGADO</v>
          </cell>
          <cell r="J3746">
            <v>44970</v>
          </cell>
          <cell r="K3746" t="str">
            <v xml:space="preserve">Thalia Velez Gabriela Malo_PYCCA S A </v>
          </cell>
          <cell r="L3746" t="str">
            <v>GUAYAS GUAYAQUIL Edificio Pycca 3er piso Of Administracion General Boyaca 1205 y 9 de octubre Guayaquil Ecuador</v>
          </cell>
        </row>
        <row r="3747">
          <cell r="A3747" t="str">
            <v>2494696</v>
          </cell>
          <cell r="B3747">
            <v>513299</v>
          </cell>
          <cell r="C3747" t="str">
            <v>2494696</v>
          </cell>
          <cell r="D3747" t="str">
            <v>MDELIVERY</v>
          </cell>
          <cell r="E3747" t="str">
            <v>DESPACHO</v>
          </cell>
          <cell r="F3747" t="str">
            <v>EXPRESS</v>
          </cell>
          <cell r="G3747" t="str">
            <v>FTR46780</v>
          </cell>
          <cell r="H3747">
            <v>44967</v>
          </cell>
          <cell r="I3747" t="str">
            <v>ENTREGADO</v>
          </cell>
          <cell r="J3747">
            <v>44967</v>
          </cell>
          <cell r="K3747" t="str">
            <v>ANOYKAR ASTOR_GENESIS ALEJANDRA SALAZAR QUINTERO</v>
          </cell>
          <cell r="L3747" t="str">
            <v>MARIANA DE JESUS CALLE VANCOUVER CON ITALIA EDF GARCIAS BUENO</v>
          </cell>
        </row>
        <row r="3748">
          <cell r="A3748" t="str">
            <v>2494703</v>
          </cell>
          <cell r="B3748">
            <v>513300</v>
          </cell>
          <cell r="C3748" t="str">
            <v>2494703</v>
          </cell>
          <cell r="D3748" t="str">
            <v>MDELIVERY</v>
          </cell>
          <cell r="E3748" t="str">
            <v>DESPACHO</v>
          </cell>
          <cell r="F3748" t="str">
            <v>EXPRESS</v>
          </cell>
          <cell r="G3748" t="str">
            <v>FTR46784</v>
          </cell>
          <cell r="H3748">
            <v>44967</v>
          </cell>
          <cell r="I3748" t="str">
            <v>ENTREGADO</v>
          </cell>
          <cell r="J3748">
            <v>44967</v>
          </cell>
          <cell r="K3748" t="str">
            <v>Diana Camuendo_ASOCIACIoN DE EMPLEADOS DE LA FUNCIoN LEGISLATIVA</v>
          </cell>
          <cell r="L3748" t="str">
            <v xml:space="preserve"> Calle Luis Saa N14 122 y Piedrahita diagonal a la entrada de la asamblea Nacional frente a la guarderia Carolina Teran </v>
          </cell>
        </row>
        <row r="3749">
          <cell r="A3749" t="str">
            <v>2494705</v>
          </cell>
          <cell r="B3749">
            <v>513301</v>
          </cell>
          <cell r="C3749" t="str">
            <v>2494705</v>
          </cell>
          <cell r="D3749" t="str">
            <v>MDELIVERY</v>
          </cell>
          <cell r="E3749" t="str">
            <v>DESPACHO</v>
          </cell>
          <cell r="F3749" t="str">
            <v>EXPRESS</v>
          </cell>
          <cell r="G3749" t="str">
            <v>FTR46783</v>
          </cell>
          <cell r="H3749">
            <v>44967</v>
          </cell>
          <cell r="I3749" t="str">
            <v>ENTREGADO</v>
          </cell>
          <cell r="J3749">
            <v>44967</v>
          </cell>
          <cell r="K3749" t="str">
            <v>PIEDAD MONTOYA_ASOCIACION DE EMPLEADOS DEL H CONSEJO PROVINCIAL</v>
          </cell>
          <cell r="L3749" t="str">
            <v xml:space="preserve"> PICHINCHA QUITO SAN JUAN JUAN ARENAS 127 Y JUAN LARREA CONSEJO PROVINCIAL DE PICHINCHA </v>
          </cell>
        </row>
        <row r="3750">
          <cell r="A3750" t="str">
            <v>2494715</v>
          </cell>
          <cell r="B3750">
            <v>513302</v>
          </cell>
          <cell r="C3750" t="str">
            <v>2494715</v>
          </cell>
          <cell r="D3750" t="str">
            <v>MDELIVERY</v>
          </cell>
          <cell r="E3750" t="str">
            <v>DESPACHO</v>
          </cell>
          <cell r="F3750" t="str">
            <v>EXPRESS</v>
          </cell>
          <cell r="G3750" t="str">
            <v>FTR46785</v>
          </cell>
          <cell r="H3750">
            <v>44967</v>
          </cell>
          <cell r="I3750" t="str">
            <v>ENTREGADO</v>
          </cell>
          <cell r="J3750">
            <v>44967</v>
          </cell>
          <cell r="K3750" t="str">
            <v>Stiven Agreda Maria Samaniego_ASOCIACION NACIONAL DE SERVIDORES PUBLICOS DE LA C</v>
          </cell>
          <cell r="L3750" t="str">
            <v xml:space="preserve">Juan Montalvo E4 37 y Av 6 de diciembre 4to piso comedor edificio de la Contraloria General del Estado </v>
          </cell>
        </row>
        <row r="3751">
          <cell r="A3751" t="str">
            <v>2494724</v>
          </cell>
          <cell r="B3751">
            <v>513303</v>
          </cell>
          <cell r="C3751" t="str">
            <v>2494724</v>
          </cell>
          <cell r="D3751" t="str">
            <v>MDELIVERY</v>
          </cell>
          <cell r="E3751" t="str">
            <v>DESPACHO</v>
          </cell>
          <cell r="F3751" t="str">
            <v>EXPRESS</v>
          </cell>
          <cell r="G3751" t="str">
            <v>FTR46781</v>
          </cell>
          <cell r="H3751">
            <v>44967</v>
          </cell>
          <cell r="I3751" t="str">
            <v>ENTREGADO</v>
          </cell>
          <cell r="J3751">
            <v>44967</v>
          </cell>
          <cell r="K3751" t="str">
            <v xml:space="preserve">Rommel Acurio Vaca_ECUASANITAS S A </v>
          </cell>
          <cell r="L3751" t="str">
            <v>QUITO MARISCAL SUCRE N26 71 RABIDA Y PINTA ECUASANITAS</v>
          </cell>
        </row>
        <row r="3752">
          <cell r="A3752" t="str">
            <v>2494725</v>
          </cell>
          <cell r="B3752">
            <v>513304</v>
          </cell>
          <cell r="C3752" t="str">
            <v>2494725</v>
          </cell>
          <cell r="D3752" t="str">
            <v>MDELIVERY</v>
          </cell>
          <cell r="E3752" t="str">
            <v>DESPACHO</v>
          </cell>
          <cell r="F3752" t="str">
            <v>EXPRESS</v>
          </cell>
          <cell r="G3752" t="str">
            <v>FEX46808</v>
          </cell>
          <cell r="H3752">
            <v>44967</v>
          </cell>
          <cell r="I3752" t="str">
            <v>ENTREGADO</v>
          </cell>
          <cell r="J3752">
            <v>44967</v>
          </cell>
          <cell r="K3752" t="str">
            <v>Sofia Alexandra Benitez Recalde_ASOCIACION SOLIDARISTA PROFUTURO</v>
          </cell>
          <cell r="L3752" t="str">
            <v xml:space="preserve"> PICHINCHA QUITO Holcim Planta Quito Norte Av Manuel Zambrano 200 y 6 de Diciembre </v>
          </cell>
        </row>
        <row r="3753">
          <cell r="A3753" t="str">
            <v>2494734</v>
          </cell>
          <cell r="B3753">
            <v>513305</v>
          </cell>
          <cell r="C3753" t="str">
            <v>2494734</v>
          </cell>
          <cell r="D3753" t="str">
            <v>MDELIVERY</v>
          </cell>
          <cell r="E3753" t="str">
            <v>DESPACHO</v>
          </cell>
          <cell r="F3753" t="str">
            <v>EXPRESS</v>
          </cell>
          <cell r="G3753" t="str">
            <v>FTR46786</v>
          </cell>
          <cell r="H3753">
            <v>44967</v>
          </cell>
          <cell r="I3753" t="str">
            <v>ENTREGADO</v>
          </cell>
          <cell r="J3753">
            <v>44967</v>
          </cell>
          <cell r="K3753" t="str">
            <v xml:space="preserve">Cesar Gonzales O EDWIN VASQUEZ_CARDTECH ECUATORIANA S A </v>
          </cell>
          <cell r="L3753" t="str">
            <v>AV ANTONIO GRANDA CENTENO 0E5 252 Y GASPAR DE ESCALONA JUNTO A CENTRO INFANTIL PIRULITO</v>
          </cell>
        </row>
        <row r="3754">
          <cell r="A3754" t="str">
            <v>2494738</v>
          </cell>
          <cell r="B3754">
            <v>513306</v>
          </cell>
          <cell r="C3754" t="str">
            <v>2494738</v>
          </cell>
          <cell r="D3754" t="str">
            <v>MDELIVERY</v>
          </cell>
          <cell r="E3754" t="str">
            <v>DESPACHO</v>
          </cell>
          <cell r="F3754" t="str">
            <v>EXPRESS</v>
          </cell>
          <cell r="G3754" t="str">
            <v>FEX46807</v>
          </cell>
          <cell r="H3754">
            <v>44967</v>
          </cell>
          <cell r="I3754" t="str">
            <v>ENTREGADO</v>
          </cell>
          <cell r="J3754">
            <v>44967</v>
          </cell>
          <cell r="K3754" t="str">
            <v xml:space="preserve">Janina Martinez O JUAN BORJA O YANETH MOLINA_PHOENIX CARGO LOGISTICS SERVICES PHOENIXECU S A </v>
          </cell>
          <cell r="L3754" t="str">
            <v>PICHINCHA QUITO KENNEDY DIOGENES PAREDES N48 55 Y CAP RAFAEL RAMOS</v>
          </cell>
        </row>
        <row r="3755">
          <cell r="A3755" t="str">
            <v>2494751</v>
          </cell>
          <cell r="B3755">
            <v>513307</v>
          </cell>
          <cell r="C3755" t="str">
            <v>2494751</v>
          </cell>
          <cell r="D3755" t="str">
            <v>MDELIVERY</v>
          </cell>
          <cell r="E3755" t="str">
            <v>DESPACHO</v>
          </cell>
          <cell r="F3755" t="str">
            <v>EXPRESS</v>
          </cell>
          <cell r="G3755" t="str">
            <v>FTR46787</v>
          </cell>
          <cell r="H3755">
            <v>44967</v>
          </cell>
          <cell r="I3755" t="str">
            <v>ENTREGADO</v>
          </cell>
          <cell r="J3755">
            <v>44967</v>
          </cell>
          <cell r="K3755" t="str">
            <v xml:space="preserve">JUAN LUIS FLORES PENALOZA_SGTEL S A S </v>
          </cell>
          <cell r="L3755" t="str">
            <v>Sector INaquito Naciones Unidas N3700 y RIO Amazonas Edificio ONE depto 607</v>
          </cell>
        </row>
        <row r="3756">
          <cell r="A3756" t="str">
            <v>15518</v>
          </cell>
          <cell r="B3756">
            <v>513298</v>
          </cell>
          <cell r="C3756" t="str">
            <v>15518</v>
          </cell>
          <cell r="D3756" t="str">
            <v>TEST</v>
          </cell>
          <cell r="E3756" t="str">
            <v>DESPACHO</v>
          </cell>
          <cell r="F3756" t="str">
            <v>NORMAL</v>
          </cell>
          <cell r="G3756" t="str">
            <v>GRP15518</v>
          </cell>
          <cell r="H3756">
            <v>44967</v>
          </cell>
          <cell r="I3756" t="str">
            <v>ENTREGADO</v>
          </cell>
          <cell r="J3756">
            <v>44967</v>
          </cell>
          <cell r="K3756" t="str">
            <v>MATIAS LANCRY</v>
          </cell>
          <cell r="L3756" t="str">
            <v>CALLE 5 5432. ENTRE CALLE 4 Y CALLE 6</v>
          </cell>
        </row>
        <row r="3757">
          <cell r="A3757" t="str">
            <v>LDCGYERL10</v>
          </cell>
          <cell r="B3757">
            <v>513294</v>
          </cell>
          <cell r="C3757" t="str">
            <v>LDCGYERL10</v>
          </cell>
          <cell r="D3757" t="str">
            <v>CONECEL_DOCUMENTOS</v>
          </cell>
          <cell r="E3757" t="str">
            <v>DESPACHO</v>
          </cell>
          <cell r="F3757" t="str">
            <v>NORMAL</v>
          </cell>
          <cell r="G3757" t="str">
            <v>FT85327</v>
          </cell>
          <cell r="H3757">
            <v>44967</v>
          </cell>
          <cell r="I3757" t="str">
            <v>ENTREGADO</v>
          </cell>
          <cell r="J3757">
            <v>44967</v>
          </cell>
          <cell r="K3757" t="str">
            <v xml:space="preserve">STEPHANIE PEREZ/ACC EQUIPOS </v>
          </cell>
          <cell r="L3757" t="str">
            <v>GYE - CENTRO COMERCIAL GARZO CENTRO-ACC/REGULARIZACIONES</v>
          </cell>
        </row>
        <row r="3758">
          <cell r="A3758" t="str">
            <v>LDCGYERLS14</v>
          </cell>
          <cell r="B3758">
            <v>513295</v>
          </cell>
          <cell r="C3758" t="str">
            <v>LDCGYERLS14</v>
          </cell>
          <cell r="D3758" t="str">
            <v>CONECEL_DOCUMENTOS</v>
          </cell>
          <cell r="E3758" t="str">
            <v>DESPACHO</v>
          </cell>
          <cell r="F3758" t="str">
            <v>NORMAL</v>
          </cell>
          <cell r="G3758" t="str">
            <v>FT85328</v>
          </cell>
          <cell r="H3758">
            <v>44967</v>
          </cell>
          <cell r="I3758" t="str">
            <v>ENTREGADO</v>
          </cell>
          <cell r="J3758">
            <v>44967</v>
          </cell>
          <cell r="K3758" t="str">
            <v>STEPHANIE PEREZ ACC</v>
          </cell>
          <cell r="L3758" t="str">
            <v>GYE - CENTRO COMERCIAL GARZO CENTRO-ACC</v>
          </cell>
        </row>
        <row r="3759">
          <cell r="A3759" t="str">
            <v>LDCGYEALS16</v>
          </cell>
          <cell r="B3759">
            <v>513296</v>
          </cell>
          <cell r="C3759" t="str">
            <v>LDCGYEALS16</v>
          </cell>
          <cell r="D3759" t="str">
            <v>CONECEL_DOCUMENTOS</v>
          </cell>
          <cell r="E3759" t="str">
            <v>DESPACHO</v>
          </cell>
          <cell r="F3759" t="str">
            <v>NORMAL</v>
          </cell>
          <cell r="G3759" t="str">
            <v>FT85329</v>
          </cell>
          <cell r="H3759">
            <v>44967</v>
          </cell>
          <cell r="I3759" t="str">
            <v>ENTREGADO</v>
          </cell>
          <cell r="J3759">
            <v>44970</v>
          </cell>
          <cell r="K3759" t="str">
            <v>MARIA FERNANDA MUNOZ/CANT</v>
          </cell>
          <cell r="L3759" t="str">
            <v xml:space="preserve">QUITO AV. 10 DE AGOSTO N34-601 Y JUAN PABLO SANZ </v>
          </cell>
        </row>
        <row r="3760">
          <cell r="A3760" t="str">
            <v>35814</v>
          </cell>
          <cell r="B3760">
            <v>513245</v>
          </cell>
          <cell r="C3760" t="str">
            <v>35814</v>
          </cell>
          <cell r="D3760" t="str">
            <v>MDELIVERY</v>
          </cell>
          <cell r="E3760" t="str">
            <v>DESPACHO</v>
          </cell>
          <cell r="F3760" t="str">
            <v>NORMAL</v>
          </cell>
          <cell r="G3760" t="str">
            <v>FT85351</v>
          </cell>
          <cell r="H3760">
            <v>44967</v>
          </cell>
          <cell r="I3760" t="str">
            <v>ENTREGADO</v>
          </cell>
          <cell r="J3760">
            <v>44970</v>
          </cell>
          <cell r="K3760" t="str">
            <v>WALTER RODOLFO QUIROGA PEREZ</v>
          </cell>
          <cell r="L3760" t="str">
            <v>CUMBAYA CALLE AURORA ESTRADA  OE6 190  Y PASAJE RAUL ANDRADE</v>
          </cell>
        </row>
        <row r="3761">
          <cell r="A3761" t="str">
            <v>36618</v>
          </cell>
          <cell r="B3761">
            <v>513246</v>
          </cell>
          <cell r="C3761" t="str">
            <v>36618</v>
          </cell>
          <cell r="D3761" t="str">
            <v>MDELIVERY</v>
          </cell>
          <cell r="E3761" t="str">
            <v>DESPACHO</v>
          </cell>
          <cell r="F3761" t="str">
            <v>NORMAL</v>
          </cell>
          <cell r="G3761" t="str">
            <v>FT85438</v>
          </cell>
          <cell r="H3761">
            <v>44967</v>
          </cell>
          <cell r="I3761" t="str">
            <v>ENTREGADO</v>
          </cell>
          <cell r="J3761">
            <v>44970</v>
          </cell>
          <cell r="K3761" t="str">
            <v>JENNIFFER CAROLINA BADILLO AGUIRRE</v>
          </cell>
          <cell r="L3761" t="str">
            <v>LETAMENDI CALLE EL ORO 3714 CALLE 20 AVA</v>
          </cell>
        </row>
        <row r="3762">
          <cell r="A3762" t="str">
            <v>36947</v>
          </cell>
          <cell r="B3762">
            <v>513247</v>
          </cell>
          <cell r="C3762" t="str">
            <v>36947</v>
          </cell>
          <cell r="D3762" t="str">
            <v>MDELIVERY</v>
          </cell>
          <cell r="E3762" t="str">
            <v>DESPACHO</v>
          </cell>
          <cell r="F3762" t="str">
            <v>NORMAL</v>
          </cell>
          <cell r="G3762" t="str">
            <v>FT85365</v>
          </cell>
          <cell r="H3762">
            <v>44967</v>
          </cell>
          <cell r="I3762" t="str">
            <v>ENTREGADO</v>
          </cell>
          <cell r="J3762">
            <v>44971</v>
          </cell>
          <cell r="K3762" t="str">
            <v>EDISON JAVIER CAIZALITIN COLLAGUAZO</v>
          </cell>
          <cell r="L3762" t="str">
            <v>PUENGASI  CALLE PEDRO PINTO  742  Y PALACIOS</v>
          </cell>
        </row>
        <row r="3763">
          <cell r="A3763" t="str">
            <v>36994</v>
          </cell>
          <cell r="B3763">
            <v>513248</v>
          </cell>
          <cell r="C3763" t="str">
            <v>36994</v>
          </cell>
          <cell r="D3763" t="str">
            <v>MDELIVERY</v>
          </cell>
          <cell r="E3763" t="str">
            <v>DESPACHO</v>
          </cell>
          <cell r="F3763" t="str">
            <v>NORMAL</v>
          </cell>
          <cell r="G3763" t="str">
            <v>FT85446</v>
          </cell>
          <cell r="H3763">
            <v>44967</v>
          </cell>
          <cell r="I3763" t="str">
            <v>ENTREGADO</v>
          </cell>
          <cell r="J3763">
            <v>44970</v>
          </cell>
          <cell r="K3763" t="str">
            <v>JUDITH ELIZABETH ALVARADO FIGUEROA</v>
          </cell>
          <cell r="L3763" t="str">
            <v>TARQUI COOP NUEVA LUZ  MZ 405 SOLAR 12</v>
          </cell>
        </row>
        <row r="3764">
          <cell r="A3764" t="str">
            <v>37303</v>
          </cell>
          <cell r="B3764">
            <v>513249</v>
          </cell>
          <cell r="C3764" t="str">
            <v>37303</v>
          </cell>
          <cell r="D3764" t="str">
            <v>MDELIVERY</v>
          </cell>
          <cell r="E3764" t="str">
            <v>DESPACHO</v>
          </cell>
          <cell r="F3764" t="str">
            <v>NORMAL</v>
          </cell>
          <cell r="G3764" t="str">
            <v>IC6982</v>
          </cell>
          <cell r="H3764">
            <v>44967</v>
          </cell>
          <cell r="I3764" t="str">
            <v>ENTREGADO</v>
          </cell>
          <cell r="J3764">
            <v>44970</v>
          </cell>
          <cell r="K3764" t="str">
            <v>JORGE FERNANDO PALACIOS VITERI</v>
          </cell>
          <cell r="L3764" t="str">
            <v>EL VECINO AV GIL RAMIREZ DAVALOS SN CALLE ELIA LUIT</v>
          </cell>
        </row>
        <row r="3765">
          <cell r="A3765" t="str">
            <v>37366</v>
          </cell>
          <cell r="B3765">
            <v>513250</v>
          </cell>
          <cell r="C3765" t="str">
            <v>37366</v>
          </cell>
          <cell r="D3765" t="str">
            <v>MDELIVERY</v>
          </cell>
          <cell r="E3765" t="str">
            <v>DESPACHO</v>
          </cell>
          <cell r="F3765" t="str">
            <v>NORMAL</v>
          </cell>
          <cell r="G3765" t="str">
            <v>031080000037366</v>
          </cell>
          <cell r="H3765">
            <v>44967</v>
          </cell>
          <cell r="I3765" t="str">
            <v>ENTREGADO</v>
          </cell>
          <cell r="J3765">
            <v>44970</v>
          </cell>
          <cell r="K3765" t="str">
            <v>JENNY ELIZABETH RODRIGUEZ LEON</v>
          </cell>
          <cell r="L3765" t="str">
            <v>AYANGUE  CALLE B  SN  Y CALLE 9</v>
          </cell>
        </row>
        <row r="3766">
          <cell r="A3766" t="str">
            <v>37566</v>
          </cell>
          <cell r="B3766">
            <v>513251</v>
          </cell>
          <cell r="C3766" t="str">
            <v>37566</v>
          </cell>
          <cell r="D3766" t="str">
            <v>MDELIVERY</v>
          </cell>
          <cell r="E3766" t="str">
            <v>DESPACHO</v>
          </cell>
          <cell r="F3766" t="str">
            <v>NORMAL</v>
          </cell>
          <cell r="G3766" t="str">
            <v>031080000037566</v>
          </cell>
          <cell r="H3766">
            <v>44967</v>
          </cell>
          <cell r="I3766" t="str">
            <v>ENTREGADO</v>
          </cell>
          <cell r="J3766">
            <v>44970</v>
          </cell>
          <cell r="K3766" t="str">
            <v>MARISELA CAROLINA ROMERO SALAZAR</v>
          </cell>
          <cell r="L3766" t="str">
            <v>RIO VERDE AV LOS ANTURIOS O AV E SN CALLE 7</v>
          </cell>
        </row>
        <row r="3767">
          <cell r="A3767" t="str">
            <v>37656</v>
          </cell>
          <cell r="B3767">
            <v>513252</v>
          </cell>
          <cell r="C3767" t="str">
            <v>37656</v>
          </cell>
          <cell r="D3767" t="str">
            <v>MDELIVERY</v>
          </cell>
          <cell r="E3767" t="str">
            <v>DESPACHO</v>
          </cell>
          <cell r="F3767" t="str">
            <v>DERIVADO PICK UP</v>
          </cell>
          <cell r="G3767" t="str">
            <v>031080000037656</v>
          </cell>
          <cell r="H3767">
            <v>44967</v>
          </cell>
          <cell r="I3767" t="str">
            <v>ENTREGADO</v>
          </cell>
          <cell r="J3767">
            <v>44970</v>
          </cell>
          <cell r="K3767" t="str">
            <v>KATTY TATIANA ABAD MORAN</v>
          </cell>
          <cell r="L3767" t="str">
            <v>OFICINA TRAMACO PORTETE</v>
          </cell>
        </row>
        <row r="3768">
          <cell r="A3768" t="str">
            <v>37833</v>
          </cell>
          <cell r="B3768">
            <v>513253</v>
          </cell>
          <cell r="C3768" t="str">
            <v>37833</v>
          </cell>
          <cell r="D3768" t="str">
            <v>MDELIVERY</v>
          </cell>
          <cell r="E3768" t="str">
            <v>DESPACHO</v>
          </cell>
          <cell r="F3768" t="str">
            <v>NORMAL</v>
          </cell>
          <cell r="G3768" t="str">
            <v>FT85359</v>
          </cell>
          <cell r="H3768">
            <v>44967</v>
          </cell>
          <cell r="I3768" t="str">
            <v>ENTREGADO</v>
          </cell>
          <cell r="J3768">
            <v>44970</v>
          </cell>
          <cell r="K3768" t="str">
            <v>JOSE FELICIANO ENCARNACION PAZOS</v>
          </cell>
          <cell r="L3768" t="str">
            <v>CALDERON CALLE CARAPUNGO SN Y MARIA DUCHICELA</v>
          </cell>
        </row>
        <row r="3769">
          <cell r="A3769" t="str">
            <v>37887</v>
          </cell>
          <cell r="B3769">
            <v>513254</v>
          </cell>
          <cell r="C3769" t="str">
            <v>37887</v>
          </cell>
          <cell r="D3769" t="str">
            <v>MDELIVERY</v>
          </cell>
          <cell r="E3769" t="str">
            <v>DESPACHO</v>
          </cell>
          <cell r="F3769" t="str">
            <v>NORMAL</v>
          </cell>
          <cell r="G3769" t="str">
            <v>FT85358</v>
          </cell>
          <cell r="H3769">
            <v>44967</v>
          </cell>
          <cell r="I3769" t="str">
            <v>ENTREGADO</v>
          </cell>
          <cell r="J3769">
            <v>44970</v>
          </cell>
          <cell r="K3769" t="str">
            <v>STEVEN XAVIER  PILOZO HERRERA</v>
          </cell>
          <cell r="L3769" t="str">
            <v>CALDERON CALLE GABRIEL GARCIA MORENO SN Y SAN FRANCISCO</v>
          </cell>
        </row>
        <row r="3770">
          <cell r="A3770" t="str">
            <v>38095</v>
          </cell>
          <cell r="B3770">
            <v>513255</v>
          </cell>
          <cell r="C3770" t="str">
            <v>38095</v>
          </cell>
          <cell r="D3770" t="str">
            <v>MDELIVERY</v>
          </cell>
          <cell r="E3770" t="str">
            <v>DESPACHO</v>
          </cell>
          <cell r="F3770" t="str">
            <v>DERIVADO PICK UP</v>
          </cell>
          <cell r="G3770" t="str">
            <v>031080000038095</v>
          </cell>
          <cell r="H3770">
            <v>44967</v>
          </cell>
          <cell r="I3770" t="str">
            <v>ENTREGADO</v>
          </cell>
          <cell r="J3770">
            <v>44970</v>
          </cell>
          <cell r="K3770" t="str">
            <v>ELKIN JASMANY BEDOYA PATA</v>
          </cell>
          <cell r="L3770" t="str">
            <v>OFICINA TRAMACO PORTETE</v>
          </cell>
        </row>
        <row r="3771">
          <cell r="A3771" t="str">
            <v>38350</v>
          </cell>
          <cell r="B3771">
            <v>513256</v>
          </cell>
          <cell r="C3771" t="str">
            <v>38350</v>
          </cell>
          <cell r="D3771" t="str">
            <v>MDELIVERY</v>
          </cell>
          <cell r="E3771" t="str">
            <v>DESPACHO</v>
          </cell>
          <cell r="F3771" t="str">
            <v>NORMAL</v>
          </cell>
          <cell r="G3771" t="str">
            <v>031080000038350</v>
          </cell>
          <cell r="H3771">
            <v>44967</v>
          </cell>
          <cell r="I3771" t="str">
            <v>ENTREGADO</v>
          </cell>
          <cell r="J3771">
            <v>44970</v>
          </cell>
          <cell r="K3771" t="str">
            <v>JOSE ROBERTO OCHOA CEDENO</v>
          </cell>
          <cell r="L3771" t="str">
            <v>TARQUI  CALLE 291  SN AV 57</v>
          </cell>
        </row>
        <row r="3772">
          <cell r="A3772" t="str">
            <v>38472</v>
          </cell>
          <cell r="B3772">
            <v>513257</v>
          </cell>
          <cell r="C3772" t="str">
            <v>38472</v>
          </cell>
          <cell r="D3772" t="str">
            <v>MDELIVERY</v>
          </cell>
          <cell r="E3772" t="str">
            <v>DESPACHO</v>
          </cell>
          <cell r="F3772" t="str">
            <v>NORMAL</v>
          </cell>
          <cell r="G3772" t="str">
            <v>FT85414</v>
          </cell>
          <cell r="H3772">
            <v>44967</v>
          </cell>
          <cell r="I3772" t="str">
            <v>ENTREGADO</v>
          </cell>
          <cell r="J3772">
            <v>44970</v>
          </cell>
          <cell r="K3772" t="str">
            <v>JANNINA LETTY YAGUAL GUILCAPI</v>
          </cell>
          <cell r="L3772" t="str">
            <v>GARCIA MORENO CALLE TULCAN  4310 CALLE MODESTO CHAVEZ FRANCO</v>
          </cell>
        </row>
        <row r="3773">
          <cell r="A3773" t="str">
            <v>38756</v>
          </cell>
          <cell r="B3773">
            <v>513258</v>
          </cell>
          <cell r="C3773" t="str">
            <v>38756</v>
          </cell>
          <cell r="D3773" t="str">
            <v>MDELIVERY</v>
          </cell>
          <cell r="E3773" t="str">
            <v>DESPACHO</v>
          </cell>
          <cell r="F3773" t="str">
            <v>NORMAL</v>
          </cell>
          <cell r="G3773" t="str">
            <v>FT85423</v>
          </cell>
          <cell r="H3773">
            <v>44967</v>
          </cell>
          <cell r="I3773" t="str">
            <v>ENTREGADO</v>
          </cell>
          <cell r="J3773">
            <v>44970</v>
          </cell>
          <cell r="K3773" t="str">
            <v>MILEX WILLIAN  UBILLA GRUNAUER</v>
          </cell>
          <cell r="L3773" t="str">
            <v>CARBO CONCEPCION CALLE TNTE RAFAEL DE LA CRUZ XIMENA 101 Y DR ALEJO LASCANO BAHAMONDE</v>
          </cell>
        </row>
        <row r="3774">
          <cell r="A3774" t="str">
            <v>4855304</v>
          </cell>
          <cell r="B3774">
            <v>513259</v>
          </cell>
          <cell r="C3774" t="str">
            <v>4855304</v>
          </cell>
          <cell r="D3774" t="str">
            <v>MDELIVERY</v>
          </cell>
          <cell r="E3774" t="str">
            <v>DESPACHO</v>
          </cell>
          <cell r="F3774" t="str">
            <v>NORMAL</v>
          </cell>
          <cell r="G3774" t="str">
            <v>FT85470</v>
          </cell>
          <cell r="H3774">
            <v>44967</v>
          </cell>
          <cell r="I3774" t="str">
            <v>ENTREGADO</v>
          </cell>
          <cell r="J3774">
            <v>44970</v>
          </cell>
          <cell r="K3774" t="str">
            <v>JEAN CARLOS ACOSTA ALAVA</v>
          </cell>
          <cell r="L3774" t="str">
            <v>AV PRINCIPAL SAMBORONDON ISLA MOCOLI SN</v>
          </cell>
        </row>
        <row r="3775">
          <cell r="A3775" t="str">
            <v>4855740</v>
          </cell>
          <cell r="B3775">
            <v>513260</v>
          </cell>
          <cell r="C3775" t="str">
            <v>4855740</v>
          </cell>
          <cell r="D3775" t="str">
            <v>MDELIVERY</v>
          </cell>
          <cell r="E3775" t="str">
            <v>DESPACHO</v>
          </cell>
          <cell r="F3775" t="str">
            <v>DERIVADO PICK UP</v>
          </cell>
          <cell r="G3775" t="str">
            <v>031080004855740</v>
          </cell>
          <cell r="H3775">
            <v>44967</v>
          </cell>
          <cell r="I3775" t="str">
            <v>INCIDENCIA</v>
          </cell>
          <cell r="J3775">
            <v>44973</v>
          </cell>
          <cell r="K3775" t="str">
            <v>DENISSE PAOLA ALVAREZ VERA</v>
          </cell>
          <cell r="L3775" t="str">
            <v>OFICINA TRAMACO MACHALA CENTRO DE DISTRIBUCION</v>
          </cell>
        </row>
        <row r="3776">
          <cell r="A3776" t="str">
            <v>4884335</v>
          </cell>
          <cell r="B3776">
            <v>513261</v>
          </cell>
          <cell r="C3776" t="str">
            <v>4884335</v>
          </cell>
          <cell r="D3776" t="str">
            <v>MDELIVERY</v>
          </cell>
          <cell r="E3776" t="str">
            <v>DESPACHO</v>
          </cell>
          <cell r="F3776" t="str">
            <v>NORMAL</v>
          </cell>
          <cell r="G3776" t="str">
            <v>IC6979</v>
          </cell>
          <cell r="H3776">
            <v>44967</v>
          </cell>
          <cell r="I3776" t="str">
            <v>ENTREGADO</v>
          </cell>
          <cell r="J3776">
            <v>44970</v>
          </cell>
          <cell r="K3776" t="str">
            <v>FREDDY PAUL GUILLEN MONTERO</v>
          </cell>
          <cell r="L3776" t="str">
            <v>YANUNCAY CALLE FRANCISCO DE QUEVEDO SN CALLE  PEDRO TAFUR</v>
          </cell>
        </row>
        <row r="3777">
          <cell r="A3777" t="str">
            <v>4885284</v>
          </cell>
          <cell r="B3777">
            <v>513262</v>
          </cell>
          <cell r="C3777" t="str">
            <v>4885284</v>
          </cell>
          <cell r="D3777" t="str">
            <v>MDELIVERY</v>
          </cell>
          <cell r="E3777" t="str">
            <v>DESPACHO</v>
          </cell>
          <cell r="F3777" t="str">
            <v>DERIVADO PICK UP</v>
          </cell>
          <cell r="G3777" t="str">
            <v>031080004885284</v>
          </cell>
          <cell r="H3777">
            <v>44967</v>
          </cell>
          <cell r="I3777" t="str">
            <v>ENTREGADO</v>
          </cell>
          <cell r="J3777">
            <v>44970</v>
          </cell>
          <cell r="K3777" t="str">
            <v>MENDEZ IDROVO VICTOR FERNANDO</v>
          </cell>
          <cell r="L3777" t="str">
            <v>OFICINA TRAMACO CUENCA CENTRO DE TRANSFERENCIA PUMAPUNGO</v>
          </cell>
        </row>
        <row r="3778">
          <cell r="A3778" t="str">
            <v>4885367</v>
          </cell>
          <cell r="B3778">
            <v>513263</v>
          </cell>
          <cell r="C3778" t="str">
            <v>4885367</v>
          </cell>
          <cell r="D3778" t="str">
            <v>MDELIVERY</v>
          </cell>
          <cell r="E3778" t="str">
            <v>DESPACHO</v>
          </cell>
          <cell r="F3778" t="str">
            <v>NORMAL</v>
          </cell>
          <cell r="G3778" t="str">
            <v>FT85360</v>
          </cell>
          <cell r="H3778">
            <v>44967</v>
          </cell>
          <cell r="I3778" t="str">
            <v>ENTREGADO</v>
          </cell>
          <cell r="J3778">
            <v>44970</v>
          </cell>
          <cell r="K3778" t="str">
            <v>ALEJANDRO DAVID ROMERO TOCTAQUIZA</v>
          </cell>
          <cell r="L3778" t="str">
            <v>SAN ISIDRO DE EL INCA CALLE DE LOS LAURELES N47 149 CALLE DE LOS MORTINOS</v>
          </cell>
        </row>
        <row r="3779">
          <cell r="A3779" t="str">
            <v>4886461</v>
          </cell>
          <cell r="B3779">
            <v>513264</v>
          </cell>
          <cell r="C3779" t="str">
            <v>4886461</v>
          </cell>
          <cell r="D3779" t="str">
            <v>MDELIVERY</v>
          </cell>
          <cell r="E3779" t="str">
            <v>DESPACHO</v>
          </cell>
          <cell r="F3779" t="str">
            <v>DERIVADO PICK UP</v>
          </cell>
          <cell r="G3779" t="str">
            <v>031080004886461</v>
          </cell>
          <cell r="H3779">
            <v>44967</v>
          </cell>
          <cell r="I3779" t="str">
            <v>ENTREGADO</v>
          </cell>
          <cell r="J3779">
            <v>44970</v>
          </cell>
          <cell r="K3779" t="str">
            <v>ROMMEL ANDRES CAZA VITERI</v>
          </cell>
          <cell r="L3779" t="str">
            <v>OFICINA TRAMACO LA MERCED</v>
          </cell>
        </row>
        <row r="3780">
          <cell r="A3780" t="str">
            <v>4886661</v>
          </cell>
          <cell r="B3780">
            <v>513265</v>
          </cell>
          <cell r="C3780" t="str">
            <v>4886661</v>
          </cell>
          <cell r="D3780" t="str">
            <v>MDELIVERY</v>
          </cell>
          <cell r="E3780" t="str">
            <v>DESPACHO</v>
          </cell>
          <cell r="F3780" t="str">
            <v>DERIVADO PICK UP</v>
          </cell>
          <cell r="G3780" t="str">
            <v>031080004886661</v>
          </cell>
          <cell r="H3780">
            <v>44967</v>
          </cell>
          <cell r="I3780" t="str">
            <v>ENTREGADO</v>
          </cell>
          <cell r="J3780">
            <v>44970</v>
          </cell>
          <cell r="K3780" t="str">
            <v>PEDRO ROBERTO CALDERON ALONZO</v>
          </cell>
          <cell r="L3780" t="str">
            <v>OFICINA TRAMACO MANTA CENTRO DE DISTRIBUCION</v>
          </cell>
        </row>
        <row r="3781">
          <cell r="A3781" t="str">
            <v>4892932</v>
          </cell>
          <cell r="B3781">
            <v>513266</v>
          </cell>
          <cell r="C3781" t="str">
            <v>4892932</v>
          </cell>
          <cell r="D3781" t="str">
            <v>MDELIVERY</v>
          </cell>
          <cell r="E3781" t="str">
            <v>DESPACHO</v>
          </cell>
          <cell r="F3781" t="str">
            <v>NORMAL</v>
          </cell>
          <cell r="G3781" t="str">
            <v>FT85440</v>
          </cell>
          <cell r="H3781">
            <v>44967</v>
          </cell>
          <cell r="I3781" t="str">
            <v>ENTREGADO</v>
          </cell>
          <cell r="J3781">
            <v>44970</v>
          </cell>
          <cell r="K3781" t="str">
            <v>PENAFIEL MALAN CHRISTOPHER MATEUS</v>
          </cell>
          <cell r="L3781" t="str">
            <v>TARQUI MAPASINGUE OESTE MZ 2 SL 64</v>
          </cell>
        </row>
        <row r="3782">
          <cell r="A3782" t="str">
            <v>4893471</v>
          </cell>
          <cell r="B3782">
            <v>513267</v>
          </cell>
          <cell r="C3782" t="str">
            <v>4893471</v>
          </cell>
          <cell r="D3782" t="str">
            <v>MDELIVERY</v>
          </cell>
          <cell r="E3782" t="str">
            <v>DESPACHO</v>
          </cell>
          <cell r="F3782" t="str">
            <v>DERIVADO PICK UP</v>
          </cell>
          <cell r="G3782" t="str">
            <v>031080004893471</v>
          </cell>
          <cell r="H3782">
            <v>44967</v>
          </cell>
          <cell r="I3782" t="str">
            <v>ENTREGADO</v>
          </cell>
          <cell r="J3782">
            <v>44971</v>
          </cell>
          <cell r="K3782" t="str">
            <v>ANGIE MARILYN MACIAS MEZA</v>
          </cell>
          <cell r="L3782" t="str">
            <v>OFICINA TRAMACO SANTO DOMINGO  CENTRO DE DISTRIBUCION</v>
          </cell>
        </row>
        <row r="3783">
          <cell r="A3783" t="str">
            <v>4893633</v>
          </cell>
          <cell r="B3783">
            <v>513268</v>
          </cell>
          <cell r="C3783" t="str">
            <v>4893633</v>
          </cell>
          <cell r="D3783" t="str">
            <v>MDELIVERY</v>
          </cell>
          <cell r="E3783" t="str">
            <v>DESPACHO</v>
          </cell>
          <cell r="F3783" t="str">
            <v>NORMAL</v>
          </cell>
          <cell r="G3783" t="str">
            <v>FT85445</v>
          </cell>
          <cell r="H3783">
            <v>44967</v>
          </cell>
          <cell r="I3783" t="str">
            <v>ENTREGADO</v>
          </cell>
          <cell r="J3783">
            <v>44970</v>
          </cell>
          <cell r="K3783" t="str">
            <v>CARLOS ALBERTO PIN MIRANDA</v>
          </cell>
          <cell r="L3783" t="str">
            <v>LETAMENDI CALLE ARGENTINA 4820 Y AV DR JOSE MASCOTE</v>
          </cell>
        </row>
        <row r="3784">
          <cell r="A3784" t="str">
            <v>4893737</v>
          </cell>
          <cell r="B3784">
            <v>513269</v>
          </cell>
          <cell r="C3784" t="str">
            <v>4893737</v>
          </cell>
          <cell r="D3784" t="str">
            <v>MDELIVERY</v>
          </cell>
          <cell r="E3784" t="str">
            <v>DESPACHO</v>
          </cell>
          <cell r="F3784" t="str">
            <v>NORMAL</v>
          </cell>
          <cell r="G3784" t="str">
            <v>031080004893737</v>
          </cell>
          <cell r="H3784">
            <v>44967</v>
          </cell>
          <cell r="I3784" t="str">
            <v>ENTREGADO</v>
          </cell>
          <cell r="J3784">
            <v>44971</v>
          </cell>
          <cell r="K3784" t="str">
            <v>RENZO XAVIER PARRAGA RIZO</v>
          </cell>
          <cell r="L3784" t="str">
            <v>EL RECREO COOP 28 DE AGOSTO  MZ 50  SL 9</v>
          </cell>
        </row>
        <row r="3785">
          <cell r="A3785" t="str">
            <v>4894318</v>
          </cell>
          <cell r="B3785">
            <v>513270</v>
          </cell>
          <cell r="C3785" t="str">
            <v>4894318</v>
          </cell>
          <cell r="D3785" t="str">
            <v>MDELIVERY</v>
          </cell>
          <cell r="E3785" t="str">
            <v>DESPACHO</v>
          </cell>
          <cell r="F3785" t="str">
            <v>NORMAL</v>
          </cell>
          <cell r="G3785" t="str">
            <v>031080004894318</v>
          </cell>
          <cell r="H3785">
            <v>44967</v>
          </cell>
          <cell r="I3785" t="str">
            <v>ENTREGADO</v>
          </cell>
          <cell r="J3785">
            <v>44970</v>
          </cell>
          <cell r="K3785" t="str">
            <v>RAQUEL MARIA BERMUDEZ MARTINEZ</v>
          </cell>
          <cell r="L3785" t="str">
            <v>SANTO DOMINGO CALLE GUAYAQUIL 512 CALLE TULCAN</v>
          </cell>
        </row>
        <row r="3786">
          <cell r="A3786" t="str">
            <v>4894343</v>
          </cell>
          <cell r="B3786">
            <v>513271</v>
          </cell>
          <cell r="C3786" t="str">
            <v>4894343</v>
          </cell>
          <cell r="D3786" t="str">
            <v>MDELIVERY</v>
          </cell>
          <cell r="E3786" t="str">
            <v>DESPACHO</v>
          </cell>
          <cell r="F3786" t="str">
            <v>NORMAL</v>
          </cell>
          <cell r="G3786" t="str">
            <v>FT85366</v>
          </cell>
          <cell r="H3786">
            <v>44967</v>
          </cell>
          <cell r="I3786" t="str">
            <v>ENTREGADO</v>
          </cell>
          <cell r="J3786">
            <v>44970</v>
          </cell>
          <cell r="K3786" t="str">
            <v>DYLAN JAIR VELA VASQUEZ</v>
          </cell>
          <cell r="L3786" t="str">
            <v>COMITE DEL PUEBLO CALLE ALEJO HERRERA SN CALLE CARLOS DE SALAS</v>
          </cell>
        </row>
        <row r="3787">
          <cell r="A3787" t="str">
            <v>4894358</v>
          </cell>
          <cell r="B3787">
            <v>513272</v>
          </cell>
          <cell r="C3787" t="str">
            <v>4894358</v>
          </cell>
          <cell r="D3787" t="str">
            <v>MDELIVERY</v>
          </cell>
          <cell r="E3787" t="str">
            <v>DESPACHO</v>
          </cell>
          <cell r="F3787" t="str">
            <v>NORMAL</v>
          </cell>
          <cell r="G3787" t="str">
            <v>FT85353</v>
          </cell>
          <cell r="H3787">
            <v>44967</v>
          </cell>
          <cell r="I3787" t="str">
            <v>ENTREGADO</v>
          </cell>
          <cell r="J3787">
            <v>44971</v>
          </cell>
          <cell r="K3787" t="str">
            <v>RONALD JOAO VELASCO KLINGER</v>
          </cell>
          <cell r="L3787" t="str">
            <v>MARISCAL SUCRE CALLE LA RABIDA N26 51 Y SANTA MARIA</v>
          </cell>
        </row>
        <row r="3788">
          <cell r="A3788" t="str">
            <v>4894627</v>
          </cell>
          <cell r="B3788">
            <v>513273</v>
          </cell>
          <cell r="C3788" t="str">
            <v>4894627</v>
          </cell>
          <cell r="D3788" t="str">
            <v>MDELIVERY</v>
          </cell>
          <cell r="E3788" t="str">
            <v>DESPACHO</v>
          </cell>
          <cell r="F3788" t="str">
            <v>NORMAL</v>
          </cell>
          <cell r="G3788" t="str">
            <v>FT85363</v>
          </cell>
          <cell r="H3788">
            <v>44967</v>
          </cell>
          <cell r="I3788" t="str">
            <v>ENTREGADO</v>
          </cell>
          <cell r="J3788">
            <v>44970</v>
          </cell>
          <cell r="K3788" t="str">
            <v>ALICIA VALLEJO MARIA</v>
          </cell>
          <cell r="L3788" t="str">
            <v>COCHAPAMBA CALLE MANUEL ZABALA  SN  Y PSJE N54C</v>
          </cell>
        </row>
        <row r="3789">
          <cell r="A3789" t="str">
            <v>4894810</v>
          </cell>
          <cell r="B3789">
            <v>513274</v>
          </cell>
          <cell r="C3789" t="str">
            <v>4894810</v>
          </cell>
          <cell r="D3789" t="str">
            <v>MDELIVERY</v>
          </cell>
          <cell r="E3789" t="str">
            <v>DESPACHO</v>
          </cell>
          <cell r="F3789" t="str">
            <v>NORMAL</v>
          </cell>
          <cell r="G3789" t="str">
            <v>031080004894810</v>
          </cell>
          <cell r="H3789">
            <v>44967</v>
          </cell>
          <cell r="I3789" t="str">
            <v>ENTREGADO</v>
          </cell>
          <cell r="J3789">
            <v>44970</v>
          </cell>
          <cell r="K3789" t="str">
            <v>Yamileth Sabrina Loor Cheve</v>
          </cell>
          <cell r="L3789" t="str">
            <v>PORTOVIEJO CALLE SAN FRANCISCO DE ASIS SN CALLE SAN RAFAEL</v>
          </cell>
        </row>
        <row r="3790">
          <cell r="A3790" t="str">
            <v>4894926</v>
          </cell>
          <cell r="B3790">
            <v>513275</v>
          </cell>
          <cell r="C3790" t="str">
            <v>4894926</v>
          </cell>
          <cell r="D3790" t="str">
            <v>MDELIVERY</v>
          </cell>
          <cell r="E3790" t="str">
            <v>DESPACHO</v>
          </cell>
          <cell r="F3790" t="str">
            <v>NORMAL</v>
          </cell>
          <cell r="G3790" t="str">
            <v>FT85348</v>
          </cell>
          <cell r="H3790">
            <v>44967</v>
          </cell>
          <cell r="I3790" t="str">
            <v>ENTREGADO</v>
          </cell>
          <cell r="J3790">
            <v>44970</v>
          </cell>
          <cell r="K3790" t="str">
            <v>JACQUELIN DEL VALLE ITANARE BENCOMO</v>
          </cell>
          <cell r="L3790" t="str">
            <v>JIPIJAPA CALLE CRISTOBAL GARCES N45 102 Y PIO VALDIVIESO</v>
          </cell>
        </row>
        <row r="3791">
          <cell r="A3791" t="str">
            <v>4895537</v>
          </cell>
          <cell r="B3791">
            <v>513276</v>
          </cell>
          <cell r="C3791" t="str">
            <v>4895537</v>
          </cell>
          <cell r="D3791" t="str">
            <v>MDELIVERY</v>
          </cell>
          <cell r="E3791" t="str">
            <v>DESPACHO</v>
          </cell>
          <cell r="F3791" t="str">
            <v>NORMAL</v>
          </cell>
          <cell r="G3791" t="str">
            <v>FT85437</v>
          </cell>
          <cell r="H3791">
            <v>44967</v>
          </cell>
          <cell r="I3791" t="str">
            <v>ENTREGADO</v>
          </cell>
          <cell r="J3791">
            <v>44970</v>
          </cell>
          <cell r="K3791" t="str">
            <v>ARLETTE KATHERINE ROMERO CRUZ</v>
          </cell>
          <cell r="L3791" t="str">
            <v>NUEVE DE OCTUBRE AV DR GABRIEL GARCIA MORENO SN Y GABRIEL JOSE DE LUQUE</v>
          </cell>
        </row>
        <row r="3792">
          <cell r="A3792" t="str">
            <v>4896058</v>
          </cell>
          <cell r="B3792">
            <v>513277</v>
          </cell>
          <cell r="C3792" t="str">
            <v>4896058</v>
          </cell>
          <cell r="D3792" t="str">
            <v>MDELIVERY</v>
          </cell>
          <cell r="E3792" t="str">
            <v>DESPACHO</v>
          </cell>
          <cell r="F3792" t="str">
            <v>NORMAL</v>
          </cell>
          <cell r="G3792" t="str">
            <v>FT85350</v>
          </cell>
          <cell r="H3792">
            <v>44967</v>
          </cell>
          <cell r="I3792" t="str">
            <v>ENTREGADO</v>
          </cell>
          <cell r="J3792">
            <v>44971</v>
          </cell>
          <cell r="K3792" t="str">
            <v>Fernando Francisco Gonzalez Larrea</v>
          </cell>
          <cell r="L3792" t="str">
            <v>JIPIJAPA VIA NAYON SN Y AV SIMON BOLIVAR</v>
          </cell>
        </row>
        <row r="3793">
          <cell r="A3793" t="str">
            <v>4896059</v>
          </cell>
          <cell r="B3793">
            <v>513278</v>
          </cell>
          <cell r="C3793" t="str">
            <v>4896059</v>
          </cell>
          <cell r="D3793" t="str">
            <v>MDELIVERY</v>
          </cell>
          <cell r="E3793" t="str">
            <v>DESPACHO</v>
          </cell>
          <cell r="F3793" t="str">
            <v>NORMAL</v>
          </cell>
          <cell r="G3793" t="str">
            <v>FT85361</v>
          </cell>
          <cell r="H3793">
            <v>44967</v>
          </cell>
          <cell r="I3793" t="str">
            <v>ENTREGADO</v>
          </cell>
          <cell r="J3793">
            <v>44970</v>
          </cell>
          <cell r="K3793" t="str">
            <v>RECALDE MOLINA WILSON XAVIER</v>
          </cell>
          <cell r="L3793" t="str">
            <v>COTOCOLLAO  CALLE PEDRO DE ALVARADO  N58163 Y HERNANDO DE LUQUE</v>
          </cell>
        </row>
        <row r="3794">
          <cell r="A3794" t="str">
            <v>4896159</v>
          </cell>
          <cell r="B3794">
            <v>513279</v>
          </cell>
          <cell r="C3794" t="str">
            <v>4896159</v>
          </cell>
          <cell r="D3794" t="str">
            <v>MDELIVERY</v>
          </cell>
          <cell r="E3794" t="str">
            <v>DESPACHO</v>
          </cell>
          <cell r="F3794" t="str">
            <v>NORMAL</v>
          </cell>
          <cell r="G3794" t="str">
            <v>FT85486</v>
          </cell>
          <cell r="H3794">
            <v>44967</v>
          </cell>
          <cell r="I3794" t="str">
            <v>ENTREGADO</v>
          </cell>
          <cell r="J3794">
            <v>44970</v>
          </cell>
          <cell r="K3794" t="str">
            <v>HUGO ERNESTO TORRES GILLADE</v>
          </cell>
          <cell r="L3794" t="str">
            <v>TARQUI CALLE DR WENCESLAO PAREJA   102 CALLE E</v>
          </cell>
        </row>
        <row r="3795">
          <cell r="A3795" t="str">
            <v>4896176</v>
          </cell>
          <cell r="B3795">
            <v>513280</v>
          </cell>
          <cell r="C3795" t="str">
            <v>4896176</v>
          </cell>
          <cell r="D3795" t="str">
            <v>MDELIVERY</v>
          </cell>
          <cell r="E3795" t="str">
            <v>DESPACHO</v>
          </cell>
          <cell r="F3795" t="str">
            <v>NORMAL</v>
          </cell>
          <cell r="G3795" t="str">
            <v>FT85524</v>
          </cell>
          <cell r="H3795">
            <v>44967</v>
          </cell>
          <cell r="I3795" t="str">
            <v>ENTREGADO</v>
          </cell>
          <cell r="J3795">
            <v>44970</v>
          </cell>
          <cell r="K3795" t="str">
            <v>ALEX SANTIAGO NAVARRETE MORA</v>
          </cell>
          <cell r="L3795" t="str">
            <v>JIPIJAPA VIA A NAYON SN AV SIMON BOLIVAR</v>
          </cell>
        </row>
        <row r="3796">
          <cell r="A3796" t="str">
            <v>4896226</v>
          </cell>
          <cell r="B3796">
            <v>513281</v>
          </cell>
          <cell r="C3796" t="str">
            <v>4896226</v>
          </cell>
          <cell r="D3796" t="str">
            <v>MDELIVERY</v>
          </cell>
          <cell r="E3796" t="str">
            <v>DESPACHO</v>
          </cell>
          <cell r="F3796" t="str">
            <v>NORMAL</v>
          </cell>
          <cell r="G3796" t="str">
            <v>031080004896226</v>
          </cell>
          <cell r="H3796">
            <v>44967</v>
          </cell>
          <cell r="I3796" t="str">
            <v>ENTREGADO</v>
          </cell>
          <cell r="J3796">
            <v>44970</v>
          </cell>
          <cell r="K3796" t="str">
            <v>GREGORIA SILVANA VILLAFUERTE QUIMIS</v>
          </cell>
          <cell r="L3796" t="str">
            <v>TARQUI CALLE 6SO KM 7 Y MEDIO  VIA A LA COSTA</v>
          </cell>
        </row>
        <row r="3797">
          <cell r="A3797" t="str">
            <v>4896264</v>
          </cell>
          <cell r="B3797">
            <v>513282</v>
          </cell>
          <cell r="C3797" t="str">
            <v>4896264</v>
          </cell>
          <cell r="D3797" t="str">
            <v>MDELIVERY</v>
          </cell>
          <cell r="E3797" t="str">
            <v>DESPACHO</v>
          </cell>
          <cell r="F3797" t="str">
            <v>NORMAL</v>
          </cell>
          <cell r="G3797" t="str">
            <v>FT85523</v>
          </cell>
          <cell r="H3797">
            <v>44967</v>
          </cell>
          <cell r="I3797" t="str">
            <v>ENTREGADO</v>
          </cell>
          <cell r="J3797">
            <v>44970</v>
          </cell>
          <cell r="K3797" t="str">
            <v>MARIAN CRISTHINA BURGOS PORTILLA</v>
          </cell>
          <cell r="L3797" t="str">
            <v>JIPIJAPA VIA NAYON SN Y SIMON BOLIVAR</v>
          </cell>
        </row>
        <row r="3798">
          <cell r="A3798" t="str">
            <v>4896313</v>
          </cell>
          <cell r="B3798">
            <v>513283</v>
          </cell>
          <cell r="C3798" t="str">
            <v>4896313</v>
          </cell>
          <cell r="D3798" t="str">
            <v>MDELIVERY</v>
          </cell>
          <cell r="E3798" t="str">
            <v>DESPACHO</v>
          </cell>
          <cell r="F3798" t="str">
            <v>NORMAL</v>
          </cell>
          <cell r="G3798" t="str">
            <v>FT85439</v>
          </cell>
          <cell r="H3798">
            <v>44967</v>
          </cell>
          <cell r="I3798" t="str">
            <v>ENTREGADO</v>
          </cell>
          <cell r="J3798">
            <v>44970</v>
          </cell>
          <cell r="K3798" t="str">
            <v>MIGUEL ANGEL HERRERA CHALEN</v>
          </cell>
          <cell r="L3798" t="str">
            <v>TARQUI AUTOPISTA NARCISA DE JESUS  SN AV JOSE MARIA EGAS</v>
          </cell>
        </row>
        <row r="3799">
          <cell r="A3799" t="str">
            <v>4896390</v>
          </cell>
          <cell r="B3799">
            <v>513284</v>
          </cell>
          <cell r="C3799" t="str">
            <v>4896390</v>
          </cell>
          <cell r="D3799" t="str">
            <v>MDELIVERY</v>
          </cell>
          <cell r="E3799" t="str">
            <v>DESPACHO</v>
          </cell>
          <cell r="F3799" t="str">
            <v>NORMAL</v>
          </cell>
          <cell r="G3799" t="str">
            <v>IC6985</v>
          </cell>
          <cell r="H3799">
            <v>44967</v>
          </cell>
          <cell r="I3799" t="str">
            <v>ENTREGADO</v>
          </cell>
          <cell r="J3799">
            <v>44970</v>
          </cell>
          <cell r="K3799" t="str">
            <v>ANA LUCIA PALACIOS VIVAR</v>
          </cell>
          <cell r="L3799" t="str">
            <v>SAN SEBASTIAN CALLE DEL BABACO  SN Y AV DE LOS CEREZOS</v>
          </cell>
        </row>
        <row r="3800">
          <cell r="A3800" t="str">
            <v>4896433</v>
          </cell>
          <cell r="B3800">
            <v>513285</v>
          </cell>
          <cell r="C3800" t="str">
            <v>4896433</v>
          </cell>
          <cell r="D3800" t="str">
            <v>MDELIVERY</v>
          </cell>
          <cell r="E3800" t="str">
            <v>DESPACHO</v>
          </cell>
          <cell r="F3800" t="str">
            <v>DERIVADO PICK UP</v>
          </cell>
          <cell r="G3800" t="str">
            <v>031080004896433</v>
          </cell>
          <cell r="H3800">
            <v>44967</v>
          </cell>
          <cell r="I3800" t="str">
            <v>ENTREGADO</v>
          </cell>
          <cell r="J3800">
            <v>44971</v>
          </cell>
          <cell r="K3800" t="str">
            <v>FRANCISCO JAVIER ABAD SANTANA</v>
          </cell>
          <cell r="L3800" t="str">
            <v>OFICINA TRAMACO CUENCA CENTRO DE TRANSFERENCIA PUMAPUNGO</v>
          </cell>
        </row>
        <row r="3801">
          <cell r="A3801" t="str">
            <v>4896474</v>
          </cell>
          <cell r="B3801">
            <v>513286</v>
          </cell>
          <cell r="C3801" t="str">
            <v>4896474</v>
          </cell>
          <cell r="D3801" t="str">
            <v>MDELIVERY</v>
          </cell>
          <cell r="E3801" t="str">
            <v>DESPACHO</v>
          </cell>
          <cell r="F3801" t="str">
            <v>NORMAL</v>
          </cell>
          <cell r="G3801" t="str">
            <v>031080004896474</v>
          </cell>
          <cell r="H3801">
            <v>44967</v>
          </cell>
          <cell r="I3801" t="str">
            <v>ENTREGADO</v>
          </cell>
          <cell r="J3801">
            <v>44968</v>
          </cell>
          <cell r="K3801" t="str">
            <v>VELASQUEZ MIRANDA JOSUE SEBASTIAN</v>
          </cell>
          <cell r="L3801" t="str">
            <v>VELASCO IBARRA CALLE AV LA GUAYAS SN Y AV QUEVEDO</v>
          </cell>
        </row>
        <row r="3802">
          <cell r="A3802" t="str">
            <v>4896498</v>
          </cell>
          <cell r="B3802">
            <v>513287</v>
          </cell>
          <cell r="C3802" t="str">
            <v>4896498</v>
          </cell>
          <cell r="D3802" t="str">
            <v>MDELIVERY</v>
          </cell>
          <cell r="E3802" t="str">
            <v>DESPACHO</v>
          </cell>
          <cell r="F3802" t="str">
            <v>NORMAL</v>
          </cell>
          <cell r="G3802" t="str">
            <v>FT85354</v>
          </cell>
          <cell r="H3802">
            <v>44967</v>
          </cell>
          <cell r="I3802" t="str">
            <v>ENTREGADO</v>
          </cell>
          <cell r="J3802">
            <v>44970</v>
          </cell>
          <cell r="K3802" t="str">
            <v>DOMINGUEZ DOMINGUEZ ANDRES SEBASTIAN</v>
          </cell>
          <cell r="L3802" t="str">
            <v>CENTRO HISTORICO CALLE GARCIA MORENO N2 57 ENTRE CALLE SUCRE Y BOLIVAR</v>
          </cell>
        </row>
        <row r="3803">
          <cell r="A3803" t="str">
            <v>4885387</v>
          </cell>
          <cell r="B3803">
            <v>513288</v>
          </cell>
          <cell r="C3803" t="str">
            <v>4885387</v>
          </cell>
          <cell r="D3803" t="str">
            <v>MDELIVERY</v>
          </cell>
          <cell r="E3803" t="str">
            <v>DESPACHO</v>
          </cell>
          <cell r="F3803" t="str">
            <v>NORMAL</v>
          </cell>
          <cell r="G3803" t="str">
            <v>IC6984</v>
          </cell>
          <cell r="H3803">
            <v>44967</v>
          </cell>
          <cell r="I3803" t="str">
            <v>ENTREGADO</v>
          </cell>
          <cell r="J3803">
            <v>44970</v>
          </cell>
          <cell r="K3803" t="str">
            <v>Esteban Andres Sanchez Merchan</v>
          </cell>
          <cell r="L3803" t="str">
            <v>SAN BLAS AV 12 ABRIL  271  Y PAUCARBAMBA</v>
          </cell>
        </row>
        <row r="3804">
          <cell r="A3804" t="str">
            <v>4885403</v>
          </cell>
          <cell r="B3804">
            <v>513289</v>
          </cell>
          <cell r="C3804" t="str">
            <v>4885403</v>
          </cell>
          <cell r="D3804" t="str">
            <v>MDELIVERY</v>
          </cell>
          <cell r="E3804" t="str">
            <v>DESPACHO</v>
          </cell>
          <cell r="F3804" t="str">
            <v>NORMAL</v>
          </cell>
          <cell r="G3804" t="str">
            <v>FT85356</v>
          </cell>
          <cell r="H3804">
            <v>44967</v>
          </cell>
          <cell r="I3804" t="str">
            <v>ENTREGADO</v>
          </cell>
          <cell r="J3804">
            <v>44970</v>
          </cell>
          <cell r="K3804" t="str">
            <v>ALEJANDRO DAVID ROMERO TOCTAQUIZA</v>
          </cell>
          <cell r="L3804" t="str">
            <v>EL INCA CALLE DE LOS LAURELES  N47 149  Y DE LOS MORTINOS</v>
          </cell>
        </row>
        <row r="3805">
          <cell r="A3805" t="str">
            <v>4885414</v>
          </cell>
          <cell r="B3805">
            <v>513290</v>
          </cell>
          <cell r="C3805" t="str">
            <v>4885414</v>
          </cell>
          <cell r="D3805" t="str">
            <v>MDELIVERY</v>
          </cell>
          <cell r="E3805" t="str">
            <v>DESPACHO</v>
          </cell>
          <cell r="F3805" t="str">
            <v>NORMAL</v>
          </cell>
          <cell r="G3805" t="str">
            <v>031080004885414</v>
          </cell>
          <cell r="H3805">
            <v>44967</v>
          </cell>
          <cell r="I3805" t="str">
            <v>ENTREGADO</v>
          </cell>
          <cell r="J3805">
            <v>44970</v>
          </cell>
          <cell r="K3805" t="str">
            <v>ANDRES EMILIO ZAMBRANO MORALES</v>
          </cell>
          <cell r="L3805" t="str">
            <v>SANTO DOMINGO DE LOS COLORADOS AV CLEMENCIA RODRIGUEZ DE MORA  SN  RIO MORONA</v>
          </cell>
        </row>
        <row r="3806">
          <cell r="A3806" t="str">
            <v>4886301</v>
          </cell>
          <cell r="B3806">
            <v>513291</v>
          </cell>
          <cell r="C3806" t="str">
            <v>4886301</v>
          </cell>
          <cell r="D3806" t="str">
            <v>MDELIVERY</v>
          </cell>
          <cell r="E3806" t="str">
            <v>DESPACHO</v>
          </cell>
          <cell r="F3806" t="str">
            <v>NORMAL</v>
          </cell>
          <cell r="G3806" t="str">
            <v>031080004886301</v>
          </cell>
          <cell r="H3806">
            <v>44967</v>
          </cell>
          <cell r="I3806" t="str">
            <v>ENTREGADO</v>
          </cell>
          <cell r="J3806">
            <v>44970</v>
          </cell>
          <cell r="K3806" t="str">
            <v>RICARDO JAVIER ZAMORA VILLAMAR</v>
          </cell>
          <cell r="L3806" t="str">
            <v>ROBERTO ASTUDILLO CALLE ZARUMA  213  Y VINCES</v>
          </cell>
        </row>
        <row r="3807">
          <cell r="A3807" t="str">
            <v>4887384</v>
          </cell>
          <cell r="B3807">
            <v>513292</v>
          </cell>
          <cell r="C3807" t="str">
            <v>4887384</v>
          </cell>
          <cell r="D3807" t="str">
            <v>MDELIVERY</v>
          </cell>
          <cell r="E3807" t="str">
            <v>DESPACHO</v>
          </cell>
          <cell r="F3807" t="str">
            <v>NORMAL</v>
          </cell>
          <cell r="G3807" t="str">
            <v>FT85426</v>
          </cell>
          <cell r="H3807">
            <v>44967</v>
          </cell>
          <cell r="I3807" t="str">
            <v>ENTREGADO</v>
          </cell>
          <cell r="J3807">
            <v>44972</v>
          </cell>
          <cell r="K3807" t="str">
            <v>RUBEN DARIO LEMA PILCO</v>
          </cell>
          <cell r="L3807" t="str">
            <v>ROCA CALLE JOSE MASCOTE  1221  Y AGUIRRE</v>
          </cell>
        </row>
        <row r="3808">
          <cell r="A3808" t="str">
            <v>4896269</v>
          </cell>
          <cell r="B3808">
            <v>513293</v>
          </cell>
          <cell r="C3808" t="str">
            <v>4896269</v>
          </cell>
          <cell r="D3808" t="str">
            <v>MDELIVERY</v>
          </cell>
          <cell r="E3808" t="str">
            <v>DESPACHO</v>
          </cell>
          <cell r="F3808" t="str">
            <v>NORMAL</v>
          </cell>
          <cell r="G3808" t="str">
            <v>FT85357</v>
          </cell>
          <cell r="H3808">
            <v>44967</v>
          </cell>
          <cell r="I3808" t="str">
            <v>ENTREGADO</v>
          </cell>
          <cell r="J3808">
            <v>44970</v>
          </cell>
          <cell r="K3808" t="str">
            <v>JOSE VICENTE GUEVARA SILVA</v>
          </cell>
          <cell r="L3808" t="str">
            <v>LA MARISCAL CALLE MARQUEZ DE VARELA OE3 87 Y AV. AMERICA</v>
          </cell>
        </row>
        <row r="3809">
          <cell r="A3809" t="str">
            <v>27258</v>
          </cell>
          <cell r="B3809">
            <v>513234</v>
          </cell>
          <cell r="C3809" t="str">
            <v>27258</v>
          </cell>
          <cell r="D3809" t="str">
            <v>MDELIVERY</v>
          </cell>
          <cell r="E3809" t="str">
            <v>DESPACHO</v>
          </cell>
          <cell r="F3809" t="str">
            <v>NORMAL</v>
          </cell>
          <cell r="G3809" t="str">
            <v>031080000027258</v>
          </cell>
          <cell r="H3809">
            <v>44967</v>
          </cell>
          <cell r="I3809" t="str">
            <v>ENTREGADO</v>
          </cell>
          <cell r="J3809">
            <v>44971</v>
          </cell>
          <cell r="K3809" t="str">
            <v>WILLIAM GUSTAVO TIXE NARANJO</v>
          </cell>
          <cell r="L3809" t="str">
            <v>RIOBAMBA CALLE CARABOB  SN Y JOSE VELOZ</v>
          </cell>
        </row>
        <row r="3810">
          <cell r="A3810" t="str">
            <v>27623</v>
          </cell>
          <cell r="B3810">
            <v>513235</v>
          </cell>
          <cell r="C3810" t="str">
            <v>27623</v>
          </cell>
          <cell r="D3810" t="str">
            <v>MDELIVERY</v>
          </cell>
          <cell r="E3810" t="str">
            <v>DESPACHO</v>
          </cell>
          <cell r="F3810" t="str">
            <v>NORMAL</v>
          </cell>
          <cell r="G3810" t="str">
            <v>031080000027623</v>
          </cell>
          <cell r="H3810">
            <v>44967</v>
          </cell>
          <cell r="I3810" t="str">
            <v>ENTREGADO</v>
          </cell>
          <cell r="J3810">
            <v>44970</v>
          </cell>
          <cell r="K3810" t="str">
            <v>IVAN GILVER CORAL YAR</v>
          </cell>
          <cell r="L3810" t="str">
            <v>CAYAMBE  AV TRONCAL DE LA SIERRA SN  AV MARIANA DE JESUS</v>
          </cell>
        </row>
        <row r="3811">
          <cell r="A3811" t="str">
            <v>30211</v>
          </cell>
          <cell r="B3811">
            <v>513236</v>
          </cell>
          <cell r="C3811" t="str">
            <v>30211</v>
          </cell>
          <cell r="D3811" t="str">
            <v>MDELIVERY</v>
          </cell>
          <cell r="E3811" t="str">
            <v>DESPACHO</v>
          </cell>
          <cell r="F3811" t="str">
            <v>NORMAL</v>
          </cell>
          <cell r="G3811" t="str">
            <v>FT85364/FT85566</v>
          </cell>
          <cell r="H3811">
            <v>44967</v>
          </cell>
          <cell r="I3811" t="str">
            <v>ENTREGADO</v>
          </cell>
          <cell r="J3811">
            <v>44970</v>
          </cell>
          <cell r="K3811" t="str">
            <v>KATHERINE VICTORIA ASTUDILLO LUZURIAGA</v>
          </cell>
          <cell r="L3811" t="str">
            <v xml:space="preserve">CALLE FRNACISCO RUEDA Y PASAJE S22-4 // SOLANDA 1 // ATRAS DE LA GUARDERIA CHIQUITINES // DOMICILIO CASA AMARILLA DE 3 PISOS </v>
          </cell>
        </row>
        <row r="3812">
          <cell r="A3812" t="str">
            <v>30951</v>
          </cell>
          <cell r="B3812">
            <v>513237</v>
          </cell>
          <cell r="C3812" t="str">
            <v>30951</v>
          </cell>
          <cell r="D3812" t="str">
            <v>MDELIVERY</v>
          </cell>
          <cell r="E3812" t="str">
            <v>DESPACHO</v>
          </cell>
          <cell r="F3812" t="str">
            <v>NORMAL</v>
          </cell>
          <cell r="G3812" t="str">
            <v>FT85362</v>
          </cell>
          <cell r="H3812">
            <v>44967</v>
          </cell>
          <cell r="I3812" t="str">
            <v>INCIDENCIA</v>
          </cell>
          <cell r="J3812">
            <v>44970</v>
          </cell>
          <cell r="K3812" t="str">
            <v>CRISTHIAN GREGORIO DAZA REYES</v>
          </cell>
          <cell r="L3812" t="str">
            <v>CARAPUNGO CALLE ISLA LA CANOA  N 17 143  Y PUERTO BAQUERIZO MORENO</v>
          </cell>
        </row>
        <row r="3813">
          <cell r="A3813" t="str">
            <v>33617</v>
          </cell>
          <cell r="B3813">
            <v>513238</v>
          </cell>
          <cell r="C3813" t="str">
            <v>33617</v>
          </cell>
          <cell r="D3813" t="str">
            <v>MDELIVERY</v>
          </cell>
          <cell r="E3813" t="str">
            <v>DESPACHO</v>
          </cell>
          <cell r="F3813" t="str">
            <v>DERIVADO PICK UP</v>
          </cell>
          <cell r="G3813" t="str">
            <v>031080000033617</v>
          </cell>
          <cell r="H3813">
            <v>44967</v>
          </cell>
          <cell r="I3813" t="str">
            <v>ENTREGADO</v>
          </cell>
          <cell r="J3813">
            <v>44970</v>
          </cell>
          <cell r="K3813" t="str">
            <v>BRYAN RAFAEL  LINO TELLO</v>
          </cell>
          <cell r="L3813" t="str">
            <v>OFICINA TRAMACO CENTRO DE DISTRIBUCION VIA A DAULE</v>
          </cell>
        </row>
        <row r="3814">
          <cell r="A3814" t="str">
            <v>33633</v>
          </cell>
          <cell r="B3814">
            <v>513239</v>
          </cell>
          <cell r="C3814" t="str">
            <v>33633</v>
          </cell>
          <cell r="D3814" t="str">
            <v>MDELIVERY</v>
          </cell>
          <cell r="E3814" t="str">
            <v>DESPACHO</v>
          </cell>
          <cell r="F3814" t="str">
            <v>NORMAL</v>
          </cell>
          <cell r="G3814" t="str">
            <v>FT85421</v>
          </cell>
          <cell r="H3814">
            <v>44967</v>
          </cell>
          <cell r="I3814" t="str">
            <v>ENTREGADO</v>
          </cell>
          <cell r="J3814">
            <v>44970</v>
          </cell>
          <cell r="K3814" t="str">
            <v>HENRY ROGELIO BARROS LOPEZ</v>
          </cell>
          <cell r="L3814" t="str">
            <v>TARQUI CALLE AV DELTA SN Y AV JOHN F KENNDEDY</v>
          </cell>
        </row>
        <row r="3815">
          <cell r="A3815" t="str">
            <v>34362</v>
          </cell>
          <cell r="B3815">
            <v>513240</v>
          </cell>
          <cell r="C3815" t="str">
            <v>34362</v>
          </cell>
          <cell r="D3815" t="str">
            <v>MDELIVERY</v>
          </cell>
          <cell r="E3815" t="str">
            <v>DESPACHO</v>
          </cell>
          <cell r="F3815" t="str">
            <v>NORMAL</v>
          </cell>
          <cell r="G3815" t="str">
            <v>031080000034362</v>
          </cell>
          <cell r="H3815">
            <v>44967</v>
          </cell>
          <cell r="I3815" t="str">
            <v>ENTREGADO</v>
          </cell>
          <cell r="J3815">
            <v>44971</v>
          </cell>
          <cell r="K3815" t="str">
            <v>LEIDY MARICELA RODRIGUEZ GUERRERO</v>
          </cell>
          <cell r="L3815" t="str">
            <v>GONZALES SUAREZ  CALLE AV ARGENTINA SN Y GASPAR DE VILLARROEL</v>
          </cell>
        </row>
        <row r="3816">
          <cell r="A3816" t="str">
            <v>34995</v>
          </cell>
          <cell r="B3816">
            <v>513241</v>
          </cell>
          <cell r="C3816" t="str">
            <v>34995</v>
          </cell>
          <cell r="D3816" t="str">
            <v>MDELIVERY</v>
          </cell>
          <cell r="E3816" t="str">
            <v>DESPACHO</v>
          </cell>
          <cell r="F3816" t="str">
            <v>NORMAL</v>
          </cell>
          <cell r="G3816" t="str">
            <v>031080000034995</v>
          </cell>
          <cell r="H3816">
            <v>44967</v>
          </cell>
          <cell r="I3816" t="str">
            <v>ENTREGADO</v>
          </cell>
          <cell r="J3816">
            <v>44970</v>
          </cell>
          <cell r="K3816" t="str">
            <v>PABLO ISRAEL NOVILLO RODRIGUEZ</v>
          </cell>
          <cell r="L3816" t="str">
            <v>LA LIBERTAD AV 2  SN  Y CALLE 22</v>
          </cell>
        </row>
        <row r="3817">
          <cell r="A3817" t="str">
            <v>35496</v>
          </cell>
          <cell r="B3817">
            <v>513242</v>
          </cell>
          <cell r="C3817" t="str">
            <v>35496</v>
          </cell>
          <cell r="D3817" t="str">
            <v>MDELIVERY</v>
          </cell>
          <cell r="E3817" t="str">
            <v>DESPACHO</v>
          </cell>
          <cell r="F3817" t="str">
            <v>NORMAL</v>
          </cell>
          <cell r="G3817" t="str">
            <v>031080000035496</v>
          </cell>
          <cell r="H3817">
            <v>44967</v>
          </cell>
          <cell r="I3817" t="str">
            <v>ENTREGADO</v>
          </cell>
          <cell r="J3817">
            <v>44971</v>
          </cell>
          <cell r="K3817" t="str">
            <v>LUIS MIGUE MAZON POMA</v>
          </cell>
          <cell r="L3817" t="str">
            <v>VELASCO CALLE 5 DE JUNIO SN CALLE CHIMBORAZO</v>
          </cell>
        </row>
        <row r="3818">
          <cell r="A3818" t="str">
            <v>35508</v>
          </cell>
          <cell r="B3818">
            <v>513243</v>
          </cell>
          <cell r="C3818" t="str">
            <v>35508</v>
          </cell>
          <cell r="D3818" t="str">
            <v>MDELIVERY</v>
          </cell>
          <cell r="E3818" t="str">
            <v>DESPACHO</v>
          </cell>
          <cell r="F3818" t="str">
            <v>DERIVADO PICK UP</v>
          </cell>
          <cell r="G3818" t="str">
            <v>031080000035508</v>
          </cell>
          <cell r="H3818">
            <v>44967</v>
          </cell>
          <cell r="I3818" t="str">
            <v>ENTREGADO</v>
          </cell>
          <cell r="J3818">
            <v>44971</v>
          </cell>
          <cell r="K3818" t="str">
            <v>JOSE MAURICIO DIAZ SANCHEZ</v>
          </cell>
          <cell r="L3818" t="str">
            <v>OFICINA TRAMACO CAYAMBE</v>
          </cell>
        </row>
        <row r="3819">
          <cell r="A3819" t="str">
            <v>35654</v>
          </cell>
          <cell r="B3819">
            <v>513244</v>
          </cell>
          <cell r="C3819" t="str">
            <v>35654</v>
          </cell>
          <cell r="D3819" t="str">
            <v>MDELIVERY</v>
          </cell>
          <cell r="E3819" t="str">
            <v>DESPACHO</v>
          </cell>
          <cell r="F3819" t="str">
            <v>DERIVADO PICK UP</v>
          </cell>
          <cell r="G3819" t="str">
            <v>031080000035654</v>
          </cell>
          <cell r="H3819">
            <v>44967</v>
          </cell>
          <cell r="I3819" t="str">
            <v>INCIDENCIA</v>
          </cell>
          <cell r="J3819">
            <v>44973</v>
          </cell>
          <cell r="K3819" t="str">
            <v>LUIS ANTONIO  ZAMBRANO MERA</v>
          </cell>
          <cell r="L3819" t="str">
            <v>OFICINA TRAMACO BAHIA DE CARAQUEZ</v>
          </cell>
        </row>
        <row r="3820">
          <cell r="A3820" t="str">
            <v>424909124</v>
          </cell>
          <cell r="B3820">
            <v>513222</v>
          </cell>
          <cell r="C3820" t="str">
            <v>424909124</v>
          </cell>
          <cell r="D3820" t="str">
            <v>FLEXTUENTI</v>
          </cell>
          <cell r="E3820" t="str">
            <v>DESPACHO</v>
          </cell>
          <cell r="F3820" t="str">
            <v>DERIVADO PICK UP</v>
          </cell>
          <cell r="G3820" t="str">
            <v>031080424909124</v>
          </cell>
          <cell r="H3820">
            <v>44967</v>
          </cell>
          <cell r="I3820" t="str">
            <v>ENTREGADO</v>
          </cell>
          <cell r="J3820">
            <v>44970</v>
          </cell>
          <cell r="K3820" t="str">
            <v>ANGEL MIGUEL DELGADO ROMAN</v>
          </cell>
          <cell r="L3820" t="str">
            <v>OFICINA TRAMACO PORTOVIEJO CENTRO DE DISTRIBUCION</v>
          </cell>
        </row>
        <row r="3821">
          <cell r="A3821" t="str">
            <v>424909169</v>
          </cell>
          <cell r="B3821">
            <v>513223</v>
          </cell>
          <cell r="C3821" t="str">
            <v>424909169</v>
          </cell>
          <cell r="D3821" t="str">
            <v>FLEXTUENTI</v>
          </cell>
          <cell r="E3821" t="str">
            <v>DESPACHO</v>
          </cell>
          <cell r="F3821" t="str">
            <v>NORMAL</v>
          </cell>
          <cell r="G3821" t="str">
            <v>FT85338</v>
          </cell>
          <cell r="H3821">
            <v>44967</v>
          </cell>
          <cell r="I3821" t="str">
            <v>ENTREGADO</v>
          </cell>
          <cell r="J3821">
            <v>44971</v>
          </cell>
          <cell r="K3821" t="str">
            <v>GIOCONDA QUILUMBA</v>
          </cell>
          <cell r="L3821" t="str">
            <v>CENTRO HISTORICO  CALLE CALLE VARGAS  N13 32 CALLE ANTONIO ANTE</v>
          </cell>
        </row>
        <row r="3822">
          <cell r="A3822" t="str">
            <v>424909178</v>
          </cell>
          <cell r="B3822">
            <v>513224</v>
          </cell>
          <cell r="C3822" t="str">
            <v>424909178</v>
          </cell>
          <cell r="D3822" t="str">
            <v>FLEXTUENTI</v>
          </cell>
          <cell r="E3822" t="str">
            <v>DESPACHO</v>
          </cell>
          <cell r="F3822" t="str">
            <v>NORMAL</v>
          </cell>
          <cell r="G3822" t="str">
            <v>FT85337</v>
          </cell>
          <cell r="H3822">
            <v>44967</v>
          </cell>
          <cell r="I3822" t="str">
            <v>ENTREGADO</v>
          </cell>
          <cell r="J3822">
            <v>44970</v>
          </cell>
          <cell r="K3822" t="str">
            <v>CHRISTIAN DAVID FLORES ENCALADA</v>
          </cell>
          <cell r="L3822" t="str">
            <v>KENNEDY  CALLE DIOGENES PAREDES   N51 100 DE LOS ALGARROBOS</v>
          </cell>
        </row>
        <row r="3823">
          <cell r="A3823" t="str">
            <v>WS424908737</v>
          </cell>
          <cell r="B3823">
            <v>513225</v>
          </cell>
          <cell r="C3823" t="str">
            <v>WS424908737</v>
          </cell>
          <cell r="D3823" t="str">
            <v>FLEXTUENTI</v>
          </cell>
          <cell r="E3823" t="str">
            <v>DESPACHO</v>
          </cell>
          <cell r="F3823" t="str">
            <v>NORMAL</v>
          </cell>
          <cell r="G3823" t="str">
            <v>FT85408</v>
          </cell>
          <cell r="H3823">
            <v>44967</v>
          </cell>
          <cell r="I3823" t="str">
            <v>ENTREGADO</v>
          </cell>
          <cell r="J3823">
            <v>44970</v>
          </cell>
          <cell r="K3823" t="str">
            <v>RITA ALCOCER</v>
          </cell>
          <cell r="L3823" t="str">
            <v>TARQUI AV 2DA  201 CALLE  7MA</v>
          </cell>
        </row>
        <row r="3824">
          <cell r="A3824" t="str">
            <v>WS424909049</v>
          </cell>
          <cell r="B3824">
            <v>513226</v>
          </cell>
          <cell r="C3824" t="str">
            <v>WS424909049</v>
          </cell>
          <cell r="D3824" t="str">
            <v>FLEXTUENTI</v>
          </cell>
          <cell r="E3824" t="str">
            <v>DESPACHO</v>
          </cell>
          <cell r="F3824" t="str">
            <v>DERIVADO PICK UP</v>
          </cell>
          <cell r="G3824" t="str">
            <v>031080424909049</v>
          </cell>
          <cell r="H3824">
            <v>44967</v>
          </cell>
          <cell r="I3824" t="str">
            <v>ENTREGADO</v>
          </cell>
          <cell r="J3824">
            <v>44971</v>
          </cell>
          <cell r="K3824" t="str">
            <v>DANIEL LUCAS</v>
          </cell>
          <cell r="L3824" t="str">
            <v>OFICINA TRAMACO MANTA CENTRO DE DISTRIBUCION</v>
          </cell>
        </row>
        <row r="3825">
          <cell r="A3825" t="str">
            <v>424908818</v>
          </cell>
          <cell r="B3825">
            <v>513227</v>
          </cell>
          <cell r="C3825" t="str">
            <v>424908818</v>
          </cell>
          <cell r="D3825" t="str">
            <v>FLEXTUENTI</v>
          </cell>
          <cell r="E3825" t="str">
            <v>DESPACHO</v>
          </cell>
          <cell r="F3825" t="str">
            <v>EXPRESS GYE</v>
          </cell>
          <cell r="G3825" t="str">
            <v>FT85325</v>
          </cell>
          <cell r="H3825">
            <v>44967</v>
          </cell>
          <cell r="I3825" t="str">
            <v>ENTREGADO</v>
          </cell>
          <cell r="J3825">
            <v>44967</v>
          </cell>
          <cell r="K3825" t="str">
            <v>LEWIS GONZALO MARCIAL MARIN</v>
          </cell>
          <cell r="L3825" t="str">
            <v>CARBO (CONCEPCION)A A (GY)  AV 9 DE OCTUBRE SN CALLE  CHILE</v>
          </cell>
        </row>
        <row r="3826">
          <cell r="A3826" t="str">
            <v>424908857</v>
          </cell>
          <cell r="B3826">
            <v>513228</v>
          </cell>
          <cell r="C3826" t="str">
            <v>424908857</v>
          </cell>
          <cell r="D3826" t="str">
            <v>FLEXTUENTI</v>
          </cell>
          <cell r="E3826" t="str">
            <v>DESPACHO</v>
          </cell>
          <cell r="F3826" t="str">
            <v>EXPRESS GYE</v>
          </cell>
          <cell r="G3826" t="str">
            <v>FT85326</v>
          </cell>
          <cell r="H3826">
            <v>44967</v>
          </cell>
          <cell r="I3826" t="str">
            <v>ENTREGADO</v>
          </cell>
          <cell r="J3826">
            <v>44967</v>
          </cell>
          <cell r="K3826" t="str">
            <v>RAFAEL ACOSTA</v>
          </cell>
          <cell r="L3826" t="str">
            <v>TARQUI AV RODRIGUEZ BONIN  MANZANA 130 VILLA 24  SN</v>
          </cell>
        </row>
        <row r="3827">
          <cell r="A3827" t="str">
            <v>WS424909300</v>
          </cell>
          <cell r="B3827">
            <v>513229</v>
          </cell>
          <cell r="C3827" t="str">
            <v>WS424909300</v>
          </cell>
          <cell r="D3827" t="str">
            <v>FLEXTUENTI</v>
          </cell>
          <cell r="E3827" t="str">
            <v>DESPACHO</v>
          </cell>
          <cell r="F3827" t="str">
            <v>NORMAL</v>
          </cell>
          <cell r="G3827" t="str">
            <v>FT85336</v>
          </cell>
          <cell r="H3827">
            <v>44967</v>
          </cell>
          <cell r="I3827" t="str">
            <v>ENTREGADO</v>
          </cell>
          <cell r="J3827">
            <v>44970</v>
          </cell>
          <cell r="K3827" t="str">
            <v>DANNY PAUL LARA CHAVEZ</v>
          </cell>
          <cell r="L3827" t="str">
            <v>ITCHIMBIA  NATALIA VELA N17 37 PABLO GUEVARA</v>
          </cell>
        </row>
        <row r="3828">
          <cell r="A3828" t="str">
            <v>424906686</v>
          </cell>
          <cell r="B3828">
            <v>513196</v>
          </cell>
          <cell r="C3828" t="str">
            <v>424906686</v>
          </cell>
          <cell r="D3828" t="str">
            <v>FLEXTUENTI</v>
          </cell>
          <cell r="E3828" t="str">
            <v>DESPACHO</v>
          </cell>
          <cell r="F3828" t="str">
            <v>NORMAL</v>
          </cell>
          <cell r="G3828" t="str">
            <v>FT85347</v>
          </cell>
          <cell r="H3828">
            <v>44967</v>
          </cell>
          <cell r="I3828" t="str">
            <v>ENTREGADO</v>
          </cell>
          <cell r="J3828">
            <v>44971</v>
          </cell>
          <cell r="K3828" t="str">
            <v>ARMANDO TITUANA VARGAS</v>
          </cell>
          <cell r="L3828" t="str">
            <v>CHILLOGALLO 0E13B  S39 128 OSWALDO HURTADO</v>
          </cell>
        </row>
        <row r="3829">
          <cell r="A3829" t="str">
            <v>424907897</v>
          </cell>
          <cell r="B3829">
            <v>513197</v>
          </cell>
          <cell r="C3829" t="str">
            <v>424907897</v>
          </cell>
          <cell r="D3829" t="str">
            <v>FLEXTUENTI</v>
          </cell>
          <cell r="E3829" t="str">
            <v>DESPACHO</v>
          </cell>
          <cell r="F3829" t="str">
            <v>NORMAL</v>
          </cell>
          <cell r="G3829" t="str">
            <v>FT85346</v>
          </cell>
          <cell r="H3829">
            <v>44967</v>
          </cell>
          <cell r="I3829" t="str">
            <v>ENTREGADO</v>
          </cell>
          <cell r="J3829">
            <v>44971</v>
          </cell>
          <cell r="K3829" t="str">
            <v>ANA ERASO</v>
          </cell>
          <cell r="L3829" t="str">
            <v>BELISARIO QUEVEDO CALLE HUMBERTO ALBORNOZ  OE5 208   DPT 3B   M DE NIZA</v>
          </cell>
        </row>
        <row r="3830">
          <cell r="A3830" t="str">
            <v>424907949</v>
          </cell>
          <cell r="B3830">
            <v>513198</v>
          </cell>
          <cell r="C3830" t="str">
            <v>424907949</v>
          </cell>
          <cell r="D3830" t="str">
            <v>FLEXTUENTI</v>
          </cell>
          <cell r="E3830" t="str">
            <v>DESPACHO</v>
          </cell>
          <cell r="F3830" t="str">
            <v>NORMAL</v>
          </cell>
          <cell r="G3830" t="str">
            <v>FT85345</v>
          </cell>
          <cell r="H3830">
            <v>44967</v>
          </cell>
          <cell r="I3830" t="str">
            <v>ENTREGADO</v>
          </cell>
          <cell r="J3830">
            <v>44971</v>
          </cell>
          <cell r="K3830" t="str">
            <v>FAUSTO NARANJO</v>
          </cell>
          <cell r="L3830" t="str">
            <v>BELISARIO QUEVEDO CALLE HUMBERTO ALBORNOZ  OE5 208   DPT 3B   M DE NIZA</v>
          </cell>
        </row>
        <row r="3831">
          <cell r="A3831" t="str">
            <v>424907962</v>
          </cell>
          <cell r="B3831">
            <v>513199</v>
          </cell>
          <cell r="C3831" t="str">
            <v>424907962</v>
          </cell>
          <cell r="D3831" t="str">
            <v>FLEXTUENTI</v>
          </cell>
          <cell r="E3831" t="str">
            <v>DESPACHO</v>
          </cell>
          <cell r="F3831" t="str">
            <v>NORMAL</v>
          </cell>
          <cell r="G3831" t="str">
            <v>031080424907962</v>
          </cell>
          <cell r="H3831">
            <v>44967</v>
          </cell>
          <cell r="I3831" t="str">
            <v>ENTREGADO</v>
          </cell>
          <cell r="J3831">
            <v>44971</v>
          </cell>
          <cell r="K3831" t="str">
            <v>JONY MEDRANDA</v>
          </cell>
          <cell r="L3831" t="str">
            <v>RIOBAMBA  CALLE RAFAEL FERRER 579 PASAJE A</v>
          </cell>
        </row>
        <row r="3832">
          <cell r="A3832" t="str">
            <v>424907965</v>
          </cell>
          <cell r="B3832">
            <v>513200</v>
          </cell>
          <cell r="C3832" t="str">
            <v>424907965</v>
          </cell>
          <cell r="D3832" t="str">
            <v>FLEXTUENTI</v>
          </cell>
          <cell r="E3832" t="str">
            <v>DESPACHO</v>
          </cell>
          <cell r="F3832" t="str">
            <v>EXPRESS UIO</v>
          </cell>
          <cell r="G3832" t="str">
            <v>FTR46779</v>
          </cell>
          <cell r="H3832">
            <v>44967</v>
          </cell>
          <cell r="I3832" t="str">
            <v>ENTREGADO</v>
          </cell>
          <cell r="J3832">
            <v>44967</v>
          </cell>
          <cell r="K3832" t="str">
            <v>MAURICIO LOPEZ</v>
          </cell>
          <cell r="L3832" t="str">
            <v>INAQUITO  CALLE EL BATAN SN  AV ELOY ALFARO DELGADO</v>
          </cell>
        </row>
        <row r="3833">
          <cell r="A3833" t="str">
            <v>424908021</v>
          </cell>
          <cell r="B3833">
            <v>513201</v>
          </cell>
          <cell r="C3833" t="str">
            <v>424908021</v>
          </cell>
          <cell r="D3833" t="str">
            <v>FLEXTUENTI</v>
          </cell>
          <cell r="E3833" t="str">
            <v>DESPACHO</v>
          </cell>
          <cell r="F3833" t="str">
            <v>NORMAL</v>
          </cell>
          <cell r="G3833" t="str">
            <v>FT85344</v>
          </cell>
          <cell r="H3833">
            <v>44967</v>
          </cell>
          <cell r="I3833" t="str">
            <v>ENTREGADO</v>
          </cell>
          <cell r="J3833">
            <v>44970</v>
          </cell>
          <cell r="K3833" t="str">
            <v>JONATHAN ALCIVAR</v>
          </cell>
          <cell r="L3833" t="str">
            <v>LA LIBERTAD   CALLE ALHAJUELA S28  76 LETAMENDI</v>
          </cell>
        </row>
        <row r="3834">
          <cell r="A3834" t="str">
            <v>424908030</v>
          </cell>
          <cell r="B3834">
            <v>513202</v>
          </cell>
          <cell r="C3834" t="str">
            <v>424908030</v>
          </cell>
          <cell r="D3834" t="str">
            <v>FLEXTUENTI</v>
          </cell>
          <cell r="E3834" t="str">
            <v>DESPACHO</v>
          </cell>
          <cell r="F3834" t="str">
            <v>NORMAL</v>
          </cell>
          <cell r="G3834" t="str">
            <v>FT85343</v>
          </cell>
          <cell r="H3834">
            <v>44967</v>
          </cell>
          <cell r="I3834" t="str">
            <v>ENTREGADO</v>
          </cell>
          <cell r="J3834">
            <v>44972</v>
          </cell>
          <cell r="K3834" t="str">
            <v>PAOLA ARAUJO</v>
          </cell>
          <cell r="L3834" t="str">
            <v>SAN ISIDRO DEL INCA ELOY ALFARO  SN  Y DE LOS ALAMOS</v>
          </cell>
        </row>
        <row r="3835">
          <cell r="A3835" t="str">
            <v>424908036</v>
          </cell>
          <cell r="B3835">
            <v>513203</v>
          </cell>
          <cell r="C3835" t="str">
            <v>424908036</v>
          </cell>
          <cell r="D3835" t="str">
            <v>FLEXTUENTI</v>
          </cell>
          <cell r="E3835" t="str">
            <v>DESPACHO</v>
          </cell>
          <cell r="F3835" t="str">
            <v>NORMAL</v>
          </cell>
          <cell r="G3835" t="str">
            <v>FT85342</v>
          </cell>
          <cell r="H3835">
            <v>44967</v>
          </cell>
          <cell r="I3835" t="str">
            <v>ENTREGADO</v>
          </cell>
          <cell r="J3835">
            <v>44970</v>
          </cell>
          <cell r="K3835" t="str">
            <v>ROSA MARINA DIAZ RUIZ</v>
          </cell>
          <cell r="L3835" t="str">
            <v>EL CONDADO CALLE JUAN PROCEL OE5 15 SAN FRANCISCO DE RUMIURCO</v>
          </cell>
        </row>
        <row r="3836">
          <cell r="A3836" t="str">
            <v>424908071</v>
          </cell>
          <cell r="B3836">
            <v>513204</v>
          </cell>
          <cell r="C3836" t="str">
            <v>424908071</v>
          </cell>
          <cell r="D3836" t="str">
            <v>FLEXTUENTI</v>
          </cell>
          <cell r="E3836" t="str">
            <v>DESPACHO</v>
          </cell>
          <cell r="F3836" t="str">
            <v>NORMAL</v>
          </cell>
          <cell r="G3836" t="str">
            <v>031080424908071</v>
          </cell>
          <cell r="H3836">
            <v>44967</v>
          </cell>
          <cell r="I3836" t="str">
            <v>ENTREGADO</v>
          </cell>
          <cell r="J3836">
            <v>44971</v>
          </cell>
          <cell r="K3836" t="str">
            <v>TANIA ESCUDERO</v>
          </cell>
          <cell r="L3836" t="str">
            <v>GUANO VIA SAN ANDRES  SN  SN</v>
          </cell>
        </row>
        <row r="3837">
          <cell r="A3837" t="str">
            <v>424908072</v>
          </cell>
          <cell r="B3837">
            <v>513205</v>
          </cell>
          <cell r="C3837" t="str">
            <v>424908072</v>
          </cell>
          <cell r="D3837" t="str">
            <v>FLEXTUENTI</v>
          </cell>
          <cell r="E3837" t="str">
            <v>DESPACHO</v>
          </cell>
          <cell r="F3837" t="str">
            <v>NORMAL</v>
          </cell>
          <cell r="G3837" t="str">
            <v>031080424908072</v>
          </cell>
          <cell r="H3837">
            <v>44967</v>
          </cell>
          <cell r="I3837" t="str">
            <v>ENTREGADO</v>
          </cell>
          <cell r="J3837">
            <v>44971</v>
          </cell>
          <cell r="K3837" t="str">
            <v>TANIA ESCUDERO</v>
          </cell>
          <cell r="L3837" t="str">
            <v>SAN ANDRES  CALLE TOMAR RAMIREZ  SN SN</v>
          </cell>
        </row>
        <row r="3838">
          <cell r="A3838" t="str">
            <v>424908073</v>
          </cell>
          <cell r="B3838">
            <v>513206</v>
          </cell>
          <cell r="C3838" t="str">
            <v>424908073</v>
          </cell>
          <cell r="D3838" t="str">
            <v>FLEXTUENTI</v>
          </cell>
          <cell r="E3838" t="str">
            <v>DESPACHO</v>
          </cell>
          <cell r="F3838" t="str">
            <v>NORMAL</v>
          </cell>
          <cell r="G3838" t="str">
            <v>031080424908073</v>
          </cell>
          <cell r="H3838">
            <v>44967</v>
          </cell>
          <cell r="I3838" t="str">
            <v>ENTREGADO</v>
          </cell>
          <cell r="J3838">
            <v>44971</v>
          </cell>
          <cell r="K3838" t="str">
            <v>AMADA SOLIS</v>
          </cell>
          <cell r="L3838" t="str">
            <v>GUANO VIA SAN ANDRES  SN  SN</v>
          </cell>
        </row>
        <row r="3839">
          <cell r="A3839" t="str">
            <v>424908083</v>
          </cell>
          <cell r="B3839">
            <v>513207</v>
          </cell>
          <cell r="C3839" t="str">
            <v>424908083</v>
          </cell>
          <cell r="D3839" t="str">
            <v>FLEXTUENTI</v>
          </cell>
          <cell r="E3839" t="str">
            <v>DESPACHO</v>
          </cell>
          <cell r="F3839" t="str">
            <v>EXPRESS UIO</v>
          </cell>
          <cell r="G3839" t="str">
            <v>FTR46778</v>
          </cell>
          <cell r="H3839">
            <v>44967</v>
          </cell>
          <cell r="I3839" t="str">
            <v>ENTREGADO</v>
          </cell>
          <cell r="J3839">
            <v>44967</v>
          </cell>
          <cell r="K3839" t="str">
            <v>HENRY MOISES GUZMAN VALERIANO</v>
          </cell>
          <cell r="L3839" t="str">
            <v>INAQUITO   AV DE LA REPUBLICA  SN RUMIPAMBA</v>
          </cell>
        </row>
        <row r="3840">
          <cell r="A3840" t="str">
            <v>424908144</v>
          </cell>
          <cell r="B3840">
            <v>513208</v>
          </cell>
          <cell r="C3840" t="str">
            <v>424908144</v>
          </cell>
          <cell r="D3840" t="str">
            <v>FLEXTUENTI</v>
          </cell>
          <cell r="E3840" t="str">
            <v>DESPACHO</v>
          </cell>
          <cell r="F3840" t="str">
            <v>DERIVADO PICK UP</v>
          </cell>
          <cell r="G3840" t="str">
            <v>031080424908144</v>
          </cell>
          <cell r="H3840">
            <v>44967</v>
          </cell>
          <cell r="I3840" t="str">
            <v>ENTREGADO</v>
          </cell>
          <cell r="J3840">
            <v>44973</v>
          </cell>
          <cell r="K3840" t="str">
            <v>Bella Moran ayon</v>
          </cell>
          <cell r="L3840" t="str">
            <v>OFICINA TRAMACO LA LIBERTAD</v>
          </cell>
        </row>
        <row r="3841">
          <cell r="A3841" t="str">
            <v>424908151</v>
          </cell>
          <cell r="B3841">
            <v>513209</v>
          </cell>
          <cell r="C3841" t="str">
            <v>424908151</v>
          </cell>
          <cell r="D3841" t="str">
            <v>FLEXTUENTI</v>
          </cell>
          <cell r="E3841" t="str">
            <v>DESPACHO</v>
          </cell>
          <cell r="F3841" t="str">
            <v>NORMAL</v>
          </cell>
          <cell r="G3841" t="str">
            <v>IC6971</v>
          </cell>
          <cell r="H3841">
            <v>44967</v>
          </cell>
          <cell r="I3841" t="str">
            <v>ENTREGADO</v>
          </cell>
          <cell r="J3841">
            <v>44970</v>
          </cell>
          <cell r="K3841" t="str">
            <v>ANDREA PAREDES</v>
          </cell>
          <cell r="L3841" t="str">
            <v>SAN BLAS  CALLE GRAN COLOMBIA  4  86    MARIANO CUEVA</v>
          </cell>
        </row>
        <row r="3842">
          <cell r="A3842" t="str">
            <v>424908155</v>
          </cell>
          <cell r="B3842">
            <v>513210</v>
          </cell>
          <cell r="C3842" t="str">
            <v>424908155</v>
          </cell>
          <cell r="D3842" t="str">
            <v>FLEXTUENTI</v>
          </cell>
          <cell r="E3842" t="str">
            <v>DESPACHO</v>
          </cell>
          <cell r="F3842" t="str">
            <v>NORMAL</v>
          </cell>
          <cell r="G3842" t="str">
            <v>FT85413</v>
          </cell>
          <cell r="H3842">
            <v>44967</v>
          </cell>
          <cell r="I3842" t="str">
            <v>ENTREGADO</v>
          </cell>
          <cell r="J3842">
            <v>44970</v>
          </cell>
          <cell r="K3842" t="str">
            <v>NELSON ANTONIO TUBAY HIDALGO</v>
          </cell>
          <cell r="L3842" t="str">
            <v>TARQUI AV 43 S  MANZANA 255 SOLAR 13  CA 3A SO</v>
          </cell>
        </row>
        <row r="3843">
          <cell r="A3843" t="str">
            <v>424908158</v>
          </cell>
          <cell r="B3843">
            <v>513211</v>
          </cell>
          <cell r="C3843" t="str">
            <v>424908158</v>
          </cell>
          <cell r="D3843" t="str">
            <v>FLEXTUENTI</v>
          </cell>
          <cell r="E3843" t="str">
            <v>DESPACHO</v>
          </cell>
          <cell r="F3843" t="str">
            <v>NORMAL</v>
          </cell>
          <cell r="G3843" t="str">
            <v>FT85412</v>
          </cell>
          <cell r="H3843">
            <v>44967</v>
          </cell>
          <cell r="I3843" t="str">
            <v>ENTREGADO</v>
          </cell>
          <cell r="J3843">
            <v>44970</v>
          </cell>
          <cell r="K3843" t="str">
            <v>DIANA CABRERA</v>
          </cell>
          <cell r="L3843" t="str">
            <v>TARQUI CALLE 12A MZ 22 VILLA 10  CALLE MANUEL RENDON SEMINARIO</v>
          </cell>
        </row>
        <row r="3844">
          <cell r="A3844" t="str">
            <v>424908187</v>
          </cell>
          <cell r="B3844">
            <v>513212</v>
          </cell>
          <cell r="C3844" t="str">
            <v>424908187</v>
          </cell>
          <cell r="D3844" t="str">
            <v>FLEXTUENTI</v>
          </cell>
          <cell r="E3844" t="str">
            <v>DESPACHO</v>
          </cell>
          <cell r="F3844" t="str">
            <v>NORMAL</v>
          </cell>
          <cell r="G3844" t="str">
            <v>FT85341</v>
          </cell>
          <cell r="H3844">
            <v>44967</v>
          </cell>
          <cell r="I3844" t="str">
            <v>ENTREGADO</v>
          </cell>
          <cell r="J3844">
            <v>44970</v>
          </cell>
          <cell r="K3844" t="str">
            <v>GABRIEL ESPARZA</v>
          </cell>
          <cell r="L3844" t="str">
            <v>KENNEDY VICTOR MIDEROS  N5507 IGNACIO ORUNA</v>
          </cell>
        </row>
        <row r="3845">
          <cell r="A3845" t="str">
            <v>424908218</v>
          </cell>
          <cell r="B3845">
            <v>513213</v>
          </cell>
          <cell r="C3845" t="str">
            <v>424908218</v>
          </cell>
          <cell r="D3845" t="str">
            <v>FLEXTUENTI</v>
          </cell>
          <cell r="E3845" t="str">
            <v>DESPACHO</v>
          </cell>
          <cell r="F3845" t="str">
            <v>NORMAL</v>
          </cell>
          <cell r="G3845" t="str">
            <v>FT85340</v>
          </cell>
          <cell r="H3845">
            <v>44967</v>
          </cell>
          <cell r="I3845" t="str">
            <v>ENTREGADO</v>
          </cell>
          <cell r="J3845">
            <v>44970</v>
          </cell>
          <cell r="K3845" t="str">
            <v>DANIEL EGAS</v>
          </cell>
          <cell r="L3845" t="str">
            <v>CHILLOGALLO SANTA MARIA ENCARNACION  OE11 152  TABIAZO</v>
          </cell>
        </row>
        <row r="3846">
          <cell r="A3846" t="str">
            <v>424908379</v>
          </cell>
          <cell r="B3846">
            <v>513214</v>
          </cell>
          <cell r="C3846" t="str">
            <v>424908379</v>
          </cell>
          <cell r="D3846" t="str">
            <v>FLEXTUENTI</v>
          </cell>
          <cell r="E3846" t="str">
            <v>DESPACHO</v>
          </cell>
          <cell r="F3846" t="str">
            <v>DERIVADO PICK UP</v>
          </cell>
          <cell r="G3846" t="str">
            <v>031080424908379</v>
          </cell>
          <cell r="H3846">
            <v>44967</v>
          </cell>
          <cell r="I3846" t="str">
            <v>INCIDENCIA</v>
          </cell>
          <cell r="J3846">
            <v>44973</v>
          </cell>
          <cell r="K3846" t="str">
            <v>CARMEN TACURI</v>
          </cell>
          <cell r="L3846" t="str">
            <v>OFICINA TRAMACO CUENCA QUINTA CHICA</v>
          </cell>
        </row>
        <row r="3847">
          <cell r="A3847" t="str">
            <v>424908394</v>
          </cell>
          <cell r="B3847">
            <v>513215</v>
          </cell>
          <cell r="C3847" t="str">
            <v>424908394</v>
          </cell>
          <cell r="D3847" t="str">
            <v>FLEXTUENTI</v>
          </cell>
          <cell r="E3847" t="str">
            <v>DESPACHO</v>
          </cell>
          <cell r="F3847" t="str">
            <v>NORMAL</v>
          </cell>
          <cell r="G3847" t="str">
            <v>031080424908394</v>
          </cell>
          <cell r="H3847">
            <v>44967</v>
          </cell>
          <cell r="I3847" t="str">
            <v>ENTREGADO</v>
          </cell>
          <cell r="J3847">
            <v>44971</v>
          </cell>
          <cell r="K3847" t="str">
            <v>DIANA REYNA</v>
          </cell>
          <cell r="L3847" t="str">
            <v>PEDERNALES CALLE PEDERNALES SN CALLE 3 DE NOVIEMBRE</v>
          </cell>
        </row>
        <row r="3848">
          <cell r="A3848" t="str">
            <v>424908801</v>
          </cell>
          <cell r="B3848">
            <v>513216</v>
          </cell>
          <cell r="C3848" t="str">
            <v>424908801</v>
          </cell>
          <cell r="D3848" t="str">
            <v>FLEXTUENTI</v>
          </cell>
          <cell r="E3848" t="str">
            <v>DESPACHO</v>
          </cell>
          <cell r="F3848" t="str">
            <v>NORMAL</v>
          </cell>
          <cell r="G3848" t="str">
            <v>FT85411</v>
          </cell>
          <cell r="H3848">
            <v>44967</v>
          </cell>
          <cell r="I3848" t="str">
            <v>ENTREGADO</v>
          </cell>
          <cell r="J3848">
            <v>44970</v>
          </cell>
          <cell r="K3848" t="str">
            <v>ARIANA VALVERDE RUIZ</v>
          </cell>
          <cell r="L3848" t="str">
            <v>TARQUI   AV EDUARDO SOLA FRANCO MZ 332 SL 11  3RA PEAT 43 NO</v>
          </cell>
        </row>
        <row r="3849">
          <cell r="A3849" t="str">
            <v>424908813</v>
          </cell>
          <cell r="B3849">
            <v>513217</v>
          </cell>
          <cell r="C3849" t="str">
            <v>424908813</v>
          </cell>
          <cell r="D3849" t="str">
            <v>FLEXTUENTI</v>
          </cell>
          <cell r="E3849" t="str">
            <v>DESPACHO</v>
          </cell>
          <cell r="F3849" t="str">
            <v>NORMAL</v>
          </cell>
          <cell r="G3849" t="str">
            <v>FT85410</v>
          </cell>
          <cell r="H3849">
            <v>44967</v>
          </cell>
          <cell r="I3849" t="str">
            <v>ENTREGADO</v>
          </cell>
          <cell r="J3849">
            <v>44970</v>
          </cell>
          <cell r="K3849" t="str">
            <v>LEWIS GONZALO MARCIAL MARIN</v>
          </cell>
          <cell r="L3849" t="str">
            <v>CARBO  AV 9 DE OCTUBRE  PISO 9 OFICINA 905  CHILE</v>
          </cell>
        </row>
        <row r="3850">
          <cell r="A3850" t="str">
            <v>424909097</v>
          </cell>
          <cell r="B3850">
            <v>513218</v>
          </cell>
          <cell r="C3850" t="str">
            <v>424909097</v>
          </cell>
          <cell r="D3850" t="str">
            <v>FLEXTUENTI</v>
          </cell>
          <cell r="E3850" t="str">
            <v>DESPACHO</v>
          </cell>
          <cell r="F3850" t="str">
            <v>NORMAL</v>
          </cell>
          <cell r="G3850" t="str">
            <v>031080424909097</v>
          </cell>
          <cell r="H3850">
            <v>44967</v>
          </cell>
          <cell r="I3850" t="str">
            <v>INCIDENCIA</v>
          </cell>
          <cell r="J3850">
            <v>44973</v>
          </cell>
          <cell r="K3850" t="str">
            <v>LYN ANTONIO DE LA ROSA MORA</v>
          </cell>
          <cell r="L3850" t="str">
            <v>CALCETA  CALLEJON LIBERTAD  SN CALLE SIXTO DURAN BALLEN</v>
          </cell>
        </row>
        <row r="3851">
          <cell r="A3851" t="str">
            <v>424909101</v>
          </cell>
          <cell r="B3851">
            <v>513219</v>
          </cell>
          <cell r="C3851" t="str">
            <v>424909101</v>
          </cell>
          <cell r="D3851" t="str">
            <v>FLEXTUENTI</v>
          </cell>
          <cell r="E3851" t="str">
            <v>DESPACHO</v>
          </cell>
          <cell r="F3851" t="str">
            <v>NORMAL</v>
          </cell>
          <cell r="G3851" t="str">
            <v>FT85339</v>
          </cell>
          <cell r="H3851">
            <v>44967</v>
          </cell>
          <cell r="I3851" t="str">
            <v>ENTREGADO</v>
          </cell>
          <cell r="J3851">
            <v>44970</v>
          </cell>
          <cell r="K3851" t="str">
            <v>CESAR TACO</v>
          </cell>
          <cell r="L3851" t="str">
            <v>CHILLOGALLO AV CARMEN ILLESCAS   S16 72  CALLE 3</v>
          </cell>
        </row>
        <row r="3852">
          <cell r="A3852" t="str">
            <v>424909120</v>
          </cell>
          <cell r="B3852">
            <v>513220</v>
          </cell>
          <cell r="C3852" t="str">
            <v>424909120</v>
          </cell>
          <cell r="D3852" t="str">
            <v>FLEXTUENTI</v>
          </cell>
          <cell r="E3852" t="str">
            <v>DESPACHO</v>
          </cell>
          <cell r="F3852" t="str">
            <v>NORMAL</v>
          </cell>
          <cell r="G3852" t="str">
            <v>FT85409</v>
          </cell>
          <cell r="H3852">
            <v>44967</v>
          </cell>
          <cell r="I3852" t="str">
            <v>ENTREGADO</v>
          </cell>
          <cell r="J3852">
            <v>44970</v>
          </cell>
          <cell r="K3852" t="str">
            <v>CLAUDIA CAZANAS</v>
          </cell>
          <cell r="L3852" t="str">
            <v>TARQUI  5 CALLEJON 20 NE  MZ 49 VILLA 7 CALLE ALBA CALDERON</v>
          </cell>
        </row>
        <row r="3853">
          <cell r="A3853" t="str">
            <v>424909122</v>
          </cell>
          <cell r="B3853">
            <v>513221</v>
          </cell>
          <cell r="C3853" t="str">
            <v>424909122</v>
          </cell>
          <cell r="D3853" t="str">
            <v>FLEXTUENTI</v>
          </cell>
          <cell r="E3853" t="str">
            <v>DESPACHO</v>
          </cell>
          <cell r="F3853" t="str">
            <v>NORMAL</v>
          </cell>
          <cell r="G3853" t="str">
            <v>031080424909122</v>
          </cell>
          <cell r="H3853">
            <v>44967</v>
          </cell>
          <cell r="I3853" t="str">
            <v>ENTREGADO</v>
          </cell>
          <cell r="J3853">
            <v>44971</v>
          </cell>
          <cell r="K3853" t="str">
            <v>Egma Narvaez</v>
          </cell>
          <cell r="L3853" t="str">
            <v>AZOGUES AV ERNESTO CHE GUEVARA  SN AV 16 DE ABRIL</v>
          </cell>
        </row>
        <row r="3854">
          <cell r="A3854" t="str">
            <v>98916029</v>
          </cell>
          <cell r="B3854">
            <v>513164</v>
          </cell>
          <cell r="C3854" t="str">
            <v>98916029</v>
          </cell>
          <cell r="D3854" t="str">
            <v>HYCITE</v>
          </cell>
          <cell r="E3854" t="str">
            <v>DESPACHO</v>
          </cell>
          <cell r="F3854" t="str">
            <v>NORMAL</v>
          </cell>
          <cell r="G3854" t="str">
            <v>ITQ6918</v>
          </cell>
          <cell r="H3854">
            <v>44967</v>
          </cell>
          <cell r="I3854" t="str">
            <v>ENTREGADO</v>
          </cell>
          <cell r="J3854">
            <v>44970</v>
          </cell>
          <cell r="K3854" t="str">
            <v>JEFFERSON P BATALLAS</v>
          </cell>
          <cell r="L3854" t="str">
            <v>RIO COFANES Y BARTOLOMA, DE SEGOVIA EDIFICIO ROYAL PRESTIGE PISO 4  DISTRITO METROPOLITANO 170513 PICHINCHA</v>
          </cell>
        </row>
        <row r="3855">
          <cell r="A3855" t="str">
            <v>98916072</v>
          </cell>
          <cell r="B3855">
            <v>513165</v>
          </cell>
          <cell r="C3855" t="str">
            <v>98916072</v>
          </cell>
          <cell r="D3855" t="str">
            <v>HYCITE</v>
          </cell>
          <cell r="E3855" t="str">
            <v>DESPACHO</v>
          </cell>
          <cell r="F3855" t="str">
            <v>NORMAL</v>
          </cell>
          <cell r="G3855" t="str">
            <v>031002004253298</v>
          </cell>
          <cell r="H3855">
            <v>44967</v>
          </cell>
          <cell r="I3855" t="str">
            <v>ENTREGADO</v>
          </cell>
          <cell r="J3855">
            <v>44970</v>
          </cell>
          <cell r="K3855" t="str">
            <v>GINGER GONZALEZ</v>
          </cell>
          <cell r="L3855" t="str">
            <v>CALLE 58 SANTA ELENA ENTRE AV 39 Y 42 SALINAS // BARRIO 15 DE JULIO SANTA ROSA 240207 SANTA ELENA</v>
          </cell>
        </row>
        <row r="3856">
          <cell r="A3856" t="str">
            <v>98916145</v>
          </cell>
          <cell r="B3856">
            <v>513166</v>
          </cell>
          <cell r="C3856" t="str">
            <v>98916145</v>
          </cell>
          <cell r="D3856" t="str">
            <v>HYCITE</v>
          </cell>
          <cell r="E3856" t="str">
            <v>DESPACHO</v>
          </cell>
          <cell r="F3856" t="str">
            <v>NORMAL</v>
          </cell>
          <cell r="G3856" t="str">
            <v>ITG6919</v>
          </cell>
          <cell r="H3856">
            <v>44967</v>
          </cell>
          <cell r="I3856" t="str">
            <v>ENTREGADO</v>
          </cell>
          <cell r="J3856">
            <v>44970</v>
          </cell>
          <cell r="K3856" t="str">
            <v>MARTHA PIONCE</v>
          </cell>
          <cell r="L3856" t="str">
            <v>CALLE LL ENTRE LA 25 Y LA 26 ESTACION DE LA 44 GUAYAQUIL//GUAYAQUIL FEBRES CORDERO 090104 GUAYAS</v>
          </cell>
        </row>
        <row r="3857">
          <cell r="A3857" t="str">
            <v>98916180</v>
          </cell>
          <cell r="B3857">
            <v>513167</v>
          </cell>
          <cell r="C3857" t="str">
            <v>98916180</v>
          </cell>
          <cell r="D3857" t="str">
            <v>HYCITE</v>
          </cell>
          <cell r="E3857" t="str">
            <v>DESPACHO</v>
          </cell>
          <cell r="F3857" t="str">
            <v>NORMAL</v>
          </cell>
          <cell r="G3857" t="str">
            <v>ITQ6920</v>
          </cell>
          <cell r="H3857">
            <v>44967</v>
          </cell>
          <cell r="I3857" t="str">
            <v>ENTREGADO</v>
          </cell>
          <cell r="J3857">
            <v>44970</v>
          </cell>
          <cell r="K3857" t="str">
            <v>ESTEBAN MOSQUERA</v>
          </cell>
          <cell r="L3857" t="str">
            <v>E4 ALEMANIA N32172 N33 PISO OE2-4 FRENTE EMPRESA AGUA POTABLE POR ALEMANI QUITO IA,AQUITO 170508 PICHINCHA</v>
          </cell>
        </row>
        <row r="3858">
          <cell r="A3858" t="str">
            <v>98916293</v>
          </cell>
          <cell r="B3858">
            <v>513168</v>
          </cell>
          <cell r="C3858" t="str">
            <v>98916293</v>
          </cell>
          <cell r="D3858" t="str">
            <v>HYCITE</v>
          </cell>
          <cell r="E3858" t="str">
            <v>DESPACHO</v>
          </cell>
          <cell r="F3858" t="str">
            <v>NORMAL</v>
          </cell>
          <cell r="G3858" t="str">
            <v>ITG6921</v>
          </cell>
          <cell r="H3858">
            <v>44967</v>
          </cell>
          <cell r="I3858" t="str">
            <v>ENTREGADO</v>
          </cell>
          <cell r="J3858">
            <v>44970</v>
          </cell>
          <cell r="K3858" t="str">
            <v>MELANIE RODRIGUEZ</v>
          </cell>
          <cell r="L3858" t="str">
            <v>MZ 45 VILLA 3 SAUCES 2 AL LADO CAFE DE BYRON GUAYAQUIL TARQUI 090505 GUAYAS</v>
          </cell>
        </row>
        <row r="3859">
          <cell r="A3859" t="str">
            <v>98916533</v>
          </cell>
          <cell r="B3859">
            <v>513169</v>
          </cell>
          <cell r="C3859" t="str">
            <v>98916533</v>
          </cell>
          <cell r="D3859" t="str">
            <v>HYCITE</v>
          </cell>
          <cell r="E3859" t="str">
            <v>DESPACHO</v>
          </cell>
          <cell r="F3859" t="str">
            <v>NORMAL</v>
          </cell>
          <cell r="G3859" t="str">
            <v>ITQ6943</v>
          </cell>
          <cell r="H3859">
            <v>44967</v>
          </cell>
          <cell r="I3859" t="str">
            <v>ENTREGADO</v>
          </cell>
          <cell r="J3859">
            <v>44970</v>
          </cell>
          <cell r="K3859" t="str">
            <v>ALEXANDRA OVIEDO</v>
          </cell>
          <cell r="L3859" t="str">
            <v>AV ELOY ALFARO 37-278 Y COREMO EDF BLANCO PISO 2 PARADA BUS PORTETE QUITO-NORTE CUMBAYA 170135 PICHINCHA</v>
          </cell>
        </row>
        <row r="3860">
          <cell r="A3860" t="str">
            <v>98916727</v>
          </cell>
          <cell r="B3860">
            <v>513170</v>
          </cell>
          <cell r="C3860" t="str">
            <v>98916727</v>
          </cell>
          <cell r="D3860" t="str">
            <v>HYCITE</v>
          </cell>
          <cell r="E3860" t="str">
            <v>DESPACHO</v>
          </cell>
          <cell r="F3860" t="str">
            <v>NORMAL</v>
          </cell>
          <cell r="G3860" t="str">
            <v>ITG6923</v>
          </cell>
          <cell r="H3860">
            <v>44967</v>
          </cell>
          <cell r="I3860" t="str">
            <v>ENTREGADO</v>
          </cell>
          <cell r="J3860">
            <v>44970</v>
          </cell>
          <cell r="K3860" t="str">
            <v>YOMAYRA VALDEZ</v>
          </cell>
          <cell r="L3860" t="str">
            <v>BATALLON DEL SUBURBIO 33 Y LA N GUAYAQUIL-BATALLON DEL SUBURBIO  TARQUI 090904 GUAYAS</v>
          </cell>
        </row>
        <row r="3861">
          <cell r="A3861" t="str">
            <v>98916861</v>
          </cell>
          <cell r="B3861">
            <v>513171</v>
          </cell>
          <cell r="C3861" t="str">
            <v>98916861</v>
          </cell>
          <cell r="D3861" t="str">
            <v>HYCITE</v>
          </cell>
          <cell r="E3861" t="str">
            <v>DESPACHO</v>
          </cell>
          <cell r="F3861" t="str">
            <v>NORMAL</v>
          </cell>
          <cell r="G3861" t="str">
            <v>ITG6924</v>
          </cell>
          <cell r="H3861">
            <v>44967</v>
          </cell>
          <cell r="I3861" t="str">
            <v>ENTREGADO</v>
          </cell>
          <cell r="J3861">
            <v>44970</v>
          </cell>
          <cell r="K3861" t="str">
            <v>ALLISON ARAUZ</v>
          </cell>
          <cell r="L3861" t="str">
            <v>PARAISO DE LA FLOR MZ 402 SOLAR 13 BLOQUE 9 POR EL TIA GUAYAQUIL//NORTE TARQUI 090802 GUAYAS</v>
          </cell>
        </row>
        <row r="3862">
          <cell r="A3862" t="str">
            <v>98918176</v>
          </cell>
          <cell r="B3862">
            <v>513172</v>
          </cell>
          <cell r="C3862" t="str">
            <v>98918176</v>
          </cell>
          <cell r="D3862" t="str">
            <v>HYCITE</v>
          </cell>
          <cell r="E3862" t="str">
            <v>DESPACHO</v>
          </cell>
          <cell r="F3862" t="str">
            <v>NORMAL</v>
          </cell>
          <cell r="G3862" t="str">
            <v>ITQ6925 / ITQ7445</v>
          </cell>
          <cell r="H3862">
            <v>44967</v>
          </cell>
          <cell r="I3862" t="str">
            <v>HABILITADO_RUTEO</v>
          </cell>
          <cell r="J3862">
            <v>44973</v>
          </cell>
          <cell r="K3862" t="str">
            <v>MICAELA PANTOJA</v>
          </cell>
          <cell r="L3862" t="str">
            <v>E4 ALEMANIA N32172 N33 PISO OE2-4 FRENTE EMPRESA AGUA POTABLE POR ALEMANI PROVINCIA PICHINCHA QUITO IÑAQUITO.</v>
          </cell>
        </row>
        <row r="3863">
          <cell r="A3863" t="str">
            <v>98918250</v>
          </cell>
          <cell r="B3863">
            <v>513173</v>
          </cell>
          <cell r="C3863" t="str">
            <v>98918250</v>
          </cell>
          <cell r="D3863" t="str">
            <v>HYCITE</v>
          </cell>
          <cell r="E3863" t="str">
            <v>DESPACHO</v>
          </cell>
          <cell r="F3863" t="str">
            <v>NORMAL</v>
          </cell>
          <cell r="G3863" t="str">
            <v>ITG6926</v>
          </cell>
          <cell r="H3863">
            <v>44967</v>
          </cell>
          <cell r="I3863" t="str">
            <v>ENTREGADO</v>
          </cell>
          <cell r="J3863">
            <v>44970</v>
          </cell>
          <cell r="K3863" t="str">
            <v>DIANA RIVERA</v>
          </cell>
          <cell r="L3863" t="str">
            <v>URBANIZACION VILLA BONITA ETAPA 16 MAZ 5438 V 12 GUAYAQUIL PASCUALES 090810 GUAYAS</v>
          </cell>
        </row>
        <row r="3864">
          <cell r="A3864" t="str">
            <v>98918386</v>
          </cell>
          <cell r="B3864">
            <v>513174</v>
          </cell>
          <cell r="C3864" t="str">
            <v>98918386</v>
          </cell>
          <cell r="D3864" t="str">
            <v>HYCITE</v>
          </cell>
          <cell r="E3864" t="str">
            <v>DESPACHO</v>
          </cell>
          <cell r="F3864" t="str">
            <v>NORMAL</v>
          </cell>
          <cell r="G3864" t="str">
            <v>ITG6927</v>
          </cell>
          <cell r="H3864">
            <v>44967</v>
          </cell>
          <cell r="I3864" t="str">
            <v>ENTREGADO</v>
          </cell>
          <cell r="J3864">
            <v>44970</v>
          </cell>
          <cell r="K3864" t="str">
            <v>NEXI TIGRERO</v>
          </cell>
          <cell r="L3864" t="str">
            <v>SAUCES MZ 270 V 11 FRENTE A ESCUELA ENMA ESPERANZA ORTIZ GUAYAQUIL / SAUCES 6 TARQIO 090509 GUAYAS</v>
          </cell>
        </row>
        <row r="3865">
          <cell r="A3865" t="str">
            <v>98918459</v>
          </cell>
          <cell r="B3865">
            <v>513175</v>
          </cell>
          <cell r="C3865" t="str">
            <v>98918459</v>
          </cell>
          <cell r="D3865" t="str">
            <v>HYCITE</v>
          </cell>
          <cell r="E3865" t="str">
            <v>DESPACHO</v>
          </cell>
          <cell r="F3865" t="str">
            <v>NORMAL</v>
          </cell>
          <cell r="G3865" t="str">
            <v>031002004253713</v>
          </cell>
          <cell r="H3865">
            <v>44967</v>
          </cell>
          <cell r="I3865" t="str">
            <v>ENTREGADO</v>
          </cell>
          <cell r="J3865">
            <v>44970</v>
          </cell>
          <cell r="K3865" t="str">
            <v>BLANCA ORTIZ</v>
          </cell>
          <cell r="L3865" t="str">
            <v>JORGE GUZMAN RUEDA 12-114 Y ALFREDO ALBUJA IBARRA//LA VICTORIA SAN FRANCISCO 100112 IMBABURA</v>
          </cell>
        </row>
        <row r="3866">
          <cell r="A3866" t="str">
            <v>98918614</v>
          </cell>
          <cell r="B3866">
            <v>513176</v>
          </cell>
          <cell r="C3866" t="str">
            <v>98918614</v>
          </cell>
          <cell r="D3866" t="str">
            <v>HYCITE</v>
          </cell>
          <cell r="E3866" t="str">
            <v>DESPACHO</v>
          </cell>
          <cell r="F3866" t="str">
            <v>NORMAL</v>
          </cell>
          <cell r="G3866" t="str">
            <v>ITG6928</v>
          </cell>
          <cell r="H3866">
            <v>44967</v>
          </cell>
          <cell r="I3866" t="str">
            <v>ENTREGADO</v>
          </cell>
          <cell r="J3866">
            <v>44970</v>
          </cell>
          <cell r="K3866" t="str">
            <v>JENNIFFER CASTILLO</v>
          </cell>
          <cell r="L3866" t="str">
            <v>MZ 245 V 10 AV TANCA MARENGO URDENOR 2 MZ 245 V 10 GUAYAQUIL ** TARQUI TARQUI 090308 GUAYAS</v>
          </cell>
        </row>
        <row r="3867">
          <cell r="A3867" t="str">
            <v>98919024</v>
          </cell>
          <cell r="B3867">
            <v>513177</v>
          </cell>
          <cell r="C3867" t="str">
            <v>98919024</v>
          </cell>
          <cell r="D3867" t="str">
            <v>HYCITE</v>
          </cell>
          <cell r="E3867" t="str">
            <v>DESPACHO</v>
          </cell>
          <cell r="F3867" t="str">
            <v>NORMAL</v>
          </cell>
          <cell r="G3867" t="str">
            <v>031002004253300</v>
          </cell>
          <cell r="H3867">
            <v>44967</v>
          </cell>
          <cell r="I3867" t="str">
            <v>ENTREGADO</v>
          </cell>
          <cell r="J3867">
            <v>44968</v>
          </cell>
          <cell r="K3867" t="str">
            <v>RUTH PESANTES</v>
          </cell>
          <cell r="L3867" t="str">
            <v>CALLE 318 914 Y 4 DE NOVIEMBRE FRENTE LUBRICADORA ALCIVAR MANTA / SANTA CLARA ELOY ALFARO 130211 MANABI</v>
          </cell>
        </row>
        <row r="3868">
          <cell r="A3868" t="str">
            <v>98919143</v>
          </cell>
          <cell r="B3868">
            <v>513178</v>
          </cell>
          <cell r="C3868" t="str">
            <v>98919143</v>
          </cell>
          <cell r="D3868" t="str">
            <v>HYCITE</v>
          </cell>
          <cell r="E3868" t="str">
            <v>DESPACHO</v>
          </cell>
          <cell r="F3868" t="str">
            <v>NORMAL</v>
          </cell>
          <cell r="G3868" t="str">
            <v>031002004253301</v>
          </cell>
          <cell r="H3868">
            <v>44967</v>
          </cell>
          <cell r="I3868" t="str">
            <v>ENTREGADO</v>
          </cell>
          <cell r="J3868">
            <v>44970</v>
          </cell>
          <cell r="K3868" t="str">
            <v>SANDRA CERVANTES</v>
          </cell>
          <cell r="L3868" t="str">
            <v>SAN JOSE DE CANANVALLE LOS RIELES PASAJE SN FRENTE TANQUES EMAP IBARRA//CANANVALLE SAGRARIO 100102 IMBABURA</v>
          </cell>
        </row>
        <row r="3869">
          <cell r="A3869" t="str">
            <v>98919318</v>
          </cell>
          <cell r="B3869">
            <v>513179</v>
          </cell>
          <cell r="C3869" t="str">
            <v>98919318</v>
          </cell>
          <cell r="D3869" t="str">
            <v>HYCITE</v>
          </cell>
          <cell r="E3869" t="str">
            <v>DESPACHO</v>
          </cell>
          <cell r="F3869" t="str">
            <v>NORMAL</v>
          </cell>
          <cell r="G3869" t="str">
            <v>ITG6929</v>
          </cell>
          <cell r="H3869">
            <v>44967</v>
          </cell>
          <cell r="I3869" t="str">
            <v>ENTREGADO</v>
          </cell>
          <cell r="J3869">
            <v>44970</v>
          </cell>
          <cell r="K3869" t="str">
            <v>SHIRLEY BAJANA</v>
          </cell>
          <cell r="L3869" t="str">
            <v>BALSAMOS 515 Y CALLE 6TA AL LADO DE OSO TUENTI GUAYAQUIL//GUAYAQUIL TARQUI 090510 GUAYAS</v>
          </cell>
        </row>
        <row r="3870">
          <cell r="A3870" t="str">
            <v>98919932</v>
          </cell>
          <cell r="B3870">
            <v>513180</v>
          </cell>
          <cell r="C3870" t="str">
            <v>98919932</v>
          </cell>
          <cell r="D3870" t="str">
            <v>HYCITE</v>
          </cell>
          <cell r="E3870" t="str">
            <v>DESPACHO</v>
          </cell>
          <cell r="F3870" t="str">
            <v>NORMAL</v>
          </cell>
          <cell r="G3870" t="str">
            <v>031002004253269</v>
          </cell>
          <cell r="H3870">
            <v>44967</v>
          </cell>
          <cell r="I3870" t="str">
            <v>ENTREGADO</v>
          </cell>
          <cell r="J3870">
            <v>44971</v>
          </cell>
          <cell r="K3870" t="str">
            <v>JESUS PILCO</v>
          </cell>
          <cell r="L3870" t="str">
            <v>MARCELINO MARIDUEA,A CDLA LOS PARQUES 2 MZ 20 SL 26A CORONEL MARCELINO MARIDUENA CORONEL MARCELINO MARIDUE 091050 GUAYAS</v>
          </cell>
        </row>
        <row r="3871">
          <cell r="A3871" t="str">
            <v>98920313</v>
          </cell>
          <cell r="B3871">
            <v>513181</v>
          </cell>
          <cell r="C3871" t="str">
            <v>98920313</v>
          </cell>
          <cell r="D3871" t="str">
            <v>HYCITE</v>
          </cell>
          <cell r="E3871" t="str">
            <v>DESPACHO</v>
          </cell>
          <cell r="F3871" t="str">
            <v>NORMAL</v>
          </cell>
          <cell r="G3871" t="str">
            <v>ITQ6930</v>
          </cell>
          <cell r="H3871">
            <v>44967</v>
          </cell>
          <cell r="I3871" t="str">
            <v>ENTREGADO</v>
          </cell>
          <cell r="J3871">
            <v>44970</v>
          </cell>
          <cell r="K3871" t="str">
            <v>ANGELA RODRIGUEZ</v>
          </cell>
          <cell r="L3871" t="str">
            <v>CALLE AHO PASAJE 1 LOTE 23 Y CARLOS MONTILLA QUITO // SAN JOSE MORAN CALDERON (CARAPUNGO) 170205 PICHINCHA</v>
          </cell>
        </row>
        <row r="3872">
          <cell r="A3872" t="str">
            <v>98920459</v>
          </cell>
          <cell r="B3872">
            <v>513182</v>
          </cell>
          <cell r="C3872" t="str">
            <v>98920459</v>
          </cell>
          <cell r="D3872" t="str">
            <v>HYCITE</v>
          </cell>
          <cell r="E3872" t="str">
            <v>DESPACHO</v>
          </cell>
          <cell r="F3872" t="str">
            <v>NORMAL</v>
          </cell>
          <cell r="G3872" t="str">
            <v>ITQ6931</v>
          </cell>
          <cell r="H3872">
            <v>44967</v>
          </cell>
          <cell r="I3872" t="str">
            <v>ENTREGADO</v>
          </cell>
          <cell r="J3872">
            <v>44970</v>
          </cell>
          <cell r="K3872" t="str">
            <v>ROMULO TORRES</v>
          </cell>
          <cell r="L3872" t="str">
            <v>CALLE CALVA Y PASAJE SARAYECU #510 -34 DETRAS DEL COLEGIO 11 DE MARZO CASA 3 PI QUITO // MUSCULOS Y RIELES LA FERROVIARIA 170604 PICHINCHA</v>
          </cell>
        </row>
        <row r="3873">
          <cell r="A3873" t="str">
            <v>98922447</v>
          </cell>
          <cell r="B3873">
            <v>513183</v>
          </cell>
          <cell r="C3873" t="str">
            <v>98922447</v>
          </cell>
          <cell r="D3873" t="str">
            <v>HYCITE</v>
          </cell>
          <cell r="E3873" t="str">
            <v>DESPACHO</v>
          </cell>
          <cell r="F3873" t="str">
            <v>NORMAL</v>
          </cell>
          <cell r="G3873" t="str">
            <v>ITQ6944</v>
          </cell>
          <cell r="H3873">
            <v>44967</v>
          </cell>
          <cell r="I3873" t="str">
            <v>ENTREGADO</v>
          </cell>
          <cell r="J3873">
            <v>44970</v>
          </cell>
          <cell r="K3873" t="str">
            <v>MARIA DIAZ</v>
          </cell>
          <cell r="L3873" t="str">
            <v>N90 - OE7B UPC CONSEJO PROVINCIAL LA ROLDOS QUITO // BARRIO CONCEJO PROVICNIAL QUITO 170305 PICHINCHA</v>
          </cell>
        </row>
        <row r="3874">
          <cell r="A3874" t="str">
            <v>98923096</v>
          </cell>
          <cell r="B3874">
            <v>513184</v>
          </cell>
          <cell r="C3874" t="str">
            <v>98923096</v>
          </cell>
          <cell r="D3874" t="str">
            <v>HYCITE</v>
          </cell>
          <cell r="E3874" t="str">
            <v>DESPACHO</v>
          </cell>
          <cell r="F3874" t="str">
            <v>NORMAL</v>
          </cell>
          <cell r="G3874" t="str">
            <v>ITG6933</v>
          </cell>
          <cell r="H3874">
            <v>44967</v>
          </cell>
          <cell r="I3874" t="str">
            <v>ENTREGADO</v>
          </cell>
          <cell r="J3874">
            <v>44970</v>
          </cell>
          <cell r="K3874" t="str">
            <v>RAQUEL C GUERRERO GUER</v>
          </cell>
          <cell r="L3874" t="str">
            <v>POMPILIO ULLOA REYES 7 AV MIGUEL H ALCIV MZ 309 PISO 0 BARRIO KENNEDY NORTE  TARQUI 090506 GUAYAS</v>
          </cell>
        </row>
        <row r="3875">
          <cell r="A3875" t="str">
            <v>98923657</v>
          </cell>
          <cell r="B3875">
            <v>513186</v>
          </cell>
          <cell r="C3875" t="str">
            <v>98923657</v>
          </cell>
          <cell r="D3875" t="str">
            <v>HYCITE</v>
          </cell>
          <cell r="E3875" t="str">
            <v>DESPACHO</v>
          </cell>
          <cell r="F3875" t="str">
            <v>NORMAL</v>
          </cell>
          <cell r="G3875" t="str">
            <v>031002004253302</v>
          </cell>
          <cell r="H3875">
            <v>44967</v>
          </cell>
          <cell r="I3875" t="str">
            <v>ENTREGADO</v>
          </cell>
          <cell r="J3875">
            <v>44970</v>
          </cell>
          <cell r="K3875" t="str">
            <v>HILDER ELIECER MOYA MAYORGA</v>
          </cell>
          <cell r="L3875" t="str">
            <v>SAN JOSE 15 Y BELMOPAN RIOBAMBA  RIOBAMBA 060110 CHIMBORAZO</v>
          </cell>
        </row>
        <row r="3876">
          <cell r="A3876" t="str">
            <v>98923719</v>
          </cell>
          <cell r="B3876">
            <v>513187</v>
          </cell>
          <cell r="C3876" t="str">
            <v>98923719</v>
          </cell>
          <cell r="D3876" t="str">
            <v>HYCITE</v>
          </cell>
          <cell r="E3876" t="str">
            <v>DESPACHO</v>
          </cell>
          <cell r="F3876" t="str">
            <v>NORMAL</v>
          </cell>
          <cell r="G3876" t="str">
            <v>ITQ6935</v>
          </cell>
          <cell r="H3876">
            <v>44967</v>
          </cell>
          <cell r="I3876" t="str">
            <v>ENTREGADO</v>
          </cell>
          <cell r="J3876">
            <v>44970</v>
          </cell>
          <cell r="K3876" t="str">
            <v>SARA ECHEVERRIA</v>
          </cell>
          <cell r="L3876" t="str">
            <v>SAN JOSE CONDADO OE 4-415 FERNANDO DAQUEILEMA QUITO // SAN JOSE DEL CONDADO PONCEANO 170301 PICHINCHA</v>
          </cell>
        </row>
        <row r="3877">
          <cell r="A3877" t="str">
            <v>98923784</v>
          </cell>
          <cell r="B3877">
            <v>513189</v>
          </cell>
          <cell r="C3877" t="str">
            <v>98923784</v>
          </cell>
          <cell r="D3877" t="str">
            <v>HYCITE</v>
          </cell>
          <cell r="E3877" t="str">
            <v>DESPACHO</v>
          </cell>
          <cell r="F3877" t="str">
            <v>NORMAL</v>
          </cell>
          <cell r="G3877" t="str">
            <v>ITG6936</v>
          </cell>
          <cell r="H3877">
            <v>44967</v>
          </cell>
          <cell r="I3877" t="str">
            <v>ENTREGADO</v>
          </cell>
          <cell r="J3877">
            <v>44970</v>
          </cell>
          <cell r="K3877" t="str">
            <v>GIULIANNA ESTEPHANIE ROGGIERO QUIRO</v>
          </cell>
          <cell r="L3877" t="str">
            <v>URB. BOSQUES DE LA COSTA ETAPA ALAMEDA MZ 19 V 6 GUAYAQUIL / VIA A LA COSTA TARQUI 090902 GUAYAS</v>
          </cell>
        </row>
        <row r="3878">
          <cell r="A3878" t="str">
            <v>98923807</v>
          </cell>
          <cell r="B3878">
            <v>513190</v>
          </cell>
          <cell r="C3878" t="str">
            <v>98923807</v>
          </cell>
          <cell r="D3878" t="str">
            <v>HYCITE</v>
          </cell>
          <cell r="E3878" t="str">
            <v>DESPACHO</v>
          </cell>
          <cell r="F3878" t="str">
            <v>NORMAL</v>
          </cell>
          <cell r="G3878" t="str">
            <v>ITQ6937</v>
          </cell>
          <cell r="H3878">
            <v>44967</v>
          </cell>
          <cell r="I3878" t="str">
            <v>ENTREGADO</v>
          </cell>
          <cell r="J3878">
            <v>44970</v>
          </cell>
          <cell r="K3878" t="str">
            <v>GINA GALLEGOS</v>
          </cell>
          <cell r="L3878" t="str">
            <v>CALLE TAMAYO N24-292 P4 OFI 12 Y LIZARDO GARCAA EDIFICIO MATISSE QUITO LA MARISCAL 170523 PICHINCHA</v>
          </cell>
        </row>
        <row r="3879">
          <cell r="A3879" t="str">
            <v>98924525</v>
          </cell>
          <cell r="B3879">
            <v>513191</v>
          </cell>
          <cell r="C3879" t="str">
            <v>98924525</v>
          </cell>
          <cell r="D3879" t="str">
            <v>HYCITE</v>
          </cell>
          <cell r="E3879" t="str">
            <v>DESPACHO</v>
          </cell>
          <cell r="F3879" t="str">
            <v>NORMAL</v>
          </cell>
          <cell r="G3879" t="str">
            <v>031002004253304</v>
          </cell>
          <cell r="H3879">
            <v>44967</v>
          </cell>
          <cell r="I3879" t="str">
            <v>ENTREGADO</v>
          </cell>
          <cell r="J3879">
            <v>44971</v>
          </cell>
          <cell r="K3879" t="str">
            <v>CRISTIAN DANNY PALLO</v>
          </cell>
          <cell r="L3879" t="str">
            <v>COFANES S/N Y 12 DE FEBRERO NUEVA LOJA LAGO AGRIO SAN FRANCISCO 210201 SUCUMBIOS</v>
          </cell>
        </row>
        <row r="3880">
          <cell r="A3880" t="str">
            <v>98924666</v>
          </cell>
          <cell r="B3880">
            <v>513192</v>
          </cell>
          <cell r="C3880" t="str">
            <v>98924666</v>
          </cell>
          <cell r="D3880" t="str">
            <v>HYCITE</v>
          </cell>
          <cell r="E3880" t="str">
            <v>DESPACHO</v>
          </cell>
          <cell r="F3880" t="str">
            <v>NORMAL</v>
          </cell>
          <cell r="G3880" t="str">
            <v>ITG6938</v>
          </cell>
          <cell r="H3880">
            <v>44967</v>
          </cell>
          <cell r="I3880" t="str">
            <v>ENTREGADO</v>
          </cell>
          <cell r="J3880">
            <v>44970</v>
          </cell>
          <cell r="K3880" t="str">
            <v>KATTY MELANIA CHACON TERAN</v>
          </cell>
          <cell r="L3880" t="str">
            <v>4TO CJON 15E NE MZ33 SOLAR 1 Y AV 1A GUAYAQUIL  TARQUI 090505 GUAYAS</v>
          </cell>
        </row>
        <row r="3881">
          <cell r="A3881" t="str">
            <v>98924770</v>
          </cell>
          <cell r="B3881">
            <v>513193</v>
          </cell>
          <cell r="C3881" t="str">
            <v>98924770</v>
          </cell>
          <cell r="D3881" t="str">
            <v>HYCITE</v>
          </cell>
          <cell r="E3881" t="str">
            <v>DESPACHO</v>
          </cell>
          <cell r="F3881" t="str">
            <v>NORMAL</v>
          </cell>
          <cell r="G3881" t="str">
            <v>ITQ6939</v>
          </cell>
          <cell r="H3881">
            <v>44967</v>
          </cell>
          <cell r="I3881" t="str">
            <v>ENTREGADO</v>
          </cell>
          <cell r="J3881">
            <v>44970</v>
          </cell>
          <cell r="K3881" t="str">
            <v>WENDY KARINA GUALLASAMIN CONSTANTE</v>
          </cell>
          <cell r="L3881" t="str">
            <v>CALLE VERACRUZ N34 90 ENTRE PEDRO BEDON Y AMERICA QUITO RUMIPAMBA 170508 PICHINCHA</v>
          </cell>
        </row>
        <row r="3882">
          <cell r="A3882" t="str">
            <v>98925235</v>
          </cell>
          <cell r="B3882">
            <v>513194</v>
          </cell>
          <cell r="C3882" t="str">
            <v>98925235</v>
          </cell>
          <cell r="D3882" t="str">
            <v>HYCITE</v>
          </cell>
          <cell r="E3882" t="str">
            <v>DESPACHO</v>
          </cell>
          <cell r="F3882" t="str">
            <v>NORMAL</v>
          </cell>
          <cell r="G3882" t="str">
            <v>ITG6940</v>
          </cell>
          <cell r="H3882">
            <v>44967</v>
          </cell>
          <cell r="I3882" t="str">
            <v>ENTREGADO</v>
          </cell>
          <cell r="J3882">
            <v>44970</v>
          </cell>
          <cell r="K3882" t="str">
            <v>CESAR DELGADO</v>
          </cell>
          <cell r="L3882" t="str">
            <v>TOMS DEL SOL MA VILLA 22 GUAYAQUIL TRUJILLO 092301 GUAYAS</v>
          </cell>
        </row>
        <row r="3883">
          <cell r="A3883" t="str">
            <v>98925612</v>
          </cell>
          <cell r="B3883">
            <v>513195</v>
          </cell>
          <cell r="C3883" t="str">
            <v>98925612</v>
          </cell>
          <cell r="D3883" t="str">
            <v>HYCITE</v>
          </cell>
          <cell r="E3883" t="str">
            <v>DESPACHO</v>
          </cell>
          <cell r="F3883" t="str">
            <v>NORMAL</v>
          </cell>
          <cell r="G3883" t="str">
            <v>031002004253305</v>
          </cell>
          <cell r="H3883">
            <v>44967</v>
          </cell>
          <cell r="I3883" t="str">
            <v>INCIDENCIA</v>
          </cell>
          <cell r="J3883">
            <v>44973</v>
          </cell>
          <cell r="K3883" t="str">
            <v>WILLIAMS VILLACIS</v>
          </cell>
          <cell r="L3883" t="str">
            <v>URBANIZACIA,N QUIROLA JUNTO A LA ESCUELA PRINCIPITO MACHALA LA PROVIDENCIA 070213 EL ORO</v>
          </cell>
        </row>
        <row r="3884">
          <cell r="A3884" t="str">
            <v>98903083</v>
          </cell>
          <cell r="B3884">
            <v>513123</v>
          </cell>
          <cell r="C3884" t="str">
            <v>98903083</v>
          </cell>
          <cell r="D3884" t="str">
            <v>HYCITE</v>
          </cell>
          <cell r="E3884" t="str">
            <v>DESPACHO</v>
          </cell>
          <cell r="F3884" t="str">
            <v>NORMAL</v>
          </cell>
          <cell r="G3884" t="str">
            <v>ITQ6899</v>
          </cell>
          <cell r="H3884">
            <v>44967</v>
          </cell>
          <cell r="I3884" t="str">
            <v>ENTREGADO</v>
          </cell>
          <cell r="J3884">
            <v>44970</v>
          </cell>
          <cell r="K3884" t="str">
            <v>BLANCA L PAUCAR PAUB</v>
          </cell>
          <cell r="L3884" t="str">
            <v>AV. DE LA PRENSA NA,MERO: N45-195 Y N45D FRENTE AL INSTITUTO CORDILLERA  RUMIPAMBA 170104 PICHINCHA</v>
          </cell>
        </row>
        <row r="3885">
          <cell r="A3885" t="str">
            <v>98904452</v>
          </cell>
          <cell r="B3885">
            <v>513124</v>
          </cell>
          <cell r="C3885" t="str">
            <v>98904452</v>
          </cell>
          <cell r="D3885" t="str">
            <v>HYCITE</v>
          </cell>
          <cell r="E3885" t="str">
            <v>DESPACHO</v>
          </cell>
          <cell r="F3885" t="str">
            <v>NORMAL</v>
          </cell>
          <cell r="G3885" t="str">
            <v>031002004253276</v>
          </cell>
          <cell r="H3885">
            <v>44967</v>
          </cell>
          <cell r="I3885" t="str">
            <v>ENTREGADO</v>
          </cell>
          <cell r="J3885">
            <v>44970</v>
          </cell>
          <cell r="K3885" t="str">
            <v>EGDA F OCHOA</v>
          </cell>
          <cell r="L3885" t="str">
            <v>BERNARDO VALDIVIESO SN CAA 191 38 CENTRO   LOJA 000000 LOJA</v>
          </cell>
        </row>
        <row r="3886">
          <cell r="A3886" t="str">
            <v>98905694</v>
          </cell>
          <cell r="B3886">
            <v>513125</v>
          </cell>
          <cell r="C3886" t="str">
            <v>98905694</v>
          </cell>
          <cell r="D3886" t="str">
            <v>HYCITE</v>
          </cell>
          <cell r="E3886" t="str">
            <v>DESPACHO</v>
          </cell>
          <cell r="F3886" t="str">
            <v>NORMAL</v>
          </cell>
          <cell r="G3886" t="str">
            <v>031002004253277</v>
          </cell>
          <cell r="H3886">
            <v>44967</v>
          </cell>
          <cell r="I3886" t="str">
            <v>ENTREGADO</v>
          </cell>
          <cell r="J3886">
            <v>44968</v>
          </cell>
          <cell r="K3886" t="str">
            <v>SONIA VIVAS</v>
          </cell>
          <cell r="L3886" t="str">
            <v>RAIMUNDO VEGA COLON Y SALINAS CHONE CHONE 130701 MANABI</v>
          </cell>
        </row>
        <row r="3887">
          <cell r="A3887" t="str">
            <v>98905974</v>
          </cell>
          <cell r="B3887">
            <v>513126</v>
          </cell>
          <cell r="C3887" t="str">
            <v>98905974</v>
          </cell>
          <cell r="D3887" t="str">
            <v>HYCITE</v>
          </cell>
          <cell r="E3887" t="str">
            <v>DESPACHO</v>
          </cell>
          <cell r="F3887" t="str">
            <v>NORMAL</v>
          </cell>
          <cell r="G3887" t="str">
            <v>031002004253278</v>
          </cell>
          <cell r="H3887">
            <v>44967</v>
          </cell>
          <cell r="I3887" t="str">
            <v>ENTREGADO</v>
          </cell>
          <cell r="J3887">
            <v>44971</v>
          </cell>
          <cell r="K3887" t="str">
            <v>NARCISA VERGARA</v>
          </cell>
          <cell r="L3887" t="str">
            <v>FUMISA KM 35 VIA A STO DOMINGO FRENTE CAMPISA (POLITA) BUENA FE-FUMISA SAN JACINTO DE BUENA FE 120606 LOS RIOS</v>
          </cell>
        </row>
        <row r="3888">
          <cell r="A3888" t="str">
            <v>98907197</v>
          </cell>
          <cell r="B3888">
            <v>513127</v>
          </cell>
          <cell r="C3888" t="str">
            <v>98907197</v>
          </cell>
          <cell r="D3888" t="str">
            <v>HYCITE</v>
          </cell>
          <cell r="E3888" t="str">
            <v>DESPACHO</v>
          </cell>
          <cell r="F3888" t="str">
            <v>NORMAL</v>
          </cell>
          <cell r="G3888" t="str">
            <v>031002004253279</v>
          </cell>
          <cell r="H3888">
            <v>44967</v>
          </cell>
          <cell r="I3888" t="str">
            <v>ENTREGADO</v>
          </cell>
          <cell r="J3888">
            <v>44972</v>
          </cell>
          <cell r="K3888" t="str">
            <v>EDMUNDO VINCES</v>
          </cell>
          <cell r="L3888" t="str">
            <v>AV PUERTO QUITO Y CALLE EJERCITO ECUATOR ENTRADA PRINCIPAL AL CEMENTERIO LA CONCORDIA//LA INDEPENDENCIA LA CONCORDIA 080701 SANTO DOMINGO</v>
          </cell>
        </row>
        <row r="3889">
          <cell r="A3889" t="str">
            <v>98908555</v>
          </cell>
          <cell r="B3889">
            <v>513129</v>
          </cell>
          <cell r="C3889" t="str">
            <v>98908555</v>
          </cell>
          <cell r="D3889" t="str">
            <v>HYCITE</v>
          </cell>
          <cell r="E3889" t="str">
            <v>DESPACHO</v>
          </cell>
          <cell r="F3889" t="str">
            <v>NORMAL</v>
          </cell>
          <cell r="G3889" t="str">
            <v>031002004253280</v>
          </cell>
          <cell r="H3889">
            <v>44967</v>
          </cell>
          <cell r="I3889" t="str">
            <v>ENTREGADO</v>
          </cell>
          <cell r="J3889">
            <v>44973</v>
          </cell>
          <cell r="K3889" t="str">
            <v>CARLOS JARAMILLO</v>
          </cell>
          <cell r="L3889" t="str">
            <v>KENNEDY Y 8 NOVIEMBRE, ARRIBA DEL LOCAL BODEGA VIDA NATURAL PINAS // PINAS PINAS 070401 EL ORO</v>
          </cell>
        </row>
        <row r="3890">
          <cell r="A3890" t="str">
            <v>98908606</v>
          </cell>
          <cell r="B3890">
            <v>513130</v>
          </cell>
          <cell r="C3890" t="str">
            <v>98908606</v>
          </cell>
          <cell r="D3890" t="str">
            <v>HYCITE</v>
          </cell>
          <cell r="E3890" t="str">
            <v>DESPACHO</v>
          </cell>
          <cell r="F3890" t="str">
            <v>NORMAL</v>
          </cell>
          <cell r="G3890" t="str">
            <v>031002004253281</v>
          </cell>
          <cell r="H3890">
            <v>44967</v>
          </cell>
          <cell r="I3890" t="str">
            <v>DEVOLUCION_EN_PROCESO</v>
          </cell>
          <cell r="J3890">
            <v>44971</v>
          </cell>
          <cell r="K3890" t="str">
            <v>JORGE GARCIA</v>
          </cell>
          <cell r="L3890" t="str">
            <v>CALLE BOLIVAR MADERO CIUDADELA PAQUILOMA CALLE JACASENTE CASA 2071 PINAS PINAS 070401 EL ORO</v>
          </cell>
        </row>
        <row r="3891">
          <cell r="A3891" t="str">
            <v>98908624</v>
          </cell>
          <cell r="B3891">
            <v>513131</v>
          </cell>
          <cell r="C3891" t="str">
            <v>98908624</v>
          </cell>
          <cell r="D3891" t="str">
            <v>HYCITE</v>
          </cell>
          <cell r="E3891" t="str">
            <v>DESPACHO</v>
          </cell>
          <cell r="F3891" t="str">
            <v>NORMAL</v>
          </cell>
          <cell r="G3891" t="str">
            <v>031002004253282</v>
          </cell>
          <cell r="H3891">
            <v>44967</v>
          </cell>
          <cell r="I3891" t="str">
            <v>ENTREGADO</v>
          </cell>
          <cell r="J3891">
            <v>44970</v>
          </cell>
          <cell r="K3891" t="str">
            <v>NANCY ROMERO</v>
          </cell>
          <cell r="L3891" t="str">
            <v>AV KENNEDY Y GARCIA MORENO RESTAURANTE KENEDY PINAS PINAS 070401 EL ORO</v>
          </cell>
        </row>
        <row r="3892">
          <cell r="A3892" t="str">
            <v>98909908</v>
          </cell>
          <cell r="B3892">
            <v>513132</v>
          </cell>
          <cell r="C3892" t="str">
            <v>98909908</v>
          </cell>
          <cell r="D3892" t="str">
            <v>HYCITE</v>
          </cell>
          <cell r="E3892" t="str">
            <v>DESPACHO</v>
          </cell>
          <cell r="F3892" t="str">
            <v>NORMAL</v>
          </cell>
          <cell r="G3892" t="str">
            <v>ITQ6901</v>
          </cell>
          <cell r="H3892">
            <v>44967</v>
          </cell>
          <cell r="I3892" t="str">
            <v>ENTREGADO</v>
          </cell>
          <cell r="J3892">
            <v>44970</v>
          </cell>
          <cell r="K3892" t="str">
            <v>PAULINA CUZCO</v>
          </cell>
          <cell r="L3892" t="str">
            <v>CATACOCHA E9-360 VILCABAMBA, PARADA DE BUSES ALIMENTADOR ORIENTE QUITENO QUITO // SUR DE QUITO SAN BARTOLO 170605 PICHINCHA</v>
          </cell>
        </row>
        <row r="3893">
          <cell r="A3893" t="str">
            <v>98909962</v>
          </cell>
          <cell r="B3893">
            <v>513133</v>
          </cell>
          <cell r="C3893" t="str">
            <v>98909962</v>
          </cell>
          <cell r="D3893" t="str">
            <v>HYCITE</v>
          </cell>
          <cell r="E3893" t="str">
            <v>DESPACHO</v>
          </cell>
          <cell r="F3893" t="str">
            <v>NORMAL</v>
          </cell>
          <cell r="G3893" t="str">
            <v>ITQ6902</v>
          </cell>
          <cell r="H3893">
            <v>44967</v>
          </cell>
          <cell r="I3893" t="str">
            <v>ENTREGADO</v>
          </cell>
          <cell r="J3893">
            <v>44970</v>
          </cell>
          <cell r="K3893" t="str">
            <v>NARCISA CUZCO</v>
          </cell>
          <cell r="L3893" t="str">
            <v>CATACOCHA Y VILCABAMBA E9-360 BAZAR LILI PARADA DE BUSES ORIENTE QUI TQUITO// SUR QUITO SAN BARTOLO 170605 PICHINCHA</v>
          </cell>
        </row>
        <row r="3894">
          <cell r="A3894" t="str">
            <v>98910316</v>
          </cell>
          <cell r="B3894">
            <v>513135</v>
          </cell>
          <cell r="C3894" t="str">
            <v>98910316</v>
          </cell>
          <cell r="D3894" t="str">
            <v>HYCITE</v>
          </cell>
          <cell r="E3894" t="str">
            <v>DESPACHO</v>
          </cell>
          <cell r="F3894" t="str">
            <v>NORMAL</v>
          </cell>
          <cell r="G3894" t="str">
            <v>031002004253283</v>
          </cell>
          <cell r="H3894">
            <v>44967</v>
          </cell>
          <cell r="I3894" t="str">
            <v>INCIDENCIA</v>
          </cell>
          <cell r="J3894">
            <v>44973</v>
          </cell>
          <cell r="K3894" t="str">
            <v>CARMEN RAMIREZ</v>
          </cell>
          <cell r="L3894" t="str">
            <v>KM 36 VIA CHONE INGRESANDO X LA TERPEL CASA COLOR VERDE FRENTE A CASA DEL CHE R EL CARMEN / EL CARMEN EL CARMEN 130401 MANABI</v>
          </cell>
        </row>
        <row r="3895">
          <cell r="A3895" t="str">
            <v>98911318</v>
          </cell>
          <cell r="B3895">
            <v>513136</v>
          </cell>
          <cell r="C3895" t="str">
            <v>98911318</v>
          </cell>
          <cell r="D3895" t="str">
            <v>HYCITE</v>
          </cell>
          <cell r="E3895" t="str">
            <v>DESPACHO</v>
          </cell>
          <cell r="F3895" t="str">
            <v>NORMAL</v>
          </cell>
          <cell r="G3895" t="str">
            <v>031002004253284</v>
          </cell>
          <cell r="H3895">
            <v>44967</v>
          </cell>
          <cell r="I3895" t="str">
            <v>ENTREGADO</v>
          </cell>
          <cell r="J3895">
            <v>44972</v>
          </cell>
          <cell r="K3895" t="str">
            <v>MARIELA GAIBOR</v>
          </cell>
          <cell r="L3895" t="str">
            <v>CALLE 10 DE NOVIEMBRE Y OLMEDO SECTOR LA COMUNIDAD SAN MIGUEL // SAN MIGUEL CENTRAL 020301 BOLIVAR</v>
          </cell>
        </row>
        <row r="3896">
          <cell r="A3896" t="str">
            <v>98911863</v>
          </cell>
          <cell r="B3896">
            <v>513137</v>
          </cell>
          <cell r="C3896" t="str">
            <v>98911863</v>
          </cell>
          <cell r="D3896" t="str">
            <v>HYCITE</v>
          </cell>
          <cell r="E3896" t="str">
            <v>DESPACHO</v>
          </cell>
          <cell r="F3896" t="str">
            <v>NORMAL</v>
          </cell>
          <cell r="G3896" t="str">
            <v>ITG6904</v>
          </cell>
          <cell r="H3896">
            <v>44967</v>
          </cell>
          <cell r="I3896" t="str">
            <v>ENTREGADO</v>
          </cell>
          <cell r="J3896">
            <v>44970</v>
          </cell>
          <cell r="K3896" t="str">
            <v>LESLIE CHILAN</v>
          </cell>
          <cell r="L3896" t="str">
            <v>XIMENA 132 Y PIEDRAHITA AL FRENTE DE UNA FERRETERIA GUAYAQUIL // TARQUI TARQUI 090306 GUAYAS</v>
          </cell>
        </row>
        <row r="3897">
          <cell r="A3897" t="str">
            <v>98912417</v>
          </cell>
          <cell r="B3897">
            <v>513138</v>
          </cell>
          <cell r="C3897" t="str">
            <v>98912417</v>
          </cell>
          <cell r="D3897" t="str">
            <v>HYCITE</v>
          </cell>
          <cell r="E3897" t="str">
            <v>DESPACHO</v>
          </cell>
          <cell r="F3897" t="str">
            <v>NORMAL</v>
          </cell>
          <cell r="G3897" t="str">
            <v>ITG6905</v>
          </cell>
          <cell r="H3897">
            <v>44967</v>
          </cell>
          <cell r="I3897" t="str">
            <v>ENTREGADO</v>
          </cell>
          <cell r="J3897">
            <v>44970</v>
          </cell>
          <cell r="K3897" t="str">
            <v>ESTHER RIOS</v>
          </cell>
          <cell r="L3897" t="str">
            <v>SECTOR CISNE2 SOLAR 1009 M 15 CALLE NOVENA Y LA D GUAYAQUIL // CISNE 2 FEBRES CORDERO 090104 GUAYAS</v>
          </cell>
        </row>
        <row r="3898">
          <cell r="A3898" t="str">
            <v>98912444</v>
          </cell>
          <cell r="B3898">
            <v>513139</v>
          </cell>
          <cell r="C3898" t="str">
            <v>98912444</v>
          </cell>
          <cell r="D3898" t="str">
            <v>HYCITE</v>
          </cell>
          <cell r="E3898" t="str">
            <v>DESPACHO</v>
          </cell>
          <cell r="F3898" t="str">
            <v>NORMAL</v>
          </cell>
          <cell r="G3898" t="str">
            <v>ITG6906</v>
          </cell>
          <cell r="H3898">
            <v>44967</v>
          </cell>
          <cell r="I3898" t="str">
            <v>ENTREGADO</v>
          </cell>
          <cell r="J3898">
            <v>44970</v>
          </cell>
          <cell r="K3898" t="str">
            <v>NEDA ZAMBRANO</v>
          </cell>
          <cell r="L3898" t="str">
            <v>CALLE PROGRESISTA MZ P VILLA 6 FRENTE A COLEGIO PROV CHIMBORAZO,ACACIAS GUAYAQUIL / LAS ACACIAS GARCIA MORENO 090105 GUAYAS</v>
          </cell>
        </row>
        <row r="3899">
          <cell r="A3899" t="str">
            <v>98912456</v>
          </cell>
          <cell r="B3899">
            <v>513140</v>
          </cell>
          <cell r="C3899" t="str">
            <v>98912456</v>
          </cell>
          <cell r="D3899" t="str">
            <v>HYCITE</v>
          </cell>
          <cell r="E3899" t="str">
            <v>DESPACHO</v>
          </cell>
          <cell r="F3899" t="str">
            <v>NORMAL</v>
          </cell>
          <cell r="G3899" t="str">
            <v>ITG6942</v>
          </cell>
          <cell r="H3899">
            <v>44967</v>
          </cell>
          <cell r="I3899" t="str">
            <v>ENTREGADO</v>
          </cell>
          <cell r="J3899">
            <v>44970</v>
          </cell>
          <cell r="K3899" t="str">
            <v>MARIA SANCHEZ</v>
          </cell>
          <cell r="L3899" t="str">
            <v>URB TERRANOSTRA ETAPA GENOVA MZ 1372 VILLA 2 GUAYAQUIL-GUAYAQUIL TARQUI 090603 GUAYAS</v>
          </cell>
        </row>
        <row r="3900">
          <cell r="A3900" t="str">
            <v>98912868</v>
          </cell>
          <cell r="B3900">
            <v>513141</v>
          </cell>
          <cell r="C3900" t="str">
            <v>98912868</v>
          </cell>
          <cell r="D3900" t="str">
            <v>HYCITE</v>
          </cell>
          <cell r="E3900" t="str">
            <v>DESPACHO</v>
          </cell>
          <cell r="F3900" t="str">
            <v>NORMAL</v>
          </cell>
          <cell r="G3900" t="str">
            <v>031002004253285</v>
          </cell>
          <cell r="H3900">
            <v>44967</v>
          </cell>
          <cell r="I3900" t="str">
            <v>ENTREGADO</v>
          </cell>
          <cell r="J3900">
            <v>44971</v>
          </cell>
          <cell r="K3900" t="str">
            <v>ALICIA AGUIRRE</v>
          </cell>
          <cell r="L3900" t="str">
            <v>CORCINE CARDENAS Y RODRIGO HUGANTE ATRAS DE LA ESCUELA CALDERON PASAJE- SUR OCHOA LEON 070105 EL ORO</v>
          </cell>
        </row>
        <row r="3901">
          <cell r="A3901" t="str">
            <v>98914241</v>
          </cell>
          <cell r="B3901">
            <v>513142</v>
          </cell>
          <cell r="C3901" t="str">
            <v>98914241</v>
          </cell>
          <cell r="D3901" t="str">
            <v>HYCITE</v>
          </cell>
          <cell r="E3901" t="str">
            <v>DESPACHO</v>
          </cell>
          <cell r="F3901" t="str">
            <v>NORMAL</v>
          </cell>
          <cell r="G3901" t="str">
            <v>ITQ6908</v>
          </cell>
          <cell r="H3901">
            <v>44967</v>
          </cell>
          <cell r="I3901" t="str">
            <v>ENTREGADO</v>
          </cell>
          <cell r="J3901">
            <v>44970</v>
          </cell>
          <cell r="K3901" t="str">
            <v>CARMEN REA</v>
          </cell>
          <cell r="L3901" t="str">
            <v>CATACOCHA EQ 351 VILCABAMBA PARADA BUSES ALIMENTADOR ORIENTE QUITENO QUITO// SUR QUITO SAN BARTOLO 170605 PICHINCHA</v>
          </cell>
        </row>
        <row r="3902">
          <cell r="A3902" t="str">
            <v>98914275</v>
          </cell>
          <cell r="B3902">
            <v>513143</v>
          </cell>
          <cell r="C3902" t="str">
            <v>98914275</v>
          </cell>
          <cell r="D3902" t="str">
            <v>HYCITE</v>
          </cell>
          <cell r="E3902" t="str">
            <v>DESPACHO</v>
          </cell>
          <cell r="F3902" t="str">
            <v>NORMAL</v>
          </cell>
          <cell r="G3902" t="str">
            <v>031002004253286</v>
          </cell>
          <cell r="H3902">
            <v>44967</v>
          </cell>
          <cell r="I3902" t="str">
            <v>ENTREGADO</v>
          </cell>
          <cell r="J3902">
            <v>44970</v>
          </cell>
          <cell r="K3902" t="str">
            <v>ANGELA ZAMBRANO</v>
          </cell>
          <cell r="L3902" t="str">
            <v>KM 48 VIA CHONE SECTOR CHONTILLAL EL CARMEN * EL CARMEN WILFRIDO LOOR MOREIRA (MA 130402 MANABI</v>
          </cell>
        </row>
        <row r="3903">
          <cell r="A3903" t="str">
            <v>98914303</v>
          </cell>
          <cell r="B3903">
            <v>513144</v>
          </cell>
          <cell r="C3903" t="str">
            <v>98914303</v>
          </cell>
          <cell r="D3903" t="str">
            <v>HYCITE</v>
          </cell>
          <cell r="E3903" t="str">
            <v>DESPACHO</v>
          </cell>
          <cell r="F3903" t="str">
            <v>NORMAL</v>
          </cell>
          <cell r="G3903" t="str">
            <v>031002004253287</v>
          </cell>
          <cell r="H3903">
            <v>44967</v>
          </cell>
          <cell r="I3903" t="str">
            <v>ENTREGADO</v>
          </cell>
          <cell r="J3903">
            <v>44970</v>
          </cell>
          <cell r="K3903" t="str">
            <v>JULIO CARRANZA</v>
          </cell>
          <cell r="L3903" t="str">
            <v>KM 48 VIA CHONE SECTOR CHONTILLAL EL CARMEN ** EL CARMEN WILFRIDO LOOR MOREIRA (MA 130402 MANABI</v>
          </cell>
        </row>
        <row r="3904">
          <cell r="A3904" t="str">
            <v>98914399</v>
          </cell>
          <cell r="B3904">
            <v>513145</v>
          </cell>
          <cell r="C3904" t="str">
            <v>98914399</v>
          </cell>
          <cell r="D3904" t="str">
            <v>HYCITE</v>
          </cell>
          <cell r="E3904" t="str">
            <v>DESPACHO</v>
          </cell>
          <cell r="F3904" t="str">
            <v>NORMAL</v>
          </cell>
          <cell r="G3904" t="str">
            <v>031002004253288</v>
          </cell>
          <cell r="H3904">
            <v>44967</v>
          </cell>
          <cell r="I3904" t="str">
            <v>ENTREGADO</v>
          </cell>
          <cell r="J3904">
            <v>44970</v>
          </cell>
          <cell r="K3904" t="str">
            <v>CLAUDIA RODRIGUEZ</v>
          </cell>
          <cell r="L3904" t="str">
            <v>AV CUXIBAMBA 2345 FRANCISCO MONTERO LOJA // SAN RAFAEL VALLE (PARQUE INDUSTRIAL) 110103 LOJA</v>
          </cell>
        </row>
        <row r="3905">
          <cell r="A3905" t="str">
            <v>98914598</v>
          </cell>
          <cell r="B3905">
            <v>513146</v>
          </cell>
          <cell r="C3905" t="str">
            <v>98914598</v>
          </cell>
          <cell r="D3905" t="str">
            <v>HYCITE</v>
          </cell>
          <cell r="E3905" t="str">
            <v>DESPACHO</v>
          </cell>
          <cell r="F3905" t="str">
            <v>NORMAL</v>
          </cell>
          <cell r="G3905" t="str">
            <v>ITQ6941</v>
          </cell>
          <cell r="H3905">
            <v>44967</v>
          </cell>
          <cell r="I3905" t="str">
            <v>ENTREGADO</v>
          </cell>
          <cell r="J3905">
            <v>44970</v>
          </cell>
          <cell r="K3905" t="str">
            <v>MIGUEL GALLEGO</v>
          </cell>
          <cell r="L3905" t="str">
            <v>AV BENERAL RUMINA S/N 1 DE MAYO LOC LLANTAS RAPIDAS FRENTE U RRUMIA,AHUI//URB. MUTUALISTA BELNABAZAR SANGOLQUI 171103 PICHINCHA</v>
          </cell>
        </row>
        <row r="3906">
          <cell r="A3906" t="str">
            <v>98914740</v>
          </cell>
          <cell r="B3906">
            <v>513147</v>
          </cell>
          <cell r="C3906" t="str">
            <v>98914740</v>
          </cell>
          <cell r="D3906" t="str">
            <v>HYCITE</v>
          </cell>
          <cell r="E3906" t="str">
            <v>DESPACHO</v>
          </cell>
          <cell r="F3906" t="str">
            <v>NORMAL</v>
          </cell>
          <cell r="G3906" t="str">
            <v>ITQ6909</v>
          </cell>
          <cell r="H3906">
            <v>44967</v>
          </cell>
          <cell r="I3906" t="str">
            <v>ENTREGADO</v>
          </cell>
          <cell r="J3906">
            <v>44970</v>
          </cell>
          <cell r="K3906" t="str">
            <v>LUZ RODRIGUEZ</v>
          </cell>
          <cell r="L3906" t="str">
            <v>RIO COFANES 328 Y BARTOLOME DE SEGOVIA DETRAS DE LA GASOLINERA TERPEL QUITO IA,AQUITO 170513 PICHINCHA</v>
          </cell>
        </row>
        <row r="3907">
          <cell r="A3907" t="str">
            <v>98914759</v>
          </cell>
          <cell r="B3907">
            <v>513148</v>
          </cell>
          <cell r="C3907" t="str">
            <v>98914759</v>
          </cell>
          <cell r="D3907" t="str">
            <v>HYCITE</v>
          </cell>
          <cell r="E3907" t="str">
            <v>DESPACHO</v>
          </cell>
          <cell r="F3907" t="str">
            <v>NORMAL</v>
          </cell>
          <cell r="G3907" t="str">
            <v>031002004253289</v>
          </cell>
          <cell r="H3907">
            <v>44967</v>
          </cell>
          <cell r="I3907" t="str">
            <v>ENTREGADO</v>
          </cell>
          <cell r="J3907">
            <v>44970</v>
          </cell>
          <cell r="K3907" t="str">
            <v>MARIA BAUTISTA</v>
          </cell>
          <cell r="L3907" t="str">
            <v>CALLE 24 DE MAYO 211-67 EDIFICIO MILLENIUM LOJA - CENTRO SAN SEBASTIAN 110102 LOJA</v>
          </cell>
        </row>
        <row r="3908">
          <cell r="A3908" t="str">
            <v>98914858</v>
          </cell>
          <cell r="B3908">
            <v>513149</v>
          </cell>
          <cell r="C3908" t="str">
            <v>98914858</v>
          </cell>
          <cell r="D3908" t="str">
            <v>HYCITE</v>
          </cell>
          <cell r="E3908" t="str">
            <v>DESPACHO</v>
          </cell>
          <cell r="F3908" t="str">
            <v>NORMAL</v>
          </cell>
          <cell r="G3908" t="str">
            <v>ITQ6910</v>
          </cell>
          <cell r="H3908">
            <v>44967</v>
          </cell>
          <cell r="I3908" t="str">
            <v>ENTREGADO</v>
          </cell>
          <cell r="J3908">
            <v>44971</v>
          </cell>
          <cell r="K3908" t="str">
            <v>JAIME GARRIDO</v>
          </cell>
          <cell r="L3908" t="str">
            <v>BARTOLOME ALVES 56-465 Y CANGONAMA CDLA PIO XII CASA COLOR CAFE AMARILLO QUITO // PIO XII ELOY ALFARO 170603 PICHINCHA</v>
          </cell>
        </row>
        <row r="3909">
          <cell r="A3909" t="str">
            <v>98914923</v>
          </cell>
          <cell r="B3909">
            <v>513150</v>
          </cell>
          <cell r="C3909" t="str">
            <v>98914923</v>
          </cell>
          <cell r="D3909" t="str">
            <v>HYCITE</v>
          </cell>
          <cell r="E3909" t="str">
            <v>DESPACHO</v>
          </cell>
          <cell r="F3909" t="str">
            <v>NORMAL</v>
          </cell>
          <cell r="G3909" t="str">
            <v>031002004253290</v>
          </cell>
          <cell r="H3909">
            <v>44967</v>
          </cell>
          <cell r="I3909" t="str">
            <v>INCIDENCIA</v>
          </cell>
          <cell r="J3909">
            <v>44973</v>
          </cell>
          <cell r="K3909" t="str">
            <v>ROCIO ALBA</v>
          </cell>
          <cell r="L3909" t="str">
            <v>VIA ROMERILLOS-DIAGONAL CANCHA KOLEY PORTON NEGRO-PASAR PUENTE BOMBU SCARO ZAMORA // STA ELENA ZAMORA 190101 ZAMORA-CHINCHIPE</v>
          </cell>
        </row>
        <row r="3910">
          <cell r="A3910" t="str">
            <v>98914943</v>
          </cell>
          <cell r="B3910">
            <v>513151</v>
          </cell>
          <cell r="C3910" t="str">
            <v>98914943</v>
          </cell>
          <cell r="D3910" t="str">
            <v>HYCITE</v>
          </cell>
          <cell r="E3910" t="str">
            <v>DESPACHO</v>
          </cell>
          <cell r="F3910" t="str">
            <v>NORMAL</v>
          </cell>
          <cell r="G3910" t="str">
            <v>031002004253291</v>
          </cell>
          <cell r="H3910">
            <v>44967</v>
          </cell>
          <cell r="I3910" t="str">
            <v>ENTREGADO</v>
          </cell>
          <cell r="J3910">
            <v>44970</v>
          </cell>
          <cell r="K3910" t="str">
            <v>JIMENA CASTILLO</v>
          </cell>
          <cell r="L3910" t="str">
            <v>RAMON BURMEO 93-128 Y PEDRO FALCONI EDF 4 PISOS BLANCO DG TIENDA PENTAGONO LOJA/SAN JOSE SUCRE 110103 LOJA</v>
          </cell>
        </row>
        <row r="3911">
          <cell r="A3911" t="str">
            <v>98915069</v>
          </cell>
          <cell r="B3911">
            <v>513152</v>
          </cell>
          <cell r="C3911" t="str">
            <v>98915069</v>
          </cell>
          <cell r="D3911" t="str">
            <v>HYCITE</v>
          </cell>
          <cell r="E3911" t="str">
            <v>DESPACHO</v>
          </cell>
          <cell r="F3911" t="str">
            <v>NORMAL</v>
          </cell>
          <cell r="G3911" t="str">
            <v>031002004253292</v>
          </cell>
          <cell r="H3911">
            <v>44967</v>
          </cell>
          <cell r="I3911" t="str">
            <v>ENTREGADO</v>
          </cell>
          <cell r="J3911">
            <v>44970</v>
          </cell>
          <cell r="K3911" t="str">
            <v>ROSA ISABEL TOROMORENO</v>
          </cell>
          <cell r="L3911" t="str">
            <v>VICTOR MANUEL PENA HERRERA 1-64 AV JAIME ROLDOS AGUILERA IBARRA / SANTO DOMINGO SAGRARIO 100105 IMBABURA</v>
          </cell>
        </row>
        <row r="3912">
          <cell r="A3912" t="str">
            <v>98915157</v>
          </cell>
          <cell r="B3912">
            <v>513153</v>
          </cell>
          <cell r="C3912" t="str">
            <v>98915157</v>
          </cell>
          <cell r="D3912" t="str">
            <v>HYCITE</v>
          </cell>
          <cell r="E3912" t="str">
            <v>DESPACHO</v>
          </cell>
          <cell r="F3912" t="str">
            <v>NORMAL</v>
          </cell>
          <cell r="G3912" t="str">
            <v>031002004253293</v>
          </cell>
          <cell r="H3912">
            <v>44967</v>
          </cell>
          <cell r="I3912" t="str">
            <v>ENTREGADO</v>
          </cell>
          <cell r="J3912">
            <v>44972</v>
          </cell>
          <cell r="K3912" t="str">
            <v>MARJORIE SUAREZ</v>
          </cell>
          <cell r="L3912" t="str">
            <v>40 38 N S/N AVDA 32 CORDILLERA DEL CONDOR A DOS CDRAS DE LA LA LIBERTAD LA LIBERTAD 240204 SANTA ELENA</v>
          </cell>
        </row>
        <row r="3913">
          <cell r="A3913" t="str">
            <v>98915202</v>
          </cell>
          <cell r="B3913">
            <v>513154</v>
          </cell>
          <cell r="C3913" t="str">
            <v>98915202</v>
          </cell>
          <cell r="D3913" t="str">
            <v>HYCITE</v>
          </cell>
          <cell r="E3913" t="str">
            <v>DESPACHO</v>
          </cell>
          <cell r="F3913" t="str">
            <v>NORMAL</v>
          </cell>
          <cell r="G3913" t="str">
            <v>031002004253294</v>
          </cell>
          <cell r="H3913">
            <v>44967</v>
          </cell>
          <cell r="I3913" t="str">
            <v>ENTREGADO</v>
          </cell>
          <cell r="J3913">
            <v>44970</v>
          </cell>
          <cell r="K3913" t="str">
            <v>FABRIZIO CANARTE</v>
          </cell>
          <cell r="L3913" t="str">
            <v>VIA JARAMIJO KM 6 1/2 URB PUNTA BLANCA CASA I10 JARAMIJO PUNTA BLANCA JARAMIJO 130222 MANABI</v>
          </cell>
        </row>
        <row r="3914">
          <cell r="A3914" t="str">
            <v>98915268</v>
          </cell>
          <cell r="B3914">
            <v>513155</v>
          </cell>
          <cell r="C3914" t="str">
            <v>98915268</v>
          </cell>
          <cell r="D3914" t="str">
            <v>HYCITE</v>
          </cell>
          <cell r="E3914" t="str">
            <v>DESPACHO</v>
          </cell>
          <cell r="F3914" t="str">
            <v>NORMAL</v>
          </cell>
          <cell r="G3914" t="str">
            <v>ITG6911</v>
          </cell>
          <cell r="H3914">
            <v>44967</v>
          </cell>
          <cell r="I3914" t="str">
            <v>ENTREGADO</v>
          </cell>
          <cell r="J3914">
            <v>44970</v>
          </cell>
          <cell r="K3914" t="str">
            <v>RUTH TREJO</v>
          </cell>
          <cell r="L3914" t="str">
            <v>CDAL ALBATROS CALLE LINZON NO.213 ATRAS DE ANDRES BORBOR GUAYAQUIL GUAYAQUIL TARQUI 090512 GUAYAS</v>
          </cell>
        </row>
        <row r="3915">
          <cell r="A3915" t="str">
            <v>98915433</v>
          </cell>
          <cell r="B3915">
            <v>513156</v>
          </cell>
          <cell r="C3915" t="str">
            <v>98915433</v>
          </cell>
          <cell r="D3915" t="str">
            <v>HYCITE</v>
          </cell>
          <cell r="E3915" t="str">
            <v>DESPACHO</v>
          </cell>
          <cell r="F3915" t="str">
            <v>NORMAL</v>
          </cell>
          <cell r="G3915" t="str">
            <v>ITG6912</v>
          </cell>
          <cell r="H3915">
            <v>44967</v>
          </cell>
          <cell r="I3915" t="str">
            <v>ENTREGADO</v>
          </cell>
          <cell r="J3915">
            <v>44970</v>
          </cell>
          <cell r="K3915" t="str">
            <v>NELLY CUSME</v>
          </cell>
          <cell r="L3915" t="str">
            <v>CDLA JAIME ROLDOS MZ B ULL 4 AL LADO DEL COLEGIO JOSE MARIA EGAS GUAYAQUIL//GUAYAQUIL XIMENA 090150 GUAYAS</v>
          </cell>
        </row>
        <row r="3916">
          <cell r="A3916" t="str">
            <v>98915509</v>
          </cell>
          <cell r="B3916">
            <v>513157</v>
          </cell>
          <cell r="C3916" t="str">
            <v>98915509</v>
          </cell>
          <cell r="D3916" t="str">
            <v>HYCITE</v>
          </cell>
          <cell r="E3916" t="str">
            <v>DESPACHO</v>
          </cell>
          <cell r="F3916" t="str">
            <v>NORMAL</v>
          </cell>
          <cell r="G3916" t="str">
            <v>ITG6913</v>
          </cell>
          <cell r="H3916">
            <v>44967</v>
          </cell>
          <cell r="I3916" t="str">
            <v>ENTREGADO</v>
          </cell>
          <cell r="J3916">
            <v>44970</v>
          </cell>
          <cell r="K3916" t="str">
            <v>GABRIEL LUQUE</v>
          </cell>
          <cell r="L3916" t="str">
            <v>CIUDADELA GUAYANES MZ 54 VL 39 FTE A TIENDA DIANITA GUAYAQUIL-GUAYAQUIL TARQUI 090503 GUAYAS</v>
          </cell>
        </row>
        <row r="3917">
          <cell r="A3917" t="str">
            <v>98915570</v>
          </cell>
          <cell r="B3917">
            <v>513158</v>
          </cell>
          <cell r="C3917" t="str">
            <v>98915570</v>
          </cell>
          <cell r="D3917" t="str">
            <v>HYCITE</v>
          </cell>
          <cell r="E3917" t="str">
            <v>DESPACHO</v>
          </cell>
          <cell r="F3917" t="str">
            <v>NORMAL</v>
          </cell>
          <cell r="G3917" t="str">
            <v>031002004253295</v>
          </cell>
          <cell r="H3917">
            <v>44967</v>
          </cell>
          <cell r="I3917" t="str">
            <v>ENTREGADO</v>
          </cell>
          <cell r="J3917">
            <v>44970</v>
          </cell>
          <cell r="K3917" t="str">
            <v>LUIGGY CHICALA</v>
          </cell>
          <cell r="L3917" t="str">
            <v>KM 35 VIA A LA COSTA BOSQUE DE LA CHINA PREGUNTAR EN GARITA UBICACION DE LA CASA GUAYAQUIL//VIA A LA COSTA CHONGON 090901 GUAYAS</v>
          </cell>
        </row>
        <row r="3918">
          <cell r="A3918" t="str">
            <v>98915703</v>
          </cell>
          <cell r="B3918">
            <v>513159</v>
          </cell>
          <cell r="C3918" t="str">
            <v>98915703</v>
          </cell>
          <cell r="D3918" t="str">
            <v>HYCITE</v>
          </cell>
          <cell r="E3918" t="str">
            <v>DESPACHO</v>
          </cell>
          <cell r="F3918" t="str">
            <v>NORMAL</v>
          </cell>
          <cell r="G3918" t="str">
            <v>ITG6915</v>
          </cell>
          <cell r="H3918">
            <v>44967</v>
          </cell>
          <cell r="I3918" t="str">
            <v>ENTREGADO</v>
          </cell>
          <cell r="J3918">
            <v>44971</v>
          </cell>
          <cell r="K3918" t="str">
            <v>ANDREA ORTIZ</v>
          </cell>
          <cell r="L3918" t="str">
            <v>2 PASAJE 1NE IETEL MZ 20 VIO 3 PASEO 15 C NE GUAYAQUIL //IETEL TARQUI 090150 GUAYAS</v>
          </cell>
        </row>
        <row r="3919">
          <cell r="A3919" t="str">
            <v>98915757</v>
          </cell>
          <cell r="B3919">
            <v>513160</v>
          </cell>
          <cell r="C3919" t="str">
            <v>98915757</v>
          </cell>
          <cell r="D3919" t="str">
            <v>HYCITE</v>
          </cell>
          <cell r="E3919" t="str">
            <v>DESPACHO</v>
          </cell>
          <cell r="F3919" t="str">
            <v>NORMAL</v>
          </cell>
          <cell r="G3919" t="str">
            <v>ITG6916</v>
          </cell>
          <cell r="H3919">
            <v>44967</v>
          </cell>
          <cell r="I3919" t="str">
            <v>ENTREGADO</v>
          </cell>
          <cell r="J3919">
            <v>44970</v>
          </cell>
          <cell r="K3919" t="str">
            <v>TANIA CAICEDO</v>
          </cell>
          <cell r="L3919" t="str">
            <v>VERGELES MZA 337 SOLAR 12 ATRAS CENTRO DE SALUD VERGELES GUAAYQUIL // GUAYAQUIL TARQUI 090101 GUAYAS</v>
          </cell>
        </row>
        <row r="3920">
          <cell r="A3920" t="str">
            <v>98915888</v>
          </cell>
          <cell r="B3920">
            <v>513161</v>
          </cell>
          <cell r="C3920" t="str">
            <v>98915888</v>
          </cell>
          <cell r="D3920" t="str">
            <v>HYCITE</v>
          </cell>
          <cell r="E3920" t="str">
            <v>DESPACHO</v>
          </cell>
          <cell r="F3920" t="str">
            <v>NORMAL</v>
          </cell>
          <cell r="G3920" t="str">
            <v>031002004253296</v>
          </cell>
          <cell r="H3920">
            <v>44967</v>
          </cell>
          <cell r="I3920" t="str">
            <v>INCIDENCIA</v>
          </cell>
          <cell r="J3920">
            <v>44973</v>
          </cell>
          <cell r="K3920" t="str">
            <v>ANA TERAN</v>
          </cell>
          <cell r="L3920" t="str">
            <v>CALLE ELOY ALFARO Y VEINTIDOS VENTANAS // BELLA VISTA 1  VENTANAS 120406 LOS RIOS</v>
          </cell>
        </row>
        <row r="3921">
          <cell r="A3921" t="str">
            <v>98915890</v>
          </cell>
          <cell r="B3921">
            <v>513162</v>
          </cell>
          <cell r="C3921" t="str">
            <v>98915890</v>
          </cell>
          <cell r="D3921" t="str">
            <v>HYCITE</v>
          </cell>
          <cell r="E3921" t="str">
            <v>DESPACHO</v>
          </cell>
          <cell r="F3921" t="str">
            <v>NORMAL</v>
          </cell>
          <cell r="G3921" t="str">
            <v>ITQ6917</v>
          </cell>
          <cell r="H3921">
            <v>44967</v>
          </cell>
          <cell r="I3921" t="str">
            <v>ENTREGADO</v>
          </cell>
          <cell r="J3921">
            <v>44970</v>
          </cell>
          <cell r="K3921" t="str">
            <v>BETTY GUAMAN</v>
          </cell>
          <cell r="L3921" t="str">
            <v>CL O LOTE 2-16 CL O Y CL E IGLESIA DEL TRIUNFO QUITO-COOP PABLO ARTURO SALEZ COCHAPAMBA 170103 PICHINCHA</v>
          </cell>
        </row>
        <row r="3922">
          <cell r="A3922" t="str">
            <v>98915997</v>
          </cell>
          <cell r="B3922">
            <v>513163</v>
          </cell>
          <cell r="C3922" t="str">
            <v>98915997</v>
          </cell>
          <cell r="D3922" t="str">
            <v>HYCITE</v>
          </cell>
          <cell r="E3922" t="str">
            <v>DESPACHO</v>
          </cell>
          <cell r="F3922" t="str">
            <v>NORMAL</v>
          </cell>
          <cell r="G3922" t="str">
            <v>031002004253712</v>
          </cell>
          <cell r="H3922">
            <v>44967</v>
          </cell>
          <cell r="I3922" t="str">
            <v>ENTREGADO</v>
          </cell>
          <cell r="J3922">
            <v>44972</v>
          </cell>
          <cell r="K3922" t="str">
            <v>DELCIDA OCAMPO</v>
          </cell>
          <cell r="L3922" t="str">
            <v>LOS GIRASOLES CASA DE 2 PISOS COLOR VERD CALLE 24 Y C1 ENTRADA AGUAINSUMO BRIONES VENTANAS // ESTE VENTANAS 120401 LOS RIOS</v>
          </cell>
        </row>
        <row r="3923">
          <cell r="A3923" t="str">
            <v>98764174</v>
          </cell>
          <cell r="B3923">
            <v>513114</v>
          </cell>
          <cell r="C3923" t="str">
            <v>98764174</v>
          </cell>
          <cell r="D3923" t="str">
            <v>HYCITE</v>
          </cell>
          <cell r="E3923" t="str">
            <v>DESPACHO</v>
          </cell>
          <cell r="F3923" t="str">
            <v>NORMAL</v>
          </cell>
          <cell r="G3923" t="str">
            <v>031002004253270</v>
          </cell>
          <cell r="H3923">
            <v>44967</v>
          </cell>
          <cell r="I3923" t="str">
            <v>ENTREGADO</v>
          </cell>
          <cell r="J3923">
            <v>44970</v>
          </cell>
          <cell r="K3923" t="str">
            <v>GERMAN A VARGAS</v>
          </cell>
          <cell r="L3923" t="str">
            <v>JUAN FRANCISCO BONILLA 2 15 Y MALDONADO   SAN FRANCISCO 100107 IMBABURA</v>
          </cell>
        </row>
        <row r="3924">
          <cell r="A3924" t="str">
            <v>98845077</v>
          </cell>
          <cell r="B3924">
            <v>513115</v>
          </cell>
          <cell r="C3924" t="str">
            <v>98845077</v>
          </cell>
          <cell r="D3924" t="str">
            <v>HYCITE</v>
          </cell>
          <cell r="E3924" t="str">
            <v>DESPACHO</v>
          </cell>
          <cell r="F3924" t="str">
            <v>NORMAL</v>
          </cell>
          <cell r="G3924" t="str">
            <v>031002004253271</v>
          </cell>
          <cell r="H3924">
            <v>44967</v>
          </cell>
          <cell r="I3924" t="str">
            <v>ENTREGADO</v>
          </cell>
          <cell r="J3924">
            <v>44970</v>
          </cell>
          <cell r="K3924" t="str">
            <v>LEDA S VALENCIA</v>
          </cell>
          <cell r="L3924" t="str">
            <v>JUAN FRANCISCO BONILLA 3 15 Y MALDONADO   SAN FRANCISCO 100107 IMBABURA</v>
          </cell>
        </row>
        <row r="3925">
          <cell r="A3925" t="str">
            <v>98875853</v>
          </cell>
          <cell r="B3925">
            <v>513116</v>
          </cell>
          <cell r="C3925" t="str">
            <v>98875853</v>
          </cell>
          <cell r="D3925" t="str">
            <v>HYCITE</v>
          </cell>
          <cell r="E3925" t="str">
            <v>DESPACHO</v>
          </cell>
          <cell r="F3925" t="str">
            <v>NORMAL</v>
          </cell>
          <cell r="G3925" t="str">
            <v>ITG6896</v>
          </cell>
          <cell r="H3925">
            <v>44967</v>
          </cell>
          <cell r="I3925" t="str">
            <v>ENTREGADO</v>
          </cell>
          <cell r="J3925">
            <v>44970</v>
          </cell>
          <cell r="K3925" t="str">
            <v>MARIA CEVALLOS</v>
          </cell>
          <cell r="L3925" t="str">
            <v>VILLA DEL REY, ETAPA REY FELIPE MZ 16 V 8 DAULE / LA AURORA LA AURORA 091905 GUAYAS</v>
          </cell>
        </row>
        <row r="3926">
          <cell r="A3926" t="str">
            <v>98880940</v>
          </cell>
          <cell r="B3926">
            <v>513117</v>
          </cell>
          <cell r="C3926" t="str">
            <v>98880940</v>
          </cell>
          <cell r="D3926" t="str">
            <v>HYCITE</v>
          </cell>
          <cell r="E3926" t="str">
            <v>DESPACHO</v>
          </cell>
          <cell r="F3926" t="str">
            <v>NORMAL</v>
          </cell>
          <cell r="G3926" t="str">
            <v>ITQ6897</v>
          </cell>
          <cell r="H3926">
            <v>44967</v>
          </cell>
          <cell r="I3926" t="str">
            <v>ENTREGADO</v>
          </cell>
          <cell r="J3926">
            <v>44970</v>
          </cell>
          <cell r="K3926" t="str">
            <v>PAQUITA TRUJILLO</v>
          </cell>
          <cell r="L3926" t="str">
            <v>URB PADRE JACOME 5659 LOTE 161 DG CANCHAS PADRE IGNACIO JACOME QUITO // URB LENACIO JACOME TURUBAMBA 170704 PICHINCHA</v>
          </cell>
        </row>
        <row r="3927">
          <cell r="A3927" t="str">
            <v>98884926</v>
          </cell>
          <cell r="B3927">
            <v>513118</v>
          </cell>
          <cell r="C3927" t="str">
            <v>98884926</v>
          </cell>
          <cell r="D3927" t="str">
            <v>HYCITE</v>
          </cell>
          <cell r="E3927" t="str">
            <v>DESPACHO</v>
          </cell>
          <cell r="F3927" t="str">
            <v>NORMAL</v>
          </cell>
          <cell r="G3927" t="str">
            <v>031002004253272</v>
          </cell>
          <cell r="H3927">
            <v>44967</v>
          </cell>
          <cell r="I3927" t="str">
            <v>ENTREGADO</v>
          </cell>
          <cell r="J3927">
            <v>44970</v>
          </cell>
          <cell r="K3927" t="str">
            <v>GALO ORDONEZ</v>
          </cell>
          <cell r="L3927" t="str">
            <v>ANTON PHILIPS Y ELOY ALFARO CASA NO 28 LOJA//CIUDAD ALEGRIA PUNZARA 110111 LOJA</v>
          </cell>
        </row>
        <row r="3928">
          <cell r="A3928" t="str">
            <v>98896760</v>
          </cell>
          <cell r="B3928">
            <v>513119</v>
          </cell>
          <cell r="C3928" t="str">
            <v>98896760</v>
          </cell>
          <cell r="D3928" t="str">
            <v>HYCITE</v>
          </cell>
          <cell r="E3928" t="str">
            <v>DESPACHO</v>
          </cell>
          <cell r="F3928" t="str">
            <v>NORMAL</v>
          </cell>
          <cell r="G3928" t="str">
            <v>ITQ6898</v>
          </cell>
          <cell r="H3928">
            <v>44967</v>
          </cell>
          <cell r="I3928" t="str">
            <v>ENTREGADO</v>
          </cell>
          <cell r="J3928">
            <v>44970</v>
          </cell>
          <cell r="K3928" t="str">
            <v>MARIA AVILES</v>
          </cell>
          <cell r="L3928" t="str">
            <v>CALLE OSWALDO GUAYASAMIN S23-159 Y KM 7 1/2, 500 METROS DE PUENTE DE MAC QUITO // VALLE NAYON 170530 PICHINCHA</v>
          </cell>
        </row>
        <row r="3929">
          <cell r="A3929" t="str">
            <v>98897253</v>
          </cell>
          <cell r="B3929">
            <v>513120</v>
          </cell>
          <cell r="C3929" t="str">
            <v>98897253</v>
          </cell>
          <cell r="D3929" t="str">
            <v>HYCITE</v>
          </cell>
          <cell r="E3929" t="str">
            <v>DESPACHO</v>
          </cell>
          <cell r="F3929" t="str">
            <v>NORMAL</v>
          </cell>
          <cell r="G3929" t="str">
            <v>031002004253273</v>
          </cell>
          <cell r="H3929">
            <v>44967</v>
          </cell>
          <cell r="I3929" t="str">
            <v>ENTREGADO</v>
          </cell>
          <cell r="J3929">
            <v>44968</v>
          </cell>
          <cell r="K3929" t="str">
            <v>CARLOS CAICEDO</v>
          </cell>
          <cell r="L3929" t="str">
            <v>ISLA DEL RIO QUEVEDO MZ 50 SL 10 UNIDOS SUBCENTRO LA ISLA A 6 CUADRAS QUEVEDO SAN CRISTOBAL 120311 LOS RIOS</v>
          </cell>
        </row>
        <row r="3930">
          <cell r="A3930" t="str">
            <v>98898933</v>
          </cell>
          <cell r="B3930">
            <v>513121</v>
          </cell>
          <cell r="C3930" t="str">
            <v>98898933</v>
          </cell>
          <cell r="D3930" t="str">
            <v>HYCITE</v>
          </cell>
          <cell r="E3930" t="str">
            <v>DESPACHO</v>
          </cell>
          <cell r="F3930" t="str">
            <v>NORMAL</v>
          </cell>
          <cell r="G3930" t="str">
            <v>031002004253711</v>
          </cell>
          <cell r="H3930">
            <v>44967</v>
          </cell>
          <cell r="I3930" t="str">
            <v>ENTREGADO</v>
          </cell>
          <cell r="J3930">
            <v>44970</v>
          </cell>
          <cell r="K3930" t="str">
            <v>JOSSELYN LOOR</v>
          </cell>
          <cell r="L3930" t="str">
            <v>LUIS FELIX LOPEZ Y VICTOR ASTUDILLO MULTICOMERCIAL J LOOR EL CARMEN//EL CARMEN EL CARMEN 130505 MANABI</v>
          </cell>
        </row>
        <row r="3931">
          <cell r="A3931" t="str">
            <v>98902354</v>
          </cell>
          <cell r="B3931">
            <v>513122</v>
          </cell>
          <cell r="C3931" t="str">
            <v>98902354</v>
          </cell>
          <cell r="D3931" t="str">
            <v>HYCITE</v>
          </cell>
          <cell r="E3931" t="str">
            <v>DESPACHO</v>
          </cell>
          <cell r="F3931" t="str">
            <v>NORMAL</v>
          </cell>
          <cell r="G3931" t="str">
            <v>031002004253275</v>
          </cell>
          <cell r="H3931">
            <v>44967</v>
          </cell>
          <cell r="I3931" t="str">
            <v>ENTREGADO</v>
          </cell>
          <cell r="J3931">
            <v>44972</v>
          </cell>
          <cell r="K3931" t="str">
            <v>SARA ILLACANQUI</v>
          </cell>
          <cell r="L3931" t="str">
            <v>KENNEDY Y 8 DE NOVIEMBRE TIENDA 4 BODEGA VIDA NATURAL PINAS CIUDAD DE PINAS 070401 EL ORO</v>
          </cell>
        </row>
        <row r="3932">
          <cell r="A3932" t="str">
            <v>DHL_23_059</v>
          </cell>
          <cell r="B3932">
            <v>513113</v>
          </cell>
          <cell r="C3932" t="str">
            <v>DHL_23_059</v>
          </cell>
          <cell r="D3932" t="str">
            <v>DHL</v>
          </cell>
          <cell r="E3932" t="str">
            <v>DESPACHO</v>
          </cell>
          <cell r="F3932" t="str">
            <v>NORMAL</v>
          </cell>
          <cell r="G3932" t="str">
            <v>FT85324</v>
          </cell>
          <cell r="H3932">
            <v>44967</v>
          </cell>
          <cell r="I3932" t="str">
            <v>ENTREGADO</v>
          </cell>
          <cell r="J3932">
            <v>44970</v>
          </cell>
          <cell r="K3932" t="str">
            <v>COLEGIO BENALCAZAR</v>
          </cell>
          <cell r="L3932" t="str">
            <v>AV. 6 DE DICIEMBRE, QUITO 170135</v>
          </cell>
        </row>
        <row r="3933">
          <cell r="A3933" t="str">
            <v>DHL_23_057</v>
          </cell>
          <cell r="B3933">
            <v>513111</v>
          </cell>
          <cell r="C3933" t="str">
            <v>DHL_23_057</v>
          </cell>
          <cell r="D3933" t="str">
            <v>DHL</v>
          </cell>
          <cell r="E3933" t="str">
            <v>DESPACHO</v>
          </cell>
          <cell r="F3933" t="str">
            <v>NORMAL</v>
          </cell>
          <cell r="G3933" t="str">
            <v>FT85322</v>
          </cell>
          <cell r="H3933">
            <v>44967</v>
          </cell>
          <cell r="I3933" t="str">
            <v>ENTREGADO</v>
          </cell>
          <cell r="J3933">
            <v>44970</v>
          </cell>
          <cell r="K3933" t="str">
            <v>DHL MATRIZ</v>
          </cell>
          <cell r="L3933" t="str">
            <v>AV. ELOY ALFARO 113 A Y PASAJE LOS JUNCOS EDIFICIO DHL, SECTOR COMITE DEL PUEBLO</v>
          </cell>
        </row>
        <row r="3934">
          <cell r="A3934" t="str">
            <v>DHL_23_058</v>
          </cell>
          <cell r="B3934">
            <v>513112</v>
          </cell>
          <cell r="C3934" t="str">
            <v>DHL_23_058</v>
          </cell>
          <cell r="D3934" t="str">
            <v>DHL</v>
          </cell>
          <cell r="E3934" t="str">
            <v>DESPACHO</v>
          </cell>
          <cell r="F3934" t="str">
            <v>NORMAL</v>
          </cell>
          <cell r="G3934" t="str">
            <v>FT85323</v>
          </cell>
          <cell r="H3934">
            <v>44967</v>
          </cell>
          <cell r="I3934" t="str">
            <v>ENTREGADO</v>
          </cell>
          <cell r="J3934">
            <v>44970</v>
          </cell>
          <cell r="K3934" t="str">
            <v>DHL MATRIZ</v>
          </cell>
          <cell r="L3934" t="str">
            <v>AV. ELOY ALFARO 113 A Y PASAJE LOS JUNCOS EDIFICIO DHL, SECTOR COMITE DEL PUEBLO</v>
          </cell>
        </row>
        <row r="3935">
          <cell r="A3935" t="str">
            <v>RET_23_001</v>
          </cell>
          <cell r="B3935">
            <v>513110</v>
          </cell>
          <cell r="C3935" t="str">
            <v>RET_23_001</v>
          </cell>
          <cell r="D3935" t="str">
            <v>CLARO ECUADOR</v>
          </cell>
          <cell r="E3935" t="str">
            <v>DESPACHO</v>
          </cell>
          <cell r="F3935" t="str">
            <v>EXCLUSIVO</v>
          </cell>
          <cell r="G3935" t="str">
            <v>45728</v>
          </cell>
          <cell r="H3935">
            <v>44966</v>
          </cell>
          <cell r="I3935" t="str">
            <v>ENTREGADO</v>
          </cell>
          <cell r="J3935">
            <v>44967</v>
          </cell>
          <cell r="K3935" t="str">
            <v>AEROPUERTO INTERNACIONAL JOSÉ JOAQUÍN DE OLMEDO</v>
          </cell>
          <cell r="L3935" t="str">
            <v>AV DE LAS AMÉRICAS</v>
          </cell>
        </row>
        <row r="3936">
          <cell r="A3936" t="str">
            <v>TK-8152</v>
          </cell>
          <cell r="B3936">
            <v>513089</v>
          </cell>
          <cell r="C3936" t="str">
            <v>TK-8152</v>
          </cell>
          <cell r="D3936" t="str">
            <v>MDELIVERY</v>
          </cell>
          <cell r="E3936" t="str">
            <v>DESPACHO</v>
          </cell>
          <cell r="F3936" t="str">
            <v>EXPRESS</v>
          </cell>
          <cell r="G3936" t="str">
            <v>GRV8152</v>
          </cell>
          <cell r="H3936">
            <v>44966</v>
          </cell>
          <cell r="I3936" t="str">
            <v>ENTREGADO</v>
          </cell>
          <cell r="J3936">
            <v>44967</v>
          </cell>
          <cell r="K3936" t="str">
            <v>OTECEL</v>
          </cell>
          <cell r="L3936" t="str">
            <v>AVDA SIMON BOLIVAR Y VIA NAYON CONJUNTO CORPORATIVO EKOPARK TORRE 3 TELEFONICA</v>
          </cell>
        </row>
        <row r="3937">
          <cell r="A3937" t="str">
            <v>TK-8155</v>
          </cell>
          <cell r="B3937">
            <v>513090</v>
          </cell>
          <cell r="C3937" t="str">
            <v>TK-8155</v>
          </cell>
          <cell r="D3937" t="str">
            <v>MDELIVERY</v>
          </cell>
          <cell r="E3937" t="str">
            <v>DESPACHO</v>
          </cell>
          <cell r="F3937" t="str">
            <v>EXPRESS</v>
          </cell>
          <cell r="G3937" t="str">
            <v>GRV8155</v>
          </cell>
          <cell r="H3937">
            <v>44966</v>
          </cell>
          <cell r="I3937" t="str">
            <v>ENTREGADO</v>
          </cell>
          <cell r="J3937">
            <v>44967</v>
          </cell>
          <cell r="K3937" t="str">
            <v>OTECEL</v>
          </cell>
          <cell r="L3937" t="str">
            <v>AVDA SIMON BOLIVAR Y VIA NAYON CONJUNTO CORPORATIVO EKOPARK TORRE 3 TELEFONICA</v>
          </cell>
        </row>
        <row r="3938">
          <cell r="A3938" t="str">
            <v>TK-8156</v>
          </cell>
          <cell r="B3938">
            <v>513091</v>
          </cell>
          <cell r="C3938" t="str">
            <v>TK-8156</v>
          </cell>
          <cell r="D3938" t="str">
            <v>MDELIVERY</v>
          </cell>
          <cell r="E3938" t="str">
            <v>DESPACHO</v>
          </cell>
          <cell r="F3938" t="str">
            <v>EXPRESS</v>
          </cell>
          <cell r="G3938" t="str">
            <v>GRV8156</v>
          </cell>
          <cell r="H3938">
            <v>44966</v>
          </cell>
          <cell r="I3938" t="str">
            <v>ENTREGADO</v>
          </cell>
          <cell r="J3938">
            <v>44967</v>
          </cell>
          <cell r="K3938" t="str">
            <v>OTECEL</v>
          </cell>
          <cell r="L3938" t="str">
            <v>AVDA SIMON BOLIVAR Y VIA NAYON CONJUNTO CORPORATIVO EKOPARK TORRE 3 TELEFONICA</v>
          </cell>
        </row>
        <row r="3939">
          <cell r="A3939" t="str">
            <v>TK-8157</v>
          </cell>
          <cell r="B3939">
            <v>513092</v>
          </cell>
          <cell r="C3939" t="str">
            <v>TK-8157</v>
          </cell>
          <cell r="D3939" t="str">
            <v>MDELIVERY</v>
          </cell>
          <cell r="E3939" t="str">
            <v>DESPACHO</v>
          </cell>
          <cell r="F3939" t="str">
            <v>EXPRESS</v>
          </cell>
          <cell r="G3939" t="str">
            <v>GRV8157</v>
          </cell>
          <cell r="H3939">
            <v>44966</v>
          </cell>
          <cell r="I3939" t="str">
            <v>ENTREGADO</v>
          </cell>
          <cell r="J3939">
            <v>44967</v>
          </cell>
          <cell r="K3939" t="str">
            <v>OTECEL</v>
          </cell>
          <cell r="L3939" t="str">
            <v>AVDA SIMON BOLIVAR Y VIA NAYON CONJUNTO CORPORATIVO EKOPARK TORRE 3 TELEFONICA</v>
          </cell>
        </row>
        <row r="3940">
          <cell r="A3940" t="str">
            <v>TK-8159</v>
          </cell>
          <cell r="B3940">
            <v>513093</v>
          </cell>
          <cell r="C3940" t="str">
            <v>TK-8159</v>
          </cell>
          <cell r="D3940" t="str">
            <v>MDELIVERY</v>
          </cell>
          <cell r="E3940" t="str">
            <v>DESPACHO</v>
          </cell>
          <cell r="F3940" t="str">
            <v>EXPRESS</v>
          </cell>
          <cell r="G3940" t="str">
            <v>GRV8159</v>
          </cell>
          <cell r="H3940">
            <v>44966</v>
          </cell>
          <cell r="I3940" t="str">
            <v>ENTREGADO</v>
          </cell>
          <cell r="J3940">
            <v>44967</v>
          </cell>
          <cell r="K3940" t="str">
            <v>OTECEL</v>
          </cell>
          <cell r="L3940" t="str">
            <v>AVDA SIMON BOLIVAR Y VIA NAYON CONJUNTO CORPORATIVO EKOPARK TORRE 3 TELEFONICA</v>
          </cell>
        </row>
        <row r="3941">
          <cell r="A3941" t="str">
            <v>TK-8160</v>
          </cell>
          <cell r="B3941">
            <v>513094</v>
          </cell>
          <cell r="C3941" t="str">
            <v>TK-8160</v>
          </cell>
          <cell r="D3941" t="str">
            <v>MDELIVERY</v>
          </cell>
          <cell r="E3941" t="str">
            <v>DESPACHO</v>
          </cell>
          <cell r="F3941" t="str">
            <v>EXPRESS</v>
          </cell>
          <cell r="G3941" t="str">
            <v>GRV8160</v>
          </cell>
          <cell r="H3941">
            <v>44966</v>
          </cell>
          <cell r="I3941" t="str">
            <v>ENTREGADO</v>
          </cell>
          <cell r="J3941">
            <v>44967</v>
          </cell>
          <cell r="K3941" t="str">
            <v>OTECEL</v>
          </cell>
          <cell r="L3941" t="str">
            <v>AVDA SIMON BOLIVAR Y VIA NAYON CONJUNTO CORPORATIVO EKOPARK TORRE 3 TELEFONICA</v>
          </cell>
        </row>
        <row r="3942">
          <cell r="A3942" t="str">
            <v>TK-8161</v>
          </cell>
          <cell r="B3942">
            <v>513095</v>
          </cell>
          <cell r="C3942" t="str">
            <v>TK-8161</v>
          </cell>
          <cell r="D3942" t="str">
            <v>MDELIVERY</v>
          </cell>
          <cell r="E3942" t="str">
            <v>DESPACHO</v>
          </cell>
          <cell r="F3942" t="str">
            <v>EXPRESS</v>
          </cell>
          <cell r="G3942" t="str">
            <v>GRV8161</v>
          </cell>
          <cell r="H3942">
            <v>44966</v>
          </cell>
          <cell r="I3942" t="str">
            <v>ENTREGADO</v>
          </cell>
          <cell r="J3942">
            <v>44967</v>
          </cell>
          <cell r="K3942" t="str">
            <v>OTECEL</v>
          </cell>
          <cell r="L3942" t="str">
            <v>AVDA SIMON BOLIVAR Y VIA NAYON CONJUNTO CORPORATIVO EKOPARK TORRE 3 TELEFONICA</v>
          </cell>
        </row>
        <row r="3943">
          <cell r="A3943" t="str">
            <v>TK-8162</v>
          </cell>
          <cell r="B3943">
            <v>513096</v>
          </cell>
          <cell r="C3943" t="str">
            <v>TK-8162</v>
          </cell>
          <cell r="D3943" t="str">
            <v>MDELIVERY</v>
          </cell>
          <cell r="E3943" t="str">
            <v>DESPACHO</v>
          </cell>
          <cell r="F3943" t="str">
            <v>EXPRESS</v>
          </cell>
          <cell r="G3943" t="str">
            <v>GRV8162</v>
          </cell>
          <cell r="H3943">
            <v>44966</v>
          </cell>
          <cell r="I3943" t="str">
            <v>ENTREGADO</v>
          </cell>
          <cell r="J3943">
            <v>44967</v>
          </cell>
          <cell r="K3943" t="str">
            <v>OTECEL</v>
          </cell>
          <cell r="L3943" t="str">
            <v>AVDA SIMON BOLIVAR Y VIA NAYON CONJUNTO CORPORATIVO EKOPARK TORRE 3 TELEFONICA</v>
          </cell>
        </row>
        <row r="3944">
          <cell r="A3944" t="str">
            <v>TK-8164</v>
          </cell>
          <cell r="B3944">
            <v>513097</v>
          </cell>
          <cell r="C3944" t="str">
            <v>TK-8164</v>
          </cell>
          <cell r="D3944" t="str">
            <v>MDELIVERY</v>
          </cell>
          <cell r="E3944" t="str">
            <v>DESPACHO</v>
          </cell>
          <cell r="F3944" t="str">
            <v>EXPRESS</v>
          </cell>
          <cell r="G3944" t="str">
            <v>GRV8164</v>
          </cell>
          <cell r="H3944">
            <v>44966</v>
          </cell>
          <cell r="I3944" t="str">
            <v>ENTREGADO</v>
          </cell>
          <cell r="J3944">
            <v>44967</v>
          </cell>
          <cell r="K3944" t="str">
            <v>OTECEL</v>
          </cell>
          <cell r="L3944" t="str">
            <v>AVDA SIMON BOLIVAR Y VIA NAYON CONJUNTO CORPORATIVO EKOPARK TORRE 3 TELEFONICA</v>
          </cell>
        </row>
        <row r="3945">
          <cell r="A3945" t="str">
            <v>TK-8165</v>
          </cell>
          <cell r="B3945">
            <v>513098</v>
          </cell>
          <cell r="C3945" t="str">
            <v>TK-8165</v>
          </cell>
          <cell r="D3945" t="str">
            <v>MDELIVERY</v>
          </cell>
          <cell r="E3945" t="str">
            <v>DESPACHO</v>
          </cell>
          <cell r="F3945" t="str">
            <v>EXPRESS</v>
          </cell>
          <cell r="G3945" t="str">
            <v>GRV8165</v>
          </cell>
          <cell r="H3945">
            <v>44966</v>
          </cell>
          <cell r="I3945" t="str">
            <v>ENTREGADO</v>
          </cell>
          <cell r="J3945">
            <v>44967</v>
          </cell>
          <cell r="K3945" t="str">
            <v>OTECEL</v>
          </cell>
          <cell r="L3945" t="str">
            <v>AVDA SIMON BOLIVAR Y VIA NAYON CONJUNTO CORPORATIVO EKOPARK TORRE 3 TELEFONICA</v>
          </cell>
        </row>
        <row r="3946">
          <cell r="A3946" t="str">
            <v>TK-8166</v>
          </cell>
          <cell r="B3946">
            <v>513099</v>
          </cell>
          <cell r="C3946" t="str">
            <v>TK-8166</v>
          </cell>
          <cell r="D3946" t="str">
            <v>MDELIVERY</v>
          </cell>
          <cell r="E3946" t="str">
            <v>DESPACHO</v>
          </cell>
          <cell r="F3946" t="str">
            <v>EXPRESS</v>
          </cell>
          <cell r="G3946" t="str">
            <v>GRV8166</v>
          </cell>
          <cell r="H3946">
            <v>44966</v>
          </cell>
          <cell r="I3946" t="str">
            <v>ENTREGADO</v>
          </cell>
          <cell r="J3946">
            <v>44967</v>
          </cell>
          <cell r="K3946" t="str">
            <v>OTECEL</v>
          </cell>
          <cell r="L3946" t="str">
            <v>AVDA SIMON BOLIVAR Y VIA NAYON CONJUNTO CORPORATIVO EKOPARK TORRE 3 TELEFONICA</v>
          </cell>
        </row>
        <row r="3947">
          <cell r="A3947" t="str">
            <v>TK-8167</v>
          </cell>
          <cell r="B3947">
            <v>513100</v>
          </cell>
          <cell r="C3947" t="str">
            <v>TK-8167</v>
          </cell>
          <cell r="D3947" t="str">
            <v>MDELIVERY</v>
          </cell>
          <cell r="E3947" t="str">
            <v>DESPACHO</v>
          </cell>
          <cell r="F3947" t="str">
            <v>EXPRESS</v>
          </cell>
          <cell r="G3947" t="str">
            <v>GRV8167</v>
          </cell>
          <cell r="H3947">
            <v>44966</v>
          </cell>
          <cell r="I3947" t="str">
            <v>ENTREGADO</v>
          </cell>
          <cell r="J3947">
            <v>44967</v>
          </cell>
          <cell r="K3947" t="str">
            <v>OTECEL</v>
          </cell>
          <cell r="L3947" t="str">
            <v>AVDA SIMON BOLIVAR Y VIA NAYON CONJUNTO CORPORATIVO EKOPARK TORRE 3 TELEFONICA</v>
          </cell>
        </row>
        <row r="3948">
          <cell r="A3948" t="str">
            <v>TK-8168</v>
          </cell>
          <cell r="B3948">
            <v>513101</v>
          </cell>
          <cell r="C3948" t="str">
            <v>TK-8168</v>
          </cell>
          <cell r="D3948" t="str">
            <v>MDELIVERY</v>
          </cell>
          <cell r="E3948" t="str">
            <v>DESPACHO</v>
          </cell>
          <cell r="F3948" t="str">
            <v>EXPRESS</v>
          </cell>
          <cell r="G3948" t="str">
            <v>GRV8168</v>
          </cell>
          <cell r="H3948">
            <v>44966</v>
          </cell>
          <cell r="I3948" t="str">
            <v>ENTREGADO</v>
          </cell>
          <cell r="J3948">
            <v>44967</v>
          </cell>
          <cell r="K3948" t="str">
            <v>OTECEL</v>
          </cell>
          <cell r="L3948" t="str">
            <v>AVDA SIMON BOLIVAR Y VIA NAYON CONJUNTO CORPORATIVO EKOPARK TORRE 3 TELEFONICA</v>
          </cell>
        </row>
        <row r="3949">
          <cell r="A3949" t="str">
            <v>TK-8169</v>
          </cell>
          <cell r="B3949">
            <v>513102</v>
          </cell>
          <cell r="C3949" t="str">
            <v>TK-8169</v>
          </cell>
          <cell r="D3949" t="str">
            <v>MDELIVERY</v>
          </cell>
          <cell r="E3949" t="str">
            <v>DESPACHO</v>
          </cell>
          <cell r="F3949" t="str">
            <v>EXPRESS</v>
          </cell>
          <cell r="G3949" t="str">
            <v>GRV8169</v>
          </cell>
          <cell r="H3949">
            <v>44966</v>
          </cell>
          <cell r="I3949" t="str">
            <v>ENTREGADO</v>
          </cell>
          <cell r="J3949">
            <v>44967</v>
          </cell>
          <cell r="K3949" t="str">
            <v>OTECEL</v>
          </cell>
          <cell r="L3949" t="str">
            <v>AVDA SIMON BOLIVAR Y VIA NAYON CONJUNTO CORPORATIVO EKOPARK TORRE 3 TELEFONICA</v>
          </cell>
        </row>
        <row r="3950">
          <cell r="A3950" t="str">
            <v>TK-8170</v>
          </cell>
          <cell r="B3950">
            <v>513103</v>
          </cell>
          <cell r="C3950" t="str">
            <v>TK-8170</v>
          </cell>
          <cell r="D3950" t="str">
            <v>MDELIVERY</v>
          </cell>
          <cell r="E3950" t="str">
            <v>DESPACHO</v>
          </cell>
          <cell r="F3950" t="str">
            <v>EXPRESS</v>
          </cell>
          <cell r="G3950" t="str">
            <v>GRV8170</v>
          </cell>
          <cell r="H3950">
            <v>44966</v>
          </cell>
          <cell r="I3950" t="str">
            <v>ENTREGADO</v>
          </cell>
          <cell r="J3950">
            <v>44967</v>
          </cell>
          <cell r="K3950" t="str">
            <v>OTECEL</v>
          </cell>
          <cell r="L3950" t="str">
            <v>AVDA SIMON BOLIVAR Y VIA NAYON CONJUNTO CORPORATIVO EKOPARK TORRE 3 TELEFONICA</v>
          </cell>
        </row>
        <row r="3951">
          <cell r="A3951" t="str">
            <v>TK-8171</v>
          </cell>
          <cell r="B3951">
            <v>513104</v>
          </cell>
          <cell r="C3951" t="str">
            <v>TK-8171</v>
          </cell>
          <cell r="D3951" t="str">
            <v>MDELIVERY</v>
          </cell>
          <cell r="E3951" t="str">
            <v>DESPACHO</v>
          </cell>
          <cell r="F3951" t="str">
            <v>EXPRESS</v>
          </cell>
          <cell r="G3951" t="str">
            <v>GRV8171</v>
          </cell>
          <cell r="H3951">
            <v>44966</v>
          </cell>
          <cell r="I3951" t="str">
            <v>ENTREGADO</v>
          </cell>
          <cell r="J3951">
            <v>44967</v>
          </cell>
          <cell r="K3951" t="str">
            <v>OTECEL</v>
          </cell>
          <cell r="L3951" t="str">
            <v>AVDA SIMON BOLIVAR Y VIA NAYON CONJUNTO CORPORATIVO EKOPARK TORRE 3 TELEFONICA</v>
          </cell>
        </row>
        <row r="3952">
          <cell r="A3952" t="str">
            <v>TK-8172</v>
          </cell>
          <cell r="B3952">
            <v>513105</v>
          </cell>
          <cell r="C3952" t="str">
            <v>TK-8172</v>
          </cell>
          <cell r="D3952" t="str">
            <v>MDELIVERY</v>
          </cell>
          <cell r="E3952" t="str">
            <v>DESPACHO</v>
          </cell>
          <cell r="F3952" t="str">
            <v>EXPRESS</v>
          </cell>
          <cell r="G3952" t="str">
            <v>GRV8172</v>
          </cell>
          <cell r="H3952">
            <v>44966</v>
          </cell>
          <cell r="I3952" t="str">
            <v>ENTREGADO</v>
          </cell>
          <cell r="J3952">
            <v>44967</v>
          </cell>
          <cell r="K3952" t="str">
            <v>OTECEL</v>
          </cell>
          <cell r="L3952" t="str">
            <v>AVDA SIMON BOLIVAR Y VIA NAYON CONJUNTO CORPORATIVO EKOPARK TORRE 3 TELEFONICA</v>
          </cell>
        </row>
        <row r="3953">
          <cell r="A3953" t="str">
            <v>TK-8173</v>
          </cell>
          <cell r="B3953">
            <v>513106</v>
          </cell>
          <cell r="C3953" t="str">
            <v>TK-8173</v>
          </cell>
          <cell r="D3953" t="str">
            <v>MDELIVERY</v>
          </cell>
          <cell r="E3953" t="str">
            <v>DESPACHO</v>
          </cell>
          <cell r="F3953" t="str">
            <v>EXPRESS</v>
          </cell>
          <cell r="G3953" t="str">
            <v>GRV8173</v>
          </cell>
          <cell r="H3953">
            <v>44966</v>
          </cell>
          <cell r="I3953" t="str">
            <v>ENTREGADO</v>
          </cell>
          <cell r="J3953">
            <v>44967</v>
          </cell>
          <cell r="K3953" t="str">
            <v>OTECEL</v>
          </cell>
          <cell r="L3953" t="str">
            <v>AVDA SIMON BOLIVAR Y VIA NAYON CONJUNTO CORPORATIVO EKOPARK TORRE 3 TELEFONICA</v>
          </cell>
        </row>
        <row r="3954">
          <cell r="A3954" t="str">
            <v>TK-8175</v>
          </cell>
          <cell r="B3954">
            <v>513107</v>
          </cell>
          <cell r="C3954" t="str">
            <v>TK-8175</v>
          </cell>
          <cell r="D3954" t="str">
            <v>MDELIVERY</v>
          </cell>
          <cell r="E3954" t="str">
            <v>DESPACHO</v>
          </cell>
          <cell r="F3954" t="str">
            <v>EXPRESS</v>
          </cell>
          <cell r="G3954" t="str">
            <v>GRV8175</v>
          </cell>
          <cell r="H3954">
            <v>44966</v>
          </cell>
          <cell r="I3954" t="str">
            <v>ENTREGADO</v>
          </cell>
          <cell r="J3954">
            <v>44967</v>
          </cell>
          <cell r="K3954" t="str">
            <v>OTECEL</v>
          </cell>
          <cell r="L3954" t="str">
            <v>AVDA SIMON BOLIVAR Y VIA NAYON CONJUNTO CORPORATIVO EKOPARK TORRE 3 TELEFONICA</v>
          </cell>
        </row>
        <row r="3955">
          <cell r="A3955" t="str">
            <v>TK-8176</v>
          </cell>
          <cell r="B3955">
            <v>513108</v>
          </cell>
          <cell r="C3955" t="str">
            <v>TK-8176</v>
          </cell>
          <cell r="D3955" t="str">
            <v>MDELIVERY</v>
          </cell>
          <cell r="E3955" t="str">
            <v>DESPACHO</v>
          </cell>
          <cell r="F3955" t="str">
            <v>EXPRESS</v>
          </cell>
          <cell r="G3955" t="str">
            <v>GRV8176</v>
          </cell>
          <cell r="H3955">
            <v>44966</v>
          </cell>
          <cell r="I3955" t="str">
            <v>ENTREGADO</v>
          </cell>
          <cell r="J3955">
            <v>44967</v>
          </cell>
          <cell r="K3955" t="str">
            <v>OTECEL</v>
          </cell>
          <cell r="L3955" t="str">
            <v>AVDA SIMON BOLIVAR Y VIA NAYON CONJUNTO CORPORATIVO EKOPARK TORRE 3 TELEFONICA</v>
          </cell>
        </row>
        <row r="3956">
          <cell r="A3956" t="str">
            <v>TK-8177</v>
          </cell>
          <cell r="B3956">
            <v>513109</v>
          </cell>
          <cell r="C3956" t="str">
            <v>TK-8177</v>
          </cell>
          <cell r="D3956" t="str">
            <v>MDELIVERY</v>
          </cell>
          <cell r="E3956" t="str">
            <v>DESPACHO</v>
          </cell>
          <cell r="F3956" t="str">
            <v>EXPRESS</v>
          </cell>
          <cell r="G3956" t="str">
            <v>GRV8177</v>
          </cell>
          <cell r="H3956">
            <v>44966</v>
          </cell>
          <cell r="I3956" t="str">
            <v>ENTREGADO</v>
          </cell>
          <cell r="J3956">
            <v>44967</v>
          </cell>
          <cell r="K3956" t="str">
            <v>OTECEL</v>
          </cell>
          <cell r="L3956" t="str">
            <v>AVDA SIMON BOLIVAR Y VIA NAYON CONJUNTO CORPORATIVO EKOPARK TORRE 3 TELEFONICA</v>
          </cell>
        </row>
        <row r="3957">
          <cell r="A3957" t="str">
            <v>SOBRE 141</v>
          </cell>
          <cell r="B3957">
            <v>513088</v>
          </cell>
          <cell r="C3957" t="str">
            <v>SOBRE 141</v>
          </cell>
          <cell r="D3957" t="str">
            <v>HYCITE</v>
          </cell>
          <cell r="E3957" t="str">
            <v>DESPACHO</v>
          </cell>
          <cell r="F3957" t="str">
            <v>NORMAL</v>
          </cell>
          <cell r="G3957" t="str">
            <v>031002004252900</v>
          </cell>
          <cell r="H3957">
            <v>44966</v>
          </cell>
          <cell r="I3957" t="str">
            <v>ENTREGADO</v>
          </cell>
          <cell r="J3957">
            <v>44970</v>
          </cell>
          <cell r="K3957" t="str">
            <v>DOLORES ENITH VALDEZ HUANCA-CAROLINA MANCHENO</v>
          </cell>
          <cell r="L3957" t="str">
            <v>CALLES BERNARDO VALDIVIESO Y QUITO ESQUINA (OFICINA ROYAL PRESTIGE) NÚMERO DE CASA 191- 38</v>
          </cell>
        </row>
        <row r="3958">
          <cell r="A3958" t="str">
            <v>SP_23_043_18625702</v>
          </cell>
          <cell r="B3958">
            <v>513087</v>
          </cell>
          <cell r="C3958" t="str">
            <v>SP_23_043_18625702</v>
          </cell>
          <cell r="D3958" t="str">
            <v>SPARE</v>
          </cell>
          <cell r="E3958" t="str">
            <v>DESPACHO</v>
          </cell>
          <cell r="F3958" t="str">
            <v>NORMAL</v>
          </cell>
          <cell r="G3958" t="str">
            <v>FT85319</v>
          </cell>
          <cell r="H3958">
            <v>44966</v>
          </cell>
          <cell r="I3958" t="str">
            <v>ENTREGADO</v>
          </cell>
          <cell r="J3958">
            <v>44967</v>
          </cell>
          <cell r="K3958" t="str">
            <v>FLEXNET GUAYAQUIL_STALIN PALMA</v>
          </cell>
          <cell r="L3958" t="str">
            <v>FERNANDO GUTIÉRREZ HILL. VÍA A DAULE KM 8 1/2. ENTRADA A COOPERATIVA JUAN MONTALVO.</v>
          </cell>
        </row>
        <row r="3959">
          <cell r="A3959" t="str">
            <v>AGFA_23_044</v>
          </cell>
          <cell r="B3959">
            <v>513086</v>
          </cell>
          <cell r="C3959" t="str">
            <v>AGFA_23_044</v>
          </cell>
          <cell r="D3959" t="str">
            <v>AGFA</v>
          </cell>
          <cell r="E3959" t="str">
            <v>DESPACHO</v>
          </cell>
          <cell r="F3959" t="str">
            <v>NORMAL</v>
          </cell>
          <cell r="G3959" t="str">
            <v>85330</v>
          </cell>
          <cell r="H3959">
            <v>44966</v>
          </cell>
          <cell r="I3959" t="str">
            <v>ENTREGADO</v>
          </cell>
          <cell r="J3959">
            <v>44967</v>
          </cell>
          <cell r="K3959" t="str">
            <v>PAPELESA CIA. LTDA.</v>
          </cell>
          <cell r="L3959" t="str">
            <v>KM 11 1/2 VIA A DAULE PARQUE INDUSTRIAL EL SAUCE</v>
          </cell>
        </row>
        <row r="3960">
          <cell r="A3960" t="str">
            <v>20003107465523</v>
          </cell>
          <cell r="B3960">
            <v>513085</v>
          </cell>
          <cell r="C3960" t="str">
            <v>20003107465523</v>
          </cell>
          <cell r="D3960" t="str">
            <v>CONECEL</v>
          </cell>
          <cell r="E3960" t="str">
            <v>DESPACHO</v>
          </cell>
          <cell r="F3960" t="str">
            <v>NORMAL</v>
          </cell>
          <cell r="G3960" t="str">
            <v>FT85203</v>
          </cell>
          <cell r="H3960">
            <v>44966</v>
          </cell>
          <cell r="I3960" t="str">
            <v>DEVOLUCION_EN_PROCESO</v>
          </cell>
          <cell r="J3960">
            <v>44972</v>
          </cell>
          <cell r="K3960" t="str">
            <v xml:space="preserve">ALFREDO MANUEL MERO ALMEIDA / </v>
          </cell>
          <cell r="L3960" t="str">
            <v>GUAYAQUIL / TARQUI / KM 24 VIA A LA COSTA KM 24 COOP. SAN JERONIMO 2 MZ A2 SOLAR 3 CASA 1 PISO COLOR CELESTE CON MATA DE MANGO ESQUINA FARMACIA</v>
          </cell>
        </row>
        <row r="3961">
          <cell r="A3961" t="str">
            <v>20003107087311</v>
          </cell>
          <cell r="B3961">
            <v>513049</v>
          </cell>
          <cell r="C3961" t="str">
            <v>20003107087311</v>
          </cell>
          <cell r="D3961" t="str">
            <v>CONECEL</v>
          </cell>
          <cell r="E3961" t="str">
            <v>DESPACHO</v>
          </cell>
          <cell r="F3961" t="str">
            <v>NORMAL</v>
          </cell>
          <cell r="G3961" t="str">
            <v>GR20003107087311</v>
          </cell>
          <cell r="H3961">
            <v>44966</v>
          </cell>
          <cell r="I3961" t="str">
            <v>ENTREGADO</v>
          </cell>
          <cell r="J3961">
            <v>44970</v>
          </cell>
          <cell r="K3961" t="str">
            <v xml:space="preserve">JOSSELIN JESSENIA MACIAS ALAVA / </v>
          </cell>
          <cell r="L3961" t="str">
            <v>LAGO AGRIO / NUEVA LOJA / VIA AGUARICO Y CLL LIMA /RECIBEN EN MUNDI AUTO CLIENTE ESTA EN LA CAMIONETA VENDIENDO SANDIAS FRENTE A LA GASOLINERA DE LA AGUARICO</v>
          </cell>
        </row>
        <row r="3962">
          <cell r="A3962" t="str">
            <v>20003107832825</v>
          </cell>
          <cell r="B3962">
            <v>513050</v>
          </cell>
          <cell r="C3962" t="str">
            <v>20003107832825</v>
          </cell>
          <cell r="D3962" t="str">
            <v>CONECEL</v>
          </cell>
          <cell r="E3962" t="str">
            <v>DESPACHO</v>
          </cell>
          <cell r="F3962" t="str">
            <v>NORMAL</v>
          </cell>
          <cell r="G3962" t="str">
            <v>FT85189</v>
          </cell>
          <cell r="H3962">
            <v>44966</v>
          </cell>
          <cell r="I3962" t="str">
            <v>DEVOLUCION_EN_PROCESO</v>
          </cell>
          <cell r="J3962">
            <v>44970</v>
          </cell>
          <cell r="K3962" t="str">
            <v xml:space="preserve">CARLA GIULIANNA CAMPOVERDE ARTIEDA / </v>
          </cell>
          <cell r="L3962" t="str">
            <v>DURAN / ELOY ALFARO / CDLA DE LOS HELECHOS MZ Z4 SECTOR 11 VLL 8 DIAGONAL AL COLEGIO NAVAL AMAZONAS CASA DE UN PISO COLOR NARANJA CON PORTON PLOMO CON LETRAS BLANCAS</v>
          </cell>
        </row>
        <row r="3963">
          <cell r="A3963" t="str">
            <v>20003107828837</v>
          </cell>
          <cell r="B3963">
            <v>513051</v>
          </cell>
          <cell r="C3963" t="str">
            <v>20003107828837</v>
          </cell>
          <cell r="D3963" t="str">
            <v>CONECEL</v>
          </cell>
          <cell r="E3963" t="str">
            <v>DESPACHO</v>
          </cell>
          <cell r="F3963" t="str">
            <v>NORMAL</v>
          </cell>
          <cell r="G3963" t="str">
            <v>FT85190</v>
          </cell>
          <cell r="H3963">
            <v>44966</v>
          </cell>
          <cell r="I3963" t="str">
            <v>DEVOLUCION_EN_PROCESO</v>
          </cell>
          <cell r="J3963">
            <v>44972</v>
          </cell>
          <cell r="K3963" t="str">
            <v xml:space="preserve">CARLA GIULIANNA CAMPOVERDE ARTIEDA / </v>
          </cell>
          <cell r="L3963" t="str">
            <v>DURAN / ELOY ALFARO / CDLA DE LOS HELECHOS MZ Z4 SECTOR 11 VLL 8 DIAGONAL AL COLEGIO NAVAL AMAZONAS CASA DE UN PISO COLOR NARANJA CON PORTON PLOMO CON LETRAS BLANCAS</v>
          </cell>
        </row>
        <row r="3964">
          <cell r="A3964" t="str">
            <v>20003107824967</v>
          </cell>
          <cell r="B3964">
            <v>513053</v>
          </cell>
          <cell r="C3964" t="str">
            <v>20003107824967</v>
          </cell>
          <cell r="D3964" t="str">
            <v>CONECEL</v>
          </cell>
          <cell r="E3964" t="str">
            <v>DESPACHO</v>
          </cell>
          <cell r="F3964" t="str">
            <v>NORMAL</v>
          </cell>
          <cell r="G3964" t="str">
            <v>GR20003107824967</v>
          </cell>
          <cell r="H3964">
            <v>44966</v>
          </cell>
          <cell r="I3964" t="str">
            <v>ENTREGADO</v>
          </cell>
          <cell r="J3964">
            <v>44971</v>
          </cell>
          <cell r="K3964" t="str">
            <v xml:space="preserve">KEVIN ANTHONY ZAMBRANO SOLORZANO / </v>
          </cell>
          <cell r="L3964" t="str">
            <v>LA LIBERTAD / LA LIBERTAD / BARRIO VELASCO IBARRA CALLE 21AVA JUNTO A LA FUNDACION AMOR Y VERDAD Y A LA IGLESIA CASA DE UN PISO</v>
          </cell>
        </row>
        <row r="3965">
          <cell r="A3965" t="str">
            <v>20003108665287</v>
          </cell>
          <cell r="B3965">
            <v>513064</v>
          </cell>
          <cell r="C3965" t="str">
            <v>20003108665287</v>
          </cell>
          <cell r="D3965" t="str">
            <v>CONECEL</v>
          </cell>
          <cell r="E3965" t="str">
            <v>DESPACHO</v>
          </cell>
          <cell r="F3965" t="str">
            <v>NORMAL</v>
          </cell>
          <cell r="G3965" t="str">
            <v>031002004252929</v>
          </cell>
          <cell r="H3965">
            <v>44966</v>
          </cell>
          <cell r="I3965" t="str">
            <v>DEVOLUCION_EN_PROCESO</v>
          </cell>
          <cell r="J3965">
            <v>44972</v>
          </cell>
          <cell r="K3965" t="str">
            <v xml:space="preserve">CARMEN ANDREA CASTILLO HUANCA / </v>
          </cell>
          <cell r="L3965" t="str">
            <v>MACHALA / LA PROVIDENCIA / VIA A PASAJE KM 2 EN EL PASEO SHOPPING DEL HIPERMARKET COORPORACION EL ROSADO</v>
          </cell>
        </row>
        <row r="3966">
          <cell r="A3966" t="str">
            <v>20003108691644</v>
          </cell>
          <cell r="B3966">
            <v>513065</v>
          </cell>
          <cell r="C3966" t="str">
            <v>20003108691644</v>
          </cell>
          <cell r="D3966" t="str">
            <v>CONECEL</v>
          </cell>
          <cell r="E3966" t="str">
            <v>DESPACHO</v>
          </cell>
          <cell r="F3966" t="str">
            <v>NORMAL</v>
          </cell>
          <cell r="G3966" t="str">
            <v>031002004252930</v>
          </cell>
          <cell r="H3966">
            <v>44966</v>
          </cell>
          <cell r="I3966" t="str">
            <v>INCIDENCIA</v>
          </cell>
          <cell r="J3966">
            <v>44973</v>
          </cell>
          <cell r="K3966" t="str">
            <v xml:space="preserve">ANDRES GUILLERMO VACA NUNEZ / </v>
          </cell>
          <cell r="L3966" t="str">
            <v>AMBATO / HUACHI LORETO / AV HUAYNA CAPAC Y CANARIS EN UNA CASA DE 3 PISOS NUMERO 404</v>
          </cell>
        </row>
        <row r="3967">
          <cell r="A3967" t="str">
            <v>20003100068242</v>
          </cell>
          <cell r="B3967">
            <v>513069</v>
          </cell>
          <cell r="C3967" t="str">
            <v>20003100068242</v>
          </cell>
          <cell r="D3967" t="str">
            <v>CONECEL</v>
          </cell>
          <cell r="E3967" t="str">
            <v>DESPACHO</v>
          </cell>
          <cell r="F3967" t="str">
            <v>NORMAL</v>
          </cell>
          <cell r="G3967" t="str">
            <v>GR20003100068242</v>
          </cell>
          <cell r="H3967">
            <v>44966</v>
          </cell>
          <cell r="I3967" t="str">
            <v>EN_TRANSITO</v>
          </cell>
          <cell r="J3967">
            <v>44973</v>
          </cell>
          <cell r="K3967" t="str">
            <v xml:space="preserve">RONAL ALEJANDRO URIBE CARDON / </v>
          </cell>
          <cell r="L3967" t="str">
            <v>SANTO DOMINGO / SANTO DOMINGO / AV TSACHILA ENTRE LA AV. RIO ZAMORA Y C. RIO UPANO PRIMER EDIFICIO GRANDE A 3CUADRAS DE LA CLINA DE RINON LLAMAR PARA QUE SALGA HASTA LA CLINICA</v>
          </cell>
        </row>
        <row r="3968">
          <cell r="A3968" t="str">
            <v>20003108661718</v>
          </cell>
          <cell r="B3968">
            <v>513079</v>
          </cell>
          <cell r="C3968" t="str">
            <v>20003108661718</v>
          </cell>
          <cell r="D3968" t="str">
            <v>CONECEL</v>
          </cell>
          <cell r="E3968" t="str">
            <v>DESPACHO</v>
          </cell>
          <cell r="F3968" t="str">
            <v>NORMAL</v>
          </cell>
          <cell r="G3968" t="str">
            <v>031002004252934</v>
          </cell>
          <cell r="H3968">
            <v>44966</v>
          </cell>
          <cell r="I3968" t="str">
            <v>COORDINADO</v>
          </cell>
          <cell r="J3968">
            <v>44973</v>
          </cell>
          <cell r="K3968" t="str">
            <v xml:space="preserve">PATRICIA ALEXANDRA GONZALEZ CARRION / </v>
          </cell>
          <cell r="L3968" t="str">
            <v>LOJA / SUCRE / AV. EMILIANO ORTEGA Y CALLE JUAN JOSE PENA REICBEN EN LOCAL LAS TABLITAS JUNTO A UNA TIENDA</v>
          </cell>
        </row>
        <row r="3969">
          <cell r="A3969" t="str">
            <v>20003108547955</v>
          </cell>
          <cell r="B3969">
            <v>513083</v>
          </cell>
          <cell r="C3969" t="str">
            <v>20003108547955</v>
          </cell>
          <cell r="D3969" t="str">
            <v>CONECEL</v>
          </cell>
          <cell r="E3969" t="str">
            <v>DESPACHO</v>
          </cell>
          <cell r="F3969" t="str">
            <v>NORMAL</v>
          </cell>
          <cell r="G3969" t="str">
            <v>GR20003108547955</v>
          </cell>
          <cell r="H3969">
            <v>44966</v>
          </cell>
          <cell r="I3969" t="str">
            <v>ENTREGADO</v>
          </cell>
          <cell r="J3969">
            <v>44970</v>
          </cell>
          <cell r="K3969" t="str">
            <v xml:space="preserve">HECTOR OSWALDO MOLINA PINA / </v>
          </cell>
          <cell r="L3969" t="str">
            <v>PAUTE / PAUTE / AV CIRCUNVALACION AUSTRAL Y PRIMERA TRASNVERSAL ENTREGA EN LA TIENDA ESUQINERA CON CERRAMIENTO VERDE FRENTE AL HOSPITAL BASICO CANTONAL DE PAUTE</v>
          </cell>
        </row>
        <row r="3970">
          <cell r="A3970" t="str">
            <v>20003107819718</v>
          </cell>
          <cell r="B3970">
            <v>513045</v>
          </cell>
          <cell r="C3970" t="str">
            <v>20003107819718</v>
          </cell>
          <cell r="D3970" t="str">
            <v>CONECEL</v>
          </cell>
          <cell r="E3970" t="str">
            <v>DESPACHO</v>
          </cell>
          <cell r="F3970" t="str">
            <v>NORMAL</v>
          </cell>
          <cell r="G3970" t="str">
            <v>031002004252923</v>
          </cell>
          <cell r="H3970">
            <v>44966</v>
          </cell>
          <cell r="I3970" t="str">
            <v>ENTREGADO</v>
          </cell>
          <cell r="J3970">
            <v>44967</v>
          </cell>
          <cell r="K3970" t="str">
            <v xml:space="preserve">WINSTON JOHAN CASTILLO MEDINA / </v>
          </cell>
          <cell r="L3970" t="str">
            <v>MACHALA / PUERTO BOLIVAR / CALLE 31AVA OESTE Y AV 5TA SUR CASA ESQUINERA DE 3 PISOS COLOR VINO CON CAFE</v>
          </cell>
        </row>
        <row r="3971">
          <cell r="A3971" t="str">
            <v>20003088186952</v>
          </cell>
          <cell r="B3971">
            <v>513047</v>
          </cell>
          <cell r="C3971" t="str">
            <v>20003088186952</v>
          </cell>
          <cell r="D3971" t="str">
            <v>CONECEL</v>
          </cell>
          <cell r="E3971" t="str">
            <v>DESPACHO</v>
          </cell>
          <cell r="F3971" t="str">
            <v>NORMAL</v>
          </cell>
          <cell r="G3971" t="str">
            <v>FT85247</v>
          </cell>
          <cell r="H3971">
            <v>44966</v>
          </cell>
          <cell r="I3971" t="str">
            <v>DEVOLUCION_EN_PROCESO</v>
          </cell>
          <cell r="J3971">
            <v>44973</v>
          </cell>
          <cell r="K3971" t="str">
            <v xml:space="preserve">JUAN CARLOS TERRAZA OJEDA / </v>
          </cell>
          <cell r="L3971" t="str">
            <v>QUITO / CONOCOTO / LA ARMENIA/SEBASTIAN DE BENALCAZAR &amp; ABEL GILBERT/CASA 52 COLOR CASA BLANCA DE 2 PISOS DIAGONAL A UNA TIENDA</v>
          </cell>
        </row>
        <row r="3972">
          <cell r="A3972" t="str">
            <v>2023-01657</v>
          </cell>
          <cell r="B3972">
            <v>513043</v>
          </cell>
          <cell r="C3972" t="str">
            <v>2023-01657</v>
          </cell>
          <cell r="D3972" t="str">
            <v>TUENTI</v>
          </cell>
          <cell r="E3972" t="str">
            <v>DESPACHO</v>
          </cell>
          <cell r="F3972" t="str">
            <v>NORMAL</v>
          </cell>
          <cell r="G3972" t="str">
            <v>FT85213</v>
          </cell>
          <cell r="H3972">
            <v>44966</v>
          </cell>
          <cell r="I3972" t="str">
            <v>ENTREGADO</v>
          </cell>
          <cell r="J3972">
            <v>44967</v>
          </cell>
          <cell r="K3972" t="str">
            <v>MARCIMEX_MARIO LEDESMA</v>
          </cell>
          <cell r="L3972" t="str">
            <v>11.5 Via Daule PBODEGA PARQUE CALIFORNIA No (2.F-29)</v>
          </cell>
        </row>
        <row r="3973">
          <cell r="A3973" t="str">
            <v>FERREMUNDO-push money-100223</v>
          </cell>
          <cell r="B3973">
            <v>513042</v>
          </cell>
          <cell r="C3973" t="str">
            <v>FERREMUNDO-push money-100223</v>
          </cell>
          <cell r="D3973" t="str">
            <v>SG</v>
          </cell>
          <cell r="E3973" t="str">
            <v>DESPACHO</v>
          </cell>
          <cell r="F3973" t="str">
            <v>EXCLUSIVO</v>
          </cell>
          <cell r="G3973" t="str">
            <v>85318</v>
          </cell>
          <cell r="H3973">
            <v>44966</v>
          </cell>
          <cell r="I3973" t="str">
            <v>ENTREGADO</v>
          </cell>
          <cell r="J3973">
            <v>44967</v>
          </cell>
          <cell r="K3973" t="str">
            <v>FERREMUNDO-SEBASTIAN ORTEGA</v>
          </cell>
          <cell r="L3973" t="str">
            <v>KM. 16 ½  VÍA A DAULE, AV. RÍO DAULE, MZ. C3 SL. 28 Y P.I. PASCUALES.</v>
          </cell>
        </row>
        <row r="3974">
          <cell r="A3974" t="str">
            <v>MEGAPROFER-push money-100223</v>
          </cell>
          <cell r="B3974">
            <v>513041</v>
          </cell>
          <cell r="C3974" t="str">
            <v>MEGAPROFER-push money-100223</v>
          </cell>
          <cell r="D3974" t="str">
            <v>SG</v>
          </cell>
          <cell r="E3974" t="str">
            <v>DESPACHO</v>
          </cell>
          <cell r="F3974" t="str">
            <v>COURIER</v>
          </cell>
          <cell r="G3974" t="str">
            <v>85175</v>
          </cell>
          <cell r="H3974">
            <v>44966</v>
          </cell>
          <cell r="I3974" t="str">
            <v>ENTREGADO</v>
          </cell>
          <cell r="J3974">
            <v>44967</v>
          </cell>
          <cell r="K3974" t="str">
            <v>MEGAPROFER UIO-ANA RHON-CRISTOPHER BRITO</v>
          </cell>
          <cell r="L3974" t="str">
            <v>GALO PLAZA LASSO N60-58 Y SANTA LUCIA, REFERENCIA: (JUNTO A BODEGA ETAFASHION)</v>
          </cell>
        </row>
        <row r="3975">
          <cell r="A3975" t="str">
            <v>PROMESA-push money-100223</v>
          </cell>
          <cell r="B3975">
            <v>513040</v>
          </cell>
          <cell r="C3975" t="str">
            <v>PROMESA-push money-100223</v>
          </cell>
          <cell r="D3975" t="str">
            <v>SG</v>
          </cell>
          <cell r="E3975" t="str">
            <v>DESPACHO</v>
          </cell>
          <cell r="F3975" t="str">
            <v>COURIER</v>
          </cell>
          <cell r="G3975" t="str">
            <v>85317</v>
          </cell>
          <cell r="H3975">
            <v>44966</v>
          </cell>
          <cell r="I3975" t="str">
            <v>ENTREGADO</v>
          </cell>
          <cell r="J3975">
            <v>44967</v>
          </cell>
          <cell r="K3975" t="str">
            <v>PROMESA-CARLOS VELEZ</v>
          </cell>
          <cell r="L3975" t="str">
            <v>OFICINA MATRIZ KM 5.5 VIA DAULE</v>
          </cell>
        </row>
        <row r="3976">
          <cell r="A3976" t="str">
            <v>PROFERMACO-push money-100223</v>
          </cell>
          <cell r="B3976">
            <v>513039</v>
          </cell>
          <cell r="C3976" t="str">
            <v>PROFERMACO-push money-100223</v>
          </cell>
          <cell r="D3976" t="str">
            <v>SG</v>
          </cell>
          <cell r="E3976" t="str">
            <v>DESPACHO</v>
          </cell>
          <cell r="F3976" t="str">
            <v>COURIER</v>
          </cell>
          <cell r="G3976" t="str">
            <v>85174</v>
          </cell>
          <cell r="H3976">
            <v>44966</v>
          </cell>
          <cell r="I3976" t="str">
            <v>ENTREGADO</v>
          </cell>
          <cell r="J3976">
            <v>44967</v>
          </cell>
          <cell r="K3976" t="str">
            <v>PROFERMACO-STEFANY ZAMBRANO</v>
          </cell>
          <cell r="L3976" t="str">
            <v>CALDERON Y AV CARAPUNGO OE7-348, QUITO</v>
          </cell>
        </row>
        <row r="3977">
          <cell r="A3977" t="str">
            <v>RT23020901</v>
          </cell>
          <cell r="B3977">
            <v>513038</v>
          </cell>
          <cell r="C3977" t="str">
            <v>RT23020901</v>
          </cell>
          <cell r="D3977" t="str">
            <v>SPARE</v>
          </cell>
          <cell r="E3977" t="str">
            <v>RETIRO</v>
          </cell>
          <cell r="F3977" t="str">
            <v>NORMAL</v>
          </cell>
          <cell r="H3977">
            <v>44966</v>
          </cell>
          <cell r="I3977" t="str">
            <v>ENTREGADO</v>
          </cell>
          <cell r="J3977">
            <v>44966</v>
          </cell>
          <cell r="K3977" t="str">
            <v>FLEXNET QUITO</v>
          </cell>
          <cell r="L3977" t="str">
            <v>CALLE 28 DE JUNIO Y GARCIA MORENO</v>
          </cell>
        </row>
        <row r="3978">
          <cell r="A3978" t="str">
            <v>GAR5836</v>
          </cell>
          <cell r="B3978">
            <v>513028</v>
          </cell>
          <cell r="C3978" t="str">
            <v>GAR5836</v>
          </cell>
          <cell r="D3978" t="str">
            <v>HYCITE</v>
          </cell>
          <cell r="E3978" t="str">
            <v>RETIRO</v>
          </cell>
          <cell r="F3978" t="str">
            <v>NORMAL</v>
          </cell>
          <cell r="G3978" t="str">
            <v>031001000230403</v>
          </cell>
          <cell r="H3978">
            <v>44966</v>
          </cell>
          <cell r="I3978" t="str">
            <v>ENTREGADO</v>
          </cell>
          <cell r="J3978">
            <v>44971</v>
          </cell>
          <cell r="K3978" t="str">
            <v>GINA MERCEDES TAPIA GRACIA</v>
          </cell>
          <cell r="L3978" t="str">
            <v>MARONA Y COLON SALA DE BELLEZA GINA ESMERALDAS 080111, 5 DE AGOSTO  ESMERALDAS ECUADOR"</v>
          </cell>
        </row>
        <row r="3979">
          <cell r="A3979" t="str">
            <v>AGFA_23_043</v>
          </cell>
          <cell r="B3979">
            <v>513027</v>
          </cell>
          <cell r="C3979" t="str">
            <v>AGFA_23_043</v>
          </cell>
          <cell r="D3979" t="str">
            <v>AGFA</v>
          </cell>
          <cell r="E3979" t="str">
            <v>DESPACHO</v>
          </cell>
          <cell r="F3979" t="str">
            <v>NORMAL</v>
          </cell>
          <cell r="G3979" t="str">
            <v>85171</v>
          </cell>
          <cell r="H3979">
            <v>44966</v>
          </cell>
          <cell r="I3979" t="str">
            <v>ENTREGADO</v>
          </cell>
          <cell r="J3979">
            <v>44967</v>
          </cell>
          <cell r="K3979" t="str">
            <v>PAPELESA CIA. LTDA.</v>
          </cell>
          <cell r="L3979" t="str">
            <v>KM 11 1/2 VIA A DAULE PARQUE INDUSTRIAL EL SAUCE</v>
          </cell>
        </row>
        <row r="3980">
          <cell r="A3980" t="str">
            <v>23-339</v>
          </cell>
          <cell r="B3980">
            <v>513022</v>
          </cell>
          <cell r="C3980" t="str">
            <v>23-339</v>
          </cell>
          <cell r="D3980" t="str">
            <v>VENTURA</v>
          </cell>
          <cell r="E3980" t="str">
            <v>DESPACHO</v>
          </cell>
          <cell r="F3980" t="str">
            <v>NORMAL</v>
          </cell>
          <cell r="G3980" t="str">
            <v>FT85173</v>
          </cell>
          <cell r="H3980">
            <v>44966</v>
          </cell>
          <cell r="I3980" t="str">
            <v>ENTREGADO</v>
          </cell>
          <cell r="J3980">
            <v>44967</v>
          </cell>
          <cell r="K3980" t="str">
            <v>MUNDO MOTRIZ</v>
          </cell>
          <cell r="L3980" t="str">
            <v>AV. ELOY ALFARO Y DE LAS ANONAS</v>
          </cell>
        </row>
        <row r="3981">
          <cell r="A3981" t="str">
            <v>23-338</v>
          </cell>
          <cell r="B3981">
            <v>513023</v>
          </cell>
          <cell r="C3981" t="str">
            <v>23-338</v>
          </cell>
          <cell r="D3981" t="str">
            <v>VENTURA</v>
          </cell>
          <cell r="E3981" t="str">
            <v>DESPACHO</v>
          </cell>
          <cell r="F3981" t="str">
            <v>NORMAL</v>
          </cell>
          <cell r="G3981" t="str">
            <v>031002004252202</v>
          </cell>
          <cell r="H3981">
            <v>44966</v>
          </cell>
          <cell r="I3981" t="str">
            <v>ENTREGADO</v>
          </cell>
          <cell r="J3981">
            <v>44967</v>
          </cell>
          <cell r="K3981" t="str">
            <v>ASSA AMBATO MATRIZ</v>
          </cell>
          <cell r="L3981" t="str">
            <v>AV. ATAHUALPA Y RIO GUAYLLABAMBA</v>
          </cell>
        </row>
        <row r="3982">
          <cell r="A3982" t="str">
            <v>23-341</v>
          </cell>
          <cell r="B3982">
            <v>513024</v>
          </cell>
          <cell r="C3982" t="str">
            <v>23-341</v>
          </cell>
          <cell r="D3982" t="str">
            <v>VENTURA</v>
          </cell>
          <cell r="E3982" t="str">
            <v>DESPACHO</v>
          </cell>
          <cell r="F3982" t="str">
            <v>NORMAL</v>
          </cell>
          <cell r="G3982" t="str">
            <v>FT85176</v>
          </cell>
          <cell r="H3982">
            <v>44966</v>
          </cell>
          <cell r="I3982" t="str">
            <v>ENTREGADO</v>
          </cell>
          <cell r="J3982">
            <v>44967</v>
          </cell>
          <cell r="K3982" t="str">
            <v>AUTOEASTERN SANGOLQUI</v>
          </cell>
          <cell r="L3982" t="str">
            <v>V. GRAL. ENRIQUEZ 2179 C.C. CIBONEY PLAZA PB 4</v>
          </cell>
        </row>
        <row r="3983">
          <cell r="A3983" t="str">
            <v>23-343</v>
          </cell>
          <cell r="B3983">
            <v>513025</v>
          </cell>
          <cell r="C3983" t="str">
            <v>23-343</v>
          </cell>
          <cell r="D3983" t="str">
            <v>VENTURA</v>
          </cell>
          <cell r="E3983" t="str">
            <v>DESPACHO</v>
          </cell>
          <cell r="F3983" t="str">
            <v>NORMAL</v>
          </cell>
          <cell r="G3983" t="str">
            <v>FT85169</v>
          </cell>
          <cell r="H3983">
            <v>44966</v>
          </cell>
          <cell r="I3983" t="str">
            <v>ENTREGADO</v>
          </cell>
          <cell r="J3983">
            <v>44970</v>
          </cell>
          <cell r="K3983" t="str">
            <v>AUTOEASTERN GYE</v>
          </cell>
          <cell r="L3983" t="str">
            <v>AV. AGUSTIN FREIRE - LA GARZOTA  MZ. 1 S1 Y CALLE HERMANO MIGUEL</v>
          </cell>
        </row>
        <row r="3984">
          <cell r="A3984" t="str">
            <v>23-342</v>
          </cell>
          <cell r="B3984">
            <v>513026</v>
          </cell>
          <cell r="C3984" t="str">
            <v>23-342</v>
          </cell>
          <cell r="D3984" t="str">
            <v>VENTURA</v>
          </cell>
          <cell r="E3984" t="str">
            <v>DESPACHO</v>
          </cell>
          <cell r="F3984" t="str">
            <v>NORMAL</v>
          </cell>
          <cell r="G3984" t="str">
            <v>031002004252201</v>
          </cell>
          <cell r="H3984">
            <v>44966</v>
          </cell>
          <cell r="I3984" t="str">
            <v>ENTREGADO</v>
          </cell>
          <cell r="J3984">
            <v>44967</v>
          </cell>
          <cell r="K3984" t="str">
            <v>ASSA MANTA</v>
          </cell>
          <cell r="L3984" t="str">
            <v>AV 4 DE NOVIEMBRE ENTRE CALLES 311 Y  312</v>
          </cell>
        </row>
        <row r="3985">
          <cell r="A3985" t="str">
            <v>23-337</v>
          </cell>
          <cell r="B3985">
            <v>513020</v>
          </cell>
          <cell r="C3985" t="str">
            <v>23-337</v>
          </cell>
          <cell r="D3985" t="str">
            <v>VENTURA</v>
          </cell>
          <cell r="E3985" t="str">
            <v>DESPACHO</v>
          </cell>
          <cell r="F3985" t="str">
            <v>NORMAL</v>
          </cell>
          <cell r="G3985" t="str">
            <v>031002004252203</v>
          </cell>
          <cell r="H3985">
            <v>44966</v>
          </cell>
          <cell r="I3985" t="str">
            <v>ENTREGADO</v>
          </cell>
          <cell r="J3985">
            <v>44967</v>
          </cell>
          <cell r="K3985" t="str">
            <v>NORWAGEN</v>
          </cell>
          <cell r="L3985" t="str">
            <v>AV MARIANO ACOSTA # 1 Y LUIS JARAMILLO PEREZ</v>
          </cell>
        </row>
        <row r="3986">
          <cell r="A3986" t="str">
            <v>23-340</v>
          </cell>
          <cell r="B3986">
            <v>513021</v>
          </cell>
          <cell r="C3986" t="str">
            <v>23-340</v>
          </cell>
          <cell r="D3986" t="str">
            <v>VENTURA</v>
          </cell>
          <cell r="E3986" t="str">
            <v>DESPACHO</v>
          </cell>
          <cell r="F3986" t="str">
            <v>NORMAL</v>
          </cell>
          <cell r="G3986" t="str">
            <v>FT85172</v>
          </cell>
          <cell r="H3986">
            <v>44966</v>
          </cell>
          <cell r="I3986" t="str">
            <v>ENTREGADO</v>
          </cell>
          <cell r="J3986">
            <v>44967</v>
          </cell>
          <cell r="K3986" t="str">
            <v>DISMARKLUB GYE</v>
          </cell>
          <cell r="L3986" t="str">
            <v>AV. CARLOS JULIO AROSEMENA KM 11 ½</v>
          </cell>
        </row>
        <row r="3987">
          <cell r="A3987" t="str">
            <v>SG_2023_229</v>
          </cell>
          <cell r="B3987">
            <v>513018</v>
          </cell>
          <cell r="C3987" t="str">
            <v>SG_2023_229</v>
          </cell>
          <cell r="D3987" t="str">
            <v>SG</v>
          </cell>
          <cell r="E3987" t="str">
            <v>DESPACHO</v>
          </cell>
          <cell r="F3987" t="str">
            <v>NORMAL</v>
          </cell>
          <cell r="G3987" t="str">
            <v>85316</v>
          </cell>
          <cell r="H3987">
            <v>44966</v>
          </cell>
          <cell r="I3987" t="str">
            <v>ENTREGADO</v>
          </cell>
          <cell r="J3987">
            <v>44967</v>
          </cell>
          <cell r="K3987" t="str">
            <v>SAINT GOBAIN-EDIF EMPORIUM</v>
          </cell>
          <cell r="L3987" t="str">
            <v>EDIFICIO EMPORIUM PISO 18 OF 6-7</v>
          </cell>
        </row>
        <row r="3988">
          <cell r="A3988" t="str">
            <v>2023-01655</v>
          </cell>
          <cell r="B3988">
            <v>513016</v>
          </cell>
          <cell r="C3988" t="str">
            <v>2023-01655</v>
          </cell>
          <cell r="D3988" t="str">
            <v>MOVISTAR</v>
          </cell>
          <cell r="E3988" t="str">
            <v>DESPACHO</v>
          </cell>
          <cell r="F3988" t="str">
            <v>NORMAL</v>
          </cell>
          <cell r="G3988" t="str">
            <v>031080202301655</v>
          </cell>
          <cell r="H3988">
            <v>44966</v>
          </cell>
          <cell r="I3988" t="str">
            <v>ENTREGADO</v>
          </cell>
          <cell r="J3988">
            <v>44967</v>
          </cell>
          <cell r="K3988" t="str">
            <v>QUICKER S.A._OSCAR DIAZ</v>
          </cell>
          <cell r="L3988" t="str">
            <v>URB. LA HERRADURA. AV. JUAN TANCA MARENGO # 24. MZ 9. EMPRESA QUICKER. FRENTE A ECOMUNDO.</v>
          </cell>
        </row>
        <row r="3989">
          <cell r="A3989" t="str">
            <v>2023-01656</v>
          </cell>
          <cell r="B3989">
            <v>513017</v>
          </cell>
          <cell r="C3989" t="str">
            <v>2023-01656</v>
          </cell>
          <cell r="D3989" t="str">
            <v>MOVISTAR</v>
          </cell>
          <cell r="E3989" t="str">
            <v>DESPACHO</v>
          </cell>
          <cell r="F3989" t="str">
            <v>NORMAL</v>
          </cell>
          <cell r="G3989" t="str">
            <v>FT85320</v>
          </cell>
          <cell r="H3989">
            <v>44966</v>
          </cell>
          <cell r="I3989" t="str">
            <v>ENTREGADO</v>
          </cell>
          <cell r="J3989">
            <v>44967</v>
          </cell>
          <cell r="K3989" t="str">
            <v>MOTOSMTM &amp; SERVICIOS S.A._HUGO EGUEZ</v>
          </cell>
          <cell r="L3989" t="str">
            <v>PICHINCHA, QUITO, PASAJE EL JARDIN, E10-05, AV 6 DE DICIEMBRE, EDIFICIO CENTURY PLAZA 2 OFICINA 8</v>
          </cell>
        </row>
        <row r="3990">
          <cell r="A3990" t="str">
            <v>2023-01535</v>
          </cell>
          <cell r="B3990">
            <v>513013</v>
          </cell>
          <cell r="C3990" t="str">
            <v>2023-01535</v>
          </cell>
          <cell r="D3990" t="str">
            <v>MOVISTAR</v>
          </cell>
          <cell r="E3990" t="str">
            <v>DESPACHO</v>
          </cell>
          <cell r="F3990" t="str">
            <v>NORMAL</v>
          </cell>
          <cell r="G3990" t="str">
            <v>031080202301535</v>
          </cell>
          <cell r="H3990">
            <v>44966</v>
          </cell>
          <cell r="I3990" t="str">
            <v>ENTREGADO</v>
          </cell>
          <cell r="J3990">
            <v>44967</v>
          </cell>
          <cell r="K3990" t="str">
            <v>MOVIPHONE_GALO PALLAROSO</v>
          </cell>
          <cell r="L3990" t="str">
            <v>AZOGUES.- CACIQUE TENEMAZA 5/13 Y AVDA 24 DE MAYO (CENTRO DE ATENCION MOVISTAR)</v>
          </cell>
        </row>
        <row r="3991">
          <cell r="A3991" t="str">
            <v>2023-01653</v>
          </cell>
          <cell r="B3991">
            <v>513014</v>
          </cell>
          <cell r="C3991" t="str">
            <v>2023-01653</v>
          </cell>
          <cell r="D3991" t="str">
            <v>MOVISTAR</v>
          </cell>
          <cell r="E3991" t="str">
            <v>DESPACHO</v>
          </cell>
          <cell r="F3991" t="str">
            <v>NORMAL</v>
          </cell>
          <cell r="G3991" t="str">
            <v>FT85236</v>
          </cell>
          <cell r="H3991">
            <v>44966</v>
          </cell>
          <cell r="I3991" t="str">
            <v>ENTREGADO</v>
          </cell>
          <cell r="J3991">
            <v>44967</v>
          </cell>
          <cell r="K3991" t="str">
            <v>CARRO SEGURO CARSEG S.A._ENRIQUE MALTA</v>
          </cell>
          <cell r="L3991" t="str">
            <v>GUAYAS, GUAYAQUIL, CDLA VERNAZA NORTE, NA, JUNTO A COLEGIO AMERICANO, BODEGA DE CARSEGSA S.A</v>
          </cell>
        </row>
        <row r="3992">
          <cell r="A3992" t="str">
            <v>2023-01654</v>
          </cell>
          <cell r="B3992">
            <v>513015</v>
          </cell>
          <cell r="C3992" t="str">
            <v>2023-01654</v>
          </cell>
          <cell r="D3992" t="str">
            <v>MOVISTAR</v>
          </cell>
          <cell r="E3992" t="str">
            <v>DESPACHO</v>
          </cell>
          <cell r="F3992" t="str">
            <v>NORMAL</v>
          </cell>
          <cell r="G3992" t="str">
            <v>031080202301654</v>
          </cell>
          <cell r="H3992">
            <v>44966</v>
          </cell>
          <cell r="I3992" t="str">
            <v>ENTREGADO</v>
          </cell>
          <cell r="J3992">
            <v>44967</v>
          </cell>
          <cell r="K3992" t="str">
            <v>CARRO SEGURO CARSEG S.A._ENRIQUE MALTA</v>
          </cell>
          <cell r="L3992" t="str">
            <v>GUAYAS, GUAYAQUIL, CDLA VERNAZA NORTE, NA, JUNTO A COLEGIO AMERICANO, BODEGA DE CARSEGSA S.A</v>
          </cell>
        </row>
        <row r="3993">
          <cell r="A3993" t="str">
            <v>53717</v>
          </cell>
          <cell r="B3993">
            <v>513011</v>
          </cell>
          <cell r="C3993" t="str">
            <v>53717</v>
          </cell>
          <cell r="D3993" t="str">
            <v>DEGSO</v>
          </cell>
          <cell r="E3993" t="str">
            <v>DESPACHO</v>
          </cell>
          <cell r="F3993" t="str">
            <v>NORMAL</v>
          </cell>
          <cell r="G3993" t="str">
            <v>FT85183</v>
          </cell>
          <cell r="H3993">
            <v>44966</v>
          </cell>
          <cell r="I3993" t="str">
            <v>ENTREGADO</v>
          </cell>
          <cell r="J3993">
            <v>44967</v>
          </cell>
          <cell r="K3993" t="str">
            <v>GTM-ECUADOR S.A.</v>
          </cell>
          <cell r="L3993" t="str">
            <v xml:space="preserve">DIRECCION: SANGOLQUI - VIA SANGOLQUI AMAGUANA, KM3.5 - DIAGONAL A CHAIDE Y CHAIDE - ATENCION ANDRES GRANIZO - CEL 0983337674  </v>
          </cell>
        </row>
        <row r="3994">
          <cell r="A3994" t="str">
            <v>53719</v>
          </cell>
          <cell r="B3994">
            <v>513012</v>
          </cell>
          <cell r="C3994" t="str">
            <v>53719</v>
          </cell>
          <cell r="D3994" t="str">
            <v>DEGSO</v>
          </cell>
          <cell r="E3994" t="str">
            <v>DESPACHO</v>
          </cell>
          <cell r="F3994" t="str">
            <v>NORMAL</v>
          </cell>
          <cell r="G3994" t="str">
            <v>FT85184</v>
          </cell>
          <cell r="H3994">
            <v>44966</v>
          </cell>
          <cell r="I3994" t="str">
            <v>ENTREGADO</v>
          </cell>
          <cell r="J3994">
            <v>44967</v>
          </cell>
          <cell r="K3994" t="str">
            <v>ENERGY &amp; PALMA ENERGYPALMA S.A.</v>
          </cell>
          <cell r="L3994" t="str">
            <v>DIRECCION: ENVIAR POR TRANS ESMERALDAS A SAN LORENZO. ATENCION ENERGYPALMA - TELF 063046501</v>
          </cell>
        </row>
        <row r="3995">
          <cell r="A3995" t="str">
            <v>SG_2023_226_230</v>
          </cell>
          <cell r="B3995">
            <v>513007</v>
          </cell>
          <cell r="C3995" t="str">
            <v>SG_2023_226_230</v>
          </cell>
          <cell r="D3995" t="str">
            <v>SG</v>
          </cell>
          <cell r="E3995" t="str">
            <v>DESPACHO</v>
          </cell>
          <cell r="F3995" t="str">
            <v>NORMAL</v>
          </cell>
          <cell r="G3995" t="str">
            <v>85245</v>
          </cell>
          <cell r="H3995">
            <v>44966</v>
          </cell>
          <cell r="I3995" t="str">
            <v>ENTREGADO</v>
          </cell>
          <cell r="J3995">
            <v>44967</v>
          </cell>
          <cell r="K3995" t="str">
            <v>HIPERCOLOR</v>
          </cell>
          <cell r="L3995" t="str">
            <v>25AVA Y 2DO. CALLEJON FRANCISCO SEGURA</v>
          </cell>
        </row>
        <row r="3996">
          <cell r="A3996" t="str">
            <v>SG_2023_228</v>
          </cell>
          <cell r="B3996">
            <v>513006</v>
          </cell>
          <cell r="C3996" t="str">
            <v>SG_2023_228</v>
          </cell>
          <cell r="D3996" t="str">
            <v>SG</v>
          </cell>
          <cell r="E3996" t="str">
            <v>DESPACHO</v>
          </cell>
          <cell r="F3996" t="str">
            <v>NORMAL</v>
          </cell>
          <cell r="G3996" t="str">
            <v>031002004252575</v>
          </cell>
          <cell r="H3996">
            <v>44966</v>
          </cell>
          <cell r="I3996" t="str">
            <v>ENTREGADO</v>
          </cell>
          <cell r="J3996">
            <v>44972</v>
          </cell>
          <cell r="K3996" t="str">
            <v>TAPITEX MB-CDGA PARQUE INDUSTRIAL</v>
          </cell>
          <cell r="L3996" t="str">
            <v>BODEGA PARQUE INDUSTRIAL: AVENIDA DEL TORIL Y CARAPUNGO. A LADO DE LA BODEGA DE HOLCIM</v>
          </cell>
        </row>
        <row r="3997">
          <cell r="A3997" t="str">
            <v>SG_2023_204_207_224_231</v>
          </cell>
          <cell r="B3997">
            <v>513005</v>
          </cell>
          <cell r="C3997" t="str">
            <v>SG_2023_204_207_224_231</v>
          </cell>
          <cell r="D3997" t="str">
            <v>SG</v>
          </cell>
          <cell r="E3997" t="str">
            <v>DESPACHO</v>
          </cell>
          <cell r="F3997" t="str">
            <v>NORMAL</v>
          </cell>
          <cell r="G3997" t="str">
            <v>031002004252532</v>
          </cell>
          <cell r="H3997">
            <v>44966</v>
          </cell>
          <cell r="I3997" t="str">
            <v>ENTREGADO</v>
          </cell>
          <cell r="J3997">
            <v>44972</v>
          </cell>
          <cell r="K3997" t="str">
            <v>DISFERCAL-CELIO ALFREDO CALDERON</v>
          </cell>
          <cell r="L3997" t="str">
            <v>AV ORDONEZ LASSO Y CEREZOS ED. PROCAL</v>
          </cell>
        </row>
        <row r="3998">
          <cell r="A3998" t="str">
            <v>SG_2023_227</v>
          </cell>
          <cell r="B3998">
            <v>513004</v>
          </cell>
          <cell r="C3998" t="str">
            <v>SG_2023_227</v>
          </cell>
          <cell r="D3998" t="str">
            <v>SG</v>
          </cell>
          <cell r="E3998" t="str">
            <v>DESPACHO</v>
          </cell>
          <cell r="F3998" t="str">
            <v>NORMAL</v>
          </cell>
          <cell r="G3998" t="str">
            <v>85206</v>
          </cell>
          <cell r="H3998">
            <v>44966</v>
          </cell>
          <cell r="I3998" t="str">
            <v>ENTREGADO</v>
          </cell>
          <cell r="J3998">
            <v>44967</v>
          </cell>
          <cell r="K3998" t="str">
            <v>SOLBRIC LUBRICANTES Y SOLVENTES UIO</v>
          </cell>
          <cell r="L3998" t="str">
            <v>ARUPOS E3-199  Y ELOY ALFARO</v>
          </cell>
        </row>
        <row r="3999">
          <cell r="A3999" t="str">
            <v>SG_2023_215_232</v>
          </cell>
          <cell r="B3999">
            <v>513003</v>
          </cell>
          <cell r="C3999" t="str">
            <v>SG_2023_215_232</v>
          </cell>
          <cell r="D3999" t="str">
            <v>SG</v>
          </cell>
          <cell r="E3999" t="str">
            <v>DESPACHO</v>
          </cell>
          <cell r="F3999" t="str">
            <v>NORMAL</v>
          </cell>
          <cell r="G3999" t="str">
            <v>85205</v>
          </cell>
          <cell r="H3999">
            <v>44966</v>
          </cell>
          <cell r="I3999" t="str">
            <v>ENTREGADO</v>
          </cell>
          <cell r="J3999">
            <v>44967</v>
          </cell>
          <cell r="K3999" t="str">
            <v>PROFERMACO CIA LTDA</v>
          </cell>
          <cell r="L3999" t="str">
            <v>CALDERON Y AV CARAPUNGO OE7-348, QUITO</v>
          </cell>
        </row>
        <row r="4000">
          <cell r="A4000" t="str">
            <v>30514</v>
          </cell>
          <cell r="B4000">
            <v>513001</v>
          </cell>
          <cell r="C4000" t="str">
            <v>30514</v>
          </cell>
          <cell r="D4000" t="str">
            <v>MDELIVERY</v>
          </cell>
          <cell r="E4000" t="str">
            <v>DESPACHO</v>
          </cell>
          <cell r="F4000" t="str">
            <v>NORMAL</v>
          </cell>
          <cell r="G4000" t="str">
            <v>IC6879</v>
          </cell>
          <cell r="H4000">
            <v>44966</v>
          </cell>
          <cell r="I4000" t="str">
            <v>ENTREGADO</v>
          </cell>
          <cell r="J4000">
            <v>44967</v>
          </cell>
          <cell r="K4000" t="str">
            <v>CRISTHIAN RIBALDO ANGULO ENGRACIA</v>
          </cell>
          <cell r="L4000" t="str">
            <v>SUCRE AV REMIGIO CRESPO TORAL SN Y AV DE LAS AMERICAS TRABAJA EN IMPORTADORA VALVERDE 1ERA PLANTA FRENTE AL REDONDEL</v>
          </cell>
        </row>
        <row r="4001">
          <cell r="A4001" t="str">
            <v>6280_1</v>
          </cell>
          <cell r="B4001">
            <v>513002</v>
          </cell>
          <cell r="C4001" t="str">
            <v>6280_1</v>
          </cell>
          <cell r="D4001" t="str">
            <v>MDELIVERY</v>
          </cell>
          <cell r="E4001" t="str">
            <v>DESPACHO</v>
          </cell>
          <cell r="F4001" t="str">
            <v>NORMAL</v>
          </cell>
          <cell r="G4001" t="str">
            <v>031080000062801</v>
          </cell>
          <cell r="H4001">
            <v>44966</v>
          </cell>
          <cell r="I4001" t="str">
            <v>INCIDENCIA</v>
          </cell>
          <cell r="J4001">
            <v>44973</v>
          </cell>
          <cell r="K4001" t="str">
            <v>EDWIN ISAAC ESPINOZA VALLE</v>
          </cell>
          <cell r="L4001" t="str">
            <v>OFICINA TRAMACO QUITO MARIANA DE JESUS</v>
          </cell>
        </row>
        <row r="4002">
          <cell r="A4002" t="str">
            <v>98903951</v>
          </cell>
          <cell r="B4002">
            <v>512957</v>
          </cell>
          <cell r="C4002" t="str">
            <v>98903951</v>
          </cell>
          <cell r="D4002" t="str">
            <v>HYCITE</v>
          </cell>
          <cell r="E4002" t="str">
            <v>DESPACHO</v>
          </cell>
          <cell r="F4002" t="str">
            <v>NORMAL</v>
          </cell>
          <cell r="G4002" t="str">
            <v>ITQ6847</v>
          </cell>
          <cell r="H4002">
            <v>44966</v>
          </cell>
          <cell r="I4002" t="str">
            <v>ENTREGADO</v>
          </cell>
          <cell r="J4002">
            <v>44967</v>
          </cell>
          <cell r="K4002" t="str">
            <v>JOSE LOPEZ</v>
          </cell>
          <cell r="L4002" t="str">
            <v>AMAZONAS Y NACIONES UNIDAS CENTRO COMERCIAL COROCOL LOCAL 53 QUITO// INAQUITO INAQUITO 170506 PICHINCHA</v>
          </cell>
        </row>
        <row r="4003">
          <cell r="A4003" t="str">
            <v>98904558</v>
          </cell>
          <cell r="B4003">
            <v>512958</v>
          </cell>
          <cell r="C4003" t="str">
            <v>98904558</v>
          </cell>
          <cell r="D4003" t="str">
            <v>HYCITE</v>
          </cell>
          <cell r="E4003" t="str">
            <v>DESPACHO</v>
          </cell>
          <cell r="F4003" t="str">
            <v>NORMAL</v>
          </cell>
          <cell r="G4003" t="str">
            <v>031002004251136</v>
          </cell>
          <cell r="H4003">
            <v>44966</v>
          </cell>
          <cell r="I4003" t="str">
            <v>ENTREGADO</v>
          </cell>
          <cell r="J4003">
            <v>44968</v>
          </cell>
          <cell r="K4003" t="str">
            <v>DEMIA MORENO</v>
          </cell>
          <cell r="L4003" t="str">
            <v>S/N VIA DE INERSO A LA PARROQUIA NUEVO PARAISO KM 8 VIA COCA AL STELLA A 100 M SAN FRANCISCO DE ORELLANA//LAS PEA,AS NUEVO PARAISO 220206 ORELLANA</v>
          </cell>
        </row>
        <row r="4004">
          <cell r="A4004" t="str">
            <v>98904600</v>
          </cell>
          <cell r="B4004">
            <v>512959</v>
          </cell>
          <cell r="C4004" t="str">
            <v>98904600</v>
          </cell>
          <cell r="D4004" t="str">
            <v>HYCITE</v>
          </cell>
          <cell r="E4004" t="str">
            <v>DESPACHO</v>
          </cell>
          <cell r="F4004" t="str">
            <v>NORMAL</v>
          </cell>
          <cell r="G4004" t="str">
            <v>ITQ6848</v>
          </cell>
          <cell r="H4004">
            <v>44966</v>
          </cell>
          <cell r="I4004" t="str">
            <v>ENTREGADO</v>
          </cell>
          <cell r="J4004">
            <v>44967</v>
          </cell>
          <cell r="K4004" t="str">
            <v>TANGYA TANDAZO</v>
          </cell>
          <cell r="L4004" t="str">
            <v>IGNACIO LASSO 127 N 34 Y ANTONIO FLORES JIJON//EDIFICIO PERUGIA DPTO 504 QUITO//EL BATAN CANAL 8 BELLAVISTA 170516 PICHINCHA</v>
          </cell>
        </row>
        <row r="4005">
          <cell r="A4005" t="str">
            <v>98906258</v>
          </cell>
          <cell r="B4005">
            <v>512960</v>
          </cell>
          <cell r="C4005" t="str">
            <v>98906258</v>
          </cell>
          <cell r="D4005" t="str">
            <v>HYCITE</v>
          </cell>
          <cell r="E4005" t="str">
            <v>DESPACHO</v>
          </cell>
          <cell r="F4005" t="str">
            <v>NORMAL</v>
          </cell>
          <cell r="G4005" t="str">
            <v>ITQ6849</v>
          </cell>
          <cell r="H4005">
            <v>44966</v>
          </cell>
          <cell r="I4005" t="str">
            <v>ENTREGADO</v>
          </cell>
          <cell r="J4005">
            <v>44967</v>
          </cell>
          <cell r="K4005" t="str">
            <v>MAGDALENA M MORENO</v>
          </cell>
          <cell r="L4005" t="str">
            <v>AV DE LA PRENSA N-45195 Y N45D YACUMBI. FRENTE AL INSTITUTO CORDILLERA  RUMIPAMBA 170104 PICHINCHA</v>
          </cell>
        </row>
        <row r="4006">
          <cell r="A4006" t="str">
            <v>98906642</v>
          </cell>
          <cell r="B4006">
            <v>512961</v>
          </cell>
          <cell r="C4006" t="str">
            <v>98906642</v>
          </cell>
          <cell r="D4006" t="str">
            <v>HYCITE</v>
          </cell>
          <cell r="E4006" t="str">
            <v>DESPACHO</v>
          </cell>
          <cell r="F4006" t="str">
            <v>NORMAL</v>
          </cell>
          <cell r="G4006" t="str">
            <v>031002004251137</v>
          </cell>
          <cell r="H4006">
            <v>44966</v>
          </cell>
          <cell r="I4006" t="str">
            <v>ENTREGADO</v>
          </cell>
          <cell r="J4006">
            <v>44967</v>
          </cell>
          <cell r="K4006" t="str">
            <v>ROSARIO VELIZ</v>
          </cell>
          <cell r="L4006" t="str">
            <v>JACINTO CORTES Y EMILIO ESTRADA DIAGONAL A UNIDAD EDUCATIVA MEDARDO ALFA SANTO DOMINGO / STO DOMINGO ABRAHAM CALAZACON 230101 SANTO DOMINGO</v>
          </cell>
        </row>
        <row r="4007">
          <cell r="A4007" t="str">
            <v>98906717</v>
          </cell>
          <cell r="B4007">
            <v>512962</v>
          </cell>
          <cell r="C4007" t="str">
            <v>98906717</v>
          </cell>
          <cell r="D4007" t="str">
            <v>HYCITE</v>
          </cell>
          <cell r="E4007" t="str">
            <v>DESPACHO</v>
          </cell>
          <cell r="F4007" t="str">
            <v>NORMAL</v>
          </cell>
          <cell r="G4007" t="str">
            <v>ITQ6850</v>
          </cell>
          <cell r="H4007">
            <v>44966</v>
          </cell>
          <cell r="I4007" t="str">
            <v>ENTREGADO</v>
          </cell>
          <cell r="J4007">
            <v>44967</v>
          </cell>
          <cell r="K4007" t="str">
            <v>ANDREA AGUIRRE</v>
          </cell>
          <cell r="L4007" t="str">
            <v>CA E3 GRACIELA ESCUDERO MOSCOSO SN LT8DP CERCA DE COLEGIO MANUELA SAENZ D7 QUITO-- SUR GUAMANI 170704 PICHINCHA</v>
          </cell>
        </row>
        <row r="4008">
          <cell r="A4008" t="str">
            <v>98907257</v>
          </cell>
          <cell r="B4008">
            <v>512963</v>
          </cell>
          <cell r="C4008" t="str">
            <v>98907257</v>
          </cell>
          <cell r="D4008" t="str">
            <v>HYCITE</v>
          </cell>
          <cell r="E4008" t="str">
            <v>DESPACHO</v>
          </cell>
          <cell r="F4008" t="str">
            <v>NORMAL</v>
          </cell>
          <cell r="G4008" t="str">
            <v>031002004252503</v>
          </cell>
          <cell r="H4008">
            <v>44966</v>
          </cell>
          <cell r="I4008" t="str">
            <v>ENTREGADO</v>
          </cell>
          <cell r="J4008">
            <v>44968</v>
          </cell>
          <cell r="K4008" t="str">
            <v>MARCOS SANTANA</v>
          </cell>
          <cell r="L4008" t="str">
            <v>AYACUCHO Y GENERAL PAEZ AYACUCHO CHONE//CANUTO CANUTO 130709 MANABI</v>
          </cell>
        </row>
        <row r="4009">
          <cell r="A4009" t="str">
            <v>98907289</v>
          </cell>
          <cell r="B4009">
            <v>512964</v>
          </cell>
          <cell r="C4009" t="str">
            <v>98907289</v>
          </cell>
          <cell r="D4009" t="str">
            <v>HYCITE</v>
          </cell>
          <cell r="E4009" t="str">
            <v>DESPACHO</v>
          </cell>
          <cell r="F4009" t="str">
            <v>NORMAL</v>
          </cell>
          <cell r="G4009" t="str">
            <v>031002004251139</v>
          </cell>
          <cell r="H4009">
            <v>44966</v>
          </cell>
          <cell r="I4009" t="str">
            <v>ENTREGADO</v>
          </cell>
          <cell r="J4009">
            <v>44967</v>
          </cell>
          <cell r="K4009" t="str">
            <v>KEVIN JARAMILLO</v>
          </cell>
          <cell r="L4009" t="str">
            <v>JUAN MONTALVO 984 Y CALLE COLON ANTIGUO HOSPITAL SAN VICENTE IBARRA- CENTRO SAN FRANCISCO 100105 IMBABURA</v>
          </cell>
        </row>
        <row r="4010">
          <cell r="A4010" t="str">
            <v>98907365</v>
          </cell>
          <cell r="B4010">
            <v>512965</v>
          </cell>
          <cell r="C4010" t="str">
            <v>98907365</v>
          </cell>
          <cell r="D4010" t="str">
            <v>HYCITE</v>
          </cell>
          <cell r="E4010" t="str">
            <v>DESPACHO</v>
          </cell>
          <cell r="F4010" t="str">
            <v>NORMAL</v>
          </cell>
          <cell r="G4010" t="str">
            <v>031002004251140</v>
          </cell>
          <cell r="H4010">
            <v>44966</v>
          </cell>
          <cell r="I4010" t="str">
            <v>ENTREGADO</v>
          </cell>
          <cell r="J4010">
            <v>44967</v>
          </cell>
          <cell r="K4010" t="str">
            <v>EVA GUTIERREZ</v>
          </cell>
          <cell r="L4010" t="str">
            <v>JACINTO CORTEZ Y EMILIO ESTRADA DIAGONAL A UNIDAD EDUCATIVA MEDARDO ALFA SANTO DOMINGO // SANTO DOMINGO ABRAHAM CALAZACON 230101 SANTO DOMINGO</v>
          </cell>
        </row>
        <row r="4011">
          <cell r="A4011" t="str">
            <v>98907421</v>
          </cell>
          <cell r="B4011">
            <v>512966</v>
          </cell>
          <cell r="C4011" t="str">
            <v>98907421</v>
          </cell>
          <cell r="D4011" t="str">
            <v>HYCITE</v>
          </cell>
          <cell r="E4011" t="str">
            <v>DESPACHO</v>
          </cell>
          <cell r="F4011" t="str">
            <v>NORMAL</v>
          </cell>
          <cell r="G4011" t="str">
            <v>ITQ6851</v>
          </cell>
          <cell r="H4011">
            <v>44966</v>
          </cell>
          <cell r="I4011" t="str">
            <v>ENTREGADO</v>
          </cell>
          <cell r="J4011">
            <v>44967</v>
          </cell>
          <cell r="K4011" t="str">
            <v>LIDA MALIZA</v>
          </cell>
          <cell r="L4011" t="str">
            <v>TOCALE CASA ESQ DE 3 PISOS MELON SIGCHOS FRENTE FERRETERIA ANDRADE QUITO//CDLA LA GATAZO SAN BARTOLO 170606 PICHINCHA</v>
          </cell>
        </row>
        <row r="4012">
          <cell r="A4012" t="str">
            <v>98908061</v>
          </cell>
          <cell r="B4012">
            <v>512967</v>
          </cell>
          <cell r="C4012" t="str">
            <v>98908061</v>
          </cell>
          <cell r="D4012" t="str">
            <v>HYCITE</v>
          </cell>
          <cell r="E4012" t="str">
            <v>DESPACHO</v>
          </cell>
          <cell r="F4012" t="str">
            <v>NORMAL</v>
          </cell>
          <cell r="G4012" t="str">
            <v>ITG6852</v>
          </cell>
          <cell r="H4012">
            <v>44966</v>
          </cell>
          <cell r="I4012" t="str">
            <v>ENTREGADO</v>
          </cell>
          <cell r="J4012">
            <v>44967</v>
          </cell>
          <cell r="K4012" t="str">
            <v>DANIEL SALVATIERRA</v>
          </cell>
          <cell r="L4012" t="str">
            <v>CALLE POMPILIO ULLOA REYES NO 7 A UNA CUADRA AV MIGUEL H ALCIVAR MZ 309  TARQUI 090607 GUAYAS</v>
          </cell>
        </row>
        <row r="4013">
          <cell r="A4013" t="str">
            <v>98908531</v>
          </cell>
          <cell r="B4013">
            <v>512968</v>
          </cell>
          <cell r="C4013" t="str">
            <v>98908531</v>
          </cell>
          <cell r="D4013" t="str">
            <v>HYCITE</v>
          </cell>
          <cell r="E4013" t="str">
            <v>DESPACHO</v>
          </cell>
          <cell r="F4013" t="str">
            <v>NORMAL</v>
          </cell>
          <cell r="G4013" t="str">
            <v>031002004251141</v>
          </cell>
          <cell r="H4013">
            <v>44966</v>
          </cell>
          <cell r="I4013" t="str">
            <v>ENTREGADO</v>
          </cell>
          <cell r="J4013">
            <v>44971</v>
          </cell>
          <cell r="K4013" t="str">
            <v>LAURA AVILA</v>
          </cell>
          <cell r="L4013" t="str">
            <v>DOMING COMIN Y ROCENDO TORRES ROCENDO TORRES DIAGONAL A CROSFIN SUCHA//BARRIO SUR SUCUA 140301 MORONA-SANTIAGO</v>
          </cell>
        </row>
        <row r="4014">
          <cell r="A4014" t="str">
            <v>98908576</v>
          </cell>
          <cell r="B4014">
            <v>512969</v>
          </cell>
          <cell r="C4014" t="str">
            <v>98908576</v>
          </cell>
          <cell r="D4014" t="str">
            <v>HYCITE</v>
          </cell>
          <cell r="E4014" t="str">
            <v>DESPACHO</v>
          </cell>
          <cell r="F4014" t="str">
            <v>NORMAL</v>
          </cell>
          <cell r="G4014" t="str">
            <v>ITQ6853</v>
          </cell>
          <cell r="H4014">
            <v>44966</v>
          </cell>
          <cell r="I4014" t="str">
            <v>ENTREGADO</v>
          </cell>
          <cell r="J4014">
            <v>44967</v>
          </cell>
          <cell r="K4014" t="str">
            <v>ARACELY NOBOA</v>
          </cell>
          <cell r="L4014" t="str">
            <v>URB EL CONDADO CALLE B OE5-582 CALLE R CASA BLANCA TECHO VERDE SOBRE CALLE B QUITO COTOCOLLAO 170134 PICHINCHA</v>
          </cell>
        </row>
        <row r="4015">
          <cell r="A4015" t="str">
            <v>98908765</v>
          </cell>
          <cell r="B4015">
            <v>512970</v>
          </cell>
          <cell r="C4015" t="str">
            <v>98908765</v>
          </cell>
          <cell r="D4015" t="str">
            <v>HYCITE</v>
          </cell>
          <cell r="E4015" t="str">
            <v>DESPACHO</v>
          </cell>
          <cell r="F4015" t="str">
            <v>NORMAL</v>
          </cell>
          <cell r="G4015" t="str">
            <v>ITG6854</v>
          </cell>
          <cell r="H4015">
            <v>44966</v>
          </cell>
          <cell r="I4015" t="str">
            <v>ENTREGADO</v>
          </cell>
          <cell r="J4015">
            <v>44970</v>
          </cell>
          <cell r="K4015" t="str">
            <v>LIDIA VILLAFUERTE</v>
          </cell>
          <cell r="L4015" t="str">
            <v>MANUEL DE GAVA ICOA FRENTE A LA ESTACION BOMBERO GUAYAQUIL // LAS IGUANAS TARQUI 090808 GUAYAS</v>
          </cell>
        </row>
        <row r="4016">
          <cell r="A4016" t="str">
            <v>98909892</v>
          </cell>
          <cell r="B4016">
            <v>512971</v>
          </cell>
          <cell r="C4016" t="str">
            <v>98909892</v>
          </cell>
          <cell r="D4016" t="str">
            <v>HYCITE</v>
          </cell>
          <cell r="E4016" t="str">
            <v>DESPACHO</v>
          </cell>
          <cell r="F4016" t="str">
            <v>NORMAL</v>
          </cell>
          <cell r="G4016" t="str">
            <v>031002004251142</v>
          </cell>
          <cell r="H4016">
            <v>44966</v>
          </cell>
          <cell r="I4016" t="str">
            <v>ENTREGADO</v>
          </cell>
          <cell r="J4016">
            <v>44973</v>
          </cell>
          <cell r="K4016" t="str">
            <v>IPATIA CALDERON</v>
          </cell>
          <cell r="L4016" t="str">
            <v>10 DE AGOSTO Y SUCRE 10 DE AGOSTO Y SUCRE DIAGONAL A LA IGLES PUYANGO//BARRIO CENTRAL ALAMOR 110406 LOJA</v>
          </cell>
        </row>
        <row r="4017">
          <cell r="A4017" t="str">
            <v>98909894</v>
          </cell>
          <cell r="B4017">
            <v>512972</v>
          </cell>
          <cell r="C4017" t="str">
            <v>98909894</v>
          </cell>
          <cell r="D4017" t="str">
            <v>HYCITE</v>
          </cell>
          <cell r="E4017" t="str">
            <v>DESPACHO</v>
          </cell>
          <cell r="F4017" t="str">
            <v>NORMAL</v>
          </cell>
          <cell r="G4017" t="str">
            <v>ITQ6878</v>
          </cell>
          <cell r="H4017">
            <v>44966</v>
          </cell>
          <cell r="I4017" t="str">
            <v>ENTREGADO</v>
          </cell>
          <cell r="J4017">
            <v>44967</v>
          </cell>
          <cell r="K4017" t="str">
            <v>CARMITA RAMOS</v>
          </cell>
          <cell r="L4017" t="str">
            <v>AV GRAN COLOMBIA N14-115 Y HNOS PAZMINO FRENTE HOSP EUGENIO ESPEJO QUITO // ALAMEDA SANTA PRISCA 170403 PICHINCHA</v>
          </cell>
        </row>
        <row r="4018">
          <cell r="A4018" t="str">
            <v>98911966</v>
          </cell>
          <cell r="B4018">
            <v>512973</v>
          </cell>
          <cell r="C4018" t="str">
            <v>98911966</v>
          </cell>
          <cell r="D4018" t="str">
            <v>HYCITE</v>
          </cell>
          <cell r="E4018" t="str">
            <v>DESPACHO</v>
          </cell>
          <cell r="F4018" t="str">
            <v>NORMAL</v>
          </cell>
          <cell r="G4018" t="str">
            <v>ITQ6875</v>
          </cell>
          <cell r="H4018">
            <v>44966</v>
          </cell>
          <cell r="I4018" t="str">
            <v>ENTREGADO</v>
          </cell>
          <cell r="J4018">
            <v>44970</v>
          </cell>
          <cell r="K4018" t="str">
            <v>JENNY CONZA</v>
          </cell>
          <cell r="L4018" t="str">
            <v>GENERAL JOSE MARIA URBINA CONJUNTO LA FE CASA 12 E ISISDRO AYORA QUITO // CONOCOTO CONOCOTO 170805 PICHINCHA</v>
          </cell>
        </row>
        <row r="4019">
          <cell r="A4019" t="str">
            <v>98912183</v>
          </cell>
          <cell r="B4019">
            <v>512974</v>
          </cell>
          <cell r="C4019" t="str">
            <v>98912183</v>
          </cell>
          <cell r="D4019" t="str">
            <v>HYCITE</v>
          </cell>
          <cell r="E4019" t="str">
            <v>DESPACHO</v>
          </cell>
          <cell r="F4019" t="str">
            <v>NORMAL</v>
          </cell>
          <cell r="G4019" t="str">
            <v>ITG6856</v>
          </cell>
          <cell r="H4019">
            <v>44966</v>
          </cell>
          <cell r="I4019" t="str">
            <v>ENTREGADO</v>
          </cell>
          <cell r="J4019">
            <v>44967</v>
          </cell>
          <cell r="K4019" t="str">
            <v>ISABEL JUNCO</v>
          </cell>
          <cell r="L4019" t="str">
            <v>ALBORADA 12 MZ 10 V16 LOCALIDAD ALBORADA NTE GUAYAQUIL TARQUI 090109 GUAYAS</v>
          </cell>
        </row>
        <row r="4020">
          <cell r="A4020" t="str">
            <v>98912789</v>
          </cell>
          <cell r="B4020">
            <v>512975</v>
          </cell>
          <cell r="C4020" t="str">
            <v>98912789</v>
          </cell>
          <cell r="D4020" t="str">
            <v>HYCITE</v>
          </cell>
          <cell r="E4020" t="str">
            <v>DESPACHO</v>
          </cell>
          <cell r="F4020" t="str">
            <v>NORMAL</v>
          </cell>
          <cell r="G4020" t="str">
            <v>ITG6857</v>
          </cell>
          <cell r="H4020">
            <v>44966</v>
          </cell>
          <cell r="I4020" t="str">
            <v>ENTREGADO</v>
          </cell>
          <cell r="J4020">
            <v>44967</v>
          </cell>
          <cell r="K4020" t="str">
            <v>HERNAN A GARZON</v>
          </cell>
          <cell r="L4020" t="str">
            <v>AV DE LAS AGUAS 0211 Y JIGUAS LAURELES   TARQUI 090703 GUAYAS</v>
          </cell>
        </row>
        <row r="4021">
          <cell r="A4021" t="str">
            <v>98912818</v>
          </cell>
          <cell r="B4021">
            <v>512976</v>
          </cell>
          <cell r="C4021" t="str">
            <v>98912818</v>
          </cell>
          <cell r="D4021" t="str">
            <v>HYCITE</v>
          </cell>
          <cell r="E4021" t="str">
            <v>DESPACHO</v>
          </cell>
          <cell r="F4021" t="str">
            <v>NORMAL</v>
          </cell>
          <cell r="G4021" t="str">
            <v>ITQ6858 / ITQ7275</v>
          </cell>
          <cell r="H4021">
            <v>44966</v>
          </cell>
          <cell r="I4021" t="str">
            <v>ENTREGADO</v>
          </cell>
          <cell r="J4021">
            <v>44973</v>
          </cell>
          <cell r="K4021" t="str">
            <v>DIANA PEREIRA</v>
          </cell>
          <cell r="L4021" t="str">
            <v>AV. REPÚBLICA DEL  DEL SALVADOR N35-104 Y PORTUGAL EDIFICIO TWIN TOWERS TORRE 2 OFICINA 1G, PROVINCIA: PICHINCHA, PARROQUIA: QUITO DISTRITO METROPOLITANO, CANTÓN: QUITO, LOCALIDAD: BATAN BAJO</v>
          </cell>
        </row>
        <row r="4022">
          <cell r="A4022" t="str">
            <v>98913921</v>
          </cell>
          <cell r="B4022">
            <v>512977</v>
          </cell>
          <cell r="C4022" t="str">
            <v>98913921</v>
          </cell>
          <cell r="D4022" t="str">
            <v>HYCITE</v>
          </cell>
          <cell r="E4022" t="str">
            <v>DESPACHO</v>
          </cell>
          <cell r="F4022" t="str">
            <v>NORMAL</v>
          </cell>
          <cell r="G4022" t="str">
            <v>031002004251143</v>
          </cell>
          <cell r="H4022">
            <v>44966</v>
          </cell>
          <cell r="I4022" t="str">
            <v>ENTREGADO</v>
          </cell>
          <cell r="J4022">
            <v>44967</v>
          </cell>
          <cell r="K4022" t="str">
            <v>GALO DAVILA</v>
          </cell>
          <cell r="L4022" t="str">
            <v>AUDE 15 DE ALORI ANMANDA MIGUEL PORTO VIEJO- SECTOR SHOPPING AVELINDA 130107 MANABI</v>
          </cell>
        </row>
        <row r="4023">
          <cell r="A4023" t="str">
            <v>98913950</v>
          </cell>
          <cell r="B4023">
            <v>512978</v>
          </cell>
          <cell r="C4023" t="str">
            <v>98913950</v>
          </cell>
          <cell r="D4023" t="str">
            <v>HYCITE</v>
          </cell>
          <cell r="E4023" t="str">
            <v>DESPACHO</v>
          </cell>
          <cell r="F4023" t="str">
            <v>NORMAL</v>
          </cell>
          <cell r="G4023" t="str">
            <v>031002004251144</v>
          </cell>
          <cell r="H4023">
            <v>44966</v>
          </cell>
          <cell r="I4023" t="str">
            <v>ENTREGADO</v>
          </cell>
          <cell r="J4023">
            <v>44967</v>
          </cell>
          <cell r="K4023" t="str">
            <v>PABLO ESCUDERO</v>
          </cell>
          <cell r="L4023" t="str">
            <v>MANNELITA SAENZ 9-68 ROSA PAREDES IRENE ENTRADA JARDINES IBARRA SAGRARIO 100101 IMBABURA</v>
          </cell>
        </row>
        <row r="4024">
          <cell r="A4024" t="str">
            <v>98914601</v>
          </cell>
          <cell r="B4024">
            <v>512979</v>
          </cell>
          <cell r="C4024" t="str">
            <v>98914601</v>
          </cell>
          <cell r="D4024" t="str">
            <v>HYCITE</v>
          </cell>
          <cell r="E4024" t="str">
            <v>DESPACHO</v>
          </cell>
          <cell r="F4024" t="str">
            <v>NORMAL</v>
          </cell>
          <cell r="G4024" t="str">
            <v>031002004251145</v>
          </cell>
          <cell r="H4024">
            <v>44966</v>
          </cell>
          <cell r="I4024" t="str">
            <v>ENTREGADO</v>
          </cell>
          <cell r="J4024">
            <v>44967</v>
          </cell>
          <cell r="K4024" t="str">
            <v>TANYA VINUEZA</v>
          </cell>
          <cell r="L4024" t="str">
            <v>CALLE ELECTRICOS 2 Y AV ELECTRICOS CASA DE 3 PISOS DIAGONAL CANCHA ELECTRICOS MANTA // CDLA LOS ELECTRICOS MANTA 130213 MANABI</v>
          </cell>
        </row>
        <row r="4025">
          <cell r="A4025" t="str">
            <v>98914603</v>
          </cell>
          <cell r="B4025">
            <v>512980</v>
          </cell>
          <cell r="C4025" t="str">
            <v>98914603</v>
          </cell>
          <cell r="D4025" t="str">
            <v>HYCITE</v>
          </cell>
          <cell r="E4025" t="str">
            <v>DESPACHO</v>
          </cell>
          <cell r="F4025" t="str">
            <v>NORMAL</v>
          </cell>
          <cell r="G4025" t="str">
            <v>ITQ6859</v>
          </cell>
          <cell r="H4025">
            <v>44966</v>
          </cell>
          <cell r="I4025" t="str">
            <v>ENTREGADO</v>
          </cell>
          <cell r="J4025">
            <v>44967</v>
          </cell>
          <cell r="K4025" t="str">
            <v>XAVIER BARRAGAN</v>
          </cell>
          <cell r="L4025" t="str">
            <v>PARQUE ZIOLA UGARTE 104 Y MARIANA DE JESUS RUMINAHUI//CAPELO SANGOLQUI 170801 PICHINCHA</v>
          </cell>
        </row>
        <row r="4026">
          <cell r="A4026" t="str">
            <v>98914981</v>
          </cell>
          <cell r="B4026">
            <v>512981</v>
          </cell>
          <cell r="C4026" t="str">
            <v>98914981</v>
          </cell>
          <cell r="D4026" t="str">
            <v>HYCITE</v>
          </cell>
          <cell r="E4026" t="str">
            <v>DESPACHO</v>
          </cell>
          <cell r="F4026" t="str">
            <v>NORMAL</v>
          </cell>
          <cell r="G4026" t="str">
            <v>ITQ6860</v>
          </cell>
          <cell r="H4026">
            <v>44966</v>
          </cell>
          <cell r="I4026" t="str">
            <v>ENTREGADO</v>
          </cell>
          <cell r="J4026">
            <v>44967</v>
          </cell>
          <cell r="K4026" t="str">
            <v>JANNINA MORILLO</v>
          </cell>
          <cell r="L4026" t="str">
            <v>RINCON BUENOS AIRES Y DE LOS MUELLES CONJUNTO CUMBRES DE SAN ISIDRO QUITO NORTE SAN ISIDRO DEL INCA 170515 PICHINCHA</v>
          </cell>
        </row>
        <row r="4027">
          <cell r="A4027" t="str">
            <v>98915478</v>
          </cell>
          <cell r="B4027">
            <v>512982</v>
          </cell>
          <cell r="C4027" t="str">
            <v>98915478</v>
          </cell>
          <cell r="D4027" t="str">
            <v>HYCITE</v>
          </cell>
          <cell r="E4027" t="str">
            <v>DESPACHO</v>
          </cell>
          <cell r="F4027" t="str">
            <v>NORMAL</v>
          </cell>
          <cell r="G4027" t="str">
            <v>ITQ6861</v>
          </cell>
          <cell r="H4027">
            <v>44966</v>
          </cell>
          <cell r="I4027" t="str">
            <v>ENTREGADO</v>
          </cell>
          <cell r="J4027">
            <v>44970</v>
          </cell>
          <cell r="K4027" t="str">
            <v>IVAN FABARA</v>
          </cell>
          <cell r="L4027" t="str">
            <v>JOSE QUERI Y ELOY ALFARO EDIF FIORENTINA PLAZA EN EL ESQ AUTOMOTRES Y ANEXOS PS6B QUITO//NORTE INAQUITO 170504 PICHINCHA</v>
          </cell>
        </row>
        <row r="4028">
          <cell r="A4028" t="str">
            <v>98915687</v>
          </cell>
          <cell r="B4028">
            <v>512983</v>
          </cell>
          <cell r="C4028" t="str">
            <v>98915687</v>
          </cell>
          <cell r="D4028" t="str">
            <v>HYCITE</v>
          </cell>
          <cell r="E4028" t="str">
            <v>DESPACHO</v>
          </cell>
          <cell r="F4028" t="str">
            <v>NORMAL</v>
          </cell>
          <cell r="G4028" t="str">
            <v>ITQ6862</v>
          </cell>
          <cell r="H4028">
            <v>44966</v>
          </cell>
          <cell r="I4028" t="str">
            <v>ENTREGADO</v>
          </cell>
          <cell r="J4028">
            <v>44967</v>
          </cell>
          <cell r="K4028" t="str">
            <v>SUSANA BENALCAZAR</v>
          </cell>
          <cell r="L4028" t="str">
            <v>ALEMANIA N32 a,, 172 Y GUAYANAS PICHINCHA  QUITO 170519 PICHINCHA</v>
          </cell>
        </row>
        <row r="4029">
          <cell r="A4029" t="str">
            <v>98916270</v>
          </cell>
          <cell r="B4029">
            <v>512984</v>
          </cell>
          <cell r="C4029" t="str">
            <v>98916270</v>
          </cell>
          <cell r="D4029" t="str">
            <v>HYCITE</v>
          </cell>
          <cell r="E4029" t="str">
            <v>DESPACHO</v>
          </cell>
          <cell r="F4029" t="str">
            <v>NORMAL</v>
          </cell>
          <cell r="G4029" t="str">
            <v>031002004252501</v>
          </cell>
          <cell r="H4029">
            <v>44966</v>
          </cell>
          <cell r="I4029" t="str">
            <v>ENTREGADO</v>
          </cell>
          <cell r="J4029">
            <v>44970</v>
          </cell>
          <cell r="K4029" t="str">
            <v>JULIANA ARREAGA</v>
          </cell>
          <cell r="L4029" t="str">
            <v>AV JOSE WOLF Y CALLEJON E.F DIAGONAL A LA CANCHA YAGUACHI // NORTE YAGUACHI 092102 GUAYAS</v>
          </cell>
        </row>
        <row r="4030">
          <cell r="A4030" t="str">
            <v>98916384</v>
          </cell>
          <cell r="B4030">
            <v>512985</v>
          </cell>
          <cell r="C4030" t="str">
            <v>98916384</v>
          </cell>
          <cell r="D4030" t="str">
            <v>HYCITE</v>
          </cell>
          <cell r="E4030" t="str">
            <v>DESPACHO</v>
          </cell>
          <cell r="F4030" t="str">
            <v>NORMAL</v>
          </cell>
          <cell r="G4030" t="str">
            <v>ITQ6863</v>
          </cell>
          <cell r="H4030">
            <v>44966</v>
          </cell>
          <cell r="I4030" t="str">
            <v>ENTREGADO</v>
          </cell>
          <cell r="J4030">
            <v>44967</v>
          </cell>
          <cell r="K4030" t="str">
            <v>JOSE MONTEROS</v>
          </cell>
          <cell r="L4030" t="str">
            <v>CALLE OE 11G S32-306 Y S32F A 1 CDRA TIENDA VIVERES VERITA TRAS LAS QUITO//SANTA ROSA DE CHILLOGALLO CHILLOGALLO 170708 PICHINCHA</v>
          </cell>
        </row>
        <row r="4031">
          <cell r="A4031" t="str">
            <v>98916478</v>
          </cell>
          <cell r="B4031">
            <v>512986</v>
          </cell>
          <cell r="C4031" t="str">
            <v>98916478</v>
          </cell>
          <cell r="D4031" t="str">
            <v>HYCITE</v>
          </cell>
          <cell r="E4031" t="str">
            <v>DESPACHO</v>
          </cell>
          <cell r="F4031" t="str">
            <v>NORMAL</v>
          </cell>
          <cell r="G4031" t="str">
            <v>ITQ6864</v>
          </cell>
          <cell r="H4031">
            <v>44966</v>
          </cell>
          <cell r="I4031" t="str">
            <v>ENTREGADO</v>
          </cell>
          <cell r="J4031">
            <v>44967</v>
          </cell>
          <cell r="K4031" t="str">
            <v>MARTHA NARANJO</v>
          </cell>
          <cell r="L4031" t="str">
            <v>CALLE JUAN DE DIOS TIPAN S/N PASAJE JUAN MARIA IGLESIA ESCUELA SIMON BOLIVAR QUITO / SECTOR B ALANGASI 170708 PICHINCHA</v>
          </cell>
        </row>
        <row r="4032">
          <cell r="A4032" t="str">
            <v>98916847</v>
          </cell>
          <cell r="B4032">
            <v>512987</v>
          </cell>
          <cell r="C4032" t="str">
            <v>98916847</v>
          </cell>
          <cell r="D4032" t="str">
            <v>HYCITE</v>
          </cell>
          <cell r="E4032" t="str">
            <v>DESPACHO</v>
          </cell>
          <cell r="F4032" t="str">
            <v>NORMAL</v>
          </cell>
          <cell r="G4032" t="str">
            <v>ITQ6865 / ITQ7276</v>
          </cell>
          <cell r="H4032">
            <v>44966</v>
          </cell>
          <cell r="I4032" t="str">
            <v>ENTREGADO</v>
          </cell>
          <cell r="J4032">
            <v>44973</v>
          </cell>
          <cell r="K4032" t="str">
            <v>PATRICIA MESA</v>
          </cell>
          <cell r="L4032" t="str">
            <v>VERACRUZ N34 90 Y PEDRO BEDON OFICINAS DE ROYAL</v>
          </cell>
        </row>
        <row r="4033">
          <cell r="A4033" t="str">
            <v>98917983</v>
          </cell>
          <cell r="B4033">
            <v>512988</v>
          </cell>
          <cell r="C4033" t="str">
            <v>98917983</v>
          </cell>
          <cell r="D4033" t="str">
            <v>HYCITE</v>
          </cell>
          <cell r="E4033" t="str">
            <v>DESPACHO</v>
          </cell>
          <cell r="F4033" t="str">
            <v>NORMAL</v>
          </cell>
          <cell r="G4033" t="str">
            <v>ITQ6866</v>
          </cell>
          <cell r="H4033">
            <v>44966</v>
          </cell>
          <cell r="I4033" t="str">
            <v>ENTREGADO</v>
          </cell>
          <cell r="J4033">
            <v>44967</v>
          </cell>
          <cell r="K4033" t="str">
            <v>ROSA SANCHEZ</v>
          </cell>
          <cell r="L4033" t="str">
            <v>PANSALEO E1 - 212 URB EX LASALLANOS III CALLE ABDDAN CALDERON Y PONSUELO CASA 16 QUITO ** VALLE DE LOS CHILLOS AMAGUANA 170801 PICHINCHA</v>
          </cell>
        </row>
        <row r="4034">
          <cell r="A4034" t="str">
            <v>98918242</v>
          </cell>
          <cell r="B4034">
            <v>512989</v>
          </cell>
          <cell r="C4034" t="str">
            <v>98918242</v>
          </cell>
          <cell r="D4034" t="str">
            <v>HYCITE</v>
          </cell>
          <cell r="E4034" t="str">
            <v>DESPACHO</v>
          </cell>
          <cell r="F4034" t="str">
            <v>NORMAL</v>
          </cell>
          <cell r="G4034" t="str">
            <v>031002004251146</v>
          </cell>
          <cell r="H4034">
            <v>44966</v>
          </cell>
          <cell r="I4034" t="str">
            <v>ENTREGADO</v>
          </cell>
          <cell r="J4034">
            <v>44967</v>
          </cell>
          <cell r="K4034" t="str">
            <v>JOSE GUIJARRO</v>
          </cell>
          <cell r="L4034" t="str">
            <v>BABAHOYO CASA DE 2 PISOS VERDE MACHALA Y BABAHOYO ATRAS DEL CEMENTERIO CENTRAL RIOBAMBA / LOS SIRIS RIOBAMBA 060104 CHIMBORAZO</v>
          </cell>
        </row>
        <row r="4035">
          <cell r="A4035" t="str">
            <v>98918531</v>
          </cell>
          <cell r="B4035">
            <v>512990</v>
          </cell>
          <cell r="C4035" t="str">
            <v>98918531</v>
          </cell>
          <cell r="D4035" t="str">
            <v>HYCITE</v>
          </cell>
          <cell r="E4035" t="str">
            <v>DESPACHO</v>
          </cell>
          <cell r="F4035" t="str">
            <v>NORMAL</v>
          </cell>
          <cell r="G4035" t="str">
            <v>ITQ7178</v>
          </cell>
          <cell r="H4035">
            <v>44966</v>
          </cell>
          <cell r="I4035" t="str">
            <v>INCIDENCIA</v>
          </cell>
          <cell r="J4035">
            <v>44973</v>
          </cell>
          <cell r="K4035" t="str">
            <v>ESTEBAN CASTILLO / ALEXANDRA VASQUEZ</v>
          </cell>
          <cell r="L4035" t="str">
            <v>AV. MARATHON 2595, MACUL REGIÃ?N METROPOLITANA, SANTIAGO, CHILE QUITO LLANO GRANDE 170208 PICHINCHA</v>
          </cell>
        </row>
        <row r="4036">
          <cell r="A4036" t="str">
            <v>98918542</v>
          </cell>
          <cell r="B4036">
            <v>512991</v>
          </cell>
          <cell r="C4036" t="str">
            <v>98918542</v>
          </cell>
          <cell r="D4036" t="str">
            <v>HYCITE</v>
          </cell>
          <cell r="E4036" t="str">
            <v>DESPACHO</v>
          </cell>
          <cell r="F4036" t="str">
            <v>NORMAL</v>
          </cell>
          <cell r="G4036" t="str">
            <v>ITG6868</v>
          </cell>
          <cell r="H4036">
            <v>44966</v>
          </cell>
          <cell r="I4036" t="str">
            <v>ENTREGADO</v>
          </cell>
          <cell r="J4036">
            <v>44967</v>
          </cell>
          <cell r="K4036" t="str">
            <v>WELLINGTON PARRALES</v>
          </cell>
          <cell r="L4036" t="str">
            <v>CDLA IETEL MZ 33 SOLAR 1 DIAGONAL A TECNICENTRO  TARQUI 090505 GUAYAS</v>
          </cell>
        </row>
        <row r="4037">
          <cell r="A4037" t="str">
            <v>98918588</v>
          </cell>
          <cell r="B4037">
            <v>512992</v>
          </cell>
          <cell r="C4037" t="str">
            <v>98918588</v>
          </cell>
          <cell r="D4037" t="str">
            <v>HYCITE</v>
          </cell>
          <cell r="E4037" t="str">
            <v>DESPACHO</v>
          </cell>
          <cell r="F4037" t="str">
            <v>NORMAL</v>
          </cell>
          <cell r="G4037" t="str">
            <v>031002004251125</v>
          </cell>
          <cell r="H4037">
            <v>44966</v>
          </cell>
          <cell r="I4037" t="str">
            <v>ENTREGADO</v>
          </cell>
          <cell r="J4037">
            <v>44970</v>
          </cell>
          <cell r="K4037" t="str">
            <v>JUANA JIMENEZ</v>
          </cell>
          <cell r="L4037" t="str">
            <v>CALLE RIO GUANA Y NICOLAS TORRES COLEGIO ILSON PTO FCO ARELLANA FCO ORELLANA//BARRIO LAS AMERICAS PTO FCO ARELLANA 220201 ORELLANA</v>
          </cell>
        </row>
        <row r="4038">
          <cell r="A4038" t="str">
            <v>98919037</v>
          </cell>
          <cell r="B4038">
            <v>512993</v>
          </cell>
          <cell r="C4038" t="str">
            <v>98919037</v>
          </cell>
          <cell r="D4038" t="str">
            <v>HYCITE</v>
          </cell>
          <cell r="E4038" t="str">
            <v>DESPACHO</v>
          </cell>
          <cell r="F4038" t="str">
            <v>NORMAL</v>
          </cell>
          <cell r="G4038" t="str">
            <v>ITG6869</v>
          </cell>
          <cell r="H4038">
            <v>44966</v>
          </cell>
          <cell r="I4038" t="str">
            <v>ENTREGADO</v>
          </cell>
          <cell r="J4038">
            <v>44967</v>
          </cell>
          <cell r="K4038" t="str">
            <v>NERY REYES</v>
          </cell>
          <cell r="L4038" t="str">
            <v>BOLIVIA 122 Y LA 14 GUAYAQUIL SUR  FEBRES CORDERO 090410 GUAYAS</v>
          </cell>
        </row>
        <row r="4039">
          <cell r="A4039" t="str">
            <v>98920524</v>
          </cell>
          <cell r="B4039">
            <v>512994</v>
          </cell>
          <cell r="C4039" t="str">
            <v>98920524</v>
          </cell>
          <cell r="D4039" t="str">
            <v>HYCITE</v>
          </cell>
          <cell r="E4039" t="str">
            <v>DESPACHO</v>
          </cell>
          <cell r="F4039" t="str">
            <v>NORMAL</v>
          </cell>
          <cell r="G4039" t="str">
            <v>ITQ6870</v>
          </cell>
          <cell r="H4039">
            <v>44966</v>
          </cell>
          <cell r="I4039" t="str">
            <v>ENTREGADO</v>
          </cell>
          <cell r="J4039">
            <v>44967</v>
          </cell>
          <cell r="K4039" t="str">
            <v>BEATRIZ CUMBAL</v>
          </cell>
          <cell r="L4039" t="str">
            <v>GARCIA MORENO S2-393 Y EDUARDO RACINEY DIAGONAL PANADERIA MABEO QUITO// LLANO GRANDE CALDERON 170208 PICHINCHA</v>
          </cell>
        </row>
        <row r="4040">
          <cell r="A4040" t="str">
            <v>98921149</v>
          </cell>
          <cell r="B4040">
            <v>512995</v>
          </cell>
          <cell r="C4040" t="str">
            <v>98921149</v>
          </cell>
          <cell r="D4040" t="str">
            <v>HYCITE</v>
          </cell>
          <cell r="E4040" t="str">
            <v>DESPACHO</v>
          </cell>
          <cell r="F4040" t="str">
            <v>NORMAL</v>
          </cell>
          <cell r="G4040" t="str">
            <v>031002004251147</v>
          </cell>
          <cell r="H4040">
            <v>44966</v>
          </cell>
          <cell r="I4040" t="str">
            <v>ENTREGADO</v>
          </cell>
          <cell r="J4040">
            <v>44967</v>
          </cell>
          <cell r="K4040" t="str">
            <v>JANNY CEDENO</v>
          </cell>
          <cell r="L4040" t="str">
            <v>AV MARTHA BUCARAM Y GUDURO LOOR PELUQUERIA JANNYS PORTOVIEJO ANDRES DE VERA 130107 MANABI</v>
          </cell>
        </row>
        <row r="4041">
          <cell r="A4041" t="str">
            <v>98923170</v>
          </cell>
          <cell r="B4041">
            <v>512996</v>
          </cell>
          <cell r="C4041" t="str">
            <v>98923170</v>
          </cell>
          <cell r="D4041" t="str">
            <v>HYCITE</v>
          </cell>
          <cell r="E4041" t="str">
            <v>DESPACHO</v>
          </cell>
          <cell r="F4041" t="str">
            <v>NORMAL</v>
          </cell>
          <cell r="G4041" t="str">
            <v>ITQ6871</v>
          </cell>
          <cell r="H4041">
            <v>44966</v>
          </cell>
          <cell r="I4041" t="str">
            <v>ENTREGADO</v>
          </cell>
          <cell r="J4041">
            <v>44967</v>
          </cell>
          <cell r="K4041" t="str">
            <v>SUSANA RIVADENEIRA</v>
          </cell>
          <cell r="L4041" t="str">
            <v>MONTEVIDEO OE9-44 Y TAPI QUTO  SAN JUAN 170402 PICHINCHA</v>
          </cell>
        </row>
        <row r="4042">
          <cell r="A4042" t="str">
            <v>98923274</v>
          </cell>
          <cell r="B4042">
            <v>512997</v>
          </cell>
          <cell r="C4042" t="str">
            <v>98923274</v>
          </cell>
          <cell r="D4042" t="str">
            <v>HYCITE</v>
          </cell>
          <cell r="E4042" t="str">
            <v>DESPACHO</v>
          </cell>
          <cell r="F4042" t="str">
            <v>NORMAL</v>
          </cell>
          <cell r="G4042" t="str">
            <v>ITQ6872</v>
          </cell>
          <cell r="H4042">
            <v>44966</v>
          </cell>
          <cell r="I4042" t="str">
            <v>ENTREGADO</v>
          </cell>
          <cell r="J4042">
            <v>44970</v>
          </cell>
          <cell r="K4042" t="str">
            <v>BRENDA VERA</v>
          </cell>
          <cell r="L4042" t="str">
            <v>EL ARENA Y GOVAMAS GALLOS CONSULTA CASALES BUNEA CASA 191 ETP 2 QUITO/ EL NAVAL CALDERON 170254 PICHINCHA</v>
          </cell>
        </row>
        <row r="4043">
          <cell r="A4043" t="str">
            <v>98923562</v>
          </cell>
          <cell r="B4043">
            <v>512998</v>
          </cell>
          <cell r="C4043" t="str">
            <v>98923562</v>
          </cell>
          <cell r="D4043" t="str">
            <v>HYCITE</v>
          </cell>
          <cell r="E4043" t="str">
            <v>DESPACHO</v>
          </cell>
          <cell r="F4043" t="str">
            <v>NORMAL</v>
          </cell>
          <cell r="G4043" t="str">
            <v>031002004251148</v>
          </cell>
          <cell r="H4043">
            <v>44966</v>
          </cell>
          <cell r="I4043" t="str">
            <v>ENTREGADO</v>
          </cell>
          <cell r="J4043">
            <v>44971</v>
          </cell>
          <cell r="K4043" t="str">
            <v>ZOILA ISABEL FLORES IBARR</v>
          </cell>
          <cell r="L4043" t="str">
            <v>CALLE PUYURCO Y AV DEL CHOFER FRENTE AL NUEVO MERCADO PRODUCTO DE LA Z TENA TENA 150101 NAPO</v>
          </cell>
        </row>
        <row r="4044">
          <cell r="A4044" t="str">
            <v>98923706</v>
          </cell>
          <cell r="B4044">
            <v>512999</v>
          </cell>
          <cell r="C4044" t="str">
            <v>98923706</v>
          </cell>
          <cell r="D4044" t="str">
            <v>HYCITE</v>
          </cell>
          <cell r="E4044" t="str">
            <v>DESPACHO</v>
          </cell>
          <cell r="F4044" t="str">
            <v>NORMAL</v>
          </cell>
          <cell r="G4044" t="str">
            <v>ITG6873</v>
          </cell>
          <cell r="H4044">
            <v>44966</v>
          </cell>
          <cell r="I4044" t="str">
            <v>ENTREGADO</v>
          </cell>
          <cell r="J4044">
            <v>44967</v>
          </cell>
          <cell r="K4044" t="str">
            <v>LUISA DOLORES LEON VILLAMAR</v>
          </cell>
          <cell r="L4044" t="str">
            <v>LA GARZOTA 4 ETAPA MZ 94 SOLAR 6 Y 7 ENTRANDO POR LA FERIA DEL MUEBLE GUAYAQUIL NORTE TARQUI 090505 GUAYAS</v>
          </cell>
        </row>
        <row r="4045">
          <cell r="A4045" t="str">
            <v>98923914</v>
          </cell>
          <cell r="B4045">
            <v>513000</v>
          </cell>
          <cell r="C4045" t="str">
            <v>98923914</v>
          </cell>
          <cell r="D4045" t="str">
            <v>HYCITE</v>
          </cell>
          <cell r="E4045" t="str">
            <v>DESPACHO</v>
          </cell>
          <cell r="F4045" t="str">
            <v>NORMAL</v>
          </cell>
          <cell r="G4045" t="str">
            <v>ITQ6874</v>
          </cell>
          <cell r="H4045">
            <v>44966</v>
          </cell>
          <cell r="I4045" t="str">
            <v>ENTREGADO</v>
          </cell>
          <cell r="J4045">
            <v>44967</v>
          </cell>
          <cell r="K4045" t="str">
            <v>MONICA ANDREA TORREZ</v>
          </cell>
          <cell r="L4045" t="str">
            <v>CALLE RIO ZAMORA OE8117 Y 5TA TRANSVERSA CONJ JARDINES DE SAN LUIS 1 CS 52 , SECTOR LA BETANIA / ALANGASI ALANGASI 170804 PICHINCHA</v>
          </cell>
        </row>
        <row r="4046">
          <cell r="A4046" t="str">
            <v>98739549</v>
          </cell>
          <cell r="B4046">
            <v>512941</v>
          </cell>
          <cell r="C4046" t="str">
            <v>98739549</v>
          </cell>
          <cell r="D4046" t="str">
            <v>HYCITE</v>
          </cell>
          <cell r="E4046" t="str">
            <v>DESPACHO</v>
          </cell>
          <cell r="F4046" t="str">
            <v>NORMAL</v>
          </cell>
          <cell r="G4046" t="str">
            <v>031002004251126</v>
          </cell>
          <cell r="H4046">
            <v>44966</v>
          </cell>
          <cell r="I4046" t="str">
            <v>ENTREGADO</v>
          </cell>
          <cell r="J4046">
            <v>44973</v>
          </cell>
          <cell r="K4046" t="str">
            <v>CESAR RAUL INTRIAGO PIN</v>
          </cell>
          <cell r="L4046" t="str">
            <v>ATANANCIO SANTOS ATANANCIO U 1RO DE ENERO PORTOVIEJO/1RO DE MAYO(130103) 18 DE OCTUBRE 170804 MANABI</v>
          </cell>
        </row>
        <row r="4047">
          <cell r="A4047" t="str">
            <v>98867136</v>
          </cell>
          <cell r="B4047">
            <v>512942</v>
          </cell>
          <cell r="C4047" t="str">
            <v>98867136</v>
          </cell>
          <cell r="D4047" t="str">
            <v>HYCITE</v>
          </cell>
          <cell r="E4047" t="str">
            <v>DESPACHO</v>
          </cell>
          <cell r="F4047" t="str">
            <v>NORMAL</v>
          </cell>
          <cell r="G4047" t="str">
            <v>ITQ6877</v>
          </cell>
          <cell r="H4047">
            <v>44966</v>
          </cell>
          <cell r="I4047" t="str">
            <v>ENTREGADO</v>
          </cell>
          <cell r="J4047">
            <v>44967</v>
          </cell>
          <cell r="K4047" t="str">
            <v>JUAN PONCE</v>
          </cell>
          <cell r="L4047" t="str">
            <v>GONZALO SERRANO N37-13 Y JOSE CARRERA FRENTE GENERAL NORTE ESTADIO ATAHUALPA QUITO EL BATAN 170507 PICHINCHA</v>
          </cell>
        </row>
        <row r="4048">
          <cell r="A4048" t="str">
            <v>98882285</v>
          </cell>
          <cell r="B4048">
            <v>512943</v>
          </cell>
          <cell r="C4048" t="str">
            <v>98882285</v>
          </cell>
          <cell r="D4048" t="str">
            <v>HYCITE</v>
          </cell>
          <cell r="E4048" t="str">
            <v>DESPACHO</v>
          </cell>
          <cell r="F4048" t="str">
            <v>NORMAL</v>
          </cell>
          <cell r="G4048" t="str">
            <v>031002004252502</v>
          </cell>
          <cell r="H4048">
            <v>44966</v>
          </cell>
          <cell r="I4048" t="str">
            <v>ENTREGADO</v>
          </cell>
          <cell r="J4048">
            <v>44967</v>
          </cell>
          <cell r="K4048" t="str">
            <v>MERCY SOLORZANO</v>
          </cell>
          <cell r="L4048" t="str">
            <v>CALLE ALFREDO SAN ANDRES UNA CUADR ANTES DE VALORES MONTECRISTI//CDLA ELOY ALFARO CDLA ELOY ALFARO 130219 MANABI</v>
          </cell>
        </row>
        <row r="4049">
          <cell r="A4049" t="str">
            <v>98884950</v>
          </cell>
          <cell r="B4049">
            <v>512944</v>
          </cell>
          <cell r="C4049" t="str">
            <v>98884950</v>
          </cell>
          <cell r="D4049" t="str">
            <v>HYCITE</v>
          </cell>
          <cell r="E4049" t="str">
            <v>DESPACHO</v>
          </cell>
          <cell r="F4049" t="str">
            <v>NORMAL</v>
          </cell>
          <cell r="G4049" t="str">
            <v>031002004251128</v>
          </cell>
          <cell r="H4049">
            <v>44966</v>
          </cell>
          <cell r="I4049" t="str">
            <v>ENTREGADO</v>
          </cell>
          <cell r="J4049">
            <v>44967</v>
          </cell>
          <cell r="K4049" t="str">
            <v>WILSON TORRES</v>
          </cell>
          <cell r="L4049" t="str">
            <v>TEODORO WOH 755-27 TOMAS ALVA EDISON LOJA- ALGERA PUNZARA 110110 LOJA</v>
          </cell>
        </row>
        <row r="4050">
          <cell r="A4050" t="str">
            <v>98888632</v>
          </cell>
          <cell r="B4050">
            <v>512945</v>
          </cell>
          <cell r="C4050" t="str">
            <v>98888632</v>
          </cell>
          <cell r="D4050" t="str">
            <v>HYCITE</v>
          </cell>
          <cell r="E4050" t="str">
            <v>DESPACHO</v>
          </cell>
          <cell r="F4050" t="str">
            <v>NORMAL</v>
          </cell>
          <cell r="G4050" t="str">
            <v>031002004251129</v>
          </cell>
          <cell r="H4050">
            <v>44966</v>
          </cell>
          <cell r="I4050" t="str">
            <v>ENTREGADO</v>
          </cell>
          <cell r="J4050">
            <v>44967</v>
          </cell>
          <cell r="K4050" t="str">
            <v>VIVIANA DIAZ</v>
          </cell>
          <cell r="L4050" t="str">
            <v>LOS GIRASOLES 1407 Y LAS GARDENIAS A UNA CUDRA DEL LICEO OXFOR A 200M DE LA UNIDA SALCEDO ** RUMIPAMBA DE LAS ROSAS SAN MIGUEL (SAN MARCOS) 050601 COTOPAXI</v>
          </cell>
        </row>
        <row r="4051">
          <cell r="A4051" t="str">
            <v>98888829</v>
          </cell>
          <cell r="B4051">
            <v>512946</v>
          </cell>
          <cell r="C4051" t="str">
            <v>98888829</v>
          </cell>
          <cell r="D4051" t="str">
            <v>HYCITE</v>
          </cell>
          <cell r="E4051" t="str">
            <v>DESPACHO</v>
          </cell>
          <cell r="F4051" t="str">
            <v>NORMAL</v>
          </cell>
          <cell r="G4051" t="str">
            <v>031002004251130.</v>
          </cell>
          <cell r="H4051">
            <v>44966</v>
          </cell>
          <cell r="I4051" t="str">
            <v>EN_TRANSITO</v>
          </cell>
          <cell r="J4051">
            <v>44973</v>
          </cell>
          <cell r="K4051" t="str">
            <v>LADY VEGA</v>
          </cell>
          <cell r="L4051" t="str">
            <v>LOJA, CALLE SUCRE Y AZUAY FRENTE A ACROPOLIS, ES UN LOCAL TATIANA VEGA, FAVOR DE ENTREGAR A QUIEN SE ENCUENTRE DEBIDO A QUE LA CLIENTE VIAJA</v>
          </cell>
        </row>
        <row r="4052">
          <cell r="A4052" t="str">
            <v>98895536</v>
          </cell>
          <cell r="B4052">
            <v>512947</v>
          </cell>
          <cell r="C4052" t="str">
            <v>98895536</v>
          </cell>
          <cell r="D4052" t="str">
            <v>HYCITE</v>
          </cell>
          <cell r="E4052" t="str">
            <v>DESPACHO</v>
          </cell>
          <cell r="F4052" t="str">
            <v>NORMAL</v>
          </cell>
          <cell r="G4052" t="str">
            <v>031002004251131</v>
          </cell>
          <cell r="H4052">
            <v>44966</v>
          </cell>
          <cell r="I4052" t="str">
            <v>ENTREGADO</v>
          </cell>
          <cell r="J4052">
            <v>44967</v>
          </cell>
          <cell r="K4052" t="str">
            <v>MARIELA Y VARGAS</v>
          </cell>
          <cell r="L4052" t="str">
            <v>JUAN FRANCISCO BONILLA 3 15 Y MALDONADO   IBARRA 100107 IMBABURA</v>
          </cell>
        </row>
        <row r="4053">
          <cell r="A4053" t="str">
            <v>98897116</v>
          </cell>
          <cell r="B4053">
            <v>512948</v>
          </cell>
          <cell r="C4053" t="str">
            <v>98897116</v>
          </cell>
          <cell r="D4053" t="str">
            <v>HYCITE</v>
          </cell>
          <cell r="E4053" t="str">
            <v>DESPACHO</v>
          </cell>
          <cell r="F4053" t="str">
            <v>NORMAL</v>
          </cell>
          <cell r="G4053" t="str">
            <v>031002004251132</v>
          </cell>
          <cell r="H4053">
            <v>44966</v>
          </cell>
          <cell r="I4053" t="str">
            <v>ENTREGADO</v>
          </cell>
          <cell r="J4053">
            <v>44971</v>
          </cell>
          <cell r="K4053" t="str">
            <v>EVA ZEAS</v>
          </cell>
          <cell r="L4053" t="str">
            <v>QUIRUBA Y ENRIQUE ARIZAGA ESQ CASA D MADERA ESTAMPADOS SOCUA // BARRIO 8 DICIEMBRE SUCUA 140301 MORONA-SANTIAGO</v>
          </cell>
        </row>
        <row r="4054">
          <cell r="A4054" t="str">
            <v>98899361</v>
          </cell>
          <cell r="B4054">
            <v>512950</v>
          </cell>
          <cell r="C4054" t="str">
            <v>98899361</v>
          </cell>
          <cell r="D4054" t="str">
            <v>HYCITE</v>
          </cell>
          <cell r="E4054" t="str">
            <v>DESPACHO</v>
          </cell>
          <cell r="F4054" t="str">
            <v>NORMAL</v>
          </cell>
          <cell r="G4054" t="str">
            <v>ITQ6843</v>
          </cell>
          <cell r="H4054">
            <v>44966</v>
          </cell>
          <cell r="I4054" t="str">
            <v>ENTREGADO</v>
          </cell>
          <cell r="J4054">
            <v>44967</v>
          </cell>
          <cell r="K4054" t="str">
            <v>FRANCISCO LEON</v>
          </cell>
          <cell r="L4054" t="str">
            <v>PEDRO CALVO EN LA TORRE NO 222 DEP 32S Y AV MARIANA DE JESUS QUITO//LAS CASAS INAQUITO 170147 PICHINCHA</v>
          </cell>
        </row>
        <row r="4055">
          <cell r="A4055" t="str">
            <v>98899460</v>
          </cell>
          <cell r="B4055">
            <v>512951</v>
          </cell>
          <cell r="C4055" t="str">
            <v>98899460</v>
          </cell>
          <cell r="D4055" t="str">
            <v>HYCITE</v>
          </cell>
          <cell r="E4055" t="str">
            <v>DESPACHO</v>
          </cell>
          <cell r="F4055" t="str">
            <v>NORMAL</v>
          </cell>
          <cell r="G4055" t="str">
            <v>ITQ6844</v>
          </cell>
          <cell r="H4055">
            <v>44966</v>
          </cell>
          <cell r="I4055" t="str">
            <v>ENTREGADO</v>
          </cell>
          <cell r="J4055">
            <v>44967</v>
          </cell>
          <cell r="K4055" t="str">
            <v>YANETH MOREIRA</v>
          </cell>
          <cell r="L4055" t="str">
            <v>SEGOVIA 61-51 Y COFAN-5 QUITO / JIPIJAPA  JIPIJAPA 170501 PICHINCHA</v>
          </cell>
        </row>
        <row r="4056">
          <cell r="A4056" t="str">
            <v>98899461</v>
          </cell>
          <cell r="B4056">
            <v>512952</v>
          </cell>
          <cell r="C4056" t="str">
            <v>98899461</v>
          </cell>
          <cell r="D4056" t="str">
            <v>HYCITE</v>
          </cell>
          <cell r="E4056" t="str">
            <v>DESPACHO</v>
          </cell>
          <cell r="F4056" t="str">
            <v>NORMAL</v>
          </cell>
          <cell r="G4056" t="str">
            <v>ITG6845</v>
          </cell>
          <cell r="H4056">
            <v>44966</v>
          </cell>
          <cell r="I4056" t="str">
            <v>ENTREGADO</v>
          </cell>
          <cell r="J4056">
            <v>44967</v>
          </cell>
          <cell r="K4056" t="str">
            <v>NELLY NUNIZ</v>
          </cell>
          <cell r="L4056" t="str">
            <v>AV TISIDI DYORA COP ARDON CALDERON MZ 1197 SOLAR 10 GUAYAQUIL GUAYAQUIL 090801 GUAYAS</v>
          </cell>
        </row>
        <row r="4057">
          <cell r="A4057" t="str">
            <v>98899689</v>
          </cell>
          <cell r="B4057">
            <v>512953</v>
          </cell>
          <cell r="C4057" t="str">
            <v>98899689</v>
          </cell>
          <cell r="D4057" t="str">
            <v>HYCITE</v>
          </cell>
          <cell r="E4057" t="str">
            <v>DESPACHO</v>
          </cell>
          <cell r="F4057" t="str">
            <v>NORMAL</v>
          </cell>
          <cell r="G4057" t="str">
            <v>ITQ6846</v>
          </cell>
          <cell r="H4057">
            <v>44966</v>
          </cell>
          <cell r="I4057" t="str">
            <v>ENTREGADO</v>
          </cell>
          <cell r="J4057">
            <v>44967</v>
          </cell>
          <cell r="K4057" t="str">
            <v>ALEXANDRA VELASCO</v>
          </cell>
          <cell r="L4057" t="str">
            <v>NAZARETH OE2-18 MELCHOR TOAZA LUBRICANTES EL MAESTRO QUITO // CDLA LA RUMINAHUI PONCEANO 170303 PICHINCHA</v>
          </cell>
        </row>
        <row r="4058">
          <cell r="A4058" t="str">
            <v>98900316</v>
          </cell>
          <cell r="B4058">
            <v>512954</v>
          </cell>
          <cell r="C4058" t="str">
            <v>98900316</v>
          </cell>
          <cell r="D4058" t="str">
            <v>HYCITE</v>
          </cell>
          <cell r="E4058" t="str">
            <v>DESPACHO</v>
          </cell>
          <cell r="F4058" t="str">
            <v>NORMAL</v>
          </cell>
          <cell r="G4058" t="str">
            <v>031002004251133</v>
          </cell>
          <cell r="H4058">
            <v>44966</v>
          </cell>
          <cell r="I4058" t="str">
            <v>ENTREGADO</v>
          </cell>
          <cell r="J4058">
            <v>44967</v>
          </cell>
          <cell r="K4058" t="str">
            <v>MARIA TRAVEZ</v>
          </cell>
          <cell r="L4058" t="str">
            <v>GERMAN MARTINEZ CONDIMINIOS LA GRANJA AV LUIS PEDRO FRANCO ANTONIO ANTE//SAN LUIS ATUNTAQUI 100216 IMBABURA</v>
          </cell>
        </row>
        <row r="4059">
          <cell r="A4059" t="str">
            <v>98903503</v>
          </cell>
          <cell r="B4059">
            <v>512955</v>
          </cell>
          <cell r="C4059" t="str">
            <v>98903503</v>
          </cell>
          <cell r="D4059" t="str">
            <v>HYCITE</v>
          </cell>
          <cell r="E4059" t="str">
            <v>DESPACHO</v>
          </cell>
          <cell r="F4059" t="str">
            <v>NORMAL</v>
          </cell>
          <cell r="G4059" t="str">
            <v>031002004251134</v>
          </cell>
          <cell r="H4059">
            <v>44966</v>
          </cell>
          <cell r="I4059" t="str">
            <v>ENTREGADO</v>
          </cell>
          <cell r="J4059">
            <v>44972</v>
          </cell>
          <cell r="K4059" t="str">
            <v>SANDRA PULLUQUITIN</v>
          </cell>
          <cell r="L4059" t="str">
            <v>EDWIN ENRIQUES Y 15 DE NOVIEMBRE TECNICENTRO GODOY EAR FRENTE FISCALIA TENA * CIUDADELA DEL CHOFER TENA 150101 NAPO</v>
          </cell>
        </row>
        <row r="4060">
          <cell r="A4060" t="str">
            <v>98903668</v>
          </cell>
          <cell r="B4060">
            <v>512956</v>
          </cell>
          <cell r="C4060" t="str">
            <v>98903668</v>
          </cell>
          <cell r="D4060" t="str">
            <v>HYCITE</v>
          </cell>
          <cell r="E4060" t="str">
            <v>DESPACHO</v>
          </cell>
          <cell r="F4060" t="str">
            <v>NORMAL</v>
          </cell>
          <cell r="G4060" t="str">
            <v>031002004251135</v>
          </cell>
          <cell r="H4060">
            <v>44966</v>
          </cell>
          <cell r="I4060" t="str">
            <v>ENTREGADO</v>
          </cell>
          <cell r="J4060">
            <v>44967</v>
          </cell>
          <cell r="K4060" t="str">
            <v>JULIO VASQUEZ</v>
          </cell>
          <cell r="L4060" t="str">
            <v>JULIO MIGUEL AGUINAGA Y PICHINCHA DIAGONAL FABRICA PANDA ATUNTAQUI//ANTONIO ANTE ATUNTAQUI 100216 IMBABURA</v>
          </cell>
        </row>
        <row r="4061">
          <cell r="A4061" t="str">
            <v>20003096800718</v>
          </cell>
          <cell r="B4061">
            <v>512911</v>
          </cell>
          <cell r="C4061" t="str">
            <v>20003096800718</v>
          </cell>
          <cell r="D4061" t="str">
            <v>CONECEL_REG</v>
          </cell>
          <cell r="E4061" t="str">
            <v>DESPACHO</v>
          </cell>
          <cell r="F4061" t="str">
            <v>NORMAL</v>
          </cell>
          <cell r="G4061" t="str">
            <v>FEX46739</v>
          </cell>
          <cell r="H4061">
            <v>44966</v>
          </cell>
          <cell r="I4061" t="str">
            <v>DEVOLUCION_EN_PROCESO</v>
          </cell>
          <cell r="J4061">
            <v>44972</v>
          </cell>
          <cell r="K4061" t="str">
            <v>CHRISTIAN FERNANDO PEREZ</v>
          </cell>
          <cell r="L4061" t="str">
            <v>QUITO PONCEANO AV REAL AUDIENCIA NO: N75 165 Y CALLE N75 BELORIZONTE 2 DEP 401</v>
          </cell>
        </row>
        <row r="4062">
          <cell r="A4062" t="str">
            <v>20003098892956</v>
          </cell>
          <cell r="B4062">
            <v>512914</v>
          </cell>
          <cell r="C4062" t="str">
            <v>20003098892956</v>
          </cell>
          <cell r="D4062" t="str">
            <v>CONECEL_REG</v>
          </cell>
          <cell r="E4062" t="str">
            <v>DESPACHO</v>
          </cell>
          <cell r="F4062" t="str">
            <v>NORMAL</v>
          </cell>
          <cell r="G4062" t="str">
            <v>FEX46740</v>
          </cell>
          <cell r="H4062">
            <v>44966</v>
          </cell>
          <cell r="I4062" t="str">
            <v>DEVOLUCION_EN_PROCESO</v>
          </cell>
          <cell r="J4062">
            <v>44973</v>
          </cell>
          <cell r="K4062" t="str">
            <v>DANILO ALEXANDER GUERRERO</v>
          </cell>
          <cell r="L4062" t="str">
            <v>QUITO BELISARIO QUEVEDO N30A CUERO Y CAICEDO OE3 32 Y OE4 RUIZ DE CASTILLA OE3 PB1 FRT HELADOS CUERO</v>
          </cell>
        </row>
        <row r="4063">
          <cell r="A4063" t="str">
            <v>20003104776370</v>
          </cell>
          <cell r="B4063">
            <v>512920</v>
          </cell>
          <cell r="C4063" t="str">
            <v>20003104776370</v>
          </cell>
          <cell r="D4063" t="str">
            <v>CONECEL_REG</v>
          </cell>
          <cell r="E4063" t="str">
            <v>DESPACHO</v>
          </cell>
          <cell r="F4063" t="str">
            <v>NORMAL</v>
          </cell>
          <cell r="G4063" t="str">
            <v>FEX46747</v>
          </cell>
          <cell r="H4063">
            <v>44966</v>
          </cell>
          <cell r="I4063" t="str">
            <v>EN_TRANSITO</v>
          </cell>
          <cell r="J4063">
            <v>44973</v>
          </cell>
          <cell r="K4063" t="str">
            <v>GRACE ELIZABETH CISNEROS</v>
          </cell>
          <cell r="L4063" t="str">
            <v>QUITO JIPIJAPA CALLE DE LAS HIGUERAS NO: E15-134 Y CALLE JULIO ARELLANO DIAGONAL A SANTILLANA, CASA DE 3 PISOS</v>
          </cell>
        </row>
        <row r="4064">
          <cell r="A4064" t="str">
            <v>20003097226059</v>
          </cell>
          <cell r="B4064">
            <v>512928</v>
          </cell>
          <cell r="C4064" t="str">
            <v>20003097226059</v>
          </cell>
          <cell r="D4064" t="str">
            <v>CONECEL_REG</v>
          </cell>
          <cell r="E4064" t="str">
            <v>DESPACHO</v>
          </cell>
          <cell r="F4064" t="str">
            <v>NORMAL</v>
          </cell>
          <cell r="G4064" t="str">
            <v>FEX46752</v>
          </cell>
          <cell r="H4064">
            <v>44966</v>
          </cell>
          <cell r="I4064" t="str">
            <v>DEVOLUCION_EN_PROCESO</v>
          </cell>
          <cell r="J4064">
            <v>44973</v>
          </cell>
          <cell r="K4064" t="str">
            <v>LISBETH NATALY ALVAREZ</v>
          </cell>
          <cell r="L4064" t="str">
            <v>QUITO PONCEANO BELLAVISTA OE1 95 Y AV GALO PLAZA LASSO CONJUNTO COLINA CAMPESTRE PB C A3</v>
          </cell>
        </row>
        <row r="4065">
          <cell r="A4065" t="str">
            <v>20003104800318</v>
          </cell>
          <cell r="B4065">
            <v>512929</v>
          </cell>
          <cell r="C4065" t="str">
            <v>20003104800318</v>
          </cell>
          <cell r="D4065" t="str">
            <v>CONECEL_REG</v>
          </cell>
          <cell r="E4065" t="str">
            <v>DESPACHO</v>
          </cell>
          <cell r="F4065" t="str">
            <v>NORMAL</v>
          </cell>
          <cell r="G4065" t="str">
            <v>FEX46753</v>
          </cell>
          <cell r="H4065">
            <v>44966</v>
          </cell>
          <cell r="I4065" t="str">
            <v>DEVOLUCION_EN_PROCESO</v>
          </cell>
          <cell r="J4065">
            <v>44973</v>
          </cell>
          <cell r="K4065" t="str">
            <v>LUIS ADRIAN REINA</v>
          </cell>
          <cell r="L4065" t="str">
            <v>QUITO BELISARIO QUEVEDO CALLE DIAZ DE LA MADRID NO: N30 75 Y CALLE HERNANDO ALCOCER</v>
          </cell>
        </row>
        <row r="4066">
          <cell r="A4066" t="str">
            <v>20003104036855</v>
          </cell>
          <cell r="B4066">
            <v>512930</v>
          </cell>
          <cell r="C4066" t="str">
            <v>20003104036855</v>
          </cell>
          <cell r="D4066" t="str">
            <v>CONECEL_REG</v>
          </cell>
          <cell r="E4066" t="str">
            <v>DESPACHO</v>
          </cell>
          <cell r="F4066" t="str">
            <v>NORMAL</v>
          </cell>
          <cell r="G4066" t="str">
            <v>FEX46754</v>
          </cell>
          <cell r="H4066">
            <v>44966</v>
          </cell>
          <cell r="I4066" t="str">
            <v>DEVOLUCION_EN_PROCESO</v>
          </cell>
          <cell r="J4066">
            <v>44973</v>
          </cell>
          <cell r="K4066" t="str">
            <v>MARIA ELENA ACOSTA</v>
          </cell>
          <cell r="L4066" t="str">
            <v xml:space="preserve">QUITO JIPIJAPA AV AMAZONAS Y ISLA ESPAÑOLA EN EL EDIFICIO  CLARO / PREVIA LLAMADA </v>
          </cell>
        </row>
        <row r="4067">
          <cell r="A4067" t="str">
            <v>20003093291718_1</v>
          </cell>
          <cell r="B4067">
            <v>512932</v>
          </cell>
          <cell r="C4067" t="str">
            <v>20003093291718_1</v>
          </cell>
          <cell r="D4067" t="str">
            <v>CONECEL_REG</v>
          </cell>
          <cell r="E4067" t="str">
            <v>DESPACHO</v>
          </cell>
          <cell r="F4067" t="str">
            <v>NORMAL</v>
          </cell>
          <cell r="G4067" t="str">
            <v>FEX46756</v>
          </cell>
          <cell r="H4067">
            <v>44966</v>
          </cell>
          <cell r="I4067" t="str">
            <v>DEVOLUCION_EN_PROCESO</v>
          </cell>
          <cell r="J4067">
            <v>44973</v>
          </cell>
          <cell r="K4067" t="str">
            <v>MARITZA MAGDALENA TOCAGON</v>
          </cell>
          <cell r="L4067" t="str">
            <v>QUITO SAN ISIDRO DEL INCA CALLE FELIX BARREIRO LOTE 328 Y  CALLE DE LAS MADRES DIAGONAL A LA TIENDA CASA COLOR AMARILLO 1 PISOS</v>
          </cell>
        </row>
        <row r="4068">
          <cell r="A4068" t="str">
            <v>20003086172989_1</v>
          </cell>
          <cell r="B4068">
            <v>512933</v>
          </cell>
          <cell r="C4068" t="str">
            <v>20003086172989_1</v>
          </cell>
          <cell r="D4068" t="str">
            <v>CONECEL_REG</v>
          </cell>
          <cell r="E4068" t="str">
            <v>DESPACHO</v>
          </cell>
          <cell r="F4068" t="str">
            <v>NORMAL</v>
          </cell>
          <cell r="G4068" t="str">
            <v>FEX46757</v>
          </cell>
          <cell r="H4068">
            <v>44966</v>
          </cell>
          <cell r="I4068" t="str">
            <v>INCIDENCIA</v>
          </cell>
          <cell r="J4068">
            <v>44973</v>
          </cell>
          <cell r="K4068" t="str">
            <v>MARTHA LILIA RODRIGUEZ</v>
          </cell>
          <cell r="L4068" t="str">
            <v>QUITO INAQUITO CALLE EL DIA NO: N37 77 Y CALLE EL COMERCIO E 10 B  / BATAN BAJO / DIAGONAL AL HOTEL ALTURA / CASA DE COLOR CREMA 4 PISOS ABAJO ACADEMIA DE BELLEZA</v>
          </cell>
        </row>
        <row r="4069">
          <cell r="A4069" t="str">
            <v>MYD_2023_00157</v>
          </cell>
          <cell r="B4069">
            <v>512903</v>
          </cell>
          <cell r="C4069" t="str">
            <v>MYD_2023_00157</v>
          </cell>
          <cell r="D4069" t="str">
            <v>MYD</v>
          </cell>
          <cell r="E4069" t="str">
            <v>DESPACHO</v>
          </cell>
          <cell r="F4069" t="str">
            <v>NORMAL</v>
          </cell>
          <cell r="G4069" t="str">
            <v>FT85155</v>
          </cell>
          <cell r="H4069">
            <v>44966</v>
          </cell>
          <cell r="I4069" t="str">
            <v>ENTREGADO</v>
          </cell>
          <cell r="J4069">
            <v>44970</v>
          </cell>
          <cell r="K4069" t="str">
            <v>LITARDO BRAVO DOLORES MARIANELA</v>
          </cell>
          <cell r="L4069" t="str">
            <v>FRANCISCO CAMPOS Y LEOPOLDO CHAVEZ- CONJUNTO BALCONES DE GUAMANI- QUITO</v>
          </cell>
        </row>
        <row r="4070">
          <cell r="A4070" t="str">
            <v>MYD_2023_00158</v>
          </cell>
          <cell r="B4070">
            <v>512904</v>
          </cell>
          <cell r="C4070" t="str">
            <v>MYD_2023_00158</v>
          </cell>
          <cell r="D4070" t="str">
            <v>MYD</v>
          </cell>
          <cell r="E4070" t="str">
            <v>DESPACHO</v>
          </cell>
          <cell r="F4070" t="str">
            <v>NORMAL</v>
          </cell>
          <cell r="G4070" t="str">
            <v>031002004253789</v>
          </cell>
          <cell r="H4070">
            <v>44966</v>
          </cell>
          <cell r="I4070" t="str">
            <v>ENTREGADO</v>
          </cell>
          <cell r="J4070">
            <v>44970</v>
          </cell>
          <cell r="K4070" t="str">
            <v>ASTUDILLO MARTINEZ WASHINGTON JAVIER</v>
          </cell>
          <cell r="L4070" t="str">
            <v>AV CHONE Y JORGE ITURRALDE - CLINICA TORRES MEDICAS SAN ANDRES 3 PISO CONSULTORIO 303 PUERTA BLANCA</v>
          </cell>
        </row>
        <row r="4071">
          <cell r="A4071" t="str">
            <v>MYD_2023_00159</v>
          </cell>
          <cell r="B4071">
            <v>512905</v>
          </cell>
          <cell r="C4071" t="str">
            <v>MYD_2023_00159</v>
          </cell>
          <cell r="D4071" t="str">
            <v>MYD</v>
          </cell>
          <cell r="E4071" t="str">
            <v>DESPACHO</v>
          </cell>
          <cell r="F4071" t="str">
            <v>NORMAL</v>
          </cell>
          <cell r="G4071" t="str">
            <v>031002004253686</v>
          </cell>
          <cell r="H4071">
            <v>44966</v>
          </cell>
          <cell r="I4071" t="str">
            <v>ENTREGADO</v>
          </cell>
          <cell r="J4071">
            <v>44970</v>
          </cell>
          <cell r="K4071" t="str">
            <v>CELI MEJIA THALIA CISNE</v>
          </cell>
          <cell r="L4071" t="str">
            <v>BARRIO CELI ROMAN, EN LAS CALLES FRANCISCO EGUIGUREN Y VICENTE PAZ</v>
          </cell>
        </row>
        <row r="4072">
          <cell r="A4072" t="str">
            <v>GAR5835</v>
          </cell>
          <cell r="B4072">
            <v>512898</v>
          </cell>
          <cell r="C4072" t="str">
            <v>GAR5835</v>
          </cell>
          <cell r="D4072" t="str">
            <v>HYCITE</v>
          </cell>
          <cell r="E4072" t="str">
            <v>RETIRO</v>
          </cell>
          <cell r="F4072" t="str">
            <v>NORMAL</v>
          </cell>
          <cell r="G4072" t="str">
            <v>ITQ6836</v>
          </cell>
          <cell r="H4072">
            <v>44966</v>
          </cell>
          <cell r="I4072" t="str">
            <v>INCIDENCIA</v>
          </cell>
          <cell r="J4072">
            <v>44970</v>
          </cell>
          <cell r="K4072" t="str">
            <v>FERNANDO MARCELO ANDRADE VALVERDE</v>
          </cell>
          <cell r="L4072" t="str">
            <v>AV LUIS TUFINO Y PASAJE QUITUMBE N59-11 AL FRENTE DE HOGAR DE ANCIANOS CORAZON  QUITO / CHAPICRUZ PI LA CONCEPCION 170406</v>
          </cell>
        </row>
        <row r="4073">
          <cell r="A4073" t="str">
            <v>GAR5841</v>
          </cell>
          <cell r="B4073">
            <v>512899</v>
          </cell>
          <cell r="C4073" t="str">
            <v>GAR5841</v>
          </cell>
          <cell r="D4073" t="str">
            <v>HYCITE</v>
          </cell>
          <cell r="E4073" t="str">
            <v>RETIRO</v>
          </cell>
          <cell r="F4073" t="str">
            <v>NORMAL</v>
          </cell>
          <cell r="G4073" t="str">
            <v>ITQ6837</v>
          </cell>
          <cell r="H4073">
            <v>44966</v>
          </cell>
          <cell r="I4073" t="str">
            <v>ENTREGADO</v>
          </cell>
          <cell r="J4073">
            <v>44967</v>
          </cell>
          <cell r="K4073" t="str">
            <v>LUIS ISRAEL RIBERA PAZMINO</v>
          </cell>
          <cell r="L4073" t="str">
            <v>S57B Y OE4, NUMERO DE CASA: 128, PROVINCIA: PICHINCHA, CANTON: QUITO, PARROQUIA: GUAMANI, CODIGO POSTAL: 170701, REFERENCIA DEL DOMICILIO: JUNTO A LA EMPRESA DE TRANSPORTE PESADO TRANSPORTES ELOHIM S.</v>
          </cell>
        </row>
        <row r="4074">
          <cell r="A4074" t="str">
            <v>GAR5846</v>
          </cell>
          <cell r="B4074">
            <v>512900</v>
          </cell>
          <cell r="C4074" t="str">
            <v>GAR5846</v>
          </cell>
          <cell r="D4074" t="str">
            <v>HYCITE</v>
          </cell>
          <cell r="E4074" t="str">
            <v>RETIRO</v>
          </cell>
          <cell r="F4074" t="str">
            <v>NORMAL</v>
          </cell>
          <cell r="G4074" t="str">
            <v>ITQ6838</v>
          </cell>
          <cell r="H4074">
            <v>44966</v>
          </cell>
          <cell r="I4074" t="str">
            <v>ENTREGADO</v>
          </cell>
          <cell r="J4074">
            <v>44970</v>
          </cell>
          <cell r="K4074" t="str">
            <v>MONICA SOBEIRA ALQUINGA YAPO</v>
          </cell>
          <cell r="L4074" t="str">
            <v>CALLE L 3 S 27183 CALL 52 74 ESQUINA - E3 Y S274  LOCALIDAD LUCHA DE LOS POBRES</v>
          </cell>
        </row>
        <row r="4075">
          <cell r="A4075" t="str">
            <v>GAR5854</v>
          </cell>
          <cell r="B4075">
            <v>512901</v>
          </cell>
          <cell r="C4075" t="str">
            <v>GAR5854</v>
          </cell>
          <cell r="D4075" t="str">
            <v>HYCITE</v>
          </cell>
          <cell r="E4075" t="str">
            <v>RETIRO</v>
          </cell>
          <cell r="F4075" t="str">
            <v>NORMAL</v>
          </cell>
          <cell r="G4075" t="str">
            <v>ITG6839</v>
          </cell>
          <cell r="H4075">
            <v>44966</v>
          </cell>
          <cell r="I4075" t="str">
            <v>INCIDENCIA</v>
          </cell>
          <cell r="J4075">
            <v>44972</v>
          </cell>
          <cell r="K4075" t="str">
            <v>LUISA DOLORES LEON VILLAMAR______</v>
          </cell>
          <cell r="L4075" t="str">
            <v>LA GARZOTA 4 ETAPA MZ 94 SOLAR 6 Y 7 ENTRANDO POR LA FERIA DEL MUEBLE</v>
          </cell>
        </row>
        <row r="4076">
          <cell r="A4076" t="str">
            <v>GAR5857</v>
          </cell>
          <cell r="B4076">
            <v>512902</v>
          </cell>
          <cell r="C4076" t="str">
            <v>GAR5857</v>
          </cell>
          <cell r="D4076" t="str">
            <v>HYCITE</v>
          </cell>
          <cell r="E4076" t="str">
            <v>RETIRO</v>
          </cell>
          <cell r="F4076" t="str">
            <v>NORMAL</v>
          </cell>
          <cell r="G4076" t="str">
            <v>ITQ6840</v>
          </cell>
          <cell r="H4076">
            <v>44966</v>
          </cell>
          <cell r="I4076" t="str">
            <v>ENTREGADO</v>
          </cell>
          <cell r="J4076">
            <v>44967</v>
          </cell>
          <cell r="K4076" t="str">
            <v>MONICA ANDREA TORREZ</v>
          </cell>
          <cell r="L4076" t="str">
            <v>CALLE RIO ZAMORA OE8117 Y 5TA TRANSVERSAL CONJ JARDINES DE SAN LUIS 1 CS 52 , SECTOR LA BETANIA / PROV PI, ALANGASI/ ALANGASI / 170804 / 099-461-0187 ANDREA2MONI@HOTMAIL.COM</v>
          </cell>
        </row>
        <row r="4077">
          <cell r="A4077" t="str">
            <v>2494579</v>
          </cell>
          <cell r="B4077">
            <v>512855</v>
          </cell>
          <cell r="C4077" t="str">
            <v>2494579</v>
          </cell>
          <cell r="D4077" t="str">
            <v>MDELIVERY</v>
          </cell>
          <cell r="E4077" t="str">
            <v>DESPACHO</v>
          </cell>
          <cell r="F4077" t="str">
            <v>NORMAL</v>
          </cell>
          <cell r="G4077" t="str">
            <v>FT85299</v>
          </cell>
          <cell r="H4077">
            <v>44966</v>
          </cell>
          <cell r="I4077" t="str">
            <v>ENTREGADO</v>
          </cell>
          <cell r="J4077">
            <v>44967</v>
          </cell>
          <cell r="K4077" t="str">
            <v xml:space="preserve">Paola Gomez_SERVICIOS DE TELECOMUNICACIONES SETEL S A </v>
          </cell>
          <cell r="L4077" t="str">
            <v>AV ELOY ALFARO N44 406 Y LAS HIGUERAS A DOS CIENTOS METROS DE GAMAVISION</v>
          </cell>
        </row>
        <row r="4078">
          <cell r="A4078" t="str">
            <v>2494594</v>
          </cell>
          <cell r="B4078">
            <v>512856</v>
          </cell>
          <cell r="C4078" t="str">
            <v>2494594</v>
          </cell>
          <cell r="D4078" t="str">
            <v>MDELIVERY</v>
          </cell>
          <cell r="E4078" t="str">
            <v>DESPACHO</v>
          </cell>
          <cell r="F4078" t="str">
            <v>NORMAL</v>
          </cell>
          <cell r="G4078" t="str">
            <v>IC6884</v>
          </cell>
          <cell r="H4078">
            <v>44966</v>
          </cell>
          <cell r="I4078" t="str">
            <v>ENTREGADO</v>
          </cell>
          <cell r="J4078">
            <v>44967</v>
          </cell>
          <cell r="K4078" t="str">
            <v xml:space="preserve">Pablo Bernal Altamirano _IMPORTADORA TOMEBAMBA S A </v>
          </cell>
          <cell r="L4078" t="str">
            <v>Ave EspaNa 17 30 AL 17 70</v>
          </cell>
        </row>
        <row r="4079">
          <cell r="A4079" t="str">
            <v>2494600</v>
          </cell>
          <cell r="B4079">
            <v>512857</v>
          </cell>
          <cell r="C4079" t="str">
            <v>2494600</v>
          </cell>
          <cell r="D4079" t="str">
            <v>MDELIVERY</v>
          </cell>
          <cell r="E4079" t="str">
            <v>DESPACHO</v>
          </cell>
          <cell r="F4079" t="str">
            <v>NORMAL</v>
          </cell>
          <cell r="G4079" t="str">
            <v>FT85265</v>
          </cell>
          <cell r="H4079">
            <v>44966</v>
          </cell>
          <cell r="I4079" t="str">
            <v>ENTREGADO</v>
          </cell>
          <cell r="J4079">
            <v>44967</v>
          </cell>
          <cell r="K4079" t="str">
            <v>BELEN ALENCASTRO_EDESA SA</v>
          </cell>
          <cell r="L4079" t="str">
            <v>Av Moran Valverde y Tnte Hugo Ortiz Edesa</v>
          </cell>
        </row>
        <row r="4080">
          <cell r="A4080" t="str">
            <v>2494610</v>
          </cell>
          <cell r="B4080">
            <v>512858</v>
          </cell>
          <cell r="C4080" t="str">
            <v>2494610</v>
          </cell>
          <cell r="D4080" t="str">
            <v>MDELIVERY</v>
          </cell>
          <cell r="E4080" t="str">
            <v>DESPACHO</v>
          </cell>
          <cell r="F4080" t="str">
            <v>NORMAL</v>
          </cell>
          <cell r="G4080" t="str">
            <v>FT85228</v>
          </cell>
          <cell r="H4080">
            <v>44966</v>
          </cell>
          <cell r="I4080" t="str">
            <v>ENTREGADO</v>
          </cell>
          <cell r="J4080">
            <v>44967</v>
          </cell>
          <cell r="K4080" t="str">
            <v>Maria Fernanda Leon Paredes_PINTURAS ECUATORIANAS S A PINTUCO</v>
          </cell>
          <cell r="L4080" t="str">
            <v xml:space="preserve">Dr Elias MuNoz VicuNa y Orella Mateus Guayaquil Ecuador Horario en oficina 08 00 a m a 17 00 p m </v>
          </cell>
        </row>
        <row r="4081">
          <cell r="A4081" t="str">
            <v>2494625</v>
          </cell>
          <cell r="B4081">
            <v>512859</v>
          </cell>
          <cell r="C4081" t="str">
            <v>2494625</v>
          </cell>
          <cell r="D4081" t="str">
            <v>MDELIVERY</v>
          </cell>
          <cell r="E4081" t="str">
            <v>DESPACHO</v>
          </cell>
          <cell r="F4081" t="str">
            <v>NORMAL</v>
          </cell>
          <cell r="G4081" t="str">
            <v>FT85258</v>
          </cell>
          <cell r="H4081">
            <v>44966</v>
          </cell>
          <cell r="I4081" t="str">
            <v>ENTREGADO</v>
          </cell>
          <cell r="J4081">
            <v>44967</v>
          </cell>
          <cell r="K4081" t="str">
            <v>ELIZABETH CAJAMARCA MELANI ENRIQUEZ_ASOCIACION DE EMPLEADOS DEL BANCO CENTRAL DEL ECUA</v>
          </cell>
          <cell r="L4081" t="str">
            <v>centro de quito Edifico del Banco Central ubicado en la AV 10 de agosto y BriceNo EN LA SEBAC</v>
          </cell>
        </row>
        <row r="4082">
          <cell r="A4082" t="str">
            <v>2494635</v>
          </cell>
          <cell r="B4082">
            <v>512860</v>
          </cell>
          <cell r="C4082" t="str">
            <v>2494635</v>
          </cell>
          <cell r="D4082" t="str">
            <v>MDELIVERY</v>
          </cell>
          <cell r="E4082" t="str">
            <v>DESPACHO</v>
          </cell>
          <cell r="F4082" t="str">
            <v>NORMAL</v>
          </cell>
          <cell r="G4082" t="str">
            <v>FT85225</v>
          </cell>
          <cell r="H4082">
            <v>44966</v>
          </cell>
          <cell r="I4082" t="str">
            <v>ENTREGADO</v>
          </cell>
          <cell r="J4082">
            <v>44967</v>
          </cell>
          <cell r="K4082" t="str">
            <v>JULIO LABANDA o RAFAEL PEREZ DEL SOLAR_BANCO DEL PACIFICO</v>
          </cell>
          <cell r="L4082" t="str">
            <v>P ICAZA 200 Y PEDRO CARBO MATRIZ BANCO DEL PACIFICO PLANTA BAJA NOTA LLAMAR AL CLIENTE PARA QUE SALGA A RECIBIR EL PAQUETE</v>
          </cell>
        </row>
        <row r="4083">
          <cell r="A4083" t="str">
            <v>2494636</v>
          </cell>
          <cell r="B4083">
            <v>512861</v>
          </cell>
          <cell r="C4083" t="str">
            <v>2494636</v>
          </cell>
          <cell r="D4083" t="str">
            <v>MDELIVERY</v>
          </cell>
          <cell r="E4083" t="str">
            <v>DESPACHO</v>
          </cell>
          <cell r="F4083" t="str">
            <v>NORMAL</v>
          </cell>
          <cell r="G4083" t="str">
            <v>IC6885</v>
          </cell>
          <cell r="H4083">
            <v>44966</v>
          </cell>
          <cell r="I4083" t="str">
            <v>ENTREGADO</v>
          </cell>
          <cell r="J4083">
            <v>44967</v>
          </cell>
          <cell r="K4083" t="str">
            <v>Erika Ortega_ASOCIACION DE EMPLEADOS PUBLICOS DE ETAPA EP</v>
          </cell>
          <cell r="L4083" t="str">
            <v>Benigno Malo 5 46 y Calle Larga ref En el parqueadero 2 piso EN ETAP</v>
          </cell>
        </row>
        <row r="4084">
          <cell r="A4084" t="str">
            <v>2494637</v>
          </cell>
          <cell r="B4084">
            <v>512862</v>
          </cell>
          <cell r="C4084" t="str">
            <v>2494637</v>
          </cell>
          <cell r="D4084" t="str">
            <v>MDELIVERY</v>
          </cell>
          <cell r="E4084" t="str">
            <v>DESPACHO</v>
          </cell>
          <cell r="F4084" t="str">
            <v>NORMAL</v>
          </cell>
          <cell r="G4084" t="str">
            <v>FT85218</v>
          </cell>
          <cell r="H4084">
            <v>44966</v>
          </cell>
          <cell r="I4084" t="str">
            <v>ENTREGADO</v>
          </cell>
          <cell r="J4084">
            <v>44967</v>
          </cell>
          <cell r="K4084" t="str">
            <v xml:space="preserve">Fahed Safadi_ACCESORIOS DE MODA MODAVIP S A </v>
          </cell>
          <cell r="L4084" t="str">
            <v>Guayaquil Av Joaquin J Orrantia Gonzalez y 1 Pasaje 1A NE C 14A NE edificio Trade Building Piso 4 Of La2</v>
          </cell>
        </row>
        <row r="4085">
          <cell r="A4085" t="str">
            <v>2494453</v>
          </cell>
          <cell r="B4085">
            <v>512814</v>
          </cell>
          <cell r="C4085" t="str">
            <v>2494453</v>
          </cell>
          <cell r="D4085" t="str">
            <v>MDELIVERY</v>
          </cell>
          <cell r="E4085" t="str">
            <v>DESPACHO</v>
          </cell>
          <cell r="F4085" t="str">
            <v>NORMAL</v>
          </cell>
          <cell r="G4085" t="str">
            <v>FT85267</v>
          </cell>
          <cell r="H4085">
            <v>44966</v>
          </cell>
          <cell r="I4085" t="str">
            <v>ENTREGADO</v>
          </cell>
          <cell r="J4085">
            <v>44967</v>
          </cell>
          <cell r="K4085" t="str">
            <v>ANOYKAR ASTOR_CONDOR SISALIMA ERICK ANTOLIN</v>
          </cell>
          <cell r="L4085" t="str">
            <v xml:space="preserve"> MARIANA DE JESUS CALLE VANCOUVER CON ITALIA Cooperativa Juan Eulogio Paz y MiNo parroquia Bomboli canton Santo Domingo </v>
          </cell>
        </row>
        <row r="4086">
          <cell r="A4086" t="str">
            <v>2494454</v>
          </cell>
          <cell r="B4086">
            <v>512815</v>
          </cell>
          <cell r="C4086" t="str">
            <v>2494454</v>
          </cell>
          <cell r="D4086" t="str">
            <v>MDELIVERY</v>
          </cell>
          <cell r="E4086" t="str">
            <v>DESPACHO</v>
          </cell>
          <cell r="F4086" t="str">
            <v>NORMAL</v>
          </cell>
          <cell r="G4086" t="str">
            <v>FT85260</v>
          </cell>
          <cell r="H4086">
            <v>44966</v>
          </cell>
          <cell r="I4086" t="str">
            <v>ENTREGADO</v>
          </cell>
          <cell r="J4086">
            <v>44967</v>
          </cell>
          <cell r="K4086" t="str">
            <v>RICARDO MARCELO GOMEZ VEGA_RICARDO MARCELO GOMEZ VEGA</v>
          </cell>
          <cell r="L4086" t="str">
            <v xml:space="preserve"> AV ELOY ALFARO N 36190 Y AROSEMENA TOLA REFERENCIA A LA ALTURA DEL ESTADIO OLIMPICO </v>
          </cell>
        </row>
        <row r="4087">
          <cell r="A4087" t="str">
            <v>2494455</v>
          </cell>
          <cell r="B4087">
            <v>512816</v>
          </cell>
          <cell r="C4087" t="str">
            <v>2494455</v>
          </cell>
          <cell r="D4087" t="str">
            <v>MDELIVERY</v>
          </cell>
          <cell r="E4087" t="str">
            <v>DESPACHO</v>
          </cell>
          <cell r="F4087" t="str">
            <v>NORMAL</v>
          </cell>
          <cell r="G4087" t="str">
            <v>FT85261</v>
          </cell>
          <cell r="H4087">
            <v>44966</v>
          </cell>
          <cell r="I4087" t="str">
            <v>ENTREGADO</v>
          </cell>
          <cell r="J4087">
            <v>44967</v>
          </cell>
          <cell r="K4087" t="str">
            <v>RAMON ARTURO TRIANA VILLEGAS_RAMON ARTURO TRIANA VILLEGAS</v>
          </cell>
          <cell r="L4087" t="str">
            <v xml:space="preserve"> BARRIO RANCHO LOS PINOS AV SIMON BOLIVAR LOTE 12 MZ 12 CALLE S24A E12 CASA 42 REFERENCIA DIAGONAL AL INTERCAMBIADOR LUCHA DE LOS POBRES </v>
          </cell>
        </row>
        <row r="4088">
          <cell r="A4088" t="str">
            <v>2494456</v>
          </cell>
          <cell r="B4088">
            <v>512817</v>
          </cell>
          <cell r="C4088" t="str">
            <v>2494456</v>
          </cell>
          <cell r="D4088" t="str">
            <v>MDELIVERY</v>
          </cell>
          <cell r="E4088" t="str">
            <v>DESPACHO</v>
          </cell>
          <cell r="F4088" t="str">
            <v>NORMAL</v>
          </cell>
          <cell r="G4088" t="str">
            <v>031080002494456</v>
          </cell>
          <cell r="H4088">
            <v>44966</v>
          </cell>
          <cell r="I4088" t="str">
            <v>INCIDENCIA</v>
          </cell>
          <cell r="J4088">
            <v>44973</v>
          </cell>
          <cell r="K4088" t="str">
            <v>IVAN ARTURO PAEZ CHIPE_IVAN ARTURO PAEZ CHIPE</v>
          </cell>
          <cell r="L4088" t="str">
            <v>Calle Benalcazar 1532 y Boyaca Telefono adicional de contacto 0984583291 0984583295</v>
          </cell>
        </row>
        <row r="4089">
          <cell r="A4089" t="str">
            <v>2494458</v>
          </cell>
          <cell r="B4089">
            <v>512818</v>
          </cell>
          <cell r="C4089" t="str">
            <v>2494458</v>
          </cell>
          <cell r="D4089" t="str">
            <v>MDELIVERY</v>
          </cell>
          <cell r="E4089" t="str">
            <v>DESPACHO</v>
          </cell>
          <cell r="F4089" t="str">
            <v>NORMAL</v>
          </cell>
          <cell r="G4089" t="str">
            <v>FT85306</v>
          </cell>
          <cell r="H4089">
            <v>44966</v>
          </cell>
          <cell r="I4089" t="str">
            <v>ENTREGADO</v>
          </cell>
          <cell r="J4089">
            <v>44967</v>
          </cell>
          <cell r="K4089" t="str">
            <v xml:space="preserve">Jheraldin ViNa_SERVICIOS TURISTICOS DIVIAGGIO S A </v>
          </cell>
          <cell r="L4089" t="str">
            <v>PICHINCHA QUITO Av de los Shyris N34 238 y Holanda Edificio Lopez</v>
          </cell>
        </row>
        <row r="4090">
          <cell r="A4090" t="str">
            <v>2494459</v>
          </cell>
          <cell r="B4090">
            <v>512819</v>
          </cell>
          <cell r="C4090" t="str">
            <v>2494459</v>
          </cell>
          <cell r="D4090" t="str">
            <v>MDELIVERY</v>
          </cell>
          <cell r="E4090" t="str">
            <v>DESPACHO</v>
          </cell>
          <cell r="F4090" t="str">
            <v>NORMAL</v>
          </cell>
          <cell r="G4090" t="str">
            <v>FT85268</v>
          </cell>
          <cell r="H4090">
            <v>44966</v>
          </cell>
          <cell r="I4090" t="str">
            <v>ENTREGADO</v>
          </cell>
          <cell r="J4090">
            <v>44967</v>
          </cell>
          <cell r="K4090" t="str">
            <v xml:space="preserve">Carlos Herdoiza_MANTOMAIN CIA LTDA </v>
          </cell>
          <cell r="L4090" t="str">
            <v>Jardin del Valle S2G y Manuel Orozco Casa E19 25 e</v>
          </cell>
        </row>
        <row r="4091">
          <cell r="A4091" t="str">
            <v>2494464</v>
          </cell>
          <cell r="B4091">
            <v>512820</v>
          </cell>
          <cell r="C4091" t="str">
            <v>2494464</v>
          </cell>
          <cell r="D4091" t="str">
            <v>MDELIVERY</v>
          </cell>
          <cell r="E4091" t="str">
            <v>DESPACHO</v>
          </cell>
          <cell r="F4091" t="str">
            <v>NORMAL</v>
          </cell>
          <cell r="G4091" t="str">
            <v>FT85220</v>
          </cell>
          <cell r="H4091">
            <v>44966</v>
          </cell>
          <cell r="I4091" t="str">
            <v>ENTREGADO</v>
          </cell>
          <cell r="J4091">
            <v>44967</v>
          </cell>
          <cell r="K4091" t="str">
            <v xml:space="preserve">Lcda Sonia Figueroa de Estrada_ AGRICOLA ARVECOR S A </v>
          </cell>
          <cell r="L4091" t="str">
            <v xml:space="preserve">la ciudad de Guayaquil Dolores Sucre No 109 y El Oro barrio del Centenario </v>
          </cell>
        </row>
        <row r="4092">
          <cell r="A4092" t="str">
            <v>2494465</v>
          </cell>
          <cell r="B4092">
            <v>512821</v>
          </cell>
          <cell r="C4092" t="str">
            <v>2494465</v>
          </cell>
          <cell r="D4092" t="str">
            <v>MDELIVERY</v>
          </cell>
          <cell r="E4092" t="str">
            <v>DESPACHO</v>
          </cell>
          <cell r="F4092" t="str">
            <v>NORMAL</v>
          </cell>
          <cell r="G4092" t="str">
            <v>FT85298</v>
          </cell>
          <cell r="H4092">
            <v>44966</v>
          </cell>
          <cell r="I4092" t="str">
            <v>ENTREGADO</v>
          </cell>
          <cell r="J4092">
            <v>44967</v>
          </cell>
          <cell r="K4092" t="str">
            <v>Carlos Andres Gisha Mean_COOPERATIVA DE AHORRO Y CREDITO CRECER</v>
          </cell>
          <cell r="L4092" t="str">
            <v>PICHINCHA QUITO Avda Maldonado referencia EDESA Outlet GUAJALO Puente de Guajalo Bodega CN SUR</v>
          </cell>
        </row>
        <row r="4093">
          <cell r="A4093" t="str">
            <v>2494466</v>
          </cell>
          <cell r="B4093">
            <v>512822</v>
          </cell>
          <cell r="C4093" t="str">
            <v>2494466</v>
          </cell>
          <cell r="D4093" t="str">
            <v>MDELIVERY</v>
          </cell>
          <cell r="E4093" t="str">
            <v>DESPACHO</v>
          </cell>
          <cell r="F4093" t="str">
            <v>NORMAL</v>
          </cell>
          <cell r="G4093" t="str">
            <v>FT85242</v>
          </cell>
          <cell r="H4093">
            <v>44966</v>
          </cell>
          <cell r="I4093" t="str">
            <v>ENTREGADO</v>
          </cell>
          <cell r="J4093">
            <v>44967</v>
          </cell>
          <cell r="K4093" t="str">
            <v xml:space="preserve">Katherine Suarez_OPTIMARINE S A </v>
          </cell>
          <cell r="L4093" t="str">
            <v>Guayas Samborondon Km 1 5 Via Samborondon Edificio Samborondon Business Center Torre B Ofic 304</v>
          </cell>
        </row>
        <row r="4094">
          <cell r="A4094" t="str">
            <v>2494467</v>
          </cell>
          <cell r="B4094">
            <v>512823</v>
          </cell>
          <cell r="C4094" t="str">
            <v>2494467</v>
          </cell>
          <cell r="D4094" t="str">
            <v>MDELIVERY</v>
          </cell>
          <cell r="E4094" t="str">
            <v>DESPACHO</v>
          </cell>
          <cell r="F4094" t="str">
            <v>NORMAL</v>
          </cell>
          <cell r="G4094" t="str">
            <v>FT85294</v>
          </cell>
          <cell r="H4094">
            <v>44966</v>
          </cell>
          <cell r="I4094" t="str">
            <v>ENTREGADO</v>
          </cell>
          <cell r="J4094">
            <v>44967</v>
          </cell>
          <cell r="K4094" t="str">
            <v>Elizabeth Cueva_AUTOMOTORES CONTINENTAL S A S</v>
          </cell>
          <cell r="L4094" t="str">
            <v xml:space="preserve">Sector del labrador Av 10 de Agosto N45 266 y Amazonas oficinas AUTOMOTORES CONTINENTAL S A S </v>
          </cell>
        </row>
        <row r="4095">
          <cell r="A4095" t="str">
            <v>2494468</v>
          </cell>
          <cell r="B4095">
            <v>512824</v>
          </cell>
          <cell r="C4095" t="str">
            <v>2494468</v>
          </cell>
          <cell r="D4095" t="str">
            <v>MDELIVERY</v>
          </cell>
          <cell r="E4095" t="str">
            <v>DESPACHO</v>
          </cell>
          <cell r="F4095" t="str">
            <v>NORMAL</v>
          </cell>
          <cell r="G4095" t="str">
            <v>FT85296</v>
          </cell>
          <cell r="H4095">
            <v>44966</v>
          </cell>
          <cell r="I4095" t="str">
            <v>ENTREGADO</v>
          </cell>
          <cell r="J4095">
            <v>44967</v>
          </cell>
          <cell r="K4095" t="str">
            <v>Hugo Gabriel Cordova PazmiNo_COOPERATIVA DE AHORRO Y CREDITO CRECER</v>
          </cell>
          <cell r="L4095" t="str">
            <v>PICHINCHA QUITO Avda Francisco de Orellana Parroquia Cumbaya Planta Cumbaya Cerveceria Nacional CN S A</v>
          </cell>
        </row>
        <row r="4096">
          <cell r="A4096" t="str">
            <v>2494470</v>
          </cell>
          <cell r="B4096">
            <v>512825</v>
          </cell>
          <cell r="C4096" t="str">
            <v>2494470</v>
          </cell>
          <cell r="D4096" t="str">
            <v>MDELIVERY</v>
          </cell>
          <cell r="E4096" t="str">
            <v>DESPACHO</v>
          </cell>
          <cell r="F4096" t="str">
            <v>NORMAL</v>
          </cell>
          <cell r="G4096" t="str">
            <v>031080002494470</v>
          </cell>
          <cell r="H4096">
            <v>44966</v>
          </cell>
          <cell r="I4096" t="str">
            <v>ENTREGADO</v>
          </cell>
          <cell r="J4096">
            <v>44970</v>
          </cell>
          <cell r="K4096" t="str">
            <v>ANGELICA PAZMINO CROW_BANCO DEL PACIFICO</v>
          </cell>
          <cell r="L4096" t="str">
            <v>URBANIZACION MALAGA 1 MZ 39 VILLA 14 VIA SALITRE DIAGONAL AL COMPLEJO DE ABOGADOS DEL GUAYAS A LADO DE PLAZA VERMONT KM 13 5 URBANIZACION CASA DE 2 PISOS CON TECHO EN GARAJE</v>
          </cell>
        </row>
        <row r="4097">
          <cell r="A4097" t="str">
            <v>2494472</v>
          </cell>
          <cell r="B4097">
            <v>512826</v>
          </cell>
          <cell r="C4097" t="str">
            <v>2494472</v>
          </cell>
          <cell r="D4097" t="str">
            <v>MDELIVERY</v>
          </cell>
          <cell r="E4097" t="str">
            <v>DESPACHO</v>
          </cell>
          <cell r="F4097" t="str">
            <v>NORMAL</v>
          </cell>
          <cell r="G4097" t="str">
            <v>IC6892</v>
          </cell>
          <cell r="H4097">
            <v>44966</v>
          </cell>
          <cell r="I4097" t="str">
            <v>ENTREGADO</v>
          </cell>
          <cell r="J4097">
            <v>44967</v>
          </cell>
          <cell r="K4097" t="str">
            <v>MARJORIE BARZALLO_CAJA DE AHORRO FRMA</v>
          </cell>
          <cell r="L4097" t="str">
            <v>JAIME ROLDOS EDIFICIO EL CONSORCIO OFICINA 410</v>
          </cell>
        </row>
        <row r="4098">
          <cell r="A4098" t="str">
            <v>2494473</v>
          </cell>
          <cell r="B4098">
            <v>512827</v>
          </cell>
          <cell r="C4098" t="str">
            <v>2494473</v>
          </cell>
          <cell r="D4098" t="str">
            <v>MDELIVERY</v>
          </cell>
          <cell r="E4098" t="str">
            <v>DESPACHO</v>
          </cell>
          <cell r="F4098" t="str">
            <v>NORMAL</v>
          </cell>
          <cell r="G4098" t="str">
            <v>IC6883</v>
          </cell>
          <cell r="H4098">
            <v>44966</v>
          </cell>
          <cell r="I4098" t="str">
            <v>ENTREGADO</v>
          </cell>
          <cell r="J4098">
            <v>44971</v>
          </cell>
          <cell r="K4098" t="str">
            <v>KLEVER PATRICIO ENRIQUEZ RAMON_KLEVER PATRICIO ENRIQUEZ RAMON</v>
          </cell>
          <cell r="L4098" t="str">
            <v>AV GONZALES SUAREZ Y TRaNSITO AMAGUANA URBANIZACIoN RiO SOL ETAPA 1</v>
          </cell>
        </row>
        <row r="4099">
          <cell r="A4099" t="str">
            <v>2494474</v>
          </cell>
          <cell r="B4099">
            <v>512828</v>
          </cell>
          <cell r="C4099" t="str">
            <v>2494474</v>
          </cell>
          <cell r="D4099" t="str">
            <v>MDELIVERY</v>
          </cell>
          <cell r="E4099" t="str">
            <v>DESPACHO</v>
          </cell>
          <cell r="F4099" t="str">
            <v>NORMAL</v>
          </cell>
          <cell r="G4099" t="str">
            <v>FT85229</v>
          </cell>
          <cell r="H4099">
            <v>44966</v>
          </cell>
          <cell r="I4099" t="str">
            <v>ENTREGADO</v>
          </cell>
          <cell r="J4099">
            <v>44967</v>
          </cell>
          <cell r="K4099" t="str">
            <v>Piedad Moreira Solis_JOHN RYCHARD LORENTZEN GUERRERO</v>
          </cell>
          <cell r="L4099" t="str">
            <v xml:space="preserve"> CDLA GUAYACANES MZ 237 S 1 A DOS CUADRAS DEL COLEGIO ALBOHISPANO manzana frente al colegio casa esquinera color amarillo de dos plantas con terraza junto a cerramiento de calle color verde </v>
          </cell>
        </row>
        <row r="4100">
          <cell r="A4100" t="str">
            <v>2494475</v>
          </cell>
          <cell r="B4100">
            <v>512829</v>
          </cell>
          <cell r="C4100" t="str">
            <v>2494475</v>
          </cell>
          <cell r="D4100" t="str">
            <v>MDELIVERY</v>
          </cell>
          <cell r="E4100" t="str">
            <v>DESPACHO</v>
          </cell>
          <cell r="F4100" t="str">
            <v>NORMAL</v>
          </cell>
          <cell r="G4100" t="str">
            <v>FT85222</v>
          </cell>
          <cell r="H4100">
            <v>44966</v>
          </cell>
          <cell r="I4100" t="str">
            <v>ENTREGADO</v>
          </cell>
          <cell r="J4100">
            <v>44967</v>
          </cell>
          <cell r="K4100" t="str">
            <v xml:space="preserve">Silvana Venegas_ACCIONA AGUA S A </v>
          </cell>
          <cell r="L4100" t="str">
            <v>Av Narcisa de Jesus km 2 dentro de los predios de Interagua a la altura del inicio del puente que une Sauces con Samborondon Guayaquil</v>
          </cell>
        </row>
        <row r="4101">
          <cell r="A4101" t="str">
            <v>2494477</v>
          </cell>
          <cell r="B4101">
            <v>512830</v>
          </cell>
          <cell r="C4101" t="str">
            <v>2494477</v>
          </cell>
          <cell r="D4101" t="str">
            <v>MDELIVERY</v>
          </cell>
          <cell r="E4101" t="str">
            <v>DESPACHO</v>
          </cell>
          <cell r="F4101" t="str">
            <v>NORMAL</v>
          </cell>
          <cell r="G4101" t="str">
            <v>031080002494477</v>
          </cell>
          <cell r="H4101">
            <v>44966</v>
          </cell>
          <cell r="I4101" t="str">
            <v>ENTREGADO</v>
          </cell>
          <cell r="J4101">
            <v>44967</v>
          </cell>
          <cell r="K4101" t="str">
            <v>TANIA MARTINEZ_Galapesca</v>
          </cell>
          <cell r="L4101" t="str">
            <v>KM 12 1 2 VIA A DAULE ATRaS DE ECUASAL ES UNA FABRICA DE COLOR AZUL</v>
          </cell>
        </row>
        <row r="4102">
          <cell r="A4102" t="str">
            <v>2494483</v>
          </cell>
          <cell r="B4102">
            <v>512831</v>
          </cell>
          <cell r="C4102" t="str">
            <v>2494483</v>
          </cell>
          <cell r="D4102" t="str">
            <v>MDELIVERY</v>
          </cell>
          <cell r="E4102" t="str">
            <v>DESPACHO</v>
          </cell>
          <cell r="F4102" t="str">
            <v>NORMAL</v>
          </cell>
          <cell r="G4102" t="str">
            <v>FT85262</v>
          </cell>
          <cell r="H4102">
            <v>44966</v>
          </cell>
          <cell r="I4102" t="str">
            <v>ENTREGADO</v>
          </cell>
          <cell r="J4102">
            <v>44967</v>
          </cell>
          <cell r="K4102" t="str">
            <v>EDGAR JOSE RODRIGUEZ FLORES_EDGAR JOSE RODRIGUEZ FLORES</v>
          </cell>
          <cell r="L4102" t="str">
            <v xml:space="preserve"> PADRE LUIS VACCARI N15 286 Y RUMINAHUI CARAPUNGO CALDERON REFERENCIA ES UNA CLINICA DENTAL LLAMADA MAS SALUD </v>
          </cell>
        </row>
        <row r="4103">
          <cell r="A4103" t="str">
            <v>2494484</v>
          </cell>
          <cell r="B4103">
            <v>512832</v>
          </cell>
          <cell r="C4103" t="str">
            <v>2494484</v>
          </cell>
          <cell r="D4103" t="str">
            <v>MDELIVERY</v>
          </cell>
          <cell r="E4103" t="str">
            <v>DESPACHO</v>
          </cell>
          <cell r="F4103" t="str">
            <v>NORMAL</v>
          </cell>
          <cell r="G4103" t="str">
            <v>031080002494484</v>
          </cell>
          <cell r="H4103">
            <v>44966</v>
          </cell>
          <cell r="I4103" t="str">
            <v>ENTREGADO</v>
          </cell>
          <cell r="J4103">
            <v>44967</v>
          </cell>
          <cell r="K4103" t="str">
            <v>Ana Castro_TECNICA Y COMERCIO DE LA PESCA C A TECOPESCA</v>
          </cell>
          <cell r="L4103" t="str">
            <v>MANABI MANTA via a manta rocafuerte km 4 1 2 cerca empresa fisc or blanca casa de 1 piso</v>
          </cell>
        </row>
        <row r="4104">
          <cell r="A4104" t="str">
            <v>2494485</v>
          </cell>
          <cell r="B4104">
            <v>512833</v>
          </cell>
          <cell r="C4104" t="str">
            <v>2494485</v>
          </cell>
          <cell r="D4104" t="str">
            <v>MDELIVERY</v>
          </cell>
          <cell r="E4104" t="str">
            <v>DESPACHO</v>
          </cell>
          <cell r="F4104" t="str">
            <v>NORMAL</v>
          </cell>
          <cell r="G4104" t="str">
            <v>FT85219</v>
          </cell>
          <cell r="H4104">
            <v>44966</v>
          </cell>
          <cell r="I4104" t="str">
            <v>ENTREGADO</v>
          </cell>
          <cell r="J4104">
            <v>44970</v>
          </cell>
          <cell r="K4104" t="str">
            <v>JENNY ALEXANDRA GODOY REALPE_JENNY ALEXANDRA GODOY REALPE</v>
          </cell>
          <cell r="L4104" t="str">
            <v>EN LOS SEIBOS AVENIDA SEGUNDA Y CALLE 10 CASA 323 BLANCA CON REJAS NEGRAS BAJANDO DEL MONASTERIO FRENTE A UNA CONSTRUCCION</v>
          </cell>
        </row>
        <row r="4105">
          <cell r="A4105" t="str">
            <v>2494486</v>
          </cell>
          <cell r="B4105">
            <v>512834</v>
          </cell>
          <cell r="C4105" t="str">
            <v>2494486</v>
          </cell>
          <cell r="D4105" t="str">
            <v>MDELIVERY</v>
          </cell>
          <cell r="E4105" t="str">
            <v>DESPACHO</v>
          </cell>
          <cell r="F4105" t="str">
            <v>NORMAL</v>
          </cell>
          <cell r="G4105" t="str">
            <v>FT85295</v>
          </cell>
          <cell r="H4105">
            <v>44966</v>
          </cell>
          <cell r="I4105" t="str">
            <v>ENTREGADO</v>
          </cell>
          <cell r="J4105">
            <v>44972</v>
          </cell>
          <cell r="K4105" t="str">
            <v xml:space="preserve">Santiago Gabriel Carpio Pacheco_AVIANCA ECUADOR S A </v>
          </cell>
          <cell r="L4105" t="str">
            <v>Aeropuerto Mariscal Sucre oficinas Avianca</v>
          </cell>
        </row>
        <row r="4106">
          <cell r="A4106" t="str">
            <v>2494497</v>
          </cell>
          <cell r="B4106">
            <v>512835</v>
          </cell>
          <cell r="C4106" t="str">
            <v>2494497</v>
          </cell>
          <cell r="D4106" t="str">
            <v>MDELIVERY</v>
          </cell>
          <cell r="E4106" t="str">
            <v>DESPACHO</v>
          </cell>
          <cell r="F4106" t="str">
            <v>NORMAL</v>
          </cell>
          <cell r="G4106" t="str">
            <v>031080002494497</v>
          </cell>
          <cell r="H4106">
            <v>44966</v>
          </cell>
          <cell r="I4106" t="str">
            <v>ENTREGADO</v>
          </cell>
          <cell r="J4106">
            <v>44967</v>
          </cell>
          <cell r="K4106" t="str">
            <v>EFREN DAMIAN ALBAN ANDRADE_EFREN DAMIAN ALBAN ANDRADE</v>
          </cell>
          <cell r="L4106" t="str">
            <v>Barrio san francisco CALLE hermanos del buen pastor y CALLE marianitas ENTREGAR EN CASA 1 PISO COLOR VINO Y AMARILLO LATERAL Redenergy Soldadura</v>
          </cell>
        </row>
        <row r="4107">
          <cell r="A4107" t="str">
            <v>2494498</v>
          </cell>
          <cell r="B4107">
            <v>512836</v>
          </cell>
          <cell r="C4107" t="str">
            <v>2494498</v>
          </cell>
          <cell r="D4107" t="str">
            <v>MDELIVERY</v>
          </cell>
          <cell r="E4107" t="str">
            <v>DESPACHO</v>
          </cell>
          <cell r="F4107" t="str">
            <v>NORMAL</v>
          </cell>
          <cell r="G4107" t="str">
            <v>FT85233</v>
          </cell>
          <cell r="H4107">
            <v>44966</v>
          </cell>
          <cell r="I4107" t="str">
            <v>ENTREGADO</v>
          </cell>
          <cell r="J4107">
            <v>44967</v>
          </cell>
          <cell r="K4107" t="str">
            <v>Eduardo Javier Duran Arboleda_BANCO GUAYAQUIL</v>
          </cell>
          <cell r="L4107" t="str">
            <v>GUAYAS GUAYAQUIL JUNIN NA PANAMA Multiparqueos piso 9 a nombre de Eduardo Duran</v>
          </cell>
        </row>
        <row r="4108">
          <cell r="A4108" t="str">
            <v>2494499</v>
          </cell>
          <cell r="B4108">
            <v>512837</v>
          </cell>
          <cell r="C4108" t="str">
            <v>2494499</v>
          </cell>
          <cell r="D4108" t="str">
            <v>MDELIVERY</v>
          </cell>
          <cell r="E4108" t="str">
            <v>DESPACHO</v>
          </cell>
          <cell r="F4108" t="str">
            <v>NORMAL</v>
          </cell>
          <cell r="G4108" t="str">
            <v>FT85224</v>
          </cell>
          <cell r="H4108">
            <v>44966</v>
          </cell>
          <cell r="I4108" t="str">
            <v>ENTREGADO</v>
          </cell>
          <cell r="J4108">
            <v>44967</v>
          </cell>
          <cell r="K4108" t="str">
            <v xml:space="preserve">CELSO ARMIJOS_BANCO GUAYAQUIL S A </v>
          </cell>
          <cell r="L4108" t="str">
            <v>PICHINCHA Y P YCAZA EDIFICIO BANCO GUAYAQUIL</v>
          </cell>
        </row>
        <row r="4109">
          <cell r="A4109" t="str">
            <v>2494500</v>
          </cell>
          <cell r="B4109">
            <v>512838</v>
          </cell>
          <cell r="C4109" t="str">
            <v>2494500</v>
          </cell>
          <cell r="D4109" t="str">
            <v>MDELIVERY</v>
          </cell>
          <cell r="E4109" t="str">
            <v>DESPACHO</v>
          </cell>
          <cell r="F4109" t="str">
            <v>NORMAL</v>
          </cell>
          <cell r="G4109" t="str">
            <v>031080002494500</v>
          </cell>
          <cell r="H4109">
            <v>44966</v>
          </cell>
          <cell r="I4109" t="str">
            <v>ENTREGADO</v>
          </cell>
          <cell r="J4109">
            <v>44971</v>
          </cell>
          <cell r="K4109" t="str">
            <v>MIRELLA HERNANDEZ_VICTOR IVAN MERO ACOSTA</v>
          </cell>
          <cell r="L4109" t="str">
            <v xml:space="preserve"> AV PRINCIPAL AV METROPOLITANA Y CALLE QUITO VILLA DE UNA SOLA PLANTA COLOR ROSADO SIN NuMERO FRENTE A COMERCIAL YARIS ZAMBRANO AL LADO DE FLORERiA VALESKA Cooperativa Juan Eulogio Paz y MiNo parroqui</v>
          </cell>
        </row>
        <row r="4110">
          <cell r="A4110" t="str">
            <v>2494502</v>
          </cell>
          <cell r="B4110">
            <v>512839</v>
          </cell>
          <cell r="C4110" t="str">
            <v>2494502</v>
          </cell>
          <cell r="D4110" t="str">
            <v>MDELIVERY</v>
          </cell>
          <cell r="E4110" t="str">
            <v>DESPACHO</v>
          </cell>
          <cell r="F4110" t="str">
            <v>NORMAL</v>
          </cell>
          <cell r="G4110" t="str">
            <v>FT85230</v>
          </cell>
          <cell r="H4110">
            <v>44966</v>
          </cell>
          <cell r="I4110" t="str">
            <v>ENTREGADO</v>
          </cell>
          <cell r="J4110">
            <v>44967</v>
          </cell>
          <cell r="K4110" t="str">
            <v>PATSY GUERRERO ADRIaN_BANCO GUAYAQUIL</v>
          </cell>
          <cell r="L4110" t="str">
            <v>GUAYAS GUAYAQUIL JUNIN NA ENTRE PANAMA Y PEDRO CARBO EDIFICIO MULTIPARQUEO</v>
          </cell>
        </row>
        <row r="4111">
          <cell r="A4111" t="str">
            <v>2494503</v>
          </cell>
          <cell r="B4111">
            <v>512840</v>
          </cell>
          <cell r="C4111" t="str">
            <v>2494503</v>
          </cell>
          <cell r="D4111" t="str">
            <v>MDELIVERY</v>
          </cell>
          <cell r="E4111" t="str">
            <v>DESPACHO</v>
          </cell>
          <cell r="F4111" t="str">
            <v>NORMAL</v>
          </cell>
          <cell r="G4111" t="str">
            <v>FT85264</v>
          </cell>
          <cell r="H4111">
            <v>44966</v>
          </cell>
          <cell r="I4111" t="str">
            <v>ENTREGADO</v>
          </cell>
          <cell r="J4111">
            <v>44967</v>
          </cell>
          <cell r="K4111" t="str">
            <v xml:space="preserve">BRYAN CAJAS_RECIPLAST C A </v>
          </cell>
          <cell r="L4111" t="str">
            <v xml:space="preserve">ViA AL PULULAHUA Y ViA A CALACALI REFERENCIA HAY BODEGAS DEL TiA LLENDO HAY UN CAMINO DE TIERRA MANO DERECHA HASTA LLEGAR AL AREA EN EL ADOQUINADO EN UNA PUERTA AZUL </v>
          </cell>
        </row>
        <row r="4112">
          <cell r="A4112" t="str">
            <v>2494505</v>
          </cell>
          <cell r="B4112">
            <v>512841</v>
          </cell>
          <cell r="C4112" t="str">
            <v>2494505</v>
          </cell>
          <cell r="D4112" t="str">
            <v>MDELIVERY</v>
          </cell>
          <cell r="E4112" t="str">
            <v>DESPACHO</v>
          </cell>
          <cell r="F4112" t="str">
            <v>NORMAL</v>
          </cell>
          <cell r="G4112" t="str">
            <v>FT85305</v>
          </cell>
          <cell r="H4112">
            <v>44966</v>
          </cell>
          <cell r="I4112" t="str">
            <v>ENTREGADO</v>
          </cell>
          <cell r="J4112">
            <v>44967</v>
          </cell>
          <cell r="K4112" t="str">
            <v>Ximena Ramirez Hernandez_ECUAPRIMAS C LTDA AGENCIA ASESORA PRODUCTORA DE</v>
          </cell>
          <cell r="L4112" t="str">
            <v>AV NACIONES UNIDAS E3 39 Y AMAZONAS ED LA PREVISORA TORRE A PISO 2 OFICINA 202</v>
          </cell>
        </row>
        <row r="4113">
          <cell r="A4113" t="str">
            <v>2494506</v>
          </cell>
          <cell r="B4113">
            <v>512842</v>
          </cell>
          <cell r="C4113" t="str">
            <v>2494506</v>
          </cell>
          <cell r="D4113" t="str">
            <v>MDELIVERY</v>
          </cell>
          <cell r="E4113" t="str">
            <v>DESPACHO</v>
          </cell>
          <cell r="F4113" t="str">
            <v>NORMAL</v>
          </cell>
          <cell r="G4113" t="str">
            <v>FT85217</v>
          </cell>
          <cell r="H4113">
            <v>44966</v>
          </cell>
          <cell r="I4113" t="str">
            <v>ENTREGADO</v>
          </cell>
          <cell r="J4113">
            <v>44967</v>
          </cell>
          <cell r="K4113" t="str">
            <v>Jonathan MuNoz_IMPORTADORA INDUSTRIAL AGRICOLA S A IIASA</v>
          </cell>
          <cell r="L4113" t="str">
            <v>Av Juan tanca Marengo Km3 frente a las antenas de tv cable</v>
          </cell>
        </row>
        <row r="4114">
          <cell r="A4114" t="str">
            <v>2494507</v>
          </cell>
          <cell r="B4114">
            <v>512843</v>
          </cell>
          <cell r="C4114" t="str">
            <v>2494507</v>
          </cell>
          <cell r="D4114" t="str">
            <v>MDELIVERY</v>
          </cell>
          <cell r="E4114" t="str">
            <v>DESPACHO</v>
          </cell>
          <cell r="F4114" t="str">
            <v>NORMAL</v>
          </cell>
          <cell r="G4114" t="str">
            <v>FT85241</v>
          </cell>
          <cell r="H4114">
            <v>44966</v>
          </cell>
          <cell r="I4114" t="str">
            <v>ENTREGADO</v>
          </cell>
          <cell r="J4114">
            <v>44967</v>
          </cell>
          <cell r="K4114" t="str">
            <v xml:space="preserve">Cinthia Enriquez_GRANPIR S A </v>
          </cell>
          <cell r="L4114" t="str">
            <v>km 8 5 Via Samborondon Urb Laguna del Sol mz K sl 14</v>
          </cell>
        </row>
        <row r="4115">
          <cell r="A4115" t="str">
            <v>2494508</v>
          </cell>
          <cell r="B4115">
            <v>512844</v>
          </cell>
          <cell r="C4115" t="str">
            <v>2494508</v>
          </cell>
          <cell r="D4115" t="str">
            <v>MDELIVERY</v>
          </cell>
          <cell r="E4115" t="str">
            <v>DESPACHO</v>
          </cell>
          <cell r="F4115" t="str">
            <v>NORMAL</v>
          </cell>
          <cell r="G4115" t="str">
            <v>031080002494508</v>
          </cell>
          <cell r="H4115">
            <v>44966</v>
          </cell>
          <cell r="I4115" t="str">
            <v>ENTREGADO</v>
          </cell>
          <cell r="J4115">
            <v>44972</v>
          </cell>
          <cell r="K4115" t="str">
            <v>MARY ISABEL LOPEZ MEJIA_ BANCO PICHINCHA CA</v>
          </cell>
          <cell r="L4115" t="str">
            <v>AV RUMINAHUI 7 17 Y MONTALVO</v>
          </cell>
        </row>
        <row r="4116">
          <cell r="A4116" t="str">
            <v>2494509</v>
          </cell>
          <cell r="B4116">
            <v>512845</v>
          </cell>
          <cell r="C4116" t="str">
            <v>2494509</v>
          </cell>
          <cell r="D4116" t="str">
            <v>MDELIVERY</v>
          </cell>
          <cell r="E4116" t="str">
            <v>DESPACHO</v>
          </cell>
          <cell r="F4116" t="str">
            <v>NORMAL</v>
          </cell>
          <cell r="G4116" t="str">
            <v>FT85231</v>
          </cell>
          <cell r="H4116">
            <v>44966</v>
          </cell>
          <cell r="I4116" t="str">
            <v>ENTREGADO</v>
          </cell>
          <cell r="J4116">
            <v>44967</v>
          </cell>
          <cell r="K4116" t="str">
            <v>Alex Enrique Tumbaco Carrera_BANCO GUAYAQUIL</v>
          </cell>
          <cell r="L4116" t="str">
            <v>GUAYAS GUAYAQUIL PICHINCHA 107 P ICAZA AGENCIA MATRIZ</v>
          </cell>
        </row>
        <row r="4117">
          <cell r="A4117" t="str">
            <v>2494510</v>
          </cell>
          <cell r="B4117">
            <v>512846</v>
          </cell>
          <cell r="C4117" t="str">
            <v>2494510</v>
          </cell>
          <cell r="D4117" t="str">
            <v>MDELIVERY</v>
          </cell>
          <cell r="E4117" t="str">
            <v>DESPACHO</v>
          </cell>
          <cell r="F4117" t="str">
            <v>NORMAL</v>
          </cell>
          <cell r="G4117" t="str">
            <v>IC6881</v>
          </cell>
          <cell r="H4117">
            <v>44966</v>
          </cell>
          <cell r="I4117" t="str">
            <v>ENTREGADO</v>
          </cell>
          <cell r="J4117">
            <v>44967</v>
          </cell>
          <cell r="K4117" t="str">
            <v xml:space="preserve"> FRANKLIN MAURICIO BENENAULA ZAMBRANO_FRANKLIN MAURICIO BENENAULA ZAMBRANO</v>
          </cell>
          <cell r="L4117" t="str">
            <v>Gonzalo cordero 468 y Nicolas sojos</v>
          </cell>
        </row>
        <row r="4118">
          <cell r="A4118" t="str">
            <v>2494513</v>
          </cell>
          <cell r="B4118">
            <v>512847</v>
          </cell>
          <cell r="C4118" t="str">
            <v>2494513</v>
          </cell>
          <cell r="D4118" t="str">
            <v>MDELIVERY</v>
          </cell>
          <cell r="E4118" t="str">
            <v>DESPACHO</v>
          </cell>
          <cell r="F4118" t="str">
            <v>NORMAL</v>
          </cell>
          <cell r="G4118" t="str">
            <v>031080002494513</v>
          </cell>
          <cell r="H4118">
            <v>44966</v>
          </cell>
          <cell r="I4118" t="str">
            <v>ENTREGADO</v>
          </cell>
          <cell r="J4118">
            <v>44967</v>
          </cell>
          <cell r="K4118" t="str">
            <v>johanna torres_COOPERATIVA DE AHORRO Y CREDITO DE LOS EMPLEADOS D</v>
          </cell>
          <cell r="L4118" t="str">
            <v xml:space="preserve"> GUAYAS GUAYAQUIL km 71 2 via daule interaccion con avenida juan tanca marengo antiguas bodegas de picca </v>
          </cell>
        </row>
        <row r="4119">
          <cell r="A4119" t="str">
            <v>2494514</v>
          </cell>
          <cell r="B4119">
            <v>512848</v>
          </cell>
          <cell r="C4119" t="str">
            <v>2494514</v>
          </cell>
          <cell r="D4119" t="str">
            <v>MDELIVERY</v>
          </cell>
          <cell r="E4119" t="str">
            <v>DESPACHO</v>
          </cell>
          <cell r="F4119" t="str">
            <v>NORMAL</v>
          </cell>
          <cell r="G4119" t="str">
            <v>FT85269</v>
          </cell>
          <cell r="H4119">
            <v>44966</v>
          </cell>
          <cell r="I4119" t="str">
            <v>ENTREGADO</v>
          </cell>
          <cell r="J4119">
            <v>44967</v>
          </cell>
          <cell r="K4119" t="str">
            <v>KAROLINA MORALES_LIDERSEG S A AGENCIA ASESORA PRODUCTORA DE SEGURO</v>
          </cell>
          <cell r="L4119" t="str">
            <v>AV DE LOS SHIRYS N32 40 Y AV 6 DE DICIEMBRE EDF AVEIRO PISO 12 OFC 1203</v>
          </cell>
        </row>
        <row r="4120">
          <cell r="A4120" t="str">
            <v>2494515</v>
          </cell>
          <cell r="B4120">
            <v>512849</v>
          </cell>
          <cell r="C4120" t="str">
            <v>2494515</v>
          </cell>
          <cell r="D4120" t="str">
            <v>MDELIVERY</v>
          </cell>
          <cell r="E4120" t="str">
            <v>DESPACHO</v>
          </cell>
          <cell r="F4120" t="str">
            <v>NORMAL</v>
          </cell>
          <cell r="G4120" t="str">
            <v>FT85308</v>
          </cell>
          <cell r="H4120">
            <v>44966</v>
          </cell>
          <cell r="I4120" t="str">
            <v>ENTREGADO</v>
          </cell>
          <cell r="J4120">
            <v>44967</v>
          </cell>
          <cell r="K4120" t="str">
            <v>DARWIN MORALES_ AGROSANALFONSO S A</v>
          </cell>
          <cell r="L4120" t="str">
            <v>Panamericana Sur KM 16 San Alonso Pablos Quito 170140 Glamour Roses Agrosanalfonso S A</v>
          </cell>
        </row>
        <row r="4121">
          <cell r="A4121" t="str">
            <v>2494520</v>
          </cell>
          <cell r="B4121">
            <v>512850</v>
          </cell>
          <cell r="C4121" t="str">
            <v>2494520</v>
          </cell>
          <cell r="D4121" t="str">
            <v>MDELIVERY</v>
          </cell>
          <cell r="E4121" t="str">
            <v>DESPACHO</v>
          </cell>
          <cell r="F4121" t="str">
            <v>NORMAL</v>
          </cell>
          <cell r="G4121" t="str">
            <v>FT85263</v>
          </cell>
          <cell r="H4121">
            <v>44966</v>
          </cell>
          <cell r="I4121" t="str">
            <v>ENTREGADO</v>
          </cell>
          <cell r="J4121">
            <v>44967</v>
          </cell>
          <cell r="K4121" t="str">
            <v xml:space="preserve"> JUAN CARLOS CHANCUSIG PALLO_ JUAN CARLOS CHANCUSIG PALLO</v>
          </cell>
          <cell r="L4121" t="str">
            <v xml:space="preserve">SANGOLQUI EL VALLE SECTOR SAN RAFAEL AVENIDA SAN CRISTOBAL Y GOVANNI FARINA TRABAJO UPC SAN RAFAEL REFRENCIA ALADO EL CHORI GOL </v>
          </cell>
        </row>
        <row r="4122">
          <cell r="A4122" t="str">
            <v>2494521</v>
          </cell>
          <cell r="B4122">
            <v>512851</v>
          </cell>
          <cell r="C4122" t="str">
            <v>2494521</v>
          </cell>
          <cell r="D4122" t="str">
            <v>MDELIVERY</v>
          </cell>
          <cell r="E4122" t="str">
            <v>DESPACHO</v>
          </cell>
          <cell r="F4122" t="str">
            <v>NORMAL</v>
          </cell>
          <cell r="G4122" t="str">
            <v>FT85221</v>
          </cell>
          <cell r="H4122">
            <v>44966</v>
          </cell>
          <cell r="I4122" t="str">
            <v>ENTREGADO</v>
          </cell>
          <cell r="J4122">
            <v>44967</v>
          </cell>
          <cell r="K4122" t="str">
            <v>Maria Jose Ramirez_RB HEALTH ECUADOR CIA LTDA</v>
          </cell>
          <cell r="L4122" t="str">
            <v xml:space="preserve"> LA JOYA ETAPA ZAFIRO MZ 8 VIILA 15</v>
          </cell>
        </row>
        <row r="4123">
          <cell r="A4123" t="str">
            <v>2494558</v>
          </cell>
          <cell r="B4123">
            <v>512852</v>
          </cell>
          <cell r="C4123" t="str">
            <v>2494558</v>
          </cell>
          <cell r="D4123" t="str">
            <v>MDELIVERY</v>
          </cell>
          <cell r="E4123" t="str">
            <v>DESPACHO</v>
          </cell>
          <cell r="F4123" t="str">
            <v>NORMAL</v>
          </cell>
          <cell r="G4123" t="str">
            <v>IC6882</v>
          </cell>
          <cell r="H4123">
            <v>44966</v>
          </cell>
          <cell r="I4123" t="str">
            <v>ENTREGADO</v>
          </cell>
          <cell r="J4123">
            <v>44967</v>
          </cell>
          <cell r="K4123" t="str">
            <v xml:space="preserve">Johanna Vallejo_OFFICESOLUCIONES CIA LTDA </v>
          </cell>
          <cell r="L4123" t="str">
            <v xml:space="preserve"> AZUAY CUENCA SAN SEBASTIAN GRAN COLOMBIA 23 180 EDUARDO MUNOZ OFFICESOLUCIONES CIA LTDA </v>
          </cell>
        </row>
        <row r="4124">
          <cell r="A4124" t="str">
            <v>2494559</v>
          </cell>
          <cell r="B4124">
            <v>512853</v>
          </cell>
          <cell r="C4124" t="str">
            <v>2494559</v>
          </cell>
          <cell r="D4124" t="str">
            <v>MDELIVERY</v>
          </cell>
          <cell r="E4124" t="str">
            <v>DESPACHO</v>
          </cell>
          <cell r="F4124" t="str">
            <v>NORMAL</v>
          </cell>
          <cell r="G4124" t="str">
            <v>FT85256</v>
          </cell>
          <cell r="H4124">
            <v>44966</v>
          </cell>
          <cell r="I4124" t="str">
            <v>ENTREGADO</v>
          </cell>
          <cell r="J4124">
            <v>44967</v>
          </cell>
          <cell r="K4124" t="str">
            <v>Cristina Delkten_MAREAUTO SA</v>
          </cell>
          <cell r="L4124" t="str">
            <v>Av Granados y de las Higueras Maresa</v>
          </cell>
        </row>
        <row r="4125">
          <cell r="A4125" t="str">
            <v>2494569</v>
          </cell>
          <cell r="B4125">
            <v>512854</v>
          </cell>
          <cell r="C4125" t="str">
            <v>2494569</v>
          </cell>
          <cell r="D4125" t="str">
            <v>MDELIVERY</v>
          </cell>
          <cell r="E4125" t="str">
            <v>DESPACHO</v>
          </cell>
          <cell r="F4125" t="str">
            <v>NORMAL</v>
          </cell>
          <cell r="G4125" t="str">
            <v>FT85266</v>
          </cell>
          <cell r="H4125">
            <v>44966</v>
          </cell>
          <cell r="I4125" t="str">
            <v>ENTREGADO</v>
          </cell>
          <cell r="J4125">
            <v>44967</v>
          </cell>
          <cell r="K4125" t="str">
            <v xml:space="preserve">Cristina Delkten_DISTRIVEHIC DISTRIBUIDORA DE VEHICULOS S A </v>
          </cell>
          <cell r="L4125" t="str">
            <v>Av Granados y de las Higueras Maresa</v>
          </cell>
        </row>
        <row r="4126">
          <cell r="A4126" t="str">
            <v>15015</v>
          </cell>
          <cell r="B4126">
            <v>512745</v>
          </cell>
          <cell r="C4126" t="str">
            <v>15015</v>
          </cell>
          <cell r="D4126" t="str">
            <v>MDELIVERY</v>
          </cell>
          <cell r="E4126" t="str">
            <v>DESPACHO</v>
          </cell>
          <cell r="F4126" t="str">
            <v>DERIVADO PICK UP</v>
          </cell>
          <cell r="G4126" t="str">
            <v>031080000015015</v>
          </cell>
          <cell r="H4126">
            <v>44966</v>
          </cell>
          <cell r="I4126" t="str">
            <v>ENTREGADO</v>
          </cell>
          <cell r="J4126">
            <v>44970</v>
          </cell>
          <cell r="K4126" t="str">
            <v>ANAHY MICAELA  JIPA MACHOA</v>
          </cell>
          <cell r="L4126" t="str">
            <v>OFICINA TRAMACO SACHA</v>
          </cell>
        </row>
        <row r="4127">
          <cell r="A4127" t="str">
            <v>25979</v>
          </cell>
          <cell r="B4127">
            <v>512746</v>
          </cell>
          <cell r="C4127" t="str">
            <v>25979</v>
          </cell>
          <cell r="D4127" t="str">
            <v>MDELIVERY</v>
          </cell>
          <cell r="E4127" t="str">
            <v>DESPACHO</v>
          </cell>
          <cell r="F4127" t="str">
            <v>NORMAL</v>
          </cell>
          <cell r="G4127" t="str">
            <v>031080000025979</v>
          </cell>
          <cell r="H4127">
            <v>44966</v>
          </cell>
          <cell r="I4127" t="str">
            <v>ENTREGADO</v>
          </cell>
          <cell r="J4127">
            <v>44967</v>
          </cell>
          <cell r="K4127" t="str">
            <v>KARINA VIVIANA ROGEL FERNANDEZ</v>
          </cell>
          <cell r="L4127" t="str">
            <v>JAMBELI CALLE 11AVA OESTE  SN  Y PSJE GRAN COLOMBIA</v>
          </cell>
        </row>
        <row r="4128">
          <cell r="A4128" t="str">
            <v>27232</v>
          </cell>
          <cell r="B4128">
            <v>512747</v>
          </cell>
          <cell r="C4128" t="str">
            <v>27232</v>
          </cell>
          <cell r="D4128" t="str">
            <v>MDELIVERY</v>
          </cell>
          <cell r="E4128" t="str">
            <v>DESPACHO</v>
          </cell>
          <cell r="F4128" t="str">
            <v>NORMAL</v>
          </cell>
          <cell r="G4128" t="str">
            <v>FT85226</v>
          </cell>
          <cell r="H4128">
            <v>44966</v>
          </cell>
          <cell r="I4128" t="str">
            <v>ENTREGADO</v>
          </cell>
          <cell r="J4128">
            <v>44967</v>
          </cell>
          <cell r="K4128" t="str">
            <v>JORDAN STEVEN  PLACENCIO MEZA</v>
          </cell>
          <cell r="L4128" t="str">
            <v>XIMENA CDLA LAS TEJAS AV 25 DE JULIO MZ 4 VILLA 17</v>
          </cell>
        </row>
        <row r="4129">
          <cell r="A4129" t="str">
            <v>27653</v>
          </cell>
          <cell r="B4129">
            <v>512748</v>
          </cell>
          <cell r="C4129" t="str">
            <v>27653</v>
          </cell>
          <cell r="D4129" t="str">
            <v>MDELIVERY</v>
          </cell>
          <cell r="E4129" t="str">
            <v>DESPACHO</v>
          </cell>
          <cell r="F4129" t="str">
            <v>NORMAL</v>
          </cell>
          <cell r="G4129" t="str">
            <v>FT85300</v>
          </cell>
          <cell r="H4129">
            <v>44966</v>
          </cell>
          <cell r="I4129" t="str">
            <v>INCIDENCIA</v>
          </cell>
          <cell r="J4129">
            <v>44973</v>
          </cell>
          <cell r="K4129" t="str">
            <v>EDWIN ENRIQUE TITE MALUSIN</v>
          </cell>
          <cell r="L4129" t="str">
            <v>PUENGASI CALLE FRANCISCO MATIS SN CALLE DIEGO MONTANERO</v>
          </cell>
        </row>
        <row r="4130">
          <cell r="A4130" t="str">
            <v>34420</v>
          </cell>
          <cell r="B4130">
            <v>512749</v>
          </cell>
          <cell r="C4130" t="str">
            <v>34420</v>
          </cell>
          <cell r="D4130" t="str">
            <v>MDELIVERY</v>
          </cell>
          <cell r="E4130" t="str">
            <v>DESPACHO</v>
          </cell>
          <cell r="F4130" t="str">
            <v>NORMAL</v>
          </cell>
          <cell r="G4130" t="str">
            <v>031080000034420</v>
          </cell>
          <cell r="H4130">
            <v>44966</v>
          </cell>
          <cell r="I4130" t="str">
            <v>ENTREGADO</v>
          </cell>
          <cell r="J4130">
            <v>44967</v>
          </cell>
          <cell r="K4130" t="str">
            <v>JUAN CARLOS QUINGLA VALENCIA</v>
          </cell>
          <cell r="L4130" t="str">
            <v>IBARRA CALLE SAN CARLOS SN Y 3 DE NOVIEMBRE</v>
          </cell>
        </row>
        <row r="4131">
          <cell r="A4131" t="str">
            <v>34444</v>
          </cell>
          <cell r="B4131">
            <v>512750</v>
          </cell>
          <cell r="C4131" t="str">
            <v>34444</v>
          </cell>
          <cell r="D4131" t="str">
            <v>MDELIVERY</v>
          </cell>
          <cell r="E4131" t="str">
            <v>DESPACHO</v>
          </cell>
          <cell r="F4131" t="str">
            <v>NORMAL</v>
          </cell>
          <cell r="G4131" t="str">
            <v>FT85234</v>
          </cell>
          <cell r="H4131">
            <v>44966</v>
          </cell>
          <cell r="I4131" t="str">
            <v>ENTREGADO</v>
          </cell>
          <cell r="J4131">
            <v>44967</v>
          </cell>
          <cell r="K4131" t="str">
            <v>ALEXANDER FEDERICO CHAMBERS CARBO</v>
          </cell>
          <cell r="L4131" t="str">
            <v>XIMENA AV 25 DE JULIO SN AV ERNESTO ALBAN MOSQUERA</v>
          </cell>
        </row>
        <row r="4132">
          <cell r="A4132" t="str">
            <v>34903</v>
          </cell>
          <cell r="B4132">
            <v>512751</v>
          </cell>
          <cell r="C4132" t="str">
            <v>34903</v>
          </cell>
          <cell r="D4132" t="str">
            <v>MDELIVERY</v>
          </cell>
          <cell r="E4132" t="str">
            <v>DESPACHO</v>
          </cell>
          <cell r="F4132" t="str">
            <v>NORMAL</v>
          </cell>
          <cell r="G4132" t="str">
            <v>FT85227</v>
          </cell>
          <cell r="H4132">
            <v>44966</v>
          </cell>
          <cell r="I4132" t="str">
            <v>ENTREGADO</v>
          </cell>
          <cell r="J4132">
            <v>44967</v>
          </cell>
          <cell r="K4132" t="str">
            <v>JENNIFFER MARILIN PARRA GUEDES</v>
          </cell>
          <cell r="L4132" t="str">
            <v>TARQUI  CDLA SAUCES 3  MZ 133 VILLA 14</v>
          </cell>
        </row>
        <row r="4133">
          <cell r="A4133" t="str">
            <v>35072</v>
          </cell>
          <cell r="B4133">
            <v>512752</v>
          </cell>
          <cell r="C4133" t="str">
            <v>35072</v>
          </cell>
          <cell r="D4133" t="str">
            <v>MDELIVERY</v>
          </cell>
          <cell r="E4133" t="str">
            <v>DESPACHO</v>
          </cell>
          <cell r="F4133" t="str">
            <v>NORMAL</v>
          </cell>
          <cell r="G4133" t="str">
            <v>FT85301</v>
          </cell>
          <cell r="H4133">
            <v>44966</v>
          </cell>
          <cell r="I4133" t="str">
            <v>ENTREGADO</v>
          </cell>
          <cell r="J4133">
            <v>44967</v>
          </cell>
          <cell r="K4133" t="str">
            <v>BYRON DAVID CAMPUES TOAQUIZA</v>
          </cell>
          <cell r="L4133" t="str">
            <v>AMAGUANA CALLE JOSE JOAQUIN DE OLMEDO  SN  Y MANUEL DURINI</v>
          </cell>
        </row>
        <row r="4134">
          <cell r="A4134" t="str">
            <v>35148</v>
          </cell>
          <cell r="B4134">
            <v>512753</v>
          </cell>
          <cell r="C4134" t="str">
            <v>35148</v>
          </cell>
          <cell r="D4134" t="str">
            <v>MDELIVERY</v>
          </cell>
          <cell r="E4134" t="str">
            <v>DESPACHO</v>
          </cell>
          <cell r="F4134" t="str">
            <v>NORMAL</v>
          </cell>
          <cell r="G4134" t="str">
            <v>FT85232</v>
          </cell>
          <cell r="H4134">
            <v>44966</v>
          </cell>
          <cell r="I4134" t="str">
            <v>ENTREGADO</v>
          </cell>
          <cell r="J4134">
            <v>44970</v>
          </cell>
          <cell r="K4134" t="str">
            <v>LORENZO VALENTIN  VERA AMAIQUEMA</v>
          </cell>
          <cell r="L4134" t="str">
            <v>GARCIA MORENO CALLE CNEL MIGUEL DE LETAMENDI 1704 Y AV JOSE DE ANTEPARA</v>
          </cell>
        </row>
        <row r="4135">
          <cell r="A4135" t="str">
            <v>35219</v>
          </cell>
          <cell r="B4135">
            <v>512754</v>
          </cell>
          <cell r="C4135" t="str">
            <v>35219</v>
          </cell>
          <cell r="D4135" t="str">
            <v>MDELIVERY</v>
          </cell>
          <cell r="E4135" t="str">
            <v>DESPACHO</v>
          </cell>
          <cell r="F4135" t="str">
            <v>NORMAL</v>
          </cell>
          <cell r="G4135" t="str">
            <v>FT85259</v>
          </cell>
          <cell r="H4135">
            <v>44966</v>
          </cell>
          <cell r="I4135" t="str">
            <v>ENTREGADO</v>
          </cell>
          <cell r="J4135">
            <v>44971</v>
          </cell>
          <cell r="K4135" t="str">
            <v>JOSE PATRICIO PUJOTA RIVERA</v>
          </cell>
          <cell r="L4135" t="str">
            <v>JIPIJAPA CALLE JULIO ARELLANO  N47 250 CALLE REINALDO ESPINOZA</v>
          </cell>
        </row>
        <row r="4136">
          <cell r="A4136" t="str">
            <v>35349</v>
          </cell>
          <cell r="B4136">
            <v>512755</v>
          </cell>
          <cell r="C4136" t="str">
            <v>35349</v>
          </cell>
          <cell r="D4136" t="str">
            <v>MDELIVERY</v>
          </cell>
          <cell r="E4136" t="str">
            <v>DESPACHO</v>
          </cell>
          <cell r="F4136" t="str">
            <v>NORMAL</v>
          </cell>
          <cell r="G4136" t="str">
            <v>031080000035349</v>
          </cell>
          <cell r="H4136">
            <v>44966</v>
          </cell>
          <cell r="I4136" t="str">
            <v>ENTREGADO</v>
          </cell>
          <cell r="J4136">
            <v>44970</v>
          </cell>
          <cell r="K4136" t="str">
            <v>JOSE CLEMENTE MURILLO CRESPO</v>
          </cell>
          <cell r="L4136" t="str">
            <v>LA AURORA URB LA RIOJA  ETAPA ALMERIA MZ 1 VILLA 24</v>
          </cell>
        </row>
        <row r="4137">
          <cell r="A4137" t="str">
            <v>35386</v>
          </cell>
          <cell r="B4137">
            <v>512756</v>
          </cell>
          <cell r="C4137" t="str">
            <v>35386</v>
          </cell>
          <cell r="D4137" t="str">
            <v>MDELIVERY</v>
          </cell>
          <cell r="E4137" t="str">
            <v>DESPACHO</v>
          </cell>
          <cell r="F4137" t="str">
            <v>DERIVADO PICK UP</v>
          </cell>
          <cell r="G4137" t="str">
            <v>031080000035386</v>
          </cell>
          <cell r="H4137">
            <v>44966</v>
          </cell>
          <cell r="I4137" t="str">
            <v>ENTREGADO</v>
          </cell>
          <cell r="J4137">
            <v>44968</v>
          </cell>
          <cell r="K4137" t="str">
            <v>PEDRO JACINTO BERMEO BONILLA</v>
          </cell>
          <cell r="L4137" t="str">
            <v>OFICINA TRAMACO CENTRO DE DISTRIBUCION VIA A DAULE</v>
          </cell>
        </row>
        <row r="4138">
          <cell r="A4138" t="str">
            <v>35394</v>
          </cell>
          <cell r="B4138">
            <v>512757</v>
          </cell>
          <cell r="C4138" t="str">
            <v>35394</v>
          </cell>
          <cell r="D4138" t="str">
            <v>MDELIVERY</v>
          </cell>
          <cell r="E4138" t="str">
            <v>DESPACHO</v>
          </cell>
          <cell r="F4138" t="str">
            <v>NORMAL</v>
          </cell>
          <cell r="G4138" t="str">
            <v>031080000035394</v>
          </cell>
          <cell r="H4138">
            <v>44966</v>
          </cell>
          <cell r="I4138" t="str">
            <v>ENTREGADO</v>
          </cell>
          <cell r="J4138">
            <v>44967</v>
          </cell>
          <cell r="K4138" t="str">
            <v>LUIS ALEXANDER FLORES MORA</v>
          </cell>
          <cell r="L4138" t="str">
            <v>PASCUALES CALLE 28 NO SN  Y SALITRE</v>
          </cell>
        </row>
        <row r="4139">
          <cell r="A4139" t="str">
            <v>35467</v>
          </cell>
          <cell r="B4139">
            <v>512758</v>
          </cell>
          <cell r="C4139" t="str">
            <v>35467</v>
          </cell>
          <cell r="D4139" t="str">
            <v>MDELIVERY</v>
          </cell>
          <cell r="E4139" t="str">
            <v>DESPACHO</v>
          </cell>
          <cell r="F4139" t="str">
            <v>DERIVADO PICK UP</v>
          </cell>
          <cell r="G4139" t="str">
            <v>031080000035467</v>
          </cell>
          <cell r="H4139">
            <v>44966</v>
          </cell>
          <cell r="I4139" t="str">
            <v>ENTREGADO</v>
          </cell>
          <cell r="J4139">
            <v>44968</v>
          </cell>
          <cell r="K4139" t="str">
            <v>ALEX JONATHAN  ALVAREZ CANO</v>
          </cell>
          <cell r="L4139" t="str">
            <v>OFICINA TRAMACO SANTO DOMINGO</v>
          </cell>
        </row>
        <row r="4140">
          <cell r="A4140" t="str">
            <v>35528</v>
          </cell>
          <cell r="B4140">
            <v>512759</v>
          </cell>
          <cell r="C4140" t="str">
            <v>35528</v>
          </cell>
          <cell r="D4140" t="str">
            <v>MDELIVERY</v>
          </cell>
          <cell r="E4140" t="str">
            <v>DESPACHO</v>
          </cell>
          <cell r="F4140" t="str">
            <v>DERIVADO PICK UP</v>
          </cell>
          <cell r="G4140" t="str">
            <v>031080000035528</v>
          </cell>
          <cell r="H4140">
            <v>44966</v>
          </cell>
          <cell r="I4140" t="str">
            <v>ENTREGADO</v>
          </cell>
          <cell r="J4140">
            <v>44970</v>
          </cell>
          <cell r="K4140" t="str">
            <v>MAICKEL MIGUEL  TOURIZ CALDERON</v>
          </cell>
          <cell r="L4140" t="str">
            <v>OFICINA TRAMACO SAN MARINO</v>
          </cell>
        </row>
        <row r="4141">
          <cell r="A4141" t="str">
            <v>35544</v>
          </cell>
          <cell r="B4141">
            <v>512760</v>
          </cell>
          <cell r="C4141" t="str">
            <v>35544</v>
          </cell>
          <cell r="D4141" t="str">
            <v>MDELIVERY</v>
          </cell>
          <cell r="E4141" t="str">
            <v>DESPACHO</v>
          </cell>
          <cell r="F4141" t="str">
            <v>NORMAL</v>
          </cell>
          <cell r="G4141" t="str">
            <v>FT85304</v>
          </cell>
          <cell r="H4141">
            <v>44966</v>
          </cell>
          <cell r="I4141" t="str">
            <v>ENTREGADO</v>
          </cell>
          <cell r="J4141">
            <v>44967</v>
          </cell>
          <cell r="K4141" t="str">
            <v>CARLOS FRANCISCO  ZAMBRANO SANCHEZ</v>
          </cell>
          <cell r="L4141" t="str">
            <v>PUEMBO CALLE 30  SN  Y CALLE 34</v>
          </cell>
        </row>
        <row r="4142">
          <cell r="A4142" t="str">
            <v>35926</v>
          </cell>
          <cell r="B4142">
            <v>512761</v>
          </cell>
          <cell r="C4142" t="str">
            <v>35926</v>
          </cell>
          <cell r="D4142" t="str">
            <v>MDELIVERY</v>
          </cell>
          <cell r="E4142" t="str">
            <v>DESPACHO</v>
          </cell>
          <cell r="F4142" t="str">
            <v>NORMAL</v>
          </cell>
          <cell r="G4142" t="str">
            <v>FT85235</v>
          </cell>
          <cell r="H4142">
            <v>44966</v>
          </cell>
          <cell r="I4142" t="str">
            <v>ENTREGADO</v>
          </cell>
          <cell r="J4142">
            <v>44967</v>
          </cell>
          <cell r="K4142" t="str">
            <v>TRINO AQUILES  MERLIN MARQUEZ</v>
          </cell>
          <cell r="L4142" t="str">
            <v>GARCIA MORENO CALLE PORTETE  SN  Y CARCHI</v>
          </cell>
        </row>
        <row r="4143">
          <cell r="A4143" t="str">
            <v>36238</v>
          </cell>
          <cell r="B4143">
            <v>512762</v>
          </cell>
          <cell r="C4143" t="str">
            <v>36238</v>
          </cell>
          <cell r="D4143" t="str">
            <v>MDELIVERY</v>
          </cell>
          <cell r="E4143" t="str">
            <v>DESPACHO</v>
          </cell>
          <cell r="F4143" t="str">
            <v>DERIVADO PICK UP</v>
          </cell>
          <cell r="G4143" t="str">
            <v>031080000036238</v>
          </cell>
          <cell r="H4143">
            <v>44966</v>
          </cell>
          <cell r="I4143" t="str">
            <v>ENTREGADO</v>
          </cell>
          <cell r="J4143">
            <v>44968</v>
          </cell>
          <cell r="K4143" t="str">
            <v>ROMEL GUSTAVO OSORIO CRUZ</v>
          </cell>
          <cell r="L4143" t="str">
            <v>OFICINA TRAMACO CENTRO DE TRANSFERENCIA CARCELEN</v>
          </cell>
        </row>
        <row r="4144">
          <cell r="A4144" t="str">
            <v>36416</v>
          </cell>
          <cell r="B4144">
            <v>512763</v>
          </cell>
          <cell r="C4144" t="str">
            <v>36416</v>
          </cell>
          <cell r="D4144" t="str">
            <v>MDELIVERY</v>
          </cell>
          <cell r="E4144" t="str">
            <v>DESPACHO</v>
          </cell>
          <cell r="F4144" t="str">
            <v>DERIVADO PICK UP</v>
          </cell>
          <cell r="G4144" t="str">
            <v>031080000036416</v>
          </cell>
          <cell r="H4144">
            <v>44966</v>
          </cell>
          <cell r="I4144" t="str">
            <v>ENTREGADO</v>
          </cell>
          <cell r="J4144">
            <v>44968</v>
          </cell>
          <cell r="K4144" t="str">
            <v>WELINTON ANDRES PAREDES LASTRA</v>
          </cell>
          <cell r="L4144" t="str">
            <v>OFICINA TRAMACO CENTRO DE TRANSFERENCIA CARCELEN</v>
          </cell>
        </row>
        <row r="4145">
          <cell r="A4145" t="str">
            <v>36758</v>
          </cell>
          <cell r="B4145">
            <v>512764</v>
          </cell>
          <cell r="C4145" t="str">
            <v>36758</v>
          </cell>
          <cell r="D4145" t="str">
            <v>MDELIVERY</v>
          </cell>
          <cell r="E4145" t="str">
            <v>DESPACHO</v>
          </cell>
          <cell r="F4145" t="str">
            <v>NORMAL</v>
          </cell>
          <cell r="G4145" t="str">
            <v>031080000036758</v>
          </cell>
          <cell r="H4145">
            <v>44966</v>
          </cell>
          <cell r="I4145" t="str">
            <v>ENTREGADO</v>
          </cell>
          <cell r="J4145">
            <v>44973</v>
          </cell>
          <cell r="K4145" t="str">
            <v>JULIO ALEXY BANOS SANTILLAN</v>
          </cell>
          <cell r="L4145" t="str">
            <v>MONTALVO CALLE ELOY ALFARO  SN  Y GUILLERMO BAQUERIZO</v>
          </cell>
        </row>
        <row r="4146">
          <cell r="A4146" t="str">
            <v>36790</v>
          </cell>
          <cell r="B4146">
            <v>512765</v>
          </cell>
          <cell r="C4146" t="str">
            <v>36790</v>
          </cell>
          <cell r="D4146" t="str">
            <v>MDELIVERY</v>
          </cell>
          <cell r="E4146" t="str">
            <v>DESPACHO</v>
          </cell>
          <cell r="F4146" t="str">
            <v>NORMAL</v>
          </cell>
          <cell r="G4146" t="str">
            <v>FT85303</v>
          </cell>
          <cell r="H4146">
            <v>44966</v>
          </cell>
          <cell r="I4146" t="str">
            <v>ENTREGADO</v>
          </cell>
          <cell r="J4146">
            <v>44967</v>
          </cell>
          <cell r="K4146" t="str">
            <v>DIEGO ARMANDO HIGUEREY FARIA</v>
          </cell>
          <cell r="L4146" t="str">
            <v>SOLANDA  CALLE ALFREDO ESCUDERO  S21 144 Y PILALO</v>
          </cell>
        </row>
        <row r="4147">
          <cell r="A4147" t="str">
            <v>37024</v>
          </cell>
          <cell r="B4147">
            <v>512766</v>
          </cell>
          <cell r="C4147" t="str">
            <v>37024</v>
          </cell>
          <cell r="D4147" t="str">
            <v>MDELIVERY</v>
          </cell>
          <cell r="E4147" t="str">
            <v>DESPACHO</v>
          </cell>
          <cell r="F4147" t="str">
            <v>DERIVADO PICK UP</v>
          </cell>
          <cell r="G4147" t="str">
            <v>031080000037024</v>
          </cell>
          <cell r="H4147">
            <v>44966</v>
          </cell>
          <cell r="I4147" t="str">
            <v>INCIDENCIA</v>
          </cell>
          <cell r="J4147">
            <v>44973</v>
          </cell>
          <cell r="K4147" t="str">
            <v>KENNYER KELVIN COBENA RIOZ</v>
          </cell>
          <cell r="L4147" t="str">
            <v>OFICINA TRAMACO QUEVEDO</v>
          </cell>
        </row>
        <row r="4148">
          <cell r="A4148" t="str">
            <v>4767832_2</v>
          </cell>
          <cell r="B4148">
            <v>512767</v>
          </cell>
          <cell r="C4148" t="str">
            <v>4767832_2</v>
          </cell>
          <cell r="D4148" t="str">
            <v>MDELIVERY</v>
          </cell>
          <cell r="E4148" t="str">
            <v>DESPACHO</v>
          </cell>
          <cell r="F4148" t="str">
            <v>NORMAL</v>
          </cell>
          <cell r="G4148" t="str">
            <v>031080047678322</v>
          </cell>
          <cell r="H4148">
            <v>44966</v>
          </cell>
          <cell r="I4148" t="str">
            <v>ENTREGADO</v>
          </cell>
          <cell r="J4148">
            <v>44972</v>
          </cell>
          <cell r="K4148" t="str">
            <v>SONIA ELISA YANOUCH GARZON</v>
          </cell>
          <cell r="L4148" t="str">
            <v>OFICINA TRAMACO AMERICA</v>
          </cell>
        </row>
        <row r="4149">
          <cell r="A4149" t="str">
            <v>4841693_1</v>
          </cell>
          <cell r="B4149">
            <v>512768</v>
          </cell>
          <cell r="C4149" t="str">
            <v>4841693_1</v>
          </cell>
          <cell r="D4149" t="str">
            <v>MDELIVERY</v>
          </cell>
          <cell r="E4149" t="str">
            <v>DESPACHO</v>
          </cell>
          <cell r="F4149" t="str">
            <v>NORMAL</v>
          </cell>
          <cell r="G4149" t="str">
            <v>031080048416931</v>
          </cell>
          <cell r="H4149">
            <v>44966</v>
          </cell>
          <cell r="I4149" t="str">
            <v>INCIDENCIA</v>
          </cell>
          <cell r="J4149">
            <v>44973</v>
          </cell>
          <cell r="K4149" t="str">
            <v>JUAN ADOLFO MANZABA BAQUE</v>
          </cell>
          <cell r="L4149" t="str">
            <v>AGENCIA TRAMACO PORTETE</v>
          </cell>
        </row>
        <row r="4150">
          <cell r="A4150" t="str">
            <v>4865726_1</v>
          </cell>
          <cell r="B4150">
            <v>512769</v>
          </cell>
          <cell r="C4150" t="str">
            <v>4865726_1</v>
          </cell>
          <cell r="D4150" t="str">
            <v>MDELIVERY</v>
          </cell>
          <cell r="E4150" t="str">
            <v>DESPACHO</v>
          </cell>
          <cell r="F4150" t="str">
            <v>NORMAL</v>
          </cell>
          <cell r="G4150" t="str">
            <v>031080048657261</v>
          </cell>
          <cell r="H4150">
            <v>44966</v>
          </cell>
          <cell r="I4150" t="str">
            <v>ENTREGADO</v>
          </cell>
          <cell r="J4150">
            <v>44967</v>
          </cell>
          <cell r="K4150" t="str">
            <v>RICARDO ANDRES CUERO MEDINA</v>
          </cell>
          <cell r="L4150" t="str">
            <v>OFICINA TRAMACO ESMERALDAS CENTRO DE DISTRIBUCION</v>
          </cell>
        </row>
        <row r="4151">
          <cell r="A4151" t="str">
            <v>4866348</v>
          </cell>
          <cell r="B4151">
            <v>512770</v>
          </cell>
          <cell r="C4151" t="str">
            <v>4866348</v>
          </cell>
          <cell r="D4151" t="str">
            <v>MDELIVERY</v>
          </cell>
          <cell r="E4151" t="str">
            <v>DESPACHO</v>
          </cell>
          <cell r="F4151" t="str">
            <v>DERIVADO PICK UP</v>
          </cell>
          <cell r="G4151" t="str">
            <v>031080004866348</v>
          </cell>
          <cell r="H4151">
            <v>44966</v>
          </cell>
          <cell r="I4151" t="str">
            <v>ENTREGADO</v>
          </cell>
          <cell r="J4151">
            <v>44967</v>
          </cell>
          <cell r="K4151" t="str">
            <v>Joffre Javier Imbaquingo Cumbal</v>
          </cell>
          <cell r="L4151" t="str">
            <v>OFICINA TRAMACO LATACUNGA</v>
          </cell>
        </row>
        <row r="4152">
          <cell r="A4152" t="str">
            <v>4893356</v>
          </cell>
          <cell r="B4152">
            <v>512771</v>
          </cell>
          <cell r="C4152" t="str">
            <v>4893356</v>
          </cell>
          <cell r="D4152" t="str">
            <v>MDELIVERY</v>
          </cell>
          <cell r="E4152" t="str">
            <v>DESPACHO</v>
          </cell>
          <cell r="F4152" t="str">
            <v>DERIVADO PICK UP</v>
          </cell>
          <cell r="G4152" t="str">
            <v>031080004893356</v>
          </cell>
          <cell r="H4152">
            <v>44966</v>
          </cell>
          <cell r="I4152" t="str">
            <v>ENTREGADO</v>
          </cell>
          <cell r="J4152">
            <v>44967</v>
          </cell>
          <cell r="K4152" t="str">
            <v>HOLGER WILFRIDO MERCHAN SANCHEZ</v>
          </cell>
          <cell r="L4152" t="str">
            <v>OFICINA TRAMACO JIPIJAPA</v>
          </cell>
        </row>
        <row r="4153">
          <cell r="A4153" t="str">
            <v>4894486</v>
          </cell>
          <cell r="B4153">
            <v>512772</v>
          </cell>
          <cell r="C4153" t="str">
            <v>4894486</v>
          </cell>
          <cell r="D4153" t="str">
            <v>MDELIVERY</v>
          </cell>
          <cell r="E4153" t="str">
            <v>DESPACHO</v>
          </cell>
          <cell r="F4153" t="str">
            <v>NORMAL</v>
          </cell>
          <cell r="G4153" t="str">
            <v>FT85223</v>
          </cell>
          <cell r="H4153">
            <v>44966</v>
          </cell>
          <cell r="I4153" t="str">
            <v>ENTREGADO</v>
          </cell>
          <cell r="J4153">
            <v>44967</v>
          </cell>
          <cell r="K4153" t="str">
            <v>FIORELLA AZUCENA CALLE SALDANA</v>
          </cell>
          <cell r="L4153" t="str">
            <v>XIMENA FLORESTA 2 MZ 167 VILLA 1</v>
          </cell>
        </row>
        <row r="4154">
          <cell r="A4154" t="str">
            <v>4894644</v>
          </cell>
          <cell r="B4154">
            <v>512773</v>
          </cell>
          <cell r="C4154" t="str">
            <v>4894644</v>
          </cell>
          <cell r="D4154" t="str">
            <v>MDELIVERY</v>
          </cell>
          <cell r="E4154" t="str">
            <v>DESPACHO</v>
          </cell>
          <cell r="F4154" t="str">
            <v>NORMAL</v>
          </cell>
          <cell r="G4154" t="str">
            <v>FT85257</v>
          </cell>
          <cell r="H4154">
            <v>44966</v>
          </cell>
          <cell r="I4154" t="str">
            <v>ENTREGADO</v>
          </cell>
          <cell r="J4154">
            <v>44967</v>
          </cell>
          <cell r="K4154" t="str">
            <v>Melissa Jamileth Manobanda Mora</v>
          </cell>
          <cell r="L4154" t="str">
            <v>AMAGUANIA  AV HUANCAVILCA  SN  Y CALLE 13</v>
          </cell>
        </row>
        <row r="4155">
          <cell r="A4155" t="str">
            <v>4894664</v>
          </cell>
          <cell r="B4155">
            <v>512774</v>
          </cell>
          <cell r="C4155" t="str">
            <v>4894664</v>
          </cell>
          <cell r="D4155" t="str">
            <v>MDELIVERY</v>
          </cell>
          <cell r="E4155" t="str">
            <v>DESPACHO</v>
          </cell>
          <cell r="F4155" t="str">
            <v>NORMAL</v>
          </cell>
          <cell r="G4155" t="str">
            <v>031080004894664</v>
          </cell>
          <cell r="H4155">
            <v>44966</v>
          </cell>
          <cell r="I4155" t="str">
            <v>ENTREGADO</v>
          </cell>
          <cell r="J4155">
            <v>44968</v>
          </cell>
          <cell r="K4155" t="str">
            <v>RODRIGO JAVIER LASCANO PAREDES</v>
          </cell>
          <cell r="L4155" t="str">
            <v>HUACHI LORETO  AV BOLIVARIANA  SN  Y LAS 3 CARABELAS</v>
          </cell>
        </row>
        <row r="4156">
          <cell r="A4156" t="str">
            <v>4894780</v>
          </cell>
          <cell r="B4156">
            <v>512775</v>
          </cell>
          <cell r="C4156" t="str">
            <v>4894780</v>
          </cell>
          <cell r="D4156" t="str">
            <v>MDELIVERY</v>
          </cell>
          <cell r="E4156" t="str">
            <v>DESPACHO</v>
          </cell>
          <cell r="F4156" t="str">
            <v>DERIVADO PICK UP</v>
          </cell>
          <cell r="G4156" t="str">
            <v>031080004894780</v>
          </cell>
          <cell r="H4156">
            <v>44966</v>
          </cell>
          <cell r="I4156" t="str">
            <v>ENTREGADO</v>
          </cell>
          <cell r="J4156">
            <v>44967</v>
          </cell>
          <cell r="K4156" t="str">
            <v>JOSELYN GABRIELA BOHORQUEZ RUIZ</v>
          </cell>
          <cell r="L4156" t="str">
            <v>OFICINA TRAMACO SAN MARINO</v>
          </cell>
        </row>
        <row r="4157">
          <cell r="A4157" t="str">
            <v>4894889</v>
          </cell>
          <cell r="B4157">
            <v>512776</v>
          </cell>
          <cell r="C4157" t="str">
            <v>4894889</v>
          </cell>
          <cell r="D4157" t="str">
            <v>MDELIVERY</v>
          </cell>
          <cell r="E4157" t="str">
            <v>DESPACHO</v>
          </cell>
          <cell r="F4157" t="str">
            <v>NORMAL</v>
          </cell>
          <cell r="G4157" t="str">
            <v>031080004894889</v>
          </cell>
          <cell r="H4157">
            <v>44966</v>
          </cell>
          <cell r="I4157" t="str">
            <v>ENTREGADO</v>
          </cell>
          <cell r="J4157">
            <v>44971</v>
          </cell>
          <cell r="K4157" t="str">
            <v>KAREN DANIXA ESPINOZA GAONA</v>
          </cell>
          <cell r="L4157" t="str">
            <v>TENA CALLE AMAZONAS  SN Y ABDON CALDERON</v>
          </cell>
        </row>
        <row r="4158">
          <cell r="A4158" t="str">
            <v>4895130</v>
          </cell>
          <cell r="B4158">
            <v>512777</v>
          </cell>
          <cell r="C4158" t="str">
            <v>4895130</v>
          </cell>
          <cell r="D4158" t="str">
            <v>MDELIVERY</v>
          </cell>
          <cell r="E4158" t="str">
            <v>DESPACHO</v>
          </cell>
          <cell r="F4158" t="str">
            <v>NORMAL</v>
          </cell>
          <cell r="G4158" t="str">
            <v>031080004895130</v>
          </cell>
          <cell r="H4158">
            <v>44966</v>
          </cell>
          <cell r="I4158" t="str">
            <v>ENTREGADO</v>
          </cell>
          <cell r="J4158">
            <v>44967</v>
          </cell>
          <cell r="K4158" t="str">
            <v>POZO POZO JORGE RICARDO</v>
          </cell>
          <cell r="L4158" t="str">
            <v>BOLIVAR AV GRAL JULIO ANDRADE  7273  Y GRAN COLOMBIA</v>
          </cell>
        </row>
        <row r="4159">
          <cell r="A4159" t="str">
            <v>4895701</v>
          </cell>
          <cell r="B4159">
            <v>512778</v>
          </cell>
          <cell r="C4159" t="str">
            <v>4895701</v>
          </cell>
          <cell r="D4159" t="str">
            <v>MDELIVERY</v>
          </cell>
          <cell r="E4159" t="str">
            <v>DESPACHO</v>
          </cell>
          <cell r="F4159" t="str">
            <v>NORMAL</v>
          </cell>
          <cell r="G4159" t="str">
            <v>FT85297</v>
          </cell>
          <cell r="H4159">
            <v>44966</v>
          </cell>
          <cell r="I4159" t="str">
            <v>ENTREGADO</v>
          </cell>
          <cell r="J4159">
            <v>44967</v>
          </cell>
          <cell r="K4159" t="str">
            <v>Roberto Edmundo Fuertes Arciniega</v>
          </cell>
          <cell r="L4159" t="str">
            <v>COTOCOLLAO AV MARISCAL SUCRE  121 Y CALLE CESAR VILLACRES</v>
          </cell>
        </row>
        <row r="4160">
          <cell r="A4160" t="str">
            <v>11222_2</v>
          </cell>
          <cell r="B4160">
            <v>512744</v>
          </cell>
          <cell r="C4160" t="str">
            <v>11222_2</v>
          </cell>
          <cell r="D4160" t="str">
            <v>MDELIVERY</v>
          </cell>
          <cell r="E4160" t="str">
            <v>DESPACHO</v>
          </cell>
          <cell r="F4160" t="str">
            <v>NORMAL</v>
          </cell>
          <cell r="G4160" t="str">
            <v>031080000112222</v>
          </cell>
          <cell r="H4160">
            <v>44966</v>
          </cell>
          <cell r="I4160" t="str">
            <v>ENTREGADO</v>
          </cell>
          <cell r="J4160">
            <v>44969</v>
          </cell>
          <cell r="K4160" t="str">
            <v>ALEX ROBERTO TIGASI SACATORO</v>
          </cell>
          <cell r="L4160" t="str">
            <v>OFICINA TRAMACO PUJILI</v>
          </cell>
        </row>
        <row r="4161">
          <cell r="A4161" t="str">
            <v>320</v>
          </cell>
          <cell r="B4161">
            <v>512743</v>
          </cell>
          <cell r="C4161" t="str">
            <v>320</v>
          </cell>
          <cell r="D4161" t="str">
            <v>TEKMAN</v>
          </cell>
          <cell r="E4161" t="str">
            <v>DESPACHO</v>
          </cell>
          <cell r="F4161" t="str">
            <v>NORMAL</v>
          </cell>
          <cell r="G4161" t="str">
            <v>85204</v>
          </cell>
          <cell r="H4161">
            <v>44966</v>
          </cell>
          <cell r="I4161" t="str">
            <v>ENTREGADO</v>
          </cell>
          <cell r="J4161">
            <v>44967</v>
          </cell>
          <cell r="K4161" t="str">
            <v>GABRIELA POZO CEVALLOS</v>
          </cell>
          <cell r="L4161" t="str">
            <v>PUERTO AZUL MZ MG VILLA 16/FRENTE A BLUE PARK</v>
          </cell>
        </row>
        <row r="4162">
          <cell r="A4162" t="str">
            <v>TRANS_EQUIPOS_005</v>
          </cell>
          <cell r="B4162">
            <v>512742</v>
          </cell>
          <cell r="C4162" t="str">
            <v>TRANS_EQUIPOS_005</v>
          </cell>
          <cell r="D4162" t="str">
            <v>CONECEL_DOCUMENTOS</v>
          </cell>
          <cell r="E4162" t="str">
            <v>DESPACHO</v>
          </cell>
          <cell r="F4162" t="str">
            <v>NORMAL</v>
          </cell>
          <cell r="G4162" t="str">
            <v>FT85154</v>
          </cell>
          <cell r="H4162">
            <v>44966</v>
          </cell>
          <cell r="I4162" t="str">
            <v>ENTREGADO</v>
          </cell>
          <cell r="J4162">
            <v>44966</v>
          </cell>
          <cell r="K4162" t="str">
            <v>FLEXNET QUITO</v>
          </cell>
          <cell r="L4162" t="str">
            <v>COMPLEJO SAN JORGE ENTRADA LLANO GRANDE</v>
          </cell>
        </row>
        <row r="4163">
          <cell r="A4163" t="str">
            <v>319</v>
          </cell>
          <cell r="B4163">
            <v>512741</v>
          </cell>
          <cell r="C4163" t="str">
            <v>319</v>
          </cell>
          <cell r="D4163" t="str">
            <v>TEKMAN</v>
          </cell>
          <cell r="E4163" t="str">
            <v>DESPACHO</v>
          </cell>
          <cell r="F4163" t="str">
            <v>NORMAL</v>
          </cell>
          <cell r="G4163" t="str">
            <v>85202</v>
          </cell>
          <cell r="H4163">
            <v>44966</v>
          </cell>
          <cell r="I4163" t="str">
            <v>ENTREGADO</v>
          </cell>
          <cell r="J4163">
            <v>44967</v>
          </cell>
          <cell r="K4163" t="str">
            <v>ALBIS GABRIELA OLDENBURG PAZ</v>
          </cell>
          <cell r="L4163" t="str">
            <v>SACES 1 MZ F14 SOLAR 24</v>
          </cell>
        </row>
        <row r="4164">
          <cell r="A4164" t="str">
            <v>318</v>
          </cell>
          <cell r="B4164">
            <v>512740</v>
          </cell>
          <cell r="C4164" t="str">
            <v>318</v>
          </cell>
          <cell r="D4164" t="str">
            <v>TEKMAN</v>
          </cell>
          <cell r="E4164" t="str">
            <v>DESPACHO</v>
          </cell>
          <cell r="F4164" t="str">
            <v>NORMAL</v>
          </cell>
          <cell r="G4164" t="str">
            <v>85201</v>
          </cell>
          <cell r="H4164">
            <v>44966</v>
          </cell>
          <cell r="I4164" t="str">
            <v>ENTREGADO</v>
          </cell>
          <cell r="J4164">
            <v>44967</v>
          </cell>
          <cell r="K4164" t="str">
            <v>JOSIBETH DAYANA CÁCERES DE COLIC</v>
          </cell>
          <cell r="L4164" t="str">
            <v>SAUCES 2, MZ F111 VILLA 25</v>
          </cell>
        </row>
        <row r="4165">
          <cell r="A4165" t="str">
            <v>317</v>
          </cell>
          <cell r="B4165">
            <v>512739</v>
          </cell>
          <cell r="C4165" t="str">
            <v>317</v>
          </cell>
          <cell r="D4165" t="str">
            <v>TEKMAN</v>
          </cell>
          <cell r="E4165" t="str">
            <v>DESPACHO</v>
          </cell>
          <cell r="F4165" t="str">
            <v>NORMAL</v>
          </cell>
          <cell r="G4165" t="str">
            <v>031002004252136</v>
          </cell>
          <cell r="H4165">
            <v>44966</v>
          </cell>
          <cell r="I4165" t="str">
            <v>ENTREGADO</v>
          </cell>
          <cell r="J4165">
            <v>44967</v>
          </cell>
          <cell r="K4165" t="str">
            <v>LEONARDO DA VINCI (RIOBAMBA, CHIMBORAZO), UE</v>
          </cell>
          <cell r="L4165" t="str">
            <v xml:space="preserve">LOJA Y LUZ ELIZA BORJA (RIOBAMBA) </v>
          </cell>
        </row>
        <row r="4166">
          <cell r="A4166" t="str">
            <v>313</v>
          </cell>
          <cell r="B4166">
            <v>512738</v>
          </cell>
          <cell r="C4166" t="str">
            <v>313</v>
          </cell>
          <cell r="D4166" t="str">
            <v>TEKMAN</v>
          </cell>
          <cell r="E4166" t="str">
            <v>DESPACHO</v>
          </cell>
          <cell r="F4166" t="str">
            <v>NORMAL</v>
          </cell>
          <cell r="G4166" t="str">
            <v>031002004252087</v>
          </cell>
          <cell r="H4166">
            <v>44966</v>
          </cell>
          <cell r="I4166" t="str">
            <v>ENTREGADO</v>
          </cell>
          <cell r="J4166">
            <v>44967</v>
          </cell>
          <cell r="K4166" t="str">
            <v>SAN GERARDO (LOJA, LOJA), UE</v>
          </cell>
          <cell r="L4166" t="str">
            <v>AV EDUARDO KINGMAN, ENTRE AMALUZA Y ALAMOR</v>
          </cell>
        </row>
        <row r="4167">
          <cell r="A4167" t="str">
            <v>SG_23_179</v>
          </cell>
          <cell r="B4167">
            <v>512737</v>
          </cell>
          <cell r="C4167" t="str">
            <v>SG_23_179</v>
          </cell>
          <cell r="D4167" t="str">
            <v>SG</v>
          </cell>
          <cell r="E4167" t="str">
            <v>DESPACHO</v>
          </cell>
          <cell r="F4167" t="str">
            <v>NORMAL</v>
          </cell>
          <cell r="H4167">
            <v>44966</v>
          </cell>
          <cell r="I4167" t="str">
            <v>ENTREGADO</v>
          </cell>
          <cell r="J4167">
            <v>44971</v>
          </cell>
          <cell r="K4167" t="str">
            <v>PINTURAS VERDESOTO CIA LTDA</v>
          </cell>
          <cell r="L4167" t="str">
            <v>HUACHI CHICO / AV. VICTOR HUGO S/N Y ARISTIDES SARTORIO</v>
          </cell>
        </row>
        <row r="4168">
          <cell r="A4168" t="str">
            <v>SG_23_178</v>
          </cell>
          <cell r="B4168">
            <v>512736</v>
          </cell>
          <cell r="C4168" t="str">
            <v>SG_23_178</v>
          </cell>
          <cell r="D4168" t="str">
            <v>SG</v>
          </cell>
          <cell r="E4168" t="str">
            <v>DESPACHO</v>
          </cell>
          <cell r="F4168" t="str">
            <v>NORMAL</v>
          </cell>
          <cell r="G4168" t="str">
            <v>FT85196</v>
          </cell>
          <cell r="H4168">
            <v>44966</v>
          </cell>
          <cell r="I4168" t="str">
            <v>ENTREGADO</v>
          </cell>
          <cell r="J4168">
            <v>44967</v>
          </cell>
          <cell r="K4168" t="str">
            <v>SAINT GOBAIN-EDIF EMPORIUM</v>
          </cell>
          <cell r="L4168" t="str">
            <v>EDIFICIO EMPORIUM PISO 16 OF 6-7</v>
          </cell>
        </row>
        <row r="4169">
          <cell r="A4169" t="str">
            <v>11945251705</v>
          </cell>
          <cell r="B4169">
            <v>512735</v>
          </cell>
          <cell r="C4169" t="str">
            <v>11945251705</v>
          </cell>
          <cell r="D4169" t="str">
            <v>TEKMAN</v>
          </cell>
          <cell r="E4169" t="str">
            <v>DESPACHO</v>
          </cell>
          <cell r="F4169" t="str">
            <v>NORMAL</v>
          </cell>
          <cell r="G4169" t="str">
            <v>031002004252049</v>
          </cell>
          <cell r="H4169">
            <v>44966</v>
          </cell>
          <cell r="I4169" t="str">
            <v>ENTREGADO</v>
          </cell>
          <cell r="J4169">
            <v>44970</v>
          </cell>
          <cell r="K4169" t="str">
            <v>CELSIS (QUITO, PICHINCHA), ESCUELA</v>
          </cell>
          <cell r="L4169" t="str">
            <v>SANTA RITA, AV. CUSUBAMBA OE4-215 Y CALLE APUELA</v>
          </cell>
        </row>
        <row r="4170">
          <cell r="A4170" t="str">
            <v>SG_23_177</v>
          </cell>
          <cell r="B4170">
            <v>512734</v>
          </cell>
          <cell r="C4170" t="str">
            <v>SG_23_177</v>
          </cell>
          <cell r="D4170" t="str">
            <v>SG</v>
          </cell>
          <cell r="E4170" t="str">
            <v>DESPACHO</v>
          </cell>
          <cell r="F4170" t="str">
            <v>NORMAL</v>
          </cell>
          <cell r="G4170" t="str">
            <v>FT85197</v>
          </cell>
          <cell r="H4170">
            <v>44966</v>
          </cell>
          <cell r="I4170" t="str">
            <v>ENTREGADO</v>
          </cell>
          <cell r="J4170">
            <v>44967</v>
          </cell>
          <cell r="K4170" t="str">
            <v>TAPITEX M&amp;B CIA LTDA</v>
          </cell>
          <cell r="L4170" t="str">
            <v>BODEGA PARQUE INDUSTRIAL: AVENIDA DEL TORIL Y CARAPUNGO. A LADO DE LA BODEGA DE HOLCIM</v>
          </cell>
        </row>
        <row r="4171">
          <cell r="A4171" t="str">
            <v>314</v>
          </cell>
          <cell r="B4171">
            <v>512733</v>
          </cell>
          <cell r="C4171" t="str">
            <v>314</v>
          </cell>
          <cell r="D4171" t="str">
            <v>TEKMAN</v>
          </cell>
          <cell r="E4171" t="str">
            <v>DESPACHO</v>
          </cell>
          <cell r="F4171" t="str">
            <v>NORMAL</v>
          </cell>
          <cell r="G4171" t="str">
            <v>031002004252001</v>
          </cell>
          <cell r="H4171">
            <v>44966</v>
          </cell>
          <cell r="I4171" t="str">
            <v>ENTREGADO</v>
          </cell>
          <cell r="J4171">
            <v>44967</v>
          </cell>
          <cell r="K4171" t="str">
            <v>CORAZON DE MARIA (QUITO, PICHINCHA) UE</v>
          </cell>
          <cell r="L4171" t="str">
            <v>EUGENIO ESPEJO Y ORELLANO/ CENTRO TUMBACO</v>
          </cell>
        </row>
        <row r="4172">
          <cell r="A4172" t="str">
            <v>SG_23_176</v>
          </cell>
          <cell r="B4172">
            <v>512732</v>
          </cell>
          <cell r="C4172" t="str">
            <v>SG_23_176</v>
          </cell>
          <cell r="D4172" t="str">
            <v>SG</v>
          </cell>
          <cell r="E4172" t="str">
            <v>DESPACHO</v>
          </cell>
          <cell r="F4172" t="str">
            <v>NORMAL</v>
          </cell>
          <cell r="G4172" t="str">
            <v>FT85198</v>
          </cell>
          <cell r="H4172">
            <v>44966</v>
          </cell>
          <cell r="I4172" t="str">
            <v>ENTREGADO</v>
          </cell>
          <cell r="J4172">
            <v>44967</v>
          </cell>
          <cell r="K4172" t="str">
            <v>ROMERO LOPEZ JIMMY ABRAHAM - HIPERCOLOR</v>
          </cell>
          <cell r="L4172" t="str">
            <v>25AVA Y 2DO. CALLEJON FRANCISCO SEGURA</v>
          </cell>
        </row>
        <row r="4173">
          <cell r="A4173" t="str">
            <v>SG_23_175</v>
          </cell>
          <cell r="B4173">
            <v>512731</v>
          </cell>
          <cell r="C4173" t="str">
            <v>SG_23_175</v>
          </cell>
          <cell r="D4173" t="str">
            <v>SG</v>
          </cell>
          <cell r="E4173" t="str">
            <v>DESPACHO</v>
          </cell>
          <cell r="F4173" t="str">
            <v>NORMAL</v>
          </cell>
          <cell r="G4173" t="str">
            <v>FT85199</v>
          </cell>
          <cell r="H4173">
            <v>44966</v>
          </cell>
          <cell r="I4173" t="str">
            <v>ENTREGADO</v>
          </cell>
          <cell r="J4173">
            <v>44967</v>
          </cell>
          <cell r="K4173" t="str">
            <v>PROFERMACO CIA. LTDA</v>
          </cell>
          <cell r="L4173" t="str">
            <v>CALDERON Y AV CARAPUNGO OE7-348, QUITO</v>
          </cell>
        </row>
        <row r="4174">
          <cell r="A4174" t="str">
            <v>SG_23_174</v>
          </cell>
          <cell r="B4174">
            <v>512730</v>
          </cell>
          <cell r="C4174" t="str">
            <v>SG_23_174</v>
          </cell>
          <cell r="D4174" t="str">
            <v>SG</v>
          </cell>
          <cell r="E4174" t="str">
            <v>DESPACHO</v>
          </cell>
          <cell r="F4174" t="str">
            <v>NORMAL</v>
          </cell>
          <cell r="G4174" t="str">
            <v>FT85194</v>
          </cell>
          <cell r="H4174">
            <v>44966</v>
          </cell>
          <cell r="I4174" t="str">
            <v>ENTREGADO</v>
          </cell>
          <cell r="J4174">
            <v>44967</v>
          </cell>
          <cell r="K4174" t="str">
            <v>DISPROSEG SAN CAMILO</v>
          </cell>
          <cell r="L4174" t="str">
            <v>SAN ALFONSO 49 Y SAN CAMILO</v>
          </cell>
        </row>
        <row r="4175">
          <cell r="A4175" t="str">
            <v>SG_23_173</v>
          </cell>
          <cell r="B4175">
            <v>512729</v>
          </cell>
          <cell r="C4175" t="str">
            <v>SG_23_173</v>
          </cell>
          <cell r="D4175" t="str">
            <v>SG</v>
          </cell>
          <cell r="E4175" t="str">
            <v>DESPACHO</v>
          </cell>
          <cell r="F4175" t="str">
            <v>NORMAL</v>
          </cell>
          <cell r="G4175" t="str">
            <v>FT85200</v>
          </cell>
          <cell r="H4175">
            <v>44966</v>
          </cell>
          <cell r="I4175" t="str">
            <v>ENTREGADO</v>
          </cell>
          <cell r="J4175">
            <v>44967</v>
          </cell>
          <cell r="K4175" t="str">
            <v>CELIO ALFREDO CALDERON VINTIMILLA</v>
          </cell>
          <cell r="L4175" t="str">
            <v>AV ORDONEZ LASSO Y CEREZOS / CUENCA EDIF. PROCAL</v>
          </cell>
        </row>
        <row r="4176">
          <cell r="A4176" t="str">
            <v>311</v>
          </cell>
          <cell r="B4176">
            <v>512728</v>
          </cell>
          <cell r="C4176" t="str">
            <v>311</v>
          </cell>
          <cell r="D4176" t="str">
            <v>TEKMAN</v>
          </cell>
          <cell r="E4176" t="str">
            <v>DESPACHO</v>
          </cell>
          <cell r="F4176" t="str">
            <v>NORMAL</v>
          </cell>
          <cell r="G4176" t="str">
            <v>031002004251948</v>
          </cell>
          <cell r="H4176">
            <v>44966</v>
          </cell>
          <cell r="I4176" t="str">
            <v>ENTREGADO</v>
          </cell>
          <cell r="J4176">
            <v>44967</v>
          </cell>
          <cell r="K4176" t="str">
            <v>SAN MARINO (QUITO, PICHINCHA), COLEGIO/</v>
          </cell>
          <cell r="L4176" t="str">
            <v xml:space="preserve"> ENTRADA A LA MENA DOS ANGAMARCA OE7-134 Y PASAJE 4 FAVISA</v>
          </cell>
        </row>
        <row r="4177">
          <cell r="A4177" t="str">
            <v>321</v>
          </cell>
          <cell r="B4177">
            <v>512727</v>
          </cell>
          <cell r="C4177" t="str">
            <v>321</v>
          </cell>
          <cell r="D4177" t="str">
            <v>TEKMAN</v>
          </cell>
          <cell r="E4177" t="str">
            <v>DESPACHO</v>
          </cell>
          <cell r="F4177" t="str">
            <v>NORMAL</v>
          </cell>
          <cell r="G4177" t="str">
            <v>85207</v>
          </cell>
          <cell r="H4177">
            <v>44966</v>
          </cell>
          <cell r="I4177" t="str">
            <v>ENTREGADO</v>
          </cell>
          <cell r="J4177">
            <v>44967</v>
          </cell>
          <cell r="K4177" t="str">
            <v xml:space="preserve">STEINER INTERNACIONAL </v>
          </cell>
          <cell r="L4177" t="str">
            <v>DIR. KM. 16 1/2 VÍA A LA COSTA GUAYAQUIL - ECUADOR</v>
          </cell>
        </row>
        <row r="4178">
          <cell r="A4178" t="str">
            <v>11804</v>
          </cell>
          <cell r="B4178">
            <v>512721</v>
          </cell>
          <cell r="C4178" t="str">
            <v>11804</v>
          </cell>
          <cell r="D4178" t="str">
            <v>MOVISTAR</v>
          </cell>
          <cell r="E4178" t="str">
            <v>RETIRO</v>
          </cell>
          <cell r="F4178" t="str">
            <v>NORMAL</v>
          </cell>
          <cell r="G4178" t="str">
            <v>031002004251473</v>
          </cell>
          <cell r="H4178">
            <v>44966</v>
          </cell>
          <cell r="I4178" t="str">
            <v>ENTREGADO</v>
          </cell>
          <cell r="J4178">
            <v>44972</v>
          </cell>
          <cell r="K4178" t="str">
            <v>FLEXNET - LI</v>
          </cell>
          <cell r="L4178" t="str">
            <v>CALLE 28 DE JUNIO S/N Y GARCIA MORENO ENTRADA LLANO GRANDE</v>
          </cell>
        </row>
        <row r="4179">
          <cell r="A4179" t="str">
            <v>11805</v>
          </cell>
          <cell r="B4179">
            <v>512722</v>
          </cell>
          <cell r="C4179" t="str">
            <v>11805</v>
          </cell>
          <cell r="D4179" t="str">
            <v>MOVISTAR</v>
          </cell>
          <cell r="E4179" t="str">
            <v>RETIRO</v>
          </cell>
          <cell r="F4179" t="str">
            <v>NORMAL</v>
          </cell>
          <cell r="G4179" t="str">
            <v>031002004251440</v>
          </cell>
          <cell r="H4179">
            <v>44966</v>
          </cell>
          <cell r="I4179" t="str">
            <v>ENTREGADO</v>
          </cell>
          <cell r="J4179">
            <v>44972</v>
          </cell>
          <cell r="K4179" t="str">
            <v>FLEXNET - LI</v>
          </cell>
          <cell r="L4179" t="str">
            <v>CALLE 28 DE JUNIO S/N Y GARCIA MORENO ENTRADA LLANO GRANDE</v>
          </cell>
        </row>
        <row r="4180">
          <cell r="A4180" t="str">
            <v>11806</v>
          </cell>
          <cell r="B4180">
            <v>512723</v>
          </cell>
          <cell r="C4180" t="str">
            <v>11806</v>
          </cell>
          <cell r="D4180" t="str">
            <v>MOVISTAR</v>
          </cell>
          <cell r="E4180" t="str">
            <v>RETIRO</v>
          </cell>
          <cell r="F4180" t="str">
            <v>NORMAL</v>
          </cell>
          <cell r="G4180" t="str">
            <v>031002004251328</v>
          </cell>
          <cell r="H4180">
            <v>44966</v>
          </cell>
          <cell r="I4180" t="str">
            <v>ENTREGADO</v>
          </cell>
          <cell r="J4180">
            <v>44972</v>
          </cell>
          <cell r="K4180" t="str">
            <v>FLEXNET - LI</v>
          </cell>
          <cell r="L4180" t="str">
            <v>CALLE 28 DE JUNIO S/N Y GARCIA MORENO ENTRADA LLANO GRANDE</v>
          </cell>
        </row>
        <row r="4181">
          <cell r="A4181" t="str">
            <v>11807</v>
          </cell>
          <cell r="B4181">
            <v>512724</v>
          </cell>
          <cell r="C4181" t="str">
            <v>11807</v>
          </cell>
          <cell r="D4181" t="str">
            <v>MOVISTAR</v>
          </cell>
          <cell r="E4181" t="str">
            <v>RETIRO</v>
          </cell>
          <cell r="F4181" t="str">
            <v>NORMAL</v>
          </cell>
          <cell r="G4181" t="str">
            <v>031002004251221</v>
          </cell>
          <cell r="H4181">
            <v>44966</v>
          </cell>
          <cell r="I4181" t="str">
            <v>ENTREGADO</v>
          </cell>
          <cell r="J4181">
            <v>44972</v>
          </cell>
          <cell r="K4181" t="str">
            <v>FLEXNET - LI</v>
          </cell>
          <cell r="L4181" t="str">
            <v>CALLE 28 DE JUNIO S/N Y GARCIA MORENO ENTRADA LLANO GRANDE</v>
          </cell>
        </row>
        <row r="4182">
          <cell r="A4182" t="str">
            <v>11808</v>
          </cell>
          <cell r="B4182">
            <v>512725</v>
          </cell>
          <cell r="C4182" t="str">
            <v>11808</v>
          </cell>
          <cell r="D4182" t="str">
            <v>MOVISTAR</v>
          </cell>
          <cell r="E4182" t="str">
            <v>RETIRO</v>
          </cell>
          <cell r="F4182" t="str">
            <v>NORMAL</v>
          </cell>
          <cell r="G4182" t="str">
            <v>IC6891</v>
          </cell>
          <cell r="H4182">
            <v>44966</v>
          </cell>
          <cell r="I4182" t="str">
            <v>ENTREGADO</v>
          </cell>
          <cell r="J4182">
            <v>44967</v>
          </cell>
          <cell r="K4182" t="str">
            <v>FLEXNET - LI</v>
          </cell>
          <cell r="L4182" t="str">
            <v>CALLE 28 DE JUNIO S/N Y GARCIA MORENO ENTRADA LLANO GRANDE</v>
          </cell>
        </row>
        <row r="4183">
          <cell r="A4183" t="str">
            <v>11809</v>
          </cell>
          <cell r="B4183">
            <v>512726</v>
          </cell>
          <cell r="C4183" t="str">
            <v>11809</v>
          </cell>
          <cell r="D4183" t="str">
            <v>MOVISTAR</v>
          </cell>
          <cell r="E4183" t="str">
            <v>RETIRO</v>
          </cell>
          <cell r="F4183" t="str">
            <v>NORMAL</v>
          </cell>
          <cell r="G4183" t="str">
            <v>031002004251159</v>
          </cell>
          <cell r="H4183">
            <v>44966</v>
          </cell>
          <cell r="I4183" t="str">
            <v>ENTREGADO</v>
          </cell>
          <cell r="J4183">
            <v>44972</v>
          </cell>
          <cell r="K4183" t="str">
            <v>FLEXNET - LI</v>
          </cell>
          <cell r="L4183" t="str">
            <v>CALLE 28 DE JUNIO S/N Y GARCIA MORENO ENTRADA LLANO GRANDE</v>
          </cell>
        </row>
        <row r="4184">
          <cell r="A4184" t="str">
            <v>555768</v>
          </cell>
          <cell r="B4184">
            <v>512720</v>
          </cell>
          <cell r="C4184" t="str">
            <v>555768</v>
          </cell>
          <cell r="D4184" t="str">
            <v>DPW</v>
          </cell>
          <cell r="E4184" t="str">
            <v>DESPACHO</v>
          </cell>
          <cell r="F4184" t="str">
            <v>NORMAL</v>
          </cell>
          <cell r="G4184" t="str">
            <v>031002004252452</v>
          </cell>
          <cell r="H4184">
            <v>44966</v>
          </cell>
          <cell r="I4184" t="str">
            <v>ENTREGADO</v>
          </cell>
          <cell r="J4184">
            <v>44967</v>
          </cell>
          <cell r="K4184" t="str">
            <v>UNIDAD EDUCATIVA LOS PINOS</v>
          </cell>
          <cell r="L4184" t="str">
            <v>ENTRE VICENTE PAJUELO Y TOMÁS CHARIOVE /  CALLE: AGUSTÍN ZAMBRANO S/N</v>
          </cell>
        </row>
        <row r="4185">
          <cell r="A4185" t="str">
            <v>2023-01623</v>
          </cell>
          <cell r="B4185">
            <v>512690</v>
          </cell>
          <cell r="C4185" t="str">
            <v>2023-01623</v>
          </cell>
          <cell r="D4185" t="str">
            <v>MOVISTAR</v>
          </cell>
          <cell r="E4185" t="str">
            <v>DESPACHO</v>
          </cell>
          <cell r="F4185" t="str">
            <v>NORMAL</v>
          </cell>
          <cell r="G4185" t="str">
            <v>031080202301623</v>
          </cell>
          <cell r="H4185">
            <v>44966</v>
          </cell>
          <cell r="I4185" t="str">
            <v>ENTREGADO</v>
          </cell>
          <cell r="J4185">
            <v>44967</v>
          </cell>
          <cell r="K4185" t="str">
            <v xml:space="preserve">NORPHONE CAVS DAS LATACUNGA_LOURDES BRAVO </v>
          </cell>
          <cell r="L4185" t="str">
            <v>BELISARIO QUEVEDO 807 Y JUAN ABEL ECHEVERRIA  JUNTO ALMACENES LA GANGA ED. DE 3 PISOS LATACUNGA</v>
          </cell>
        </row>
        <row r="4186">
          <cell r="A4186" t="str">
            <v>2023-01624</v>
          </cell>
          <cell r="B4186">
            <v>512691</v>
          </cell>
          <cell r="C4186" t="str">
            <v>2023-01624</v>
          </cell>
          <cell r="D4186" t="str">
            <v>MOVISTAR</v>
          </cell>
          <cell r="E4186" t="str">
            <v>DESPACHO</v>
          </cell>
          <cell r="F4186" t="str">
            <v>NORMAL</v>
          </cell>
          <cell r="G4186" t="str">
            <v>FT85292</v>
          </cell>
          <cell r="H4186">
            <v>44966</v>
          </cell>
          <cell r="I4186" t="str">
            <v>ENTREGADO</v>
          </cell>
          <cell r="J4186">
            <v>44967</v>
          </cell>
          <cell r="K4186" t="str">
            <v xml:space="preserve">NORPHONE CAVS DAS TUMBACO_LOURDES BRAVO </v>
          </cell>
          <cell r="L4186" t="str">
            <v xml:space="preserve">AV INTEROCEANICA Y JUAN MONTALVO JUNTO A PRODUBANCO CC SANTA MARIA </v>
          </cell>
        </row>
        <row r="4187">
          <cell r="A4187" t="str">
            <v>2023-01625</v>
          </cell>
          <cell r="B4187">
            <v>512692</v>
          </cell>
          <cell r="C4187" t="str">
            <v>2023-01625</v>
          </cell>
          <cell r="D4187" t="str">
            <v>MOVISTAR</v>
          </cell>
          <cell r="E4187" t="str">
            <v>DESPACHO</v>
          </cell>
          <cell r="F4187" t="str">
            <v>NORMAL</v>
          </cell>
          <cell r="G4187" t="str">
            <v>031080202301625</v>
          </cell>
          <cell r="H4187">
            <v>44966</v>
          </cell>
          <cell r="I4187" t="str">
            <v>ENTREGADO</v>
          </cell>
          <cell r="J4187">
            <v>44967</v>
          </cell>
          <cell r="K4187" t="str">
            <v>NORPHONE CAYAMBE_PAOLA MORAN</v>
          </cell>
          <cell r="L4187" t="str">
            <v>GRAN AKI AV RESTAURACION Y JUNIN LOCAL ESQUINERO CAYAMBE</v>
          </cell>
        </row>
        <row r="4188">
          <cell r="A4188" t="str">
            <v>2023-01626</v>
          </cell>
          <cell r="B4188">
            <v>512693</v>
          </cell>
          <cell r="C4188" t="str">
            <v>2023-01626</v>
          </cell>
          <cell r="D4188" t="str">
            <v>MOVISTAR</v>
          </cell>
          <cell r="E4188" t="str">
            <v>DESPACHO</v>
          </cell>
          <cell r="F4188" t="str">
            <v>NORMAL</v>
          </cell>
          <cell r="G4188" t="str">
            <v>031080202301626</v>
          </cell>
          <cell r="H4188">
            <v>44966</v>
          </cell>
          <cell r="I4188" t="str">
            <v>ENTREGADO</v>
          </cell>
          <cell r="J4188">
            <v>44967</v>
          </cell>
          <cell r="K4188" t="str">
            <v>NORPHONE CHONE_LOURDES BRAVO</v>
          </cell>
          <cell r="L4188" t="str">
            <v>CENTRO CALLE PICHINCHA ENTRE CALLES WASHINGTON Y BOLIVAR A LADO DE ALMACENES ARTEFACTA</v>
          </cell>
        </row>
        <row r="4189">
          <cell r="A4189" t="str">
            <v>2023-01627</v>
          </cell>
          <cell r="B4189">
            <v>512694</v>
          </cell>
          <cell r="C4189" t="str">
            <v>2023-01627</v>
          </cell>
          <cell r="D4189" t="str">
            <v>MOVISTAR</v>
          </cell>
          <cell r="E4189" t="str">
            <v>DESPACHO</v>
          </cell>
          <cell r="F4189" t="str">
            <v>NORMAL</v>
          </cell>
          <cell r="G4189" t="str">
            <v>031080202301627</v>
          </cell>
          <cell r="H4189">
            <v>44966</v>
          </cell>
          <cell r="I4189" t="str">
            <v>ENTREGADO</v>
          </cell>
          <cell r="J4189">
            <v>44967</v>
          </cell>
          <cell r="K4189" t="str">
            <v>NORPHONE EL CARMEN_LOURDES BRAVO</v>
          </cell>
          <cell r="L4189" t="str">
            <v>CALLE ABDON CALDERON Y AV. CHONE. FRENTE A JAPON MOTOS,DIAGONAL AL BANCO PICHINCHA</v>
          </cell>
        </row>
        <row r="4190">
          <cell r="A4190" t="str">
            <v>2023-01628</v>
          </cell>
          <cell r="B4190">
            <v>512695</v>
          </cell>
          <cell r="C4190" t="str">
            <v>2023-01628</v>
          </cell>
          <cell r="D4190" t="str">
            <v>MOVISTAR</v>
          </cell>
          <cell r="E4190" t="str">
            <v>DESPACHO</v>
          </cell>
          <cell r="F4190" t="str">
            <v>NORMAL</v>
          </cell>
          <cell r="G4190" t="str">
            <v>031080202301628</v>
          </cell>
          <cell r="H4190">
            <v>44966</v>
          </cell>
          <cell r="I4190" t="str">
            <v>ENTREGADO</v>
          </cell>
          <cell r="J4190">
            <v>44967</v>
          </cell>
          <cell r="K4190" t="str">
            <v>NORPHONE LA PLAZA IBARRA_PAOLA MORAN</v>
          </cell>
          <cell r="L4190" t="str">
            <v>LOCAL 22 Y 23 CCLA PLAZA AV MARIANO ACOSTA Y2147 Y VICTOR GOMEZ JURADO IBARRA</v>
          </cell>
        </row>
        <row r="4191">
          <cell r="A4191" t="str">
            <v>2023-01629</v>
          </cell>
          <cell r="B4191">
            <v>512696</v>
          </cell>
          <cell r="C4191" t="str">
            <v>2023-01629</v>
          </cell>
          <cell r="D4191" t="str">
            <v>MOVISTAR</v>
          </cell>
          <cell r="E4191" t="str">
            <v>DESPACHO</v>
          </cell>
          <cell r="F4191" t="str">
            <v>NORMAL</v>
          </cell>
          <cell r="G4191" t="str">
            <v>031080202301629</v>
          </cell>
          <cell r="H4191">
            <v>44966</v>
          </cell>
          <cell r="I4191" t="str">
            <v>ENTREGADO</v>
          </cell>
          <cell r="J4191">
            <v>44967</v>
          </cell>
          <cell r="K4191" t="str">
            <v>AE CELISTICS CCI_KLEBER GRANDA_DANY IMBAQUINGO</v>
          </cell>
          <cell r="L4191" t="str">
            <v>AV AMAZONAS Y NACIONES UNIDAS CENTRO COMERCIAL INAQUITO LC 223 224</v>
          </cell>
        </row>
        <row r="4192">
          <cell r="A4192" t="str">
            <v>2023-01630</v>
          </cell>
          <cell r="B4192">
            <v>512697</v>
          </cell>
          <cell r="C4192" t="str">
            <v>2023-01630</v>
          </cell>
          <cell r="D4192" t="str">
            <v>MOVISTAR</v>
          </cell>
          <cell r="E4192" t="str">
            <v>DESPACHO</v>
          </cell>
          <cell r="F4192" t="str">
            <v>NORMAL</v>
          </cell>
          <cell r="G4192" t="str">
            <v>031080202301630</v>
          </cell>
          <cell r="H4192">
            <v>44966</v>
          </cell>
          <cell r="I4192" t="str">
            <v>ENTREGADO</v>
          </cell>
          <cell r="J4192">
            <v>44967</v>
          </cell>
          <cell r="K4192" t="str">
            <v>PDV NORPHONE ISLA SHOPPING RIOBAMBA_CARLOS JOSE CAMPOVERDE BERRU</v>
          </cell>
          <cell r="L4192" t="str">
            <v>PASEO SHOPPING RIOBAMBA ANTONIO JOSE DE SUCRE Y BEGONIAS PLANTA BAJA FRENTE A PHARMACYS RIOBAMBA</v>
          </cell>
        </row>
        <row r="4193">
          <cell r="A4193" t="str">
            <v>2023-01631</v>
          </cell>
          <cell r="B4193">
            <v>512698</v>
          </cell>
          <cell r="C4193" t="str">
            <v>2023-01631</v>
          </cell>
          <cell r="D4193" t="str">
            <v>MOVISTAR</v>
          </cell>
          <cell r="E4193" t="str">
            <v>DESPACHO</v>
          </cell>
          <cell r="F4193" t="str">
            <v>NORMAL</v>
          </cell>
          <cell r="G4193" t="str">
            <v>031080202301631</v>
          </cell>
          <cell r="H4193">
            <v>44966</v>
          </cell>
          <cell r="I4193" t="str">
            <v>ENTREGADO</v>
          </cell>
          <cell r="J4193">
            <v>44967</v>
          </cell>
          <cell r="K4193" t="str">
            <v>AE CELISTICS MALTERIA LATACUNGA_MARIA JOSE TOBAR ZAMBRANO</v>
          </cell>
          <cell r="L4193" t="str">
            <v>AV. ELOY ALFARO ENTRE CALLE GATAZO Y AV. MARCO AURELIO SUBIA, CENTRO COMERCIAL LA MALTERIA PLAZA, PLANTA BAJA, LOCAL PB-007</v>
          </cell>
        </row>
        <row r="4194">
          <cell r="A4194" t="str">
            <v>2023-01632</v>
          </cell>
          <cell r="B4194">
            <v>512699</v>
          </cell>
          <cell r="C4194" t="str">
            <v>2023-01632</v>
          </cell>
          <cell r="D4194" t="str">
            <v>MOVISTAR</v>
          </cell>
          <cell r="E4194" t="str">
            <v>DESPACHO</v>
          </cell>
          <cell r="F4194" t="str">
            <v>NORMAL</v>
          </cell>
          <cell r="G4194" t="str">
            <v>FT85239</v>
          </cell>
          <cell r="H4194">
            <v>44966</v>
          </cell>
          <cell r="I4194" t="str">
            <v>ENTREGADO</v>
          </cell>
          <cell r="J4194">
            <v>44967</v>
          </cell>
          <cell r="K4194" t="str">
            <v>NORPHONE ZONIFICACION - GUAYAS_ISAAC GAVILANEZ</v>
          </cell>
          <cell r="L4194" t="str">
            <v>AV. 9 de Octubre y Pedro Carbo (CAV MOVISTAR)</v>
          </cell>
        </row>
        <row r="4195">
          <cell r="A4195" t="str">
            <v>2023-01633</v>
          </cell>
          <cell r="B4195">
            <v>512700</v>
          </cell>
          <cell r="C4195" t="str">
            <v>2023-01633</v>
          </cell>
          <cell r="D4195" t="str">
            <v>MOVISTAR</v>
          </cell>
          <cell r="E4195" t="str">
            <v>DESPACHO</v>
          </cell>
          <cell r="F4195" t="str">
            <v>NORMAL</v>
          </cell>
          <cell r="G4195" t="str">
            <v>031080202301633</v>
          </cell>
          <cell r="H4195">
            <v>44966</v>
          </cell>
          <cell r="I4195" t="str">
            <v>ENTREGADO</v>
          </cell>
          <cell r="J4195">
            <v>44967</v>
          </cell>
          <cell r="K4195" t="str">
            <v>NORPHONE ZONIFICACION - LOS RIOS_ISAAC GAVILANEZ</v>
          </cell>
          <cell r="L4195" t="str">
            <v>QUEVEDO SIETE DE OCTUBRE CALLE 6TA ENTRE J Y LA K</v>
          </cell>
        </row>
        <row r="4196">
          <cell r="A4196" t="str">
            <v>2023-01634</v>
          </cell>
          <cell r="B4196">
            <v>512701</v>
          </cell>
          <cell r="C4196" t="str">
            <v>2023-01634</v>
          </cell>
          <cell r="D4196" t="str">
            <v>MOVISTAR</v>
          </cell>
          <cell r="E4196" t="str">
            <v>DESPACHO</v>
          </cell>
          <cell r="F4196" t="str">
            <v>NORMAL</v>
          </cell>
          <cell r="G4196" t="str">
            <v>031080202301634</v>
          </cell>
          <cell r="H4196">
            <v>44966</v>
          </cell>
          <cell r="I4196" t="str">
            <v>ENTREGADO</v>
          </cell>
          <cell r="J4196">
            <v>44967</v>
          </cell>
          <cell r="K4196" t="str">
            <v>NORPHONE ZONIFICACION - SANTA ELENA_LIBERTAD</v>
          </cell>
          <cell r="L4196" t="str">
            <v>C.C. PASEO SHOPPING LIBERTAD CAV MOVISTAR: AV CARLOS ESPINOSA E/ CALLE 10 Y 11 C.C. PASEO SHOPPING LIBERTAD</v>
          </cell>
        </row>
        <row r="4197">
          <cell r="A4197" t="str">
            <v>2023-01635</v>
          </cell>
          <cell r="B4197">
            <v>512702</v>
          </cell>
          <cell r="C4197" t="str">
            <v>2023-01635</v>
          </cell>
          <cell r="D4197" t="str">
            <v>MOVISTAR</v>
          </cell>
          <cell r="E4197" t="str">
            <v>DESPACHO</v>
          </cell>
          <cell r="F4197" t="str">
            <v>NORMAL</v>
          </cell>
          <cell r="G4197" t="str">
            <v>031080202301635</v>
          </cell>
          <cell r="H4197">
            <v>44966</v>
          </cell>
          <cell r="I4197" t="str">
            <v>ENTREGADO</v>
          </cell>
          <cell r="J4197">
            <v>44967</v>
          </cell>
          <cell r="K4197" t="str">
            <v>NORPHONE ZONIFICACION GUAYAS CALLE_SILVIA ALVAREZ</v>
          </cell>
          <cell r="L4197" t="str">
            <v>AV. 9 de Octubre y Pedro Carbo (CAV MOVISTAR)</v>
          </cell>
        </row>
        <row r="4198">
          <cell r="A4198" t="str">
            <v>2023-01636</v>
          </cell>
          <cell r="B4198">
            <v>512703</v>
          </cell>
          <cell r="C4198" t="str">
            <v>2023-01636</v>
          </cell>
          <cell r="D4198" t="str">
            <v>MOVISTAR</v>
          </cell>
          <cell r="E4198" t="str">
            <v>DESPACHO</v>
          </cell>
          <cell r="F4198" t="str">
            <v>NORMAL</v>
          </cell>
          <cell r="G4198" t="str">
            <v>031080202301636</v>
          </cell>
          <cell r="H4198">
            <v>44966</v>
          </cell>
          <cell r="I4198" t="str">
            <v>ENTREGADO</v>
          </cell>
          <cell r="J4198">
            <v>44967</v>
          </cell>
          <cell r="K4198" t="str">
            <v>AE CELISTICS PORTAL SHOPPING_KLEBER GRANDA_DANY IMBAQUINGO</v>
          </cell>
          <cell r="L4198" t="str">
            <v xml:space="preserve">GALO PLAZA LASSO Y AV SIMON BOLIVAR CC PORTAL SHOPPING TERCER PISO P350 LOCAL MOVISTAR </v>
          </cell>
        </row>
        <row r="4199">
          <cell r="A4199" t="str">
            <v>2023-01637</v>
          </cell>
          <cell r="B4199">
            <v>512704</v>
          </cell>
          <cell r="C4199" t="str">
            <v>2023-01637</v>
          </cell>
          <cell r="D4199" t="str">
            <v>MOVISTAR</v>
          </cell>
          <cell r="E4199" t="str">
            <v>DESPACHO</v>
          </cell>
          <cell r="F4199" t="str">
            <v>NORMAL</v>
          </cell>
          <cell r="G4199" t="str">
            <v>031080202301637</v>
          </cell>
          <cell r="H4199">
            <v>44966</v>
          </cell>
          <cell r="I4199" t="str">
            <v>ENTREGADO</v>
          </cell>
          <cell r="J4199">
            <v>44967</v>
          </cell>
          <cell r="K4199" t="str">
            <v>NORPHONE ZONIFICACION SANTA ELENA CALLE_JOSE GUAMAN / FUNCIONARIO CAV MOVISTAR</v>
          </cell>
          <cell r="L4199" t="str">
            <v>C.C. Paseo Shopping Libertad CAV MOVISTAR: AV Carlos Espinosa E/ calle 10 y 11 C.C. Paseo Shopping Libertad</v>
          </cell>
        </row>
        <row r="4200">
          <cell r="A4200" t="str">
            <v>2023-01638</v>
          </cell>
          <cell r="B4200">
            <v>512705</v>
          </cell>
          <cell r="C4200" t="str">
            <v>2023-01638</v>
          </cell>
          <cell r="D4200" t="str">
            <v>MOVISTAR</v>
          </cell>
          <cell r="E4200" t="str">
            <v>DESPACHO</v>
          </cell>
          <cell r="F4200" t="str">
            <v>NORMAL</v>
          </cell>
          <cell r="G4200" t="str">
            <v>031080202301638</v>
          </cell>
          <cell r="H4200">
            <v>44966</v>
          </cell>
          <cell r="I4200" t="str">
            <v>ENTREGADO</v>
          </cell>
          <cell r="J4200">
            <v>44967</v>
          </cell>
          <cell r="K4200" t="str">
            <v>AE CELISTICS QUICENTRO SUR_KLEBER GRANDA_DANY IMBAQUINGO</v>
          </cell>
          <cell r="L4200" t="str">
            <v xml:space="preserve">MORAN VALVERDE Y TENIENTE HUGO ORTIZ CC QUICENTRO SHOPPING SUR N 1 LOCAL 91 – 92 JUNTO A MEGAMAXI </v>
          </cell>
        </row>
        <row r="4201">
          <cell r="A4201" t="str">
            <v>2023-01639</v>
          </cell>
          <cell r="B4201">
            <v>512706</v>
          </cell>
          <cell r="C4201" t="str">
            <v>2023-01639</v>
          </cell>
          <cell r="D4201" t="str">
            <v>MOVISTAR</v>
          </cell>
          <cell r="E4201" t="str">
            <v>DESPACHO</v>
          </cell>
          <cell r="F4201" t="str">
            <v>NORMAL</v>
          </cell>
          <cell r="G4201" t="str">
            <v>031080202301639</v>
          </cell>
          <cell r="H4201">
            <v>44966</v>
          </cell>
          <cell r="I4201" t="str">
            <v>ENTREGADO</v>
          </cell>
          <cell r="J4201">
            <v>44967</v>
          </cell>
          <cell r="K4201" t="str">
            <v>AGENTE AE CELISTICS EL RECREO QUITO_KLEBER GRANDA_DANY IMBAQUINGO</v>
          </cell>
          <cell r="L4201" t="str">
            <v xml:space="preserve">FRANQUICIA PEDRO VICENTE MALDONADO 510194 Y CALVAS CC RECREO OF P106 </v>
          </cell>
        </row>
        <row r="4202">
          <cell r="A4202" t="str">
            <v>2023-01640</v>
          </cell>
          <cell r="B4202">
            <v>512707</v>
          </cell>
          <cell r="C4202" t="str">
            <v>2023-01640</v>
          </cell>
          <cell r="D4202" t="str">
            <v>MOVISTAR</v>
          </cell>
          <cell r="E4202" t="str">
            <v>DESPACHO</v>
          </cell>
          <cell r="F4202" t="str">
            <v>NORMAL</v>
          </cell>
          <cell r="G4202" t="str">
            <v>031080202301640</v>
          </cell>
          <cell r="H4202">
            <v>44966</v>
          </cell>
          <cell r="I4202" t="str">
            <v>ENTREGADO</v>
          </cell>
          <cell r="J4202">
            <v>44967</v>
          </cell>
          <cell r="K4202" t="str">
            <v>AGENTE AE CELISTICS MALL DE LOS ANDES_KLEBER GRANDA_DANY IMBAQUINGO</v>
          </cell>
          <cell r="L4202" t="str">
            <v>Av. Atahualpa y Victor Hugo, Centro Comercial Mall de los Andes Local #120.</v>
          </cell>
        </row>
        <row r="4203">
          <cell r="A4203" t="str">
            <v>2023-01641</v>
          </cell>
          <cell r="B4203">
            <v>512708</v>
          </cell>
          <cell r="C4203" t="str">
            <v>2023-01641</v>
          </cell>
          <cell r="D4203" t="str">
            <v>MOVISTAR</v>
          </cell>
          <cell r="E4203" t="str">
            <v>DESPACHO</v>
          </cell>
          <cell r="F4203" t="str">
            <v>NORMAL</v>
          </cell>
          <cell r="G4203" t="str">
            <v>FT85293</v>
          </cell>
          <cell r="H4203">
            <v>44966</v>
          </cell>
          <cell r="I4203" t="str">
            <v>ENTREGADO</v>
          </cell>
          <cell r="J4203">
            <v>44967</v>
          </cell>
          <cell r="K4203" t="str">
            <v>CAVS AE SALESLAND AMERICA_DIEGO MENA</v>
          </cell>
          <cell r="L4203" t="str">
            <v>LAZA DE LAS AMERICAS INTERSECCION AV NACIONES UNIDAS Y REPUBLICA PB 6 2 QUITO</v>
          </cell>
        </row>
        <row r="4204">
          <cell r="A4204" t="str">
            <v>2023-01642</v>
          </cell>
          <cell r="B4204">
            <v>512709</v>
          </cell>
          <cell r="C4204" t="str">
            <v>2023-01642</v>
          </cell>
          <cell r="D4204" t="str">
            <v>MOVISTAR</v>
          </cell>
          <cell r="E4204" t="str">
            <v>DESPACHO</v>
          </cell>
          <cell r="F4204" t="str">
            <v>NORMAL</v>
          </cell>
          <cell r="G4204" t="str">
            <v>031080202301642</v>
          </cell>
          <cell r="H4204">
            <v>44966</v>
          </cell>
          <cell r="I4204" t="str">
            <v>ENTREGADO</v>
          </cell>
          <cell r="J4204">
            <v>44967</v>
          </cell>
          <cell r="K4204" t="str">
            <v>AGENTE AE CELISTICS SAN LUIS_KLEBER GRANDA_DANY IMBAQUINGO</v>
          </cell>
          <cell r="L4204" t="str">
            <v xml:space="preserve">CAVS PREMIUM AUTOPISTA GRAL RUMINAHUI Y AV SAN LUIS  </v>
          </cell>
        </row>
        <row r="4205">
          <cell r="A4205" t="str">
            <v>2023-01643</v>
          </cell>
          <cell r="B4205">
            <v>512710</v>
          </cell>
          <cell r="C4205" t="str">
            <v>2023-01643</v>
          </cell>
          <cell r="D4205" t="str">
            <v>MOVISTAR</v>
          </cell>
          <cell r="E4205" t="str">
            <v>DESPACHO</v>
          </cell>
          <cell r="F4205" t="str">
            <v>NORMAL</v>
          </cell>
          <cell r="G4205" t="str">
            <v>031080202301643</v>
          </cell>
          <cell r="H4205">
            <v>44966</v>
          </cell>
          <cell r="I4205" t="str">
            <v>ENTREGADO</v>
          </cell>
          <cell r="J4205">
            <v>44967</v>
          </cell>
          <cell r="K4205" t="str">
            <v>CAVS AE SALESLAND CONDADO_DIEGO MENA</v>
          </cell>
          <cell r="L4205" t="str">
            <v>AV DE LA PRENSA Y AV KENNED CENTRO COMERCIAL CONDADO SHOPING NIVEL 3 NUM L35 4 355 QUITO</v>
          </cell>
        </row>
        <row r="4206">
          <cell r="A4206" t="str">
            <v>2023-01644</v>
          </cell>
          <cell r="B4206">
            <v>512711</v>
          </cell>
          <cell r="C4206" t="str">
            <v>2023-01644</v>
          </cell>
          <cell r="D4206" t="str">
            <v>MOVISTAR</v>
          </cell>
          <cell r="E4206" t="str">
            <v>DESPACHO</v>
          </cell>
          <cell r="F4206" t="str">
            <v>NORMAL</v>
          </cell>
          <cell r="G4206" t="str">
            <v>IC6890</v>
          </cell>
          <cell r="H4206">
            <v>44966</v>
          </cell>
          <cell r="I4206" t="str">
            <v>ENTREGADO</v>
          </cell>
          <cell r="J4206">
            <v>44967</v>
          </cell>
          <cell r="K4206" t="str">
            <v>CAVS AE SALESLAND CUENCA CENTRO_DIEGO MENA</v>
          </cell>
          <cell r="L4206" t="str">
            <v>CALLE BOLIVAR Y LUIS CORDERO N 755 CUENCA</v>
          </cell>
        </row>
        <row r="4207">
          <cell r="A4207" t="str">
            <v>2023-01645</v>
          </cell>
          <cell r="B4207">
            <v>512712</v>
          </cell>
          <cell r="C4207" t="str">
            <v>2023-01645</v>
          </cell>
          <cell r="D4207" t="str">
            <v>MOVISTAR</v>
          </cell>
          <cell r="E4207" t="str">
            <v>DESPACHO</v>
          </cell>
          <cell r="F4207" t="str">
            <v>NORMAL</v>
          </cell>
          <cell r="G4207" t="str">
            <v>031080202301645</v>
          </cell>
          <cell r="H4207">
            <v>44966</v>
          </cell>
          <cell r="I4207" t="str">
            <v>ENTREGADO</v>
          </cell>
          <cell r="J4207">
            <v>44967</v>
          </cell>
          <cell r="K4207" t="str">
            <v>CELISTICS CAVS DAS AMBATO CENTRO_KLEBER GRANDA_DANY IMBAQUINGO</v>
          </cell>
          <cell r="L4207" t="str">
            <v>CALLE SUCRE ENTRE CALLE MERA Y MARTINEZ N 750</v>
          </cell>
        </row>
        <row r="4208">
          <cell r="A4208" t="str">
            <v>2023-01646</v>
          </cell>
          <cell r="B4208">
            <v>512713</v>
          </cell>
          <cell r="C4208" t="str">
            <v>2023-01646</v>
          </cell>
          <cell r="D4208" t="str">
            <v>MOVISTAR</v>
          </cell>
          <cell r="E4208" t="str">
            <v>DESPACHO</v>
          </cell>
          <cell r="F4208" t="str">
            <v>NORMAL</v>
          </cell>
          <cell r="G4208" t="str">
            <v>IC6889</v>
          </cell>
          <cell r="H4208">
            <v>44966</v>
          </cell>
          <cell r="I4208" t="str">
            <v>ENTREGADO</v>
          </cell>
          <cell r="J4208">
            <v>44967</v>
          </cell>
          <cell r="K4208" t="str">
            <v>CAVS AE SALESLAND CUENCA REMIGIO_DIEGO MENA</v>
          </cell>
          <cell r="L4208" t="str">
            <v>AV REMIGIO CCRESPO Y FEDERICO PROANO NUM 294 CUENCA</v>
          </cell>
        </row>
        <row r="4209">
          <cell r="A4209" t="str">
            <v>2023-01647</v>
          </cell>
          <cell r="B4209">
            <v>512714</v>
          </cell>
          <cell r="C4209" t="str">
            <v>2023-01647</v>
          </cell>
          <cell r="D4209" t="str">
            <v>MOVISTAR</v>
          </cell>
          <cell r="E4209" t="str">
            <v>DESPACHO</v>
          </cell>
          <cell r="F4209" t="str">
            <v>NORMAL</v>
          </cell>
          <cell r="G4209" t="str">
            <v>031080202301647</v>
          </cell>
          <cell r="H4209">
            <v>44966</v>
          </cell>
          <cell r="I4209" t="str">
            <v>ENTREGADO</v>
          </cell>
          <cell r="J4209">
            <v>44967</v>
          </cell>
          <cell r="K4209" t="str">
            <v xml:space="preserve">CAVS AE SALESLAND MACHALA_MENA DIEGO </v>
          </cell>
          <cell r="L4209" t="str">
            <v>CALLE ROCAFUERTE 1005 ENTRE 09 DE MAYO Y GUAYAS</v>
          </cell>
        </row>
        <row r="4210">
          <cell r="A4210" t="str">
            <v>2023-01648</v>
          </cell>
          <cell r="B4210">
            <v>512715</v>
          </cell>
          <cell r="C4210" t="str">
            <v>2023-01648</v>
          </cell>
          <cell r="D4210" t="str">
            <v>MOVISTAR</v>
          </cell>
          <cell r="E4210" t="str">
            <v>DESPACHO</v>
          </cell>
          <cell r="F4210" t="str">
            <v>NORMAL</v>
          </cell>
          <cell r="G4210" t="str">
            <v>031080202301648</v>
          </cell>
          <cell r="H4210">
            <v>44966</v>
          </cell>
          <cell r="I4210" t="str">
            <v>ENTREGADO</v>
          </cell>
          <cell r="J4210">
            <v>44967</v>
          </cell>
          <cell r="K4210" t="str">
            <v>CAVS AE SALESLAND RECREO_DIEGO MENA</v>
          </cell>
          <cell r="L4210" t="str">
            <v>AV PEDRO VICENTE MALDONADO CENTRO COMERCIAL RECREO NUM 37 45PLANTA BAJA QUITO</v>
          </cell>
        </row>
        <row r="4211">
          <cell r="A4211" t="str">
            <v>2023-01649</v>
          </cell>
          <cell r="B4211">
            <v>512716</v>
          </cell>
          <cell r="C4211" t="str">
            <v>2023-01649</v>
          </cell>
          <cell r="D4211" t="str">
            <v>MOVISTAR</v>
          </cell>
          <cell r="E4211" t="str">
            <v>DESPACHO</v>
          </cell>
          <cell r="F4211" t="str">
            <v>NORMAL</v>
          </cell>
          <cell r="G4211" t="str">
            <v>031080202301649</v>
          </cell>
          <cell r="H4211">
            <v>44966</v>
          </cell>
          <cell r="I4211" t="str">
            <v>ENTREGADO</v>
          </cell>
          <cell r="J4211">
            <v>44967</v>
          </cell>
          <cell r="K4211" t="str">
            <v>CAVS AE SALESLAND SCALA_DIEGO FERNANDO MENA VILLALBA</v>
          </cell>
          <cell r="L4211" t="str">
            <v>Kilometro 12 ½, Parroquia de Cumbaya, CENTRO COMERCIAL SCALA SHOPPING, Planta Baja, Local L104</v>
          </cell>
        </row>
        <row r="4212">
          <cell r="A4212" t="str">
            <v>2023-01650</v>
          </cell>
          <cell r="B4212">
            <v>512717</v>
          </cell>
          <cell r="C4212" t="str">
            <v>2023-01650</v>
          </cell>
          <cell r="D4212" t="str">
            <v>TUENTI</v>
          </cell>
          <cell r="E4212" t="str">
            <v>DESPACHO</v>
          </cell>
          <cell r="F4212" t="str">
            <v>NORMAL</v>
          </cell>
          <cell r="G4212" t="str">
            <v>031080202301650</v>
          </cell>
          <cell r="H4212">
            <v>44966</v>
          </cell>
          <cell r="I4212" t="str">
            <v>ENTREGADO</v>
          </cell>
          <cell r="J4212">
            <v>44967</v>
          </cell>
          <cell r="K4212" t="str">
            <v>NORPHONE TUENTI - GUAYAS_ISAAC GAVILANEZ</v>
          </cell>
          <cell r="L4212" t="str">
            <v>AV. 9 DE OCTUBRE Y PEDRO CARBO (CAV MOVISTAR)</v>
          </cell>
        </row>
        <row r="4213">
          <cell r="A4213" t="str">
            <v>2023-01651</v>
          </cell>
          <cell r="B4213">
            <v>512718</v>
          </cell>
          <cell r="C4213" t="str">
            <v>2023-01651</v>
          </cell>
          <cell r="D4213" t="str">
            <v>TUENTI</v>
          </cell>
          <cell r="E4213" t="str">
            <v>DESPACHO</v>
          </cell>
          <cell r="F4213" t="str">
            <v>NORMAL</v>
          </cell>
          <cell r="G4213" t="str">
            <v>031080202301651</v>
          </cell>
          <cell r="H4213">
            <v>44966</v>
          </cell>
          <cell r="I4213" t="str">
            <v>ENTREGADO</v>
          </cell>
          <cell r="J4213">
            <v>44967</v>
          </cell>
          <cell r="K4213" t="str">
            <v>NORPHONE TUENTI - LOS RIOS_ISAAC GAVILANEZ</v>
          </cell>
          <cell r="L4213" t="str">
            <v>QUEVEDO  SIETE DE OCTUBRE CALLE 6TA ENTRE J Y LA K</v>
          </cell>
        </row>
        <row r="4214">
          <cell r="A4214" t="str">
            <v>2023-01652</v>
          </cell>
          <cell r="B4214">
            <v>512719</v>
          </cell>
          <cell r="C4214" t="str">
            <v>2023-01652</v>
          </cell>
          <cell r="D4214" t="str">
            <v>TUENTI</v>
          </cell>
          <cell r="E4214" t="str">
            <v>DESPACHO</v>
          </cell>
          <cell r="F4214" t="str">
            <v>NORMAL</v>
          </cell>
          <cell r="G4214" t="str">
            <v>031080202301652</v>
          </cell>
          <cell r="H4214">
            <v>44966</v>
          </cell>
          <cell r="I4214" t="str">
            <v>ENTREGADO</v>
          </cell>
          <cell r="J4214">
            <v>44967</v>
          </cell>
          <cell r="K4214" t="str">
            <v>NORPHONE TUENTI - SANTA ELENA_ISAAC GAVILANEZ</v>
          </cell>
          <cell r="L4214" t="str">
            <v>C.C. Paseo Shopping Libertad CAV MOVISTAR: AV Carlos Espinosa E/ calle 10 y 11 C.C. Paseo Shopping Libertad</v>
          </cell>
        </row>
        <row r="4215">
          <cell r="A4215" t="str">
            <v>424908765</v>
          </cell>
          <cell r="B4215">
            <v>512685</v>
          </cell>
          <cell r="C4215" t="str">
            <v>424908765</v>
          </cell>
          <cell r="D4215" t="str">
            <v>FLEXTUENTI</v>
          </cell>
          <cell r="E4215" t="str">
            <v>DESPACHO</v>
          </cell>
          <cell r="F4215" t="str">
            <v>DERIVADO PICK UP</v>
          </cell>
          <cell r="G4215" t="str">
            <v>031080424908765</v>
          </cell>
          <cell r="H4215">
            <v>44966</v>
          </cell>
          <cell r="I4215" t="str">
            <v>ENTREGADO</v>
          </cell>
          <cell r="J4215">
            <v>44970</v>
          </cell>
          <cell r="K4215" t="str">
            <v>Joel Noboa</v>
          </cell>
          <cell r="L4215" t="str">
            <v>OFICINA TRAMACO SAN MARINO</v>
          </cell>
        </row>
        <row r="4216">
          <cell r="A4216" t="str">
            <v>424908766</v>
          </cell>
          <cell r="B4216">
            <v>512686</v>
          </cell>
          <cell r="C4216" t="str">
            <v>424908766</v>
          </cell>
          <cell r="D4216" t="str">
            <v>FLEXTUENTI</v>
          </cell>
          <cell r="E4216" t="str">
            <v>DESPACHO</v>
          </cell>
          <cell r="F4216" t="str">
            <v>NORMAL</v>
          </cell>
          <cell r="G4216" t="str">
            <v>FT85287</v>
          </cell>
          <cell r="H4216">
            <v>44966</v>
          </cell>
          <cell r="I4216" t="str">
            <v>ENTREGADO</v>
          </cell>
          <cell r="J4216">
            <v>44967</v>
          </cell>
          <cell r="K4216" t="str">
            <v>Gisella Evelyn Anapa Cimarron</v>
          </cell>
          <cell r="L4216" t="str">
            <v>COTOCOLLAO  CALLE EMILIO BUSTAMANTE N66 86 CALLE CUICOCHA</v>
          </cell>
        </row>
        <row r="4217">
          <cell r="A4217" t="str">
            <v>WS424908670</v>
          </cell>
          <cell r="B4217">
            <v>512687</v>
          </cell>
          <cell r="C4217" t="str">
            <v>WS424908670</v>
          </cell>
          <cell r="D4217" t="str">
            <v>FLEXTUENTI</v>
          </cell>
          <cell r="E4217" t="str">
            <v>DESPACHO</v>
          </cell>
          <cell r="F4217" t="str">
            <v>NORMAL</v>
          </cell>
          <cell r="G4217" t="str">
            <v>FT85291</v>
          </cell>
          <cell r="H4217">
            <v>44966</v>
          </cell>
          <cell r="I4217" t="str">
            <v>ENTREGADO</v>
          </cell>
          <cell r="J4217">
            <v>44967</v>
          </cell>
          <cell r="K4217" t="str">
            <v>Renata Suarez</v>
          </cell>
          <cell r="L4217" t="str">
            <v>INAQUITO AV REPUBLICA E6 573 ELOY ALFARO</v>
          </cell>
        </row>
        <row r="4218">
          <cell r="A4218" t="str">
            <v>WS424908696</v>
          </cell>
          <cell r="B4218">
            <v>512688</v>
          </cell>
          <cell r="C4218" t="str">
            <v>WS424908696</v>
          </cell>
          <cell r="D4218" t="str">
            <v>FLEXTUENTI</v>
          </cell>
          <cell r="E4218" t="str">
            <v>DESPACHO</v>
          </cell>
          <cell r="F4218" t="str">
            <v>NORMAL</v>
          </cell>
          <cell r="G4218" t="str">
            <v>FT85290</v>
          </cell>
          <cell r="H4218">
            <v>44966</v>
          </cell>
          <cell r="I4218" t="str">
            <v>ENTREGADO</v>
          </cell>
          <cell r="J4218">
            <v>44967</v>
          </cell>
          <cell r="K4218" t="str">
            <v>Ruth Natali Angamarca Merino</v>
          </cell>
          <cell r="L4218" t="str">
            <v>SOLANDA  CALLE GASPAR ESPARZA  TORRE 35  JOAQUIN YEROVI</v>
          </cell>
        </row>
        <row r="4219">
          <cell r="A4219" t="str">
            <v>WS424908738</v>
          </cell>
          <cell r="B4219">
            <v>512689</v>
          </cell>
          <cell r="C4219" t="str">
            <v>WS424908738</v>
          </cell>
          <cell r="D4219" t="str">
            <v>FLEXTUENTI</v>
          </cell>
          <cell r="E4219" t="str">
            <v>DESPACHO</v>
          </cell>
          <cell r="F4219" t="str">
            <v>NORMAL</v>
          </cell>
          <cell r="G4219" t="str">
            <v>031080424908738</v>
          </cell>
          <cell r="H4219">
            <v>44966</v>
          </cell>
          <cell r="I4219" t="str">
            <v>ENTREGADO</v>
          </cell>
          <cell r="J4219">
            <v>44967</v>
          </cell>
          <cell r="K4219" t="str">
            <v>Tatiana Solis</v>
          </cell>
          <cell r="L4219" t="str">
            <v>PASCUALES  CALLE 24B NE  MZ 1017 V35 AV 1 NE</v>
          </cell>
        </row>
        <row r="4220">
          <cell r="A4220" t="str">
            <v>414892483</v>
          </cell>
          <cell r="B4220">
            <v>512649</v>
          </cell>
          <cell r="C4220" t="str">
            <v>414892483</v>
          </cell>
          <cell r="D4220" t="str">
            <v>FLEXTUENTI</v>
          </cell>
          <cell r="E4220" t="str">
            <v>DESPACHO</v>
          </cell>
          <cell r="F4220" t="str">
            <v>NORMAL</v>
          </cell>
          <cell r="G4220" t="str">
            <v>FT85270</v>
          </cell>
          <cell r="H4220">
            <v>44966</v>
          </cell>
          <cell r="I4220" t="str">
            <v>ENTREGADO</v>
          </cell>
          <cell r="J4220">
            <v>44967</v>
          </cell>
          <cell r="K4220" t="str">
            <v>Mario Fernando Cabrera Toapanta</v>
          </cell>
          <cell r="L4220" t="str">
            <v>COTOCOLLAO  10 DE AGOSTO OE2 29 LUIS TUFINO</v>
          </cell>
        </row>
        <row r="4221">
          <cell r="A4221" t="str">
            <v>414892503</v>
          </cell>
          <cell r="B4221">
            <v>512650</v>
          </cell>
          <cell r="C4221" t="str">
            <v>414892503</v>
          </cell>
          <cell r="D4221" t="str">
            <v>FLEXTUENTI</v>
          </cell>
          <cell r="E4221" t="str">
            <v>DESPACHO</v>
          </cell>
          <cell r="F4221" t="str">
            <v>NORMAL</v>
          </cell>
          <cell r="G4221" t="str">
            <v>FT85216</v>
          </cell>
          <cell r="H4221">
            <v>44966</v>
          </cell>
          <cell r="I4221" t="str">
            <v>ENTREGADO</v>
          </cell>
          <cell r="J4221">
            <v>44970</v>
          </cell>
          <cell r="K4221" t="str">
            <v>Celinda Moreira</v>
          </cell>
          <cell r="L4221" t="str">
            <v>XIMENA  CALLE 6TO CJ 52B  MZ E   SOLAR  2  9NO  PEATONAL 12 SE</v>
          </cell>
        </row>
        <row r="4222">
          <cell r="A4222" t="str">
            <v>414892516</v>
          </cell>
          <cell r="B4222">
            <v>512651</v>
          </cell>
          <cell r="C4222" t="str">
            <v>414892516</v>
          </cell>
          <cell r="D4222" t="str">
            <v>FLEXTUENTI</v>
          </cell>
          <cell r="E4222" t="str">
            <v>DESPACHO</v>
          </cell>
          <cell r="F4222" t="str">
            <v>NORMAL</v>
          </cell>
          <cell r="G4222" t="str">
            <v>FT85271</v>
          </cell>
          <cell r="H4222">
            <v>44966</v>
          </cell>
          <cell r="I4222" t="str">
            <v>ENTREGADO</v>
          </cell>
          <cell r="J4222">
            <v>44967</v>
          </cell>
          <cell r="K4222" t="str">
            <v>David Satian</v>
          </cell>
          <cell r="L4222" t="str">
            <v>LA FERROVIARIA CALLE MOCHA E6 27   BIBLIAN</v>
          </cell>
        </row>
        <row r="4223">
          <cell r="A4223" t="str">
            <v>414892522</v>
          </cell>
          <cell r="B4223">
            <v>512652</v>
          </cell>
          <cell r="C4223" t="str">
            <v>414892522</v>
          </cell>
          <cell r="D4223" t="str">
            <v>FLEXTUENTI</v>
          </cell>
          <cell r="E4223" t="str">
            <v>DESPACHO</v>
          </cell>
          <cell r="F4223" t="str">
            <v>NORMAL</v>
          </cell>
          <cell r="G4223" t="str">
            <v>FT85272</v>
          </cell>
          <cell r="H4223">
            <v>44966</v>
          </cell>
          <cell r="I4223" t="str">
            <v>ENTREGADO</v>
          </cell>
          <cell r="J4223">
            <v>44967</v>
          </cell>
          <cell r="K4223" t="str">
            <v>Maribel Rodriguez</v>
          </cell>
          <cell r="L4223" t="str">
            <v>CALDERON CALLE JAIME ROLDOS AGUILERA  OE11 25  JOSE MARIA VELASCO IBARRA</v>
          </cell>
        </row>
        <row r="4224">
          <cell r="A4224" t="str">
            <v>414892535</v>
          </cell>
          <cell r="B4224">
            <v>512653</v>
          </cell>
          <cell r="C4224" t="str">
            <v>414892535</v>
          </cell>
          <cell r="D4224" t="str">
            <v>FLEXTUENTI</v>
          </cell>
          <cell r="E4224" t="str">
            <v>DESPACHO</v>
          </cell>
          <cell r="F4224" t="str">
            <v>NORMAL</v>
          </cell>
          <cell r="G4224" t="str">
            <v>FT85277</v>
          </cell>
          <cell r="H4224">
            <v>44966</v>
          </cell>
          <cell r="I4224" t="str">
            <v>ENTREGADO</v>
          </cell>
          <cell r="J4224">
            <v>44967</v>
          </cell>
          <cell r="K4224" t="str">
            <v>Lorenzo Alexander Velasquez Pizarro</v>
          </cell>
          <cell r="L4224" t="str">
            <v>JIPIJAPA (PI)  CALLE DE LOS VINEDOS N44 291 CALLE DE LOS TULIPANES</v>
          </cell>
        </row>
        <row r="4225">
          <cell r="A4225" t="str">
            <v>424904963</v>
          </cell>
          <cell r="B4225">
            <v>512654</v>
          </cell>
          <cell r="C4225" t="str">
            <v>424904963</v>
          </cell>
          <cell r="D4225" t="str">
            <v>FLEXTUENTI</v>
          </cell>
          <cell r="E4225" t="str">
            <v>DESPACHO</v>
          </cell>
          <cell r="F4225" t="str">
            <v>NORMAL</v>
          </cell>
          <cell r="G4225" t="str">
            <v>FT85276</v>
          </cell>
          <cell r="H4225">
            <v>44966</v>
          </cell>
          <cell r="I4225" t="str">
            <v>ENTREGADO</v>
          </cell>
          <cell r="J4225">
            <v>44967</v>
          </cell>
          <cell r="K4225" t="str">
            <v>NATALIA ELIZABETH LASSO CASTILLO</v>
          </cell>
          <cell r="L4225" t="str">
            <v>BELISARIO QUEVEDO CALLE BARTOLOME DE LAS CASAS SN  CALLE LA ISLA</v>
          </cell>
        </row>
        <row r="4226">
          <cell r="A4226" t="str">
            <v>424904977</v>
          </cell>
          <cell r="B4226">
            <v>512655</v>
          </cell>
          <cell r="C4226" t="str">
            <v>424904977</v>
          </cell>
          <cell r="D4226" t="str">
            <v>FLEXTUENTI</v>
          </cell>
          <cell r="E4226" t="str">
            <v>DESPACHO</v>
          </cell>
          <cell r="F4226" t="str">
            <v>NORMAL</v>
          </cell>
          <cell r="G4226" t="str">
            <v>FT85275</v>
          </cell>
          <cell r="H4226">
            <v>44966</v>
          </cell>
          <cell r="I4226" t="str">
            <v>ENTREGADO</v>
          </cell>
          <cell r="J4226">
            <v>44967</v>
          </cell>
          <cell r="K4226" t="str">
            <v>NATALIA ELIZABETH LASSO CASTILLO</v>
          </cell>
          <cell r="L4226" t="str">
            <v>BELISARIO QUEVEDO CALLE BARTOLOME DE LAS CASAS SN CALLE LA ISLA</v>
          </cell>
        </row>
        <row r="4227">
          <cell r="A4227" t="str">
            <v>424904989</v>
          </cell>
          <cell r="B4227">
            <v>512656</v>
          </cell>
          <cell r="C4227" t="str">
            <v>424904989</v>
          </cell>
          <cell r="D4227" t="str">
            <v>FLEXTUENTI</v>
          </cell>
          <cell r="E4227" t="str">
            <v>DESPACHO</v>
          </cell>
          <cell r="F4227" t="str">
            <v>NORMAL</v>
          </cell>
          <cell r="G4227" t="str">
            <v>FT85274</v>
          </cell>
          <cell r="H4227">
            <v>44966</v>
          </cell>
          <cell r="I4227" t="str">
            <v>ENTREGADO</v>
          </cell>
          <cell r="J4227">
            <v>44967</v>
          </cell>
          <cell r="K4227" t="str">
            <v>NATALIA ELIZABETH LASSO CASTILLO</v>
          </cell>
          <cell r="L4227" t="str">
            <v>BELISARIO QUEVEDO CALLE BARTOLOME DE LAS CASAS SN CALLE LA ISLA</v>
          </cell>
        </row>
        <row r="4228">
          <cell r="A4228" t="str">
            <v>424907037</v>
          </cell>
          <cell r="B4228">
            <v>512657</v>
          </cell>
          <cell r="C4228" t="str">
            <v>424907037</v>
          </cell>
          <cell r="D4228" t="str">
            <v>FLEXTUENTI</v>
          </cell>
          <cell r="E4228" t="str">
            <v>DESPACHO</v>
          </cell>
          <cell r="F4228" t="str">
            <v>NORMAL</v>
          </cell>
          <cell r="G4228" t="str">
            <v>FT85273</v>
          </cell>
          <cell r="H4228">
            <v>44966</v>
          </cell>
          <cell r="I4228" t="str">
            <v>ENTREGADO</v>
          </cell>
          <cell r="J4228">
            <v>44967</v>
          </cell>
          <cell r="K4228" t="str">
            <v>Bryan Alexander Simbana Alvaro</v>
          </cell>
          <cell r="L4228" t="str">
            <v>LLANO CHICO  17 DE SEPTIEMBRE OE1 39 LUIS ELIAS GONZALEZ</v>
          </cell>
        </row>
        <row r="4229">
          <cell r="A4229" t="str">
            <v>424907093</v>
          </cell>
          <cell r="B4229">
            <v>512658</v>
          </cell>
          <cell r="C4229" t="str">
            <v>424907093</v>
          </cell>
          <cell r="D4229" t="str">
            <v>FLEXTUENTI</v>
          </cell>
          <cell r="E4229" t="str">
            <v>DESPACHO</v>
          </cell>
          <cell r="F4229" t="str">
            <v>NORMAL</v>
          </cell>
          <cell r="G4229" t="str">
            <v>031080424907093</v>
          </cell>
          <cell r="H4229">
            <v>44966</v>
          </cell>
          <cell r="I4229" t="str">
            <v>ENTREGADO</v>
          </cell>
          <cell r="J4229">
            <v>44970</v>
          </cell>
          <cell r="K4229" t="str">
            <v>DARIO PALACIOS</v>
          </cell>
          <cell r="L4229" t="str">
            <v>EL PUYO CALLE DIEZ DE AGOSTO  SN  CALLE BOLIVAR</v>
          </cell>
        </row>
        <row r="4230">
          <cell r="A4230" t="str">
            <v>424907114</v>
          </cell>
          <cell r="B4230">
            <v>512659</v>
          </cell>
          <cell r="C4230" t="str">
            <v>424907114</v>
          </cell>
          <cell r="D4230" t="str">
            <v>FLEXTUENTI</v>
          </cell>
          <cell r="E4230" t="str">
            <v>DESPACHO</v>
          </cell>
          <cell r="F4230" t="str">
            <v>NORMAL</v>
          </cell>
          <cell r="G4230" t="str">
            <v>FT85280</v>
          </cell>
          <cell r="H4230">
            <v>44966</v>
          </cell>
          <cell r="I4230" t="str">
            <v>ENTREGADO</v>
          </cell>
          <cell r="J4230">
            <v>44970</v>
          </cell>
          <cell r="K4230" t="str">
            <v>Daniel FIGUEROA</v>
          </cell>
          <cell r="L4230" t="str">
            <v>SOLANDA  CALLE SERAPIO JAPERABI   S14 86  S14 C</v>
          </cell>
        </row>
        <row r="4231">
          <cell r="A4231" t="str">
            <v>424907161</v>
          </cell>
          <cell r="B4231">
            <v>512660</v>
          </cell>
          <cell r="C4231" t="str">
            <v>424907161</v>
          </cell>
          <cell r="D4231" t="str">
            <v>FLEXTUENTI</v>
          </cell>
          <cell r="E4231" t="str">
            <v>DESPACHO</v>
          </cell>
          <cell r="F4231" t="str">
            <v>NORMAL</v>
          </cell>
          <cell r="G4231" t="str">
            <v>FT85279</v>
          </cell>
          <cell r="H4231">
            <v>44966</v>
          </cell>
          <cell r="I4231" t="str">
            <v>ENTREGADO</v>
          </cell>
          <cell r="J4231">
            <v>44967</v>
          </cell>
          <cell r="K4231" t="str">
            <v>Miguel Ramirez</v>
          </cell>
          <cell r="L4231" t="str">
            <v>CALDERON CALLE  VIRGEN DEL CARMEN CASA 11 LOS LINARES</v>
          </cell>
        </row>
        <row r="4232">
          <cell r="A4232" t="str">
            <v>424907574</v>
          </cell>
          <cell r="B4232">
            <v>512661</v>
          </cell>
          <cell r="C4232" t="str">
            <v>424907574</v>
          </cell>
          <cell r="D4232" t="str">
            <v>FLEXTUENTI</v>
          </cell>
          <cell r="E4232" t="str">
            <v>DESPACHO</v>
          </cell>
          <cell r="F4232" t="str">
            <v>NORMAL</v>
          </cell>
          <cell r="G4232" t="str">
            <v>031080424907574</v>
          </cell>
          <cell r="H4232">
            <v>44966</v>
          </cell>
          <cell r="I4232" t="str">
            <v>ENTREGADO</v>
          </cell>
          <cell r="J4232">
            <v>44973</v>
          </cell>
          <cell r="K4232" t="str">
            <v>Jose Luis Rueda Japon</v>
          </cell>
          <cell r="L4232" t="str">
            <v>CATAMAYO  CALLE 24 DE MAYO SN  ABDON CALDERON</v>
          </cell>
        </row>
        <row r="4233">
          <cell r="A4233" t="str">
            <v>424907576</v>
          </cell>
          <cell r="B4233">
            <v>512662</v>
          </cell>
          <cell r="C4233" t="str">
            <v>424907576</v>
          </cell>
          <cell r="D4233" t="str">
            <v>FLEXTUENTI</v>
          </cell>
          <cell r="E4233" t="str">
            <v>DESPACHO</v>
          </cell>
          <cell r="F4233" t="str">
            <v>NORMAL</v>
          </cell>
          <cell r="G4233" t="str">
            <v>IC6880</v>
          </cell>
          <cell r="H4233">
            <v>44966</v>
          </cell>
          <cell r="I4233" t="str">
            <v>ENTREGADO</v>
          </cell>
          <cell r="J4233">
            <v>44967</v>
          </cell>
          <cell r="K4233" t="str">
            <v>Narsisa Esperanza Calle Pesantez</v>
          </cell>
          <cell r="L4233" t="str">
            <v>MACHANGARA CALLE SN  CASA 36  PA  RIO MACHANGARA</v>
          </cell>
        </row>
        <row r="4234">
          <cell r="A4234" t="str">
            <v>424907584</v>
          </cell>
          <cell r="B4234">
            <v>512663</v>
          </cell>
          <cell r="C4234" t="str">
            <v>424907584</v>
          </cell>
          <cell r="D4234" t="str">
            <v>FLEXTUENTI</v>
          </cell>
          <cell r="E4234" t="str">
            <v>DESPACHO</v>
          </cell>
          <cell r="F4234" t="str">
            <v>NORMAL</v>
          </cell>
          <cell r="G4234" t="str">
            <v>FT85278</v>
          </cell>
          <cell r="H4234">
            <v>44966</v>
          </cell>
          <cell r="I4234" t="str">
            <v>ENTREGADO</v>
          </cell>
          <cell r="J4234">
            <v>44967</v>
          </cell>
          <cell r="K4234" t="str">
            <v>Pedro Eduardo Lirio Loor</v>
          </cell>
          <cell r="L4234" t="str">
            <v>LA MAGDALENA  AV MICHELENA  S1160 FRANCISCO CORONEL</v>
          </cell>
        </row>
        <row r="4235">
          <cell r="A4235" t="str">
            <v>424907629</v>
          </cell>
          <cell r="B4235">
            <v>512664</v>
          </cell>
          <cell r="C4235" t="str">
            <v>424907629</v>
          </cell>
          <cell r="D4235" t="str">
            <v>FLEXTUENTI</v>
          </cell>
          <cell r="E4235" t="str">
            <v>DESPACHO</v>
          </cell>
          <cell r="F4235" t="str">
            <v>NORMAL</v>
          </cell>
          <cell r="G4235" t="str">
            <v>FT85244</v>
          </cell>
          <cell r="H4235">
            <v>44966</v>
          </cell>
          <cell r="I4235" t="str">
            <v>ENTREGADO</v>
          </cell>
          <cell r="J4235">
            <v>44967</v>
          </cell>
          <cell r="K4235" t="str">
            <v>Jorge Mendoza</v>
          </cell>
          <cell r="L4235" t="str">
            <v>LA PUNTILLA  AV SEPTIMA MNZ H VILLA 25  RIO VINCES</v>
          </cell>
        </row>
        <row r="4236">
          <cell r="A4236" t="str">
            <v>424907688</v>
          </cell>
          <cell r="B4236">
            <v>512665</v>
          </cell>
          <cell r="C4236" t="str">
            <v>424907688</v>
          </cell>
          <cell r="D4236" t="str">
            <v>FLEXTUENTI</v>
          </cell>
          <cell r="E4236" t="str">
            <v>DESPACHO</v>
          </cell>
          <cell r="F4236" t="str">
            <v>NORMAL</v>
          </cell>
          <cell r="G4236" t="str">
            <v>FT85281</v>
          </cell>
          <cell r="H4236">
            <v>44966</v>
          </cell>
          <cell r="I4236" t="str">
            <v>ENTREGADO</v>
          </cell>
          <cell r="J4236">
            <v>44967</v>
          </cell>
          <cell r="K4236" t="str">
            <v>Xavier Alfonso Mora Santi</v>
          </cell>
          <cell r="L4236" t="str">
            <v>TURUBAMBA   AV SOLANDA S11 387 AV TNTE HUGO ORTIZ</v>
          </cell>
        </row>
        <row r="4237">
          <cell r="A4237" t="str">
            <v>424907699</v>
          </cell>
          <cell r="B4237">
            <v>512666</v>
          </cell>
          <cell r="C4237" t="str">
            <v>424907699</v>
          </cell>
          <cell r="D4237" t="str">
            <v>FLEXTUENTI</v>
          </cell>
          <cell r="E4237" t="str">
            <v>DESPACHO</v>
          </cell>
          <cell r="F4237" t="str">
            <v>NORMAL</v>
          </cell>
          <cell r="G4237" t="str">
            <v>FT85282</v>
          </cell>
          <cell r="H4237">
            <v>44966</v>
          </cell>
          <cell r="I4237" t="str">
            <v>ENTREGADO</v>
          </cell>
          <cell r="J4237">
            <v>44967</v>
          </cell>
          <cell r="K4237" t="str">
            <v>Andres Felipe Herrera Cevallos</v>
          </cell>
          <cell r="L4237" t="str">
            <v>JIPIJAPA  AV  ELOY ALFARO DELGADO  N47 109 DE LOS PERALES</v>
          </cell>
        </row>
        <row r="4238">
          <cell r="A4238" t="str">
            <v>424907701</v>
          </cell>
          <cell r="B4238">
            <v>512667</v>
          </cell>
          <cell r="C4238" t="str">
            <v>424907701</v>
          </cell>
          <cell r="D4238" t="str">
            <v>FLEXTUENTI</v>
          </cell>
          <cell r="E4238" t="str">
            <v>DESPACHO</v>
          </cell>
          <cell r="F4238" t="str">
            <v>NORMAL</v>
          </cell>
          <cell r="G4238" t="str">
            <v>031080424907701</v>
          </cell>
          <cell r="H4238">
            <v>44966</v>
          </cell>
          <cell r="I4238" t="str">
            <v>ENTREGADO</v>
          </cell>
          <cell r="J4238">
            <v>44970</v>
          </cell>
          <cell r="K4238" t="str">
            <v>Juan Hidalgo</v>
          </cell>
          <cell r="L4238" t="str">
            <v>ALOASI  CALLE VALENTIN NUNEZ SN  CALLE VICTOR VELASCO</v>
          </cell>
        </row>
        <row r="4239">
          <cell r="A4239" t="str">
            <v>424907752</v>
          </cell>
          <cell r="B4239">
            <v>512668</v>
          </cell>
          <cell r="C4239" t="str">
            <v>424907752</v>
          </cell>
          <cell r="D4239" t="str">
            <v>FLEXTUENTI</v>
          </cell>
          <cell r="E4239" t="str">
            <v>DESPACHO</v>
          </cell>
          <cell r="F4239" t="str">
            <v>NORMAL</v>
          </cell>
          <cell r="G4239" t="str">
            <v>FT85283</v>
          </cell>
          <cell r="H4239">
            <v>44966</v>
          </cell>
          <cell r="I4239" t="str">
            <v>ENTREGADO</v>
          </cell>
          <cell r="J4239">
            <v>44967</v>
          </cell>
          <cell r="K4239" t="str">
            <v>Wilson Tapia</v>
          </cell>
          <cell r="L4239" t="str">
            <v>LA CONCEPCION  AV RIO AMAZONAS  SN AV DE LA PRENSA</v>
          </cell>
        </row>
        <row r="4240">
          <cell r="A4240" t="str">
            <v>424907760</v>
          </cell>
          <cell r="B4240">
            <v>512669</v>
          </cell>
          <cell r="C4240" t="str">
            <v>424907760</v>
          </cell>
          <cell r="D4240" t="str">
            <v>FLEXTUENTI</v>
          </cell>
          <cell r="E4240" t="str">
            <v>DESPACHO</v>
          </cell>
          <cell r="F4240" t="str">
            <v>NORMAL</v>
          </cell>
          <cell r="G4240" t="str">
            <v>031080424907760</v>
          </cell>
          <cell r="H4240">
            <v>44966</v>
          </cell>
          <cell r="I4240" t="str">
            <v>ENTREGADO</v>
          </cell>
          <cell r="J4240">
            <v>44970</v>
          </cell>
          <cell r="K4240" t="str">
            <v>Jose Ismael Lalangui Arcos</v>
          </cell>
          <cell r="L4240" t="str">
            <v>CHIGUILPE  VENUSTIANO CARRANZA 114 BENITO JAUREZ</v>
          </cell>
        </row>
        <row r="4241">
          <cell r="A4241" t="str">
            <v>424907762</v>
          </cell>
          <cell r="B4241">
            <v>512670</v>
          </cell>
          <cell r="C4241" t="str">
            <v>424907762</v>
          </cell>
          <cell r="D4241" t="str">
            <v>FLEXTUENTI</v>
          </cell>
          <cell r="E4241" t="str">
            <v>DESPACHO</v>
          </cell>
          <cell r="F4241" t="str">
            <v>NORMAL</v>
          </cell>
          <cell r="G4241" t="str">
            <v>FT85284</v>
          </cell>
          <cell r="H4241">
            <v>44966</v>
          </cell>
          <cell r="I4241" t="str">
            <v>ENTREGADO</v>
          </cell>
          <cell r="J4241">
            <v>44967</v>
          </cell>
          <cell r="K4241" t="str">
            <v>EDGAR FUENTES</v>
          </cell>
          <cell r="L4241" t="str">
            <v>BELISARIO QUEVEDO CALLE LA RABIDA  PISO 1  LA PINTA</v>
          </cell>
        </row>
        <row r="4242">
          <cell r="A4242" t="str">
            <v>424907771</v>
          </cell>
          <cell r="B4242">
            <v>512671</v>
          </cell>
          <cell r="C4242" t="str">
            <v>424907771</v>
          </cell>
          <cell r="D4242" t="str">
            <v>FLEXTUENTI</v>
          </cell>
          <cell r="E4242" t="str">
            <v>DESPACHO</v>
          </cell>
          <cell r="F4242" t="str">
            <v>NORMAL</v>
          </cell>
          <cell r="G4242" t="str">
            <v>031080424907771</v>
          </cell>
          <cell r="H4242">
            <v>44966</v>
          </cell>
          <cell r="I4242" t="str">
            <v>ENTREGADO</v>
          </cell>
          <cell r="J4242">
            <v>44967</v>
          </cell>
          <cell r="K4242" t="str">
            <v>Segundo Salvador Zhindon Matute</v>
          </cell>
          <cell r="L4242" t="str">
            <v>CHIGUILPE CALLE JORGE ELIECER GAITAN  LT50  AV ABRAHAM CALAZACON</v>
          </cell>
        </row>
        <row r="4243">
          <cell r="A4243" t="str">
            <v>424907828</v>
          </cell>
          <cell r="B4243">
            <v>512672</v>
          </cell>
          <cell r="C4243" t="str">
            <v>424907828</v>
          </cell>
          <cell r="D4243" t="str">
            <v>FLEXTUENTI</v>
          </cell>
          <cell r="E4243" t="str">
            <v>DESPACHO</v>
          </cell>
          <cell r="F4243" t="str">
            <v>NORMAL</v>
          </cell>
          <cell r="G4243" t="str">
            <v>031080424907828</v>
          </cell>
          <cell r="H4243">
            <v>44966</v>
          </cell>
          <cell r="I4243" t="str">
            <v>ENTREGADO</v>
          </cell>
          <cell r="J4243">
            <v>44967</v>
          </cell>
          <cell r="K4243" t="str">
            <v>Alejandro Mora</v>
          </cell>
          <cell r="L4243" t="str">
            <v>EL SAGRARIO  LOS GALEANOS SN CORREDOR PERIFERICO SUR</v>
          </cell>
        </row>
        <row r="4244">
          <cell r="A4244" t="str">
            <v>424907835</v>
          </cell>
          <cell r="B4244">
            <v>512673</v>
          </cell>
          <cell r="C4244" t="str">
            <v>424907835</v>
          </cell>
          <cell r="D4244" t="str">
            <v>FLEXTUENTI</v>
          </cell>
          <cell r="E4244" t="str">
            <v>DESPACHO</v>
          </cell>
          <cell r="F4244" t="str">
            <v>NORMAL</v>
          </cell>
          <cell r="G4244" t="str">
            <v>031080424907835</v>
          </cell>
          <cell r="H4244">
            <v>44966</v>
          </cell>
          <cell r="I4244" t="str">
            <v>ENTREGADO</v>
          </cell>
          <cell r="J4244">
            <v>44971</v>
          </cell>
          <cell r="K4244" t="str">
            <v>Cristian Romero</v>
          </cell>
          <cell r="L4244" t="str">
            <v>OCHO LEON   SUCRE SN JUAN MONTALVO</v>
          </cell>
        </row>
        <row r="4245">
          <cell r="A4245" t="str">
            <v>424907837</v>
          </cell>
          <cell r="B4245">
            <v>512674</v>
          </cell>
          <cell r="C4245" t="str">
            <v>424907837</v>
          </cell>
          <cell r="D4245" t="str">
            <v>FLEXTUENTI</v>
          </cell>
          <cell r="E4245" t="str">
            <v>DESPACHO</v>
          </cell>
          <cell r="F4245" t="str">
            <v>DERIVADO PICK UP</v>
          </cell>
          <cell r="G4245" t="str">
            <v>031080424907837</v>
          </cell>
          <cell r="H4245">
            <v>44966</v>
          </cell>
          <cell r="I4245" t="str">
            <v>ENTREGADO</v>
          </cell>
          <cell r="J4245">
            <v>44970</v>
          </cell>
          <cell r="K4245" t="str">
            <v>Cristian Santiago Pinenla Flores</v>
          </cell>
          <cell r="L4245" t="str">
            <v>OFICINA TRAMACO ELOY ALFARO</v>
          </cell>
        </row>
        <row r="4246">
          <cell r="A4246" t="str">
            <v>424907877</v>
          </cell>
          <cell r="B4246">
            <v>512675</v>
          </cell>
          <cell r="C4246" t="str">
            <v>424907877</v>
          </cell>
          <cell r="D4246" t="str">
            <v>FLEXTUENTI</v>
          </cell>
          <cell r="E4246" t="str">
            <v>DESPACHO</v>
          </cell>
          <cell r="F4246" t="str">
            <v>NORMAL</v>
          </cell>
          <cell r="G4246" t="str">
            <v>031080424907877</v>
          </cell>
          <cell r="H4246">
            <v>44966</v>
          </cell>
          <cell r="I4246" t="str">
            <v>ENTREGADO</v>
          </cell>
          <cell r="J4246">
            <v>44967</v>
          </cell>
          <cell r="K4246" t="str">
            <v>William Caiza</v>
          </cell>
          <cell r="L4246" t="str">
            <v>MALDONADO  CELSO  RODRIGUEZ SN QUITO</v>
          </cell>
        </row>
        <row r="4247">
          <cell r="A4247" t="str">
            <v>424907893</v>
          </cell>
          <cell r="B4247">
            <v>512676</v>
          </cell>
          <cell r="C4247" t="str">
            <v>424907893</v>
          </cell>
          <cell r="D4247" t="str">
            <v>FLEXTUENTI</v>
          </cell>
          <cell r="E4247" t="str">
            <v>DESPACHO</v>
          </cell>
          <cell r="F4247" t="str">
            <v>NORMAL</v>
          </cell>
          <cell r="G4247" t="str">
            <v>FT85285</v>
          </cell>
          <cell r="H4247">
            <v>44966</v>
          </cell>
          <cell r="I4247" t="str">
            <v>ENTREGADO</v>
          </cell>
          <cell r="J4247">
            <v>44967</v>
          </cell>
          <cell r="K4247" t="str">
            <v>Anahi Naranjo</v>
          </cell>
          <cell r="L4247" t="str">
            <v>BELISARIO QUEVEDO CALLE HUMBERTO ALBORNOZ OE5208 CALLE M DE NIZA</v>
          </cell>
        </row>
        <row r="4248">
          <cell r="A4248" t="str">
            <v>424908649</v>
          </cell>
          <cell r="B4248">
            <v>512678</v>
          </cell>
          <cell r="C4248" t="str">
            <v>424908649</v>
          </cell>
          <cell r="D4248" t="str">
            <v>FLEXTUENTI</v>
          </cell>
          <cell r="E4248" t="str">
            <v>DESPACHO</v>
          </cell>
          <cell r="F4248" t="str">
            <v>NORMAL</v>
          </cell>
          <cell r="G4248" t="str">
            <v>FT85215</v>
          </cell>
          <cell r="H4248">
            <v>44966</v>
          </cell>
          <cell r="I4248" t="str">
            <v>ENTREGADO</v>
          </cell>
          <cell r="J4248">
            <v>44967</v>
          </cell>
          <cell r="K4248" t="str">
            <v>Jessie celeste Moncayo ortiz</v>
          </cell>
          <cell r="L4248" t="str">
            <v>LETAMENDI CALLE GUERRERO MARTINEZ  17 15 ENTRE CALLE LETAMENDI Y CALLE FRANCISCO DE MARCO</v>
          </cell>
        </row>
        <row r="4249">
          <cell r="A4249" t="str">
            <v>424908667</v>
          </cell>
          <cell r="B4249">
            <v>512679</v>
          </cell>
          <cell r="C4249" t="str">
            <v>424908667</v>
          </cell>
          <cell r="D4249" t="str">
            <v>FLEXTUENTI</v>
          </cell>
          <cell r="E4249" t="str">
            <v>DESPACHO</v>
          </cell>
          <cell r="F4249" t="str">
            <v>NORMAL</v>
          </cell>
          <cell r="G4249" t="str">
            <v>031080424908667</v>
          </cell>
          <cell r="H4249">
            <v>44966</v>
          </cell>
          <cell r="I4249" t="str">
            <v>DEVOLUCION_EN_PROCESO</v>
          </cell>
          <cell r="J4249">
            <v>44973</v>
          </cell>
          <cell r="K4249" t="str">
            <v>ALEXANDER DAVID AJILA CHINCHAY</v>
          </cell>
          <cell r="L4249" t="str">
            <v>SHUSHUFINDI  AV UNIDAD NACIONAL SN AV NAPO</v>
          </cell>
        </row>
        <row r="4250">
          <cell r="A4250" t="str">
            <v>424908668</v>
          </cell>
          <cell r="B4250">
            <v>512680</v>
          </cell>
          <cell r="C4250" t="str">
            <v>424908668</v>
          </cell>
          <cell r="D4250" t="str">
            <v>FLEXTUENTI</v>
          </cell>
          <cell r="E4250" t="str">
            <v>DESPACHO</v>
          </cell>
          <cell r="F4250" t="str">
            <v>NORMAL</v>
          </cell>
          <cell r="G4250" t="str">
            <v>FT85288</v>
          </cell>
          <cell r="H4250">
            <v>44966</v>
          </cell>
          <cell r="I4250" t="str">
            <v>ENTREGADO</v>
          </cell>
          <cell r="J4250">
            <v>44967</v>
          </cell>
          <cell r="K4250" t="str">
            <v>Mauricio rafael Fajardo ortiz</v>
          </cell>
          <cell r="L4250" t="str">
            <v>CALDERON   CALLE DE LAS GUACAMAYAS N57 07 CALLE ATAHUALPA</v>
          </cell>
        </row>
        <row r="4251">
          <cell r="A4251" t="str">
            <v>424908679</v>
          </cell>
          <cell r="B4251">
            <v>512681</v>
          </cell>
          <cell r="C4251" t="str">
            <v>424908679</v>
          </cell>
          <cell r="D4251" t="str">
            <v>FLEXTUENTI</v>
          </cell>
          <cell r="E4251" t="str">
            <v>DESPACHO</v>
          </cell>
          <cell r="F4251" t="str">
            <v>NORMAL</v>
          </cell>
          <cell r="G4251" t="str">
            <v>031080424908679</v>
          </cell>
          <cell r="H4251">
            <v>44966</v>
          </cell>
          <cell r="I4251" t="str">
            <v>ENTREGADO</v>
          </cell>
          <cell r="J4251">
            <v>44967</v>
          </cell>
          <cell r="K4251" t="str">
            <v>Adrian Stalyn Tomala Panchana</v>
          </cell>
          <cell r="L4251" t="str">
            <v>CARLOS ESPINOZA LARREA  CALLE AGUSTIN FEBRES CORDERO TYLER SN  GUAYAS Y QUIL</v>
          </cell>
        </row>
        <row r="4252">
          <cell r="A4252" t="str">
            <v>424908726</v>
          </cell>
          <cell r="B4252">
            <v>512682</v>
          </cell>
          <cell r="C4252" t="str">
            <v>424908726</v>
          </cell>
          <cell r="D4252" t="str">
            <v>FLEXTUENTI</v>
          </cell>
          <cell r="E4252" t="str">
            <v>DESPACHO</v>
          </cell>
          <cell r="F4252" t="str">
            <v>NORMAL</v>
          </cell>
          <cell r="G4252" t="str">
            <v>FT85289</v>
          </cell>
          <cell r="H4252">
            <v>44966</v>
          </cell>
          <cell r="I4252" t="str">
            <v>ENTREGADO</v>
          </cell>
          <cell r="J4252">
            <v>44967</v>
          </cell>
          <cell r="K4252" t="str">
            <v>Ruth Natali Angamarca Merino</v>
          </cell>
          <cell r="L4252" t="str">
            <v>SOLANDA  CALLE  GASPAR ESPARZA  TORRE 35 JOAQUIN YEROVI</v>
          </cell>
        </row>
        <row r="4253">
          <cell r="A4253" t="str">
            <v>424908728</v>
          </cell>
          <cell r="B4253">
            <v>512683</v>
          </cell>
          <cell r="C4253" t="str">
            <v>424908728</v>
          </cell>
          <cell r="D4253" t="str">
            <v>FLEXTUENTI</v>
          </cell>
          <cell r="E4253" t="str">
            <v>DESPACHO</v>
          </cell>
          <cell r="F4253" t="str">
            <v>NORMAL</v>
          </cell>
          <cell r="G4253" t="str">
            <v>031080424908728</v>
          </cell>
          <cell r="H4253">
            <v>44966</v>
          </cell>
          <cell r="I4253" t="str">
            <v>ENTREGADO</v>
          </cell>
          <cell r="J4253">
            <v>44967</v>
          </cell>
          <cell r="K4253" t="str">
            <v>David Herrera Herrera</v>
          </cell>
          <cell r="L4253" t="str">
            <v>RIO TOACHI  CALLE LOS FICUS SN  DE LOS  MIRTOS</v>
          </cell>
        </row>
        <row r="4254">
          <cell r="A4254" t="str">
            <v>424908747</v>
          </cell>
          <cell r="B4254">
            <v>512684</v>
          </cell>
          <cell r="C4254" t="str">
            <v>424908747</v>
          </cell>
          <cell r="D4254" t="str">
            <v>FLEXTUENTI</v>
          </cell>
          <cell r="E4254" t="str">
            <v>DESPACHO</v>
          </cell>
          <cell r="F4254" t="str">
            <v>DERIVADO PICK UP</v>
          </cell>
          <cell r="G4254" t="str">
            <v>031080424908747</v>
          </cell>
          <cell r="H4254">
            <v>44966</v>
          </cell>
          <cell r="I4254" t="str">
            <v>INCIDENCIA</v>
          </cell>
          <cell r="J4254">
            <v>44973</v>
          </cell>
          <cell r="K4254" t="str">
            <v>Marcia Pincay</v>
          </cell>
          <cell r="L4254" t="str">
            <v>OFICINA TRAMACO CENTRO DE DISTRIBUCION VIA A DAULE</v>
          </cell>
        </row>
        <row r="4255">
          <cell r="A4255" t="str">
            <v>2023-01615</v>
          </cell>
          <cell r="B4255">
            <v>512640</v>
          </cell>
          <cell r="C4255" t="str">
            <v>2023-01615</v>
          </cell>
          <cell r="D4255" t="str">
            <v>MOVISTAR</v>
          </cell>
          <cell r="E4255" t="str">
            <v>DESPACHO</v>
          </cell>
          <cell r="F4255" t="str">
            <v>NORMAL</v>
          </cell>
          <cell r="G4255" t="str">
            <v>031080202301615</v>
          </cell>
          <cell r="H4255">
            <v>44966</v>
          </cell>
          <cell r="I4255" t="str">
            <v>ENTREGADO</v>
          </cell>
          <cell r="J4255">
            <v>44967</v>
          </cell>
          <cell r="K4255" t="str">
            <v>CAVS AE NORPHONE EL JARDIN_PAOLA MORAN</v>
          </cell>
          <cell r="L4255" t="str">
            <v xml:space="preserve">AV AMAZONAS N6  114 Y REPUBLICA CC EL JARDIN  </v>
          </cell>
        </row>
        <row r="4256">
          <cell r="A4256" t="str">
            <v>2023-01616</v>
          </cell>
          <cell r="B4256">
            <v>512641</v>
          </cell>
          <cell r="C4256" t="str">
            <v>2023-01616</v>
          </cell>
          <cell r="D4256" t="str">
            <v>MOVISTAR</v>
          </cell>
          <cell r="E4256" t="str">
            <v>DESPACHO</v>
          </cell>
          <cell r="F4256" t="str">
            <v>NORMAL</v>
          </cell>
          <cell r="G4256" t="str">
            <v>031080202301616</v>
          </cell>
          <cell r="H4256">
            <v>44966</v>
          </cell>
          <cell r="I4256" t="str">
            <v>ENTREGADO</v>
          </cell>
          <cell r="J4256">
            <v>44967</v>
          </cell>
          <cell r="K4256" t="str">
            <v>AE NORPHONE RIOBAMBA_LOURDES BRAVO</v>
          </cell>
          <cell r="L4256" t="str">
            <v>10 DE AGOSTO Y GARCIA MORENO ESQUINA LOCAL PLANTA BAJA DIAGONAL BANCO INTERNACIONAL</v>
          </cell>
        </row>
        <row r="4257">
          <cell r="A4257" t="str">
            <v>2023-01617</v>
          </cell>
          <cell r="B4257">
            <v>512642</v>
          </cell>
          <cell r="C4257" t="str">
            <v>2023-01617</v>
          </cell>
          <cell r="D4257" t="str">
            <v>MOVISTAR</v>
          </cell>
          <cell r="E4257" t="str">
            <v>DESPACHO</v>
          </cell>
          <cell r="F4257" t="str">
            <v>NORMAL</v>
          </cell>
          <cell r="G4257" t="str">
            <v>031080202301617</v>
          </cell>
          <cell r="H4257">
            <v>44966</v>
          </cell>
          <cell r="I4257" t="str">
            <v>ENTREGADO</v>
          </cell>
          <cell r="J4257">
            <v>44967</v>
          </cell>
          <cell r="K4257" t="str">
            <v xml:space="preserve">CAVS AE SALESLAND MACHALA_MENA DIEGO </v>
          </cell>
          <cell r="L4257" t="str">
            <v>CALLE ROCAFUERTE 1005 ENTRE 09 DE MAYO Y GUAYAS</v>
          </cell>
        </row>
        <row r="4258">
          <cell r="A4258" t="str">
            <v>2023-01618</v>
          </cell>
          <cell r="B4258">
            <v>512643</v>
          </cell>
          <cell r="C4258" t="str">
            <v>2023-01618</v>
          </cell>
          <cell r="D4258" t="str">
            <v>MOVISTAR</v>
          </cell>
          <cell r="E4258" t="str">
            <v>DESPACHO</v>
          </cell>
          <cell r="F4258" t="str">
            <v>NORMAL</v>
          </cell>
          <cell r="G4258" t="str">
            <v>031080202301618</v>
          </cell>
          <cell r="H4258">
            <v>44966</v>
          </cell>
          <cell r="I4258" t="str">
            <v>ENTREGADO</v>
          </cell>
          <cell r="J4258">
            <v>44967</v>
          </cell>
          <cell r="K4258" t="str">
            <v xml:space="preserve">AE NORPHONE SANTO DOMINGO_LOURDES BRAVO </v>
          </cell>
          <cell r="L4258" t="str">
            <v>Av Quito &amp; Av. Abraham Calazaccon. C C. Paseo Shoping. Local 15 Frente a Computron al Lado de Crocs</v>
          </cell>
        </row>
        <row r="4259">
          <cell r="A4259" t="str">
            <v>2023-01619</v>
          </cell>
          <cell r="B4259">
            <v>512644</v>
          </cell>
          <cell r="C4259" t="str">
            <v>2023-01619</v>
          </cell>
          <cell r="D4259" t="str">
            <v>MOVISTAR</v>
          </cell>
          <cell r="E4259" t="str">
            <v>DESPACHO</v>
          </cell>
          <cell r="F4259" t="str">
            <v>NORMAL</v>
          </cell>
          <cell r="G4259" t="str">
            <v>031080202301619</v>
          </cell>
          <cell r="H4259">
            <v>44966</v>
          </cell>
          <cell r="I4259" t="str">
            <v>ENTREGADO</v>
          </cell>
          <cell r="J4259">
            <v>44967</v>
          </cell>
          <cell r="K4259" t="str">
            <v xml:space="preserve">AE SMARTPHONELANDIA CITYMALL_ROMERO RODRIGUEZ CESAR BERNABE </v>
          </cell>
          <cell r="L4259" t="str">
            <v>URBANIZACION LA ROMAREDA ETAPA 5 MZ  1979 V3</v>
          </cell>
        </row>
        <row r="4260">
          <cell r="A4260" t="str">
            <v>2023-01620</v>
          </cell>
          <cell r="B4260">
            <v>512645</v>
          </cell>
          <cell r="C4260" t="str">
            <v>2023-01620</v>
          </cell>
          <cell r="D4260" t="str">
            <v>MOVISTAR</v>
          </cell>
          <cell r="E4260" t="str">
            <v>DESPACHO</v>
          </cell>
          <cell r="F4260" t="str">
            <v>NORMAL</v>
          </cell>
          <cell r="G4260" t="str">
            <v>031080202301620</v>
          </cell>
          <cell r="H4260">
            <v>44966</v>
          </cell>
          <cell r="I4260" t="str">
            <v>ENTREGADO</v>
          </cell>
          <cell r="J4260">
            <v>44968</v>
          </cell>
          <cell r="K4260" t="str">
            <v>GRUPO ROMERO (C.C. MALL EL FORTIN)_ROMERO RODRIGUEZ MAURENY GEANELLA</v>
          </cell>
          <cell r="L4260" t="str">
            <v>Av perimetral calle casuarina Centro Comercial  Mall del fortin</v>
          </cell>
        </row>
        <row r="4261">
          <cell r="A4261" t="str">
            <v>2023-01621</v>
          </cell>
          <cell r="B4261">
            <v>512646</v>
          </cell>
          <cell r="C4261" t="str">
            <v>2023-01621</v>
          </cell>
          <cell r="D4261" t="str">
            <v>MOVISTAR</v>
          </cell>
          <cell r="E4261" t="str">
            <v>DESPACHO</v>
          </cell>
          <cell r="F4261" t="str">
            <v>NORMAL</v>
          </cell>
          <cell r="G4261" t="str">
            <v>031080202301621</v>
          </cell>
          <cell r="H4261">
            <v>44966</v>
          </cell>
          <cell r="I4261" t="str">
            <v>ENTREGADO</v>
          </cell>
          <cell r="J4261">
            <v>44968</v>
          </cell>
          <cell r="K4261" t="str">
            <v>AE CORPORATIVO ROMERO RYRTECH (MALL DEL SUR)_MAURENY ROMERO</v>
          </cell>
          <cell r="L4261" t="str">
            <v>Av. 25 de Julio y Ernesto Alban locales 111 y 112</v>
          </cell>
        </row>
        <row r="4262">
          <cell r="A4262" t="str">
            <v>2023-01622</v>
          </cell>
          <cell r="B4262">
            <v>512647</v>
          </cell>
          <cell r="C4262" t="str">
            <v>2023-01622</v>
          </cell>
          <cell r="D4262" t="str">
            <v>MOVISTAR</v>
          </cell>
          <cell r="E4262" t="str">
            <v>DESPACHO</v>
          </cell>
          <cell r="F4262" t="str">
            <v>NORMAL</v>
          </cell>
          <cell r="G4262" t="str">
            <v>031080202301622</v>
          </cell>
          <cell r="H4262">
            <v>44966</v>
          </cell>
          <cell r="I4262" t="str">
            <v>ENTREGADO</v>
          </cell>
          <cell r="J4262">
            <v>44967</v>
          </cell>
          <cell r="K4262" t="str">
            <v>AE NORPHONE PORTOVIEJO_JORGE EDUARDO GUZMAN BENITEZ</v>
          </cell>
          <cell r="L4262" t="str">
            <v>Av. America y, Jorge Washington, Portoviejo LOCAL 16 Y 17 PLANTA BAJA</v>
          </cell>
        </row>
        <row r="4263">
          <cell r="A4263" t="str">
            <v>2023-01592</v>
          </cell>
          <cell r="B4263">
            <v>512617</v>
          </cell>
          <cell r="C4263" t="str">
            <v>2023-01592</v>
          </cell>
          <cell r="D4263" t="str">
            <v>MOVISTAR</v>
          </cell>
          <cell r="E4263" t="str">
            <v>DESPACHO</v>
          </cell>
          <cell r="F4263" t="str">
            <v>NORMAL</v>
          </cell>
          <cell r="G4263" t="str">
            <v>031080202301592</v>
          </cell>
          <cell r="H4263">
            <v>44966</v>
          </cell>
          <cell r="I4263" t="str">
            <v>ENTREGADO</v>
          </cell>
          <cell r="J4263">
            <v>44967</v>
          </cell>
          <cell r="K4263" t="str">
            <v>AGENTE AE CELISTICS EL RECREO QUITO_KLEBER GRANDA_DANY IMBAQUINGO</v>
          </cell>
          <cell r="L4263" t="str">
            <v xml:space="preserve">FRANQUICIA PEDRO VICENTE MALDONADO 510194 Y CALVAS CC RECREO OF P106 </v>
          </cell>
        </row>
        <row r="4264">
          <cell r="A4264" t="str">
            <v>2023-01593</v>
          </cell>
          <cell r="B4264">
            <v>512618</v>
          </cell>
          <cell r="C4264" t="str">
            <v>2023-01593</v>
          </cell>
          <cell r="D4264" t="str">
            <v>MOVISTAR</v>
          </cell>
          <cell r="E4264" t="str">
            <v>DESPACHO</v>
          </cell>
          <cell r="F4264" t="str">
            <v>NORMAL</v>
          </cell>
          <cell r="G4264" t="str">
            <v>031080202301593</v>
          </cell>
          <cell r="H4264">
            <v>44966</v>
          </cell>
          <cell r="I4264" t="str">
            <v>ENTREGADO</v>
          </cell>
          <cell r="J4264">
            <v>44967</v>
          </cell>
          <cell r="K4264" t="str">
            <v>AGENTE AE CELISTICS MALL DE LOS ANDES_KLEBER GRANDA_DANY IMBAQUINGO</v>
          </cell>
          <cell r="L4264" t="str">
            <v>Av. Atahualpa y Victor Hugo, Centro Comercial Mall de los Andes Local #120.</v>
          </cell>
        </row>
        <row r="4265">
          <cell r="A4265" t="str">
            <v>2023-01594</v>
          </cell>
          <cell r="B4265">
            <v>512619</v>
          </cell>
          <cell r="C4265" t="str">
            <v>2023-01594</v>
          </cell>
          <cell r="D4265" t="str">
            <v>MOVISTAR</v>
          </cell>
          <cell r="E4265" t="str">
            <v>DESPACHO</v>
          </cell>
          <cell r="F4265" t="str">
            <v>NORMAL</v>
          </cell>
          <cell r="G4265" t="str">
            <v>031080202301594</v>
          </cell>
          <cell r="H4265">
            <v>44966</v>
          </cell>
          <cell r="I4265" t="str">
            <v>ENTREGADO</v>
          </cell>
          <cell r="J4265">
            <v>44967</v>
          </cell>
          <cell r="K4265" t="str">
            <v>AGENTE AE CELISTICS SAN LUIS_KLEBER GRANDA_DANY IMBAQUINGO</v>
          </cell>
          <cell r="L4265" t="str">
            <v xml:space="preserve">CAVS PREMIUM AUTOPISTA GRAL RUMINAHUI Y AV SAN LUIS  </v>
          </cell>
        </row>
        <row r="4266">
          <cell r="A4266" t="str">
            <v>2023-01595</v>
          </cell>
          <cell r="B4266">
            <v>512620</v>
          </cell>
          <cell r="C4266" t="str">
            <v>2023-01595</v>
          </cell>
          <cell r="D4266" t="str">
            <v>MOVISTAR</v>
          </cell>
          <cell r="E4266" t="str">
            <v>DESPACHO</v>
          </cell>
          <cell r="F4266" t="str">
            <v>NORMAL</v>
          </cell>
          <cell r="G4266" t="str">
            <v>031080202301595</v>
          </cell>
          <cell r="H4266">
            <v>44966</v>
          </cell>
          <cell r="I4266" t="str">
            <v>ENTREGADO</v>
          </cell>
          <cell r="J4266">
            <v>44967</v>
          </cell>
          <cell r="K4266" t="str">
            <v>CAVS AE SALESLAND CONDADO_DIEGO MENA</v>
          </cell>
          <cell r="L4266" t="str">
            <v>AV DE LA PRENSA Y AV KENNED CENTRO COMERCIAL CONDADO SHOPING NIVEL 3 NUM L35 4 355 QUITO</v>
          </cell>
        </row>
        <row r="4267">
          <cell r="A4267" t="str">
            <v>2023-01596</v>
          </cell>
          <cell r="B4267">
            <v>512621</v>
          </cell>
          <cell r="C4267" t="str">
            <v>2023-01596</v>
          </cell>
          <cell r="D4267" t="str">
            <v>MOVISTAR</v>
          </cell>
          <cell r="E4267" t="str">
            <v>DESPACHO</v>
          </cell>
          <cell r="F4267" t="str">
            <v>NORMAL</v>
          </cell>
          <cell r="G4267" t="str">
            <v>031080202301596</v>
          </cell>
          <cell r="H4267">
            <v>44966</v>
          </cell>
          <cell r="I4267" t="str">
            <v>ENTREGADO</v>
          </cell>
          <cell r="J4267">
            <v>44967</v>
          </cell>
          <cell r="K4267" t="str">
            <v>CAVS AE SALESLAND RECREO_DIEGO MENA</v>
          </cell>
          <cell r="L4267" t="str">
            <v>AV PEDRO VICENTE MALDONADO CENTRO COMERCIAL RECREO NUM 37 45PLANTA BAJA QUITO</v>
          </cell>
        </row>
        <row r="4268">
          <cell r="A4268" t="str">
            <v>2023-01597</v>
          </cell>
          <cell r="B4268">
            <v>512622</v>
          </cell>
          <cell r="C4268" t="str">
            <v>2023-01597</v>
          </cell>
          <cell r="D4268" t="str">
            <v>MOVISTAR</v>
          </cell>
          <cell r="E4268" t="str">
            <v>DESPACHO</v>
          </cell>
          <cell r="F4268" t="str">
            <v>NORMAL</v>
          </cell>
          <cell r="G4268" t="str">
            <v>031080202301597</v>
          </cell>
          <cell r="H4268">
            <v>44966</v>
          </cell>
          <cell r="I4268" t="str">
            <v>ENTREGADO</v>
          </cell>
          <cell r="J4268">
            <v>44967</v>
          </cell>
          <cell r="K4268" t="str">
            <v xml:space="preserve">AE NORPHONE POLICENTRO_LOURDES BRAVO </v>
          </cell>
          <cell r="L4268" t="str">
            <v>Cdla Kenney Av Del Periodista y Dr Juan Bautista Arzube CC Policentro local 9</v>
          </cell>
        </row>
        <row r="4269">
          <cell r="A4269" t="str">
            <v>2023-01598</v>
          </cell>
          <cell r="B4269">
            <v>512623</v>
          </cell>
          <cell r="C4269" t="str">
            <v>2023-01598</v>
          </cell>
          <cell r="D4269" t="str">
            <v>MOVISTAR</v>
          </cell>
          <cell r="E4269" t="str">
            <v>DESPACHO</v>
          </cell>
          <cell r="F4269" t="str">
            <v>NORMAL</v>
          </cell>
          <cell r="G4269" t="str">
            <v>031080202301598</v>
          </cell>
          <cell r="H4269">
            <v>44966</v>
          </cell>
          <cell r="I4269" t="str">
            <v>ENTREGADO</v>
          </cell>
          <cell r="J4269">
            <v>44967</v>
          </cell>
          <cell r="K4269" t="str">
            <v>AE CELISTICS QUICENTRO SUR_KLEBER GRANDA_DANY IMBAQUINGO</v>
          </cell>
          <cell r="L4269" t="str">
            <v xml:space="preserve">MORAN VALVERDE Y TENIENTE HUGO ORTIZ CC QUICENTRO SHOPPING SUR N 1 LOCAL 91 – 92 JUNTO A MEGAMAXI </v>
          </cell>
        </row>
        <row r="4270">
          <cell r="A4270" t="str">
            <v>2023-01599</v>
          </cell>
          <cell r="B4270">
            <v>512624</v>
          </cell>
          <cell r="C4270" t="str">
            <v>2023-01599</v>
          </cell>
          <cell r="D4270" t="str">
            <v>MOVISTAR</v>
          </cell>
          <cell r="E4270" t="str">
            <v>DESPACHO</v>
          </cell>
          <cell r="F4270" t="str">
            <v>NORMAL</v>
          </cell>
          <cell r="G4270" t="str">
            <v>031080202301599</v>
          </cell>
          <cell r="H4270">
            <v>44966</v>
          </cell>
          <cell r="I4270" t="str">
            <v>ENTREGADO</v>
          </cell>
          <cell r="J4270">
            <v>44967</v>
          </cell>
          <cell r="K4270" t="str">
            <v>CAVS AE SALESLAND SCALA_DIEGO FERNANDO MENA VILLALBA</v>
          </cell>
          <cell r="L4270" t="str">
            <v>Kilometro 12 ½, Parroquia de Cumbaya, CENTRO COMERCIAL SCALA SHOPPING, Planta Baja, Local L104</v>
          </cell>
        </row>
        <row r="4271">
          <cell r="A4271" t="str">
            <v>2023-01600</v>
          </cell>
          <cell r="B4271">
            <v>512625</v>
          </cell>
          <cell r="C4271" t="str">
            <v>2023-01600</v>
          </cell>
          <cell r="D4271" t="str">
            <v>MOVISTAR</v>
          </cell>
          <cell r="E4271" t="str">
            <v>DESPACHO</v>
          </cell>
          <cell r="F4271" t="str">
            <v>NORMAL</v>
          </cell>
          <cell r="G4271" t="str">
            <v>031080202301600</v>
          </cell>
          <cell r="H4271">
            <v>44966</v>
          </cell>
          <cell r="I4271" t="str">
            <v>ENTREGADO</v>
          </cell>
          <cell r="J4271">
            <v>44968</v>
          </cell>
          <cell r="K4271" t="str">
            <v>CAV MALL DEL PACIFICO_Maria Fernanda Carvajal Reinoso</v>
          </cell>
          <cell r="L4271" t="str">
            <v>Avenida Malecon y Calle 23 , Centro Comercial Mall del Pacifico, Local PB -057-058</v>
          </cell>
        </row>
        <row r="4272">
          <cell r="A4272" t="str">
            <v>2023-01601</v>
          </cell>
          <cell r="B4272">
            <v>512626</v>
          </cell>
          <cell r="C4272" t="str">
            <v>2023-01601</v>
          </cell>
          <cell r="D4272" t="str">
            <v>MOVISTAR</v>
          </cell>
          <cell r="E4272" t="str">
            <v>DESPACHO</v>
          </cell>
          <cell r="F4272" t="str">
            <v>NORMAL</v>
          </cell>
          <cell r="G4272" t="str">
            <v>FT85321</v>
          </cell>
          <cell r="H4272">
            <v>44966</v>
          </cell>
          <cell r="I4272" t="str">
            <v>ENTREGADO</v>
          </cell>
          <cell r="J4272">
            <v>44967</v>
          </cell>
          <cell r="K4272" t="str">
            <v>CAVS AE SALESLAND AMERICA_DIEGO MENA</v>
          </cell>
          <cell r="L4272" t="str">
            <v>LAZA DE LAS AMERICAS INTERSECCION AV NACIONES UNIDAS Y REPUBLICA PB 6 2 QUITO</v>
          </cell>
        </row>
        <row r="4273">
          <cell r="A4273" t="str">
            <v>2023-01602</v>
          </cell>
          <cell r="B4273">
            <v>512627</v>
          </cell>
          <cell r="C4273" t="str">
            <v>2023-01602</v>
          </cell>
          <cell r="D4273" t="str">
            <v>MOVISTAR</v>
          </cell>
          <cell r="E4273" t="str">
            <v>DESPACHO</v>
          </cell>
          <cell r="F4273" t="str">
            <v>NORMAL</v>
          </cell>
          <cell r="G4273" t="str">
            <v>IC6893</v>
          </cell>
          <cell r="H4273">
            <v>44966</v>
          </cell>
          <cell r="I4273" t="str">
            <v>ENTREGADO</v>
          </cell>
          <cell r="J4273">
            <v>44967</v>
          </cell>
          <cell r="K4273" t="str">
            <v>CAVS MALL DEL RIO_SANTIAGO IVAN PINEDA BERMEO_ALIRIO JOSE BRICENO RIVAS</v>
          </cell>
          <cell r="L4273" t="str">
            <v>AV FELIPE II LB86 Y CIRCUNVALACION SUR CC MALL DEL RIO</v>
          </cell>
        </row>
        <row r="4274">
          <cell r="A4274" t="str">
            <v>2023-01603</v>
          </cell>
          <cell r="B4274">
            <v>512628</v>
          </cell>
          <cell r="C4274" t="str">
            <v>2023-01603</v>
          </cell>
          <cell r="D4274" t="str">
            <v>MOVISTAR</v>
          </cell>
          <cell r="E4274" t="str">
            <v>DESPACHO</v>
          </cell>
          <cell r="F4274" t="str">
            <v>NORMAL</v>
          </cell>
          <cell r="G4274" t="str">
            <v>031080202301603</v>
          </cell>
          <cell r="H4274">
            <v>44966</v>
          </cell>
          <cell r="I4274" t="str">
            <v>ENTREGADO</v>
          </cell>
          <cell r="J4274">
            <v>44967</v>
          </cell>
          <cell r="K4274" t="str">
            <v>CAVS QUICENTRO_KLEVER ANDRES REA BARRERA_ESTEBAN ALEJANDRO JIMENEZ ORTIZ</v>
          </cell>
          <cell r="L4274" t="str">
            <v>AV 6 DE DICIEMBRE NOP104 Y NACIONES UNIDAS CQUICENTRO SHOPPING PLANTA ALTA LOCAL 9</v>
          </cell>
        </row>
        <row r="4275">
          <cell r="A4275" t="str">
            <v>2023-01604</v>
          </cell>
          <cell r="B4275">
            <v>512629</v>
          </cell>
          <cell r="C4275" t="str">
            <v>2023-01604</v>
          </cell>
          <cell r="D4275" t="str">
            <v>MOVISTAR</v>
          </cell>
          <cell r="E4275" t="str">
            <v>DESPACHO</v>
          </cell>
          <cell r="F4275" t="str">
            <v>NORMAL</v>
          </cell>
          <cell r="G4275" t="str">
            <v>031080202301604</v>
          </cell>
          <cell r="H4275">
            <v>44966</v>
          </cell>
          <cell r="I4275" t="str">
            <v>ENTREGADO</v>
          </cell>
          <cell r="J4275">
            <v>44968</v>
          </cell>
          <cell r="K4275" t="str">
            <v>CAVS SAN MARINO_CARLOS FRANCO_ERIKA GOMEZ_IAN RIVERA</v>
          </cell>
          <cell r="L4275" t="str">
            <v>AV FRANCISCO DE ORELLANA SN Y AV PLAZA DANIN</v>
          </cell>
        </row>
        <row r="4276">
          <cell r="A4276" t="str">
            <v>2023-01605</v>
          </cell>
          <cell r="B4276">
            <v>512630</v>
          </cell>
          <cell r="C4276" t="str">
            <v>2023-01605</v>
          </cell>
          <cell r="D4276" t="str">
            <v>MOVISTAR</v>
          </cell>
          <cell r="E4276" t="str">
            <v>DESPACHO</v>
          </cell>
          <cell r="F4276" t="str">
            <v>NORMAL</v>
          </cell>
          <cell r="G4276" t="str">
            <v>031080202301605</v>
          </cell>
          <cell r="H4276">
            <v>44966</v>
          </cell>
          <cell r="I4276" t="str">
            <v>ENTREGADO</v>
          </cell>
          <cell r="J4276">
            <v>44968</v>
          </cell>
          <cell r="K4276" t="str">
            <v>DELIVERY EXPRESS GUAYAQUIL_CARLOS FRANCO_ERIKA GOMEZ_IAN RIVERA</v>
          </cell>
          <cell r="L4276" t="str">
            <v>CC SAN MARINO SHOPPING PB LOCAL 1 NO 23 AV FRANCISCO DE ORELLANA SN Y AV PLAZA DANIN</v>
          </cell>
        </row>
        <row r="4277">
          <cell r="A4277" t="str">
            <v>2023-01606</v>
          </cell>
          <cell r="B4277">
            <v>512631</v>
          </cell>
          <cell r="C4277" t="str">
            <v>2023-01606</v>
          </cell>
          <cell r="D4277" t="str">
            <v>MOVISTAR</v>
          </cell>
          <cell r="E4277" t="str">
            <v>DESPACHO</v>
          </cell>
          <cell r="F4277" t="str">
            <v>NORMAL</v>
          </cell>
          <cell r="G4277" t="str">
            <v>031080202301606</v>
          </cell>
          <cell r="H4277">
            <v>44966</v>
          </cell>
          <cell r="I4277" t="str">
            <v>ENTREGADO</v>
          </cell>
          <cell r="J4277">
            <v>44967</v>
          </cell>
          <cell r="K4277" t="str">
            <v>CELISTICS CAVS DAS AMBATO CENTRO_KLEBER GRANDA_DANY IMBAQUINGO</v>
          </cell>
          <cell r="L4277" t="str">
            <v>CALLE SUCRE ENTRE CALLE MERA Y MARTINEZ N 750</v>
          </cell>
        </row>
        <row r="4278">
          <cell r="A4278" t="str">
            <v>2023-01607</v>
          </cell>
          <cell r="B4278">
            <v>512632</v>
          </cell>
          <cell r="C4278" t="str">
            <v>2023-01607</v>
          </cell>
          <cell r="D4278" t="str">
            <v>MOVISTAR</v>
          </cell>
          <cell r="E4278" t="str">
            <v>DESPACHO</v>
          </cell>
          <cell r="F4278" t="str">
            <v>NORMAL</v>
          </cell>
          <cell r="G4278" t="str">
            <v>IC6894</v>
          </cell>
          <cell r="H4278">
            <v>44966</v>
          </cell>
          <cell r="I4278" t="str">
            <v>ENTREGADO</v>
          </cell>
          <cell r="J4278">
            <v>44967</v>
          </cell>
          <cell r="K4278" t="str">
            <v>CAVS AE SALESLAND CUENCA CENTRO_DIEGO MENA</v>
          </cell>
          <cell r="L4278" t="str">
            <v>CALLE BOLIVAR Y LUIS CORDERO N 755 CUENCA</v>
          </cell>
        </row>
        <row r="4279">
          <cell r="A4279" t="str">
            <v>2023-01608</v>
          </cell>
          <cell r="B4279">
            <v>512633</v>
          </cell>
          <cell r="C4279" t="str">
            <v>2023-01608</v>
          </cell>
          <cell r="D4279" t="str">
            <v>MOVISTAR</v>
          </cell>
          <cell r="E4279" t="str">
            <v>DESPACHO</v>
          </cell>
          <cell r="F4279" t="str">
            <v>NORMAL</v>
          </cell>
          <cell r="G4279" t="str">
            <v>IC6887</v>
          </cell>
          <cell r="H4279">
            <v>44966</v>
          </cell>
          <cell r="I4279" t="str">
            <v>ENTREGADO</v>
          </cell>
          <cell r="J4279">
            <v>44967</v>
          </cell>
          <cell r="K4279" t="str">
            <v>CAVS AE SALESLAND CUENCA REMIGIO_DIEGO MENA</v>
          </cell>
          <cell r="L4279" t="str">
            <v>AV REMIGIO CCRESPO Y FEDERICO PROANO NUM 294 CUENCA</v>
          </cell>
        </row>
        <row r="4280">
          <cell r="A4280" t="str">
            <v>2023-01609</v>
          </cell>
          <cell r="B4280">
            <v>512634</v>
          </cell>
          <cell r="C4280" t="str">
            <v>2023-01609</v>
          </cell>
          <cell r="D4280" t="str">
            <v>MOVISTAR</v>
          </cell>
          <cell r="E4280" t="str">
            <v>DESPACHO</v>
          </cell>
          <cell r="F4280" t="str">
            <v>NORMAL</v>
          </cell>
          <cell r="G4280" t="str">
            <v>031080202301609</v>
          </cell>
          <cell r="H4280">
            <v>44966</v>
          </cell>
          <cell r="I4280" t="str">
            <v>ENTREGADO</v>
          </cell>
          <cell r="J4280">
            <v>44967</v>
          </cell>
          <cell r="K4280" t="str">
            <v>AE CELISTICS CCI_KLEBER GRANDA_DANY IMBAQUINGO</v>
          </cell>
          <cell r="L4280" t="str">
            <v>AV AMAZONAS Y NACIONES UNIDAS CENTRO COMERCIAL INAQUITO LC 223 224</v>
          </cell>
        </row>
        <row r="4281">
          <cell r="A4281" t="str">
            <v>2023-01610</v>
          </cell>
          <cell r="B4281">
            <v>512635</v>
          </cell>
          <cell r="C4281" t="str">
            <v>2023-01610</v>
          </cell>
          <cell r="D4281" t="str">
            <v>MOVISTAR</v>
          </cell>
          <cell r="E4281" t="str">
            <v>DESPACHO</v>
          </cell>
          <cell r="F4281" t="str">
            <v>NORMAL</v>
          </cell>
          <cell r="G4281" t="str">
            <v>031080202301610</v>
          </cell>
          <cell r="H4281">
            <v>44966</v>
          </cell>
          <cell r="I4281" t="str">
            <v>ENTREGADO</v>
          </cell>
          <cell r="J4281">
            <v>44968</v>
          </cell>
          <cell r="K4281" t="str">
            <v>AE NORPHONE MALL DEL SOL_Andy Solorzano - Samantha Enriquez</v>
          </cell>
          <cell r="L4281" t="str">
            <v>AV. JOAQUIN ORRANTIA Y AV. CONSTITUCION. PARROQUIA TARQUI 4TO PSJ. 1 NE.POSTAL 090513</v>
          </cell>
        </row>
        <row r="4282">
          <cell r="A4282" t="str">
            <v>2023-01611</v>
          </cell>
          <cell r="B4282">
            <v>512636</v>
          </cell>
          <cell r="C4282" t="str">
            <v>2023-01611</v>
          </cell>
          <cell r="D4282" t="str">
            <v>MOVISTAR</v>
          </cell>
          <cell r="E4282" t="str">
            <v>DESPACHO</v>
          </cell>
          <cell r="F4282" t="str">
            <v>NORMAL</v>
          </cell>
          <cell r="G4282" t="str">
            <v>031080202301611</v>
          </cell>
          <cell r="H4282">
            <v>44966</v>
          </cell>
          <cell r="I4282" t="str">
            <v>ENTREGADO</v>
          </cell>
          <cell r="J4282">
            <v>44967</v>
          </cell>
          <cell r="K4282" t="str">
            <v>CAVS AE NORPHONE EL PORTAL_LOURDES BRAVO</v>
          </cell>
          <cell r="L4282" t="str">
            <v>AV GALO PLAZA LASSO Y AV SIMON BOLIVAR CENTRO COMERCIAL PORTAL SHOPPING LOCAL P25253 PISO DOS</v>
          </cell>
        </row>
        <row r="4283">
          <cell r="A4283" t="str">
            <v>2023-01612</v>
          </cell>
          <cell r="B4283">
            <v>512637</v>
          </cell>
          <cell r="C4283" t="str">
            <v>2023-01612</v>
          </cell>
          <cell r="D4283" t="str">
            <v>MOVISTAR</v>
          </cell>
          <cell r="E4283" t="str">
            <v>DESPACHO</v>
          </cell>
          <cell r="F4283" t="str">
            <v>NORMAL</v>
          </cell>
          <cell r="G4283" t="str">
            <v>031080202301612</v>
          </cell>
          <cell r="H4283">
            <v>44966</v>
          </cell>
          <cell r="I4283" t="str">
            <v>ENTREGADO</v>
          </cell>
          <cell r="J4283">
            <v>44967</v>
          </cell>
          <cell r="K4283" t="str">
            <v>AE CELISTICS PORTAL SHOPPING_KLEBER GRANDA_DANY IMBAQUINGO</v>
          </cell>
          <cell r="L4283" t="str">
            <v xml:space="preserve">GALO PLAZA LASSO Y AV SIMON BOLIVAR CC PORTAL SHOPPING TERCER PISO P350 LOCAL MOVISTAR </v>
          </cell>
        </row>
        <row r="4284">
          <cell r="A4284" t="str">
            <v>2023-01613</v>
          </cell>
          <cell r="B4284">
            <v>512638</v>
          </cell>
          <cell r="C4284" t="str">
            <v>2023-01613</v>
          </cell>
          <cell r="D4284" t="str">
            <v>MOVISTAR</v>
          </cell>
          <cell r="E4284" t="str">
            <v>DESPACHO</v>
          </cell>
          <cell r="F4284" t="str">
            <v>NORMAL</v>
          </cell>
          <cell r="G4284" t="str">
            <v>031080202301613</v>
          </cell>
          <cell r="H4284">
            <v>44966</v>
          </cell>
          <cell r="I4284" t="str">
            <v>ENTREGADO</v>
          </cell>
          <cell r="J4284">
            <v>44967</v>
          </cell>
          <cell r="K4284" t="str">
            <v xml:space="preserve">AE NORPHONE 9 DE OCT_LOURDES BRAVO </v>
          </cell>
          <cell r="L4284" t="str">
            <v xml:space="preserve">9 DE OCTUBRE ENTRE PEDRO CARBO Y GENERAL CORDOVA, EDIFICIO SAN FRANCISCO 300 LOCAL NO. 8 PLANTA BAJA (PARTE EXTERIOR) </v>
          </cell>
        </row>
        <row r="4285">
          <cell r="A4285" t="str">
            <v>2023-01614</v>
          </cell>
          <cell r="B4285">
            <v>512639</v>
          </cell>
          <cell r="C4285" t="str">
            <v>2023-01614</v>
          </cell>
          <cell r="D4285" t="str">
            <v>MOVISTAR</v>
          </cell>
          <cell r="E4285" t="str">
            <v>DESPACHO</v>
          </cell>
          <cell r="F4285" t="str">
            <v>NORMAL</v>
          </cell>
          <cell r="G4285" t="str">
            <v>031080202301614</v>
          </cell>
          <cell r="H4285">
            <v>44966</v>
          </cell>
          <cell r="I4285" t="str">
            <v>ENTREGADO</v>
          </cell>
          <cell r="J4285">
            <v>44967</v>
          </cell>
          <cell r="K4285" t="str">
            <v>CAVS AE NORPHONE EL CONDADO_PUSDA CHEZA ERIKA ELIZABETH</v>
          </cell>
          <cell r="L4285" t="str">
            <v>AVENIDA DE LA PRENSA Y AVENIDA KENNEDY CC CONDADO SHOPPING  LOCAL 314 FRENTE A KIA</v>
          </cell>
        </row>
        <row r="4286">
          <cell r="A4286" t="str">
            <v>2023-01587</v>
          </cell>
          <cell r="B4286">
            <v>512612</v>
          </cell>
          <cell r="C4286" t="str">
            <v>2023-01587</v>
          </cell>
          <cell r="D4286" t="str">
            <v>TUENTI</v>
          </cell>
          <cell r="E4286" t="str">
            <v>DESPACHO</v>
          </cell>
          <cell r="F4286" t="str">
            <v>NORMAL</v>
          </cell>
          <cell r="G4286" t="str">
            <v>031080202301587</v>
          </cell>
          <cell r="H4286">
            <v>44966</v>
          </cell>
          <cell r="I4286" t="str">
            <v>ENTREGADO</v>
          </cell>
          <cell r="J4286">
            <v>44967</v>
          </cell>
          <cell r="K4286" t="str">
            <v>MAURICIO GUERRERO TUENTI SANTO DOMINGO_EDUARDO LUIS SILVA IVARRA</v>
          </cell>
          <cell r="L4286" t="str">
            <v>CALLE GUAYAQUIL, ENTRE RIO SOLAYA Y CUICOCHA</v>
          </cell>
        </row>
        <row r="4287">
          <cell r="A4287" t="str">
            <v>2023-01588</v>
          </cell>
          <cell r="B4287">
            <v>512613</v>
          </cell>
          <cell r="C4287" t="str">
            <v>2023-01588</v>
          </cell>
          <cell r="D4287" t="str">
            <v>TUENTI</v>
          </cell>
          <cell r="E4287" t="str">
            <v>DESPACHO</v>
          </cell>
          <cell r="F4287" t="str">
            <v>NORMAL</v>
          </cell>
          <cell r="G4287" t="str">
            <v>031080202301588</v>
          </cell>
          <cell r="H4287">
            <v>44966</v>
          </cell>
          <cell r="I4287" t="str">
            <v>ENTREGADO</v>
          </cell>
          <cell r="J4287">
            <v>44967</v>
          </cell>
          <cell r="K4287" t="str">
            <v>ECUATECHNOLOGIE TUENTI COTOPAXI_DIANA BASTIDAS</v>
          </cell>
          <cell r="L4287" t="str">
            <v>CALLE QUITO 147 Y GENERAL MALDONADO</v>
          </cell>
        </row>
        <row r="4288">
          <cell r="A4288" t="str">
            <v>2023-01589</v>
          </cell>
          <cell r="B4288">
            <v>512614</v>
          </cell>
          <cell r="C4288" t="str">
            <v>2023-01589</v>
          </cell>
          <cell r="D4288" t="str">
            <v>TUENTI</v>
          </cell>
          <cell r="E4288" t="str">
            <v>DESPACHO</v>
          </cell>
          <cell r="F4288" t="str">
            <v>NORMAL</v>
          </cell>
          <cell r="G4288" t="str">
            <v>031080202301589</v>
          </cell>
          <cell r="H4288">
            <v>44966</v>
          </cell>
          <cell r="I4288" t="str">
            <v>ENTREGADO</v>
          </cell>
          <cell r="J4288">
            <v>44967</v>
          </cell>
          <cell r="K4288" t="str">
            <v>ECUATECHNOLOGIES TUENTI CHIMBORAZO_DAYSI PARRA</v>
          </cell>
          <cell r="L4288" t="str">
            <v>CALLE BRASIL 22-22 Y DANIEL LEON BORJA</v>
          </cell>
        </row>
        <row r="4289">
          <cell r="A4289" t="str">
            <v>2023-01590</v>
          </cell>
          <cell r="B4289">
            <v>512615</v>
          </cell>
          <cell r="C4289" t="str">
            <v>2023-01590</v>
          </cell>
          <cell r="D4289" t="str">
            <v>TUENTI</v>
          </cell>
          <cell r="E4289" t="str">
            <v>DESPACHO</v>
          </cell>
          <cell r="F4289" t="str">
            <v>NORMAL</v>
          </cell>
          <cell r="G4289" t="str">
            <v>031080202301590</v>
          </cell>
          <cell r="H4289">
            <v>44966</v>
          </cell>
          <cell r="I4289" t="str">
            <v>ENTREGADO</v>
          </cell>
          <cell r="J4289">
            <v>44967</v>
          </cell>
          <cell r="K4289" t="str">
            <v>TARSISINVEST TUENTI SANTA ELENA_MARCO VINICIO BASTIDAS TOALA</v>
          </cell>
          <cell r="L4289" t="str">
            <v>AV. 12 Y CALLE 27</v>
          </cell>
        </row>
        <row r="4290">
          <cell r="A4290" t="str">
            <v>2023-01591</v>
          </cell>
          <cell r="B4290">
            <v>512616</v>
          </cell>
          <cell r="C4290" t="str">
            <v>2023-01591</v>
          </cell>
          <cell r="D4290" t="str">
            <v>TUENTI</v>
          </cell>
          <cell r="E4290" t="str">
            <v>DESPACHO</v>
          </cell>
          <cell r="F4290" t="str">
            <v>NORMAL</v>
          </cell>
          <cell r="G4290" t="str">
            <v>FT85238</v>
          </cell>
          <cell r="H4290">
            <v>44966</v>
          </cell>
          <cell r="I4290" t="str">
            <v>ENTREGADO</v>
          </cell>
          <cell r="J4290">
            <v>44967</v>
          </cell>
          <cell r="K4290" t="str">
            <v>ALEJANDRA GIL ALBORADA_ALEJANDRA GIL CEVALLOS</v>
          </cell>
          <cell r="L4290" t="str">
            <v>CDLA SIMON BOLIVAR MANZANA 1 Y VILLA 17, CASA 3 PISOS, LETRERO LUMINOSO MOVISTAR.</v>
          </cell>
        </row>
        <row r="4291">
          <cell r="A4291" t="str">
            <v>2023-01543</v>
          </cell>
          <cell r="B4291">
            <v>512568</v>
          </cell>
          <cell r="C4291" t="str">
            <v>2023-01543</v>
          </cell>
          <cell r="D4291" t="str">
            <v>MOVISTAR</v>
          </cell>
          <cell r="E4291" t="str">
            <v>DESPACHO</v>
          </cell>
          <cell r="F4291" t="str">
            <v>NORMAL</v>
          </cell>
          <cell r="G4291" t="str">
            <v>031080202301543</v>
          </cell>
          <cell r="H4291">
            <v>44966</v>
          </cell>
          <cell r="I4291" t="str">
            <v>ENTREGADO</v>
          </cell>
          <cell r="J4291">
            <v>44968</v>
          </cell>
          <cell r="K4291" t="str">
            <v>CAVS SAN MARINO_CARLOS FRANCO_ERIKA GOMEZ_IAN RIVERA</v>
          </cell>
          <cell r="L4291" t="str">
            <v>AV FRANCISCO DE ORELLANA SN Y AV PLAZA DANIN</v>
          </cell>
        </row>
        <row r="4292">
          <cell r="A4292" t="str">
            <v>2023-01544</v>
          </cell>
          <cell r="B4292">
            <v>512569</v>
          </cell>
          <cell r="C4292" t="str">
            <v>2023-01544</v>
          </cell>
          <cell r="D4292" t="str">
            <v>MOVISTAR</v>
          </cell>
          <cell r="E4292" t="str">
            <v>DESPACHO</v>
          </cell>
          <cell r="F4292" t="str">
            <v>NORMAL</v>
          </cell>
          <cell r="G4292" t="str">
            <v>031080202301544</v>
          </cell>
          <cell r="H4292">
            <v>44966</v>
          </cell>
          <cell r="I4292" t="str">
            <v>ENTREGADO</v>
          </cell>
          <cell r="J4292">
            <v>44967</v>
          </cell>
          <cell r="K4292" t="str">
            <v>NORPHONE C.C. Riocentro Sur_PAOLA MORAN</v>
          </cell>
          <cell r="L4292" t="str">
            <v>C.C. RIOCENTRO SUR AV 25 DE JULIO LOCAL 43 JUNTO A LA UNIV. AGRARIA</v>
          </cell>
        </row>
        <row r="4293">
          <cell r="A4293" t="str">
            <v>2023-01545</v>
          </cell>
          <cell r="B4293">
            <v>512570</v>
          </cell>
          <cell r="C4293" t="str">
            <v>2023-01545</v>
          </cell>
          <cell r="D4293" t="str">
            <v>MOVISTAR</v>
          </cell>
          <cell r="E4293" t="str">
            <v>DESPACHO</v>
          </cell>
          <cell r="F4293" t="str">
            <v>NORMAL</v>
          </cell>
          <cell r="G4293" t="str">
            <v>031080202301545</v>
          </cell>
          <cell r="H4293">
            <v>44966</v>
          </cell>
          <cell r="I4293" t="str">
            <v>ENTREGADO</v>
          </cell>
          <cell r="J4293">
            <v>44967</v>
          </cell>
          <cell r="K4293" t="str">
            <v>CAVS AE NORPHONE EL JARDIN_PAOLA MORAN</v>
          </cell>
          <cell r="L4293" t="str">
            <v xml:space="preserve">AV AMAZONAS N6  114 Y REPUBLICA CC EL JARDIN  </v>
          </cell>
        </row>
        <row r="4294">
          <cell r="A4294" t="str">
            <v>2023-01546</v>
          </cell>
          <cell r="B4294">
            <v>512571</v>
          </cell>
          <cell r="C4294" t="str">
            <v>2023-01546</v>
          </cell>
          <cell r="D4294" t="str">
            <v>MOVISTAR</v>
          </cell>
          <cell r="E4294" t="str">
            <v>DESPACHO</v>
          </cell>
          <cell r="F4294" t="str">
            <v>NORMAL</v>
          </cell>
          <cell r="G4294" t="str">
            <v>031080202301546</v>
          </cell>
          <cell r="H4294">
            <v>44966</v>
          </cell>
          <cell r="I4294" t="str">
            <v>ENTREGADO</v>
          </cell>
          <cell r="J4294">
            <v>44968</v>
          </cell>
          <cell r="K4294" t="str">
            <v>AE NORPHONE MALL DEL SOL_Andy Solorzano - Samantha Enriquez</v>
          </cell>
          <cell r="L4294" t="str">
            <v>AV. JOAQUIN ORRANTIA Y AV. CONSTITUCION. PARROQUIA TARQUI 4TO PSJ. 1 NE.POSTAL 090513</v>
          </cell>
        </row>
        <row r="4295">
          <cell r="A4295" t="str">
            <v>2023-01547</v>
          </cell>
          <cell r="B4295">
            <v>512572</v>
          </cell>
          <cell r="C4295" t="str">
            <v>2023-01547</v>
          </cell>
          <cell r="D4295" t="str">
            <v>MOVISTAR</v>
          </cell>
          <cell r="E4295" t="str">
            <v>DESPACHO</v>
          </cell>
          <cell r="F4295" t="str">
            <v>NORMAL</v>
          </cell>
          <cell r="G4295" t="str">
            <v>031080202301547</v>
          </cell>
          <cell r="H4295">
            <v>44966</v>
          </cell>
          <cell r="I4295" t="str">
            <v>ENTREGADO</v>
          </cell>
          <cell r="J4295">
            <v>44967</v>
          </cell>
          <cell r="K4295" t="str">
            <v>PDV NORPHONE ISLA SHOPPING RIOBAMBA_CARLOS JOSE CAMPOVERDE BERRU</v>
          </cell>
          <cell r="L4295" t="str">
            <v>PASEO SHOPPING RIOBAMBA ANTONIO JOSE DE SUCRE Y BEGONIAS PLANTA BAJA FRENTE A PHARMACYS RIOBAMBA</v>
          </cell>
        </row>
        <row r="4296">
          <cell r="A4296" t="str">
            <v>2023-01548</v>
          </cell>
          <cell r="B4296">
            <v>512573</v>
          </cell>
          <cell r="C4296" t="str">
            <v>2023-01548</v>
          </cell>
          <cell r="D4296" t="str">
            <v>MOVISTAR</v>
          </cell>
          <cell r="E4296" t="str">
            <v>DESPACHO</v>
          </cell>
          <cell r="F4296" t="str">
            <v>NORMAL</v>
          </cell>
          <cell r="G4296" t="str">
            <v>031080202301548</v>
          </cell>
          <cell r="H4296">
            <v>44966</v>
          </cell>
          <cell r="I4296" t="str">
            <v>ENTREGADO</v>
          </cell>
          <cell r="J4296">
            <v>44967</v>
          </cell>
          <cell r="K4296" t="str">
            <v>NORPHONE LA PLAZA IBARRA_PAOLA MORAN</v>
          </cell>
          <cell r="L4296" t="str">
            <v>LOCAL 22 Y 23 CCLA PLAZA AV MARIANO ACOSTA Y2147 Y VICTOR GOMEZ JURADO IBARRA</v>
          </cell>
        </row>
        <row r="4297">
          <cell r="A4297" t="str">
            <v>2023-01549</v>
          </cell>
          <cell r="B4297">
            <v>512574</v>
          </cell>
          <cell r="C4297" t="str">
            <v>2023-01549</v>
          </cell>
          <cell r="D4297" t="str">
            <v>MOVISTAR</v>
          </cell>
          <cell r="E4297" t="str">
            <v>DESPACHO</v>
          </cell>
          <cell r="F4297" t="str">
            <v>NORMAL</v>
          </cell>
          <cell r="G4297" t="str">
            <v>031080202301549</v>
          </cell>
          <cell r="H4297">
            <v>44966</v>
          </cell>
          <cell r="I4297" t="str">
            <v>ENTREGADO</v>
          </cell>
          <cell r="J4297">
            <v>44967</v>
          </cell>
          <cell r="K4297" t="str">
            <v xml:space="preserve">NORPHONE CAVS DAS LATACUNGA_LOURDES BRAVO </v>
          </cell>
          <cell r="L4297" t="str">
            <v>BELISARIO QUEVEDO 807 Y JUAN ABEL ECHEVERRIA  JUNTO ALMACENES LA GANGA ED. DE 3 PISOS LATACUNGA</v>
          </cell>
        </row>
        <row r="4298">
          <cell r="A4298" t="str">
            <v>2023-01550</v>
          </cell>
          <cell r="B4298">
            <v>512575</v>
          </cell>
          <cell r="C4298" t="str">
            <v>2023-01550</v>
          </cell>
          <cell r="D4298" t="str">
            <v>MOVISTAR</v>
          </cell>
          <cell r="E4298" t="str">
            <v>DESPACHO</v>
          </cell>
          <cell r="F4298" t="str">
            <v>NORMAL</v>
          </cell>
          <cell r="G4298" t="str">
            <v>031080202301550</v>
          </cell>
          <cell r="H4298">
            <v>44966</v>
          </cell>
          <cell r="I4298" t="str">
            <v>ENTREGADO</v>
          </cell>
          <cell r="J4298">
            <v>44967</v>
          </cell>
          <cell r="K4298" t="str">
            <v xml:space="preserve">NORPHONE CAVS DAS SANTO DOMINGO_LOURDES BRAVO </v>
          </cell>
          <cell r="L4298" t="str">
            <v>29 DE MAYO Y LATACUNGA A LADO DEL POLLO GUS SANTO DOMINGO</v>
          </cell>
        </row>
        <row r="4299">
          <cell r="A4299" t="str">
            <v>2023-01551</v>
          </cell>
          <cell r="B4299">
            <v>512576</v>
          </cell>
          <cell r="C4299" t="str">
            <v>2023-01551</v>
          </cell>
          <cell r="D4299" t="str">
            <v>MOVISTAR</v>
          </cell>
          <cell r="E4299" t="str">
            <v>DESPACHO</v>
          </cell>
          <cell r="F4299" t="str">
            <v>NORMAL</v>
          </cell>
          <cell r="G4299" t="str">
            <v>031080202301551</v>
          </cell>
          <cell r="H4299">
            <v>44966</v>
          </cell>
          <cell r="I4299" t="str">
            <v>ENTREGADO</v>
          </cell>
          <cell r="J4299">
            <v>44967</v>
          </cell>
          <cell r="K4299" t="str">
            <v xml:space="preserve">AE NORPHONE POLICENTRO_LOURDES BRAVO </v>
          </cell>
          <cell r="L4299" t="str">
            <v>Cdla Kenney Av Del Periodista y Dr Juan Bautista Arzube CC Policentro local 9</v>
          </cell>
        </row>
        <row r="4300">
          <cell r="A4300" t="str">
            <v>2023-01552</v>
          </cell>
          <cell r="B4300">
            <v>512577</v>
          </cell>
          <cell r="C4300" t="str">
            <v>2023-01552</v>
          </cell>
          <cell r="D4300" t="str">
            <v>MOVISTAR</v>
          </cell>
          <cell r="E4300" t="str">
            <v>DESPACHO</v>
          </cell>
          <cell r="F4300" t="str">
            <v>NORMAL</v>
          </cell>
          <cell r="G4300" t="str">
            <v>031080202301552</v>
          </cell>
          <cell r="H4300">
            <v>44966</v>
          </cell>
          <cell r="I4300" t="str">
            <v>ENTREGADO</v>
          </cell>
          <cell r="J4300">
            <v>44967</v>
          </cell>
          <cell r="K4300" t="str">
            <v>MOVIL PI 10 DE AGOSTO_SANTIAGO ISRAEL CUMBE VALVERDE</v>
          </cell>
          <cell r="L4300" t="str">
            <v>AV 10 DE AGOSTO  16026 ENTRE BERNARDO VALDIVIEZO Y OLMEDO LOJA LOJA LOJA</v>
          </cell>
        </row>
        <row r="4301">
          <cell r="A4301" t="str">
            <v>2023-01553</v>
          </cell>
          <cell r="B4301">
            <v>512578</v>
          </cell>
          <cell r="C4301" t="str">
            <v>2023-01553</v>
          </cell>
          <cell r="D4301" t="str">
            <v>MOVISTAR</v>
          </cell>
          <cell r="E4301" t="str">
            <v>DESPACHO</v>
          </cell>
          <cell r="F4301" t="str">
            <v>NORMAL</v>
          </cell>
          <cell r="G4301" t="str">
            <v>031080202301553</v>
          </cell>
          <cell r="H4301">
            <v>44966</v>
          </cell>
          <cell r="I4301" t="str">
            <v>ENTREGADO</v>
          </cell>
          <cell r="J4301">
            <v>44967</v>
          </cell>
          <cell r="K4301" t="str">
            <v>CAVS AE NORPHONE EL PORTAL_LOURDES BRAVO</v>
          </cell>
          <cell r="L4301" t="str">
            <v>AV GALO PLAZA LASSO Y AV SIMON BOLIVAR CENTRO COMERCIAL PORTAL SHOPPING LOCAL P25253 PISO DOS</v>
          </cell>
        </row>
        <row r="4302">
          <cell r="A4302" t="str">
            <v>2023-01554</v>
          </cell>
          <cell r="B4302">
            <v>512579</v>
          </cell>
          <cell r="C4302" t="str">
            <v>2023-01554</v>
          </cell>
          <cell r="D4302" t="str">
            <v>MOVISTAR</v>
          </cell>
          <cell r="E4302" t="str">
            <v>DESPACHO</v>
          </cell>
          <cell r="F4302" t="str">
            <v>NORMAL</v>
          </cell>
          <cell r="G4302" t="str">
            <v>031080202301554</v>
          </cell>
          <cell r="H4302">
            <v>44966</v>
          </cell>
          <cell r="I4302" t="str">
            <v>ENTREGADO</v>
          </cell>
          <cell r="J4302">
            <v>44967</v>
          </cell>
          <cell r="K4302" t="str">
            <v>CC PASEO SHOPPING (DANICELL)_DANIELA BARRAZUETA</v>
          </cell>
          <cell r="L4302" t="str">
            <v>DV VIA MACHALA – PASAJE EN EL KM 1 ½ CENTRO COMERCIAL PASEO SHOPPING MACHALA MACHALA EL ORO</v>
          </cell>
        </row>
        <row r="4303">
          <cell r="A4303" t="str">
            <v>2023-01555</v>
          </cell>
          <cell r="B4303">
            <v>512580</v>
          </cell>
          <cell r="C4303" t="str">
            <v>2023-01555</v>
          </cell>
          <cell r="D4303" t="str">
            <v>MOVISTAR</v>
          </cell>
          <cell r="E4303" t="str">
            <v>DESPACHO</v>
          </cell>
          <cell r="F4303" t="str">
            <v>NORMAL</v>
          </cell>
          <cell r="G4303" t="str">
            <v>031080202301555</v>
          </cell>
          <cell r="H4303">
            <v>44966</v>
          </cell>
          <cell r="I4303" t="str">
            <v>ENTREGADO</v>
          </cell>
          <cell r="J4303">
            <v>44967</v>
          </cell>
          <cell r="K4303" t="str">
            <v>PDV QUICENTRO SUR (XPERTO.NET)_XIMENA GIRALDO</v>
          </cell>
          <cell r="L4303" t="str">
            <v xml:space="preserve">AV MORAN VALVERDE C C QUICENTRO SUR LOCAL  188 NIVEL 1 JUNTO A LAN </v>
          </cell>
        </row>
        <row r="4304">
          <cell r="A4304" t="str">
            <v>2023-01556</v>
          </cell>
          <cell r="B4304">
            <v>512581</v>
          </cell>
          <cell r="C4304" t="str">
            <v>2023-01556</v>
          </cell>
          <cell r="D4304" t="str">
            <v>MOVISTAR</v>
          </cell>
          <cell r="E4304" t="str">
            <v>DESPACHO</v>
          </cell>
          <cell r="F4304" t="str">
            <v>NORMAL</v>
          </cell>
          <cell r="G4304" t="str">
            <v>031080202301556</v>
          </cell>
          <cell r="H4304">
            <v>44966</v>
          </cell>
          <cell r="I4304" t="str">
            <v>ENTREGADO</v>
          </cell>
          <cell r="J4304">
            <v>44968</v>
          </cell>
          <cell r="K4304" t="str">
            <v>GRUPO ROMERO (C.C. MALL EL FORTIN)_ROMERO RODRIGUEZ MAURENY GEANELLA</v>
          </cell>
          <cell r="L4304" t="str">
            <v>Av perimetral calle casuarina Centro Comercial  Mall del fortin</v>
          </cell>
        </row>
        <row r="4305">
          <cell r="A4305" t="str">
            <v>2023-01557</v>
          </cell>
          <cell r="B4305">
            <v>512582</v>
          </cell>
          <cell r="C4305" t="str">
            <v>2023-01557</v>
          </cell>
          <cell r="D4305" t="str">
            <v>MOVISTAR</v>
          </cell>
          <cell r="E4305" t="str">
            <v>DESPACHO</v>
          </cell>
          <cell r="F4305" t="str">
            <v>NORMAL</v>
          </cell>
          <cell r="G4305" t="str">
            <v>031080202301557</v>
          </cell>
          <cell r="H4305">
            <v>44966</v>
          </cell>
          <cell r="I4305" t="str">
            <v>ENTREGADO</v>
          </cell>
          <cell r="J4305">
            <v>44967</v>
          </cell>
          <cell r="K4305" t="str">
            <v>HONORATO MARQUEZ (LUIS ABAD)_PRISCILA MOSQUERA</v>
          </cell>
          <cell r="L4305" t="str">
            <v>DV CALLE HONORATO MARQUEZ Y SUCRE ZARUMA</v>
          </cell>
        </row>
        <row r="4306">
          <cell r="A4306" t="str">
            <v>2023-01558</v>
          </cell>
          <cell r="B4306">
            <v>512583</v>
          </cell>
          <cell r="C4306" t="str">
            <v>2023-01558</v>
          </cell>
          <cell r="D4306" t="str">
            <v>MOVISTAR</v>
          </cell>
          <cell r="E4306" t="str">
            <v>DESPACHO</v>
          </cell>
          <cell r="F4306" t="str">
            <v>NORMAL</v>
          </cell>
          <cell r="G4306" t="str">
            <v>031080202301558</v>
          </cell>
          <cell r="H4306">
            <v>44966</v>
          </cell>
          <cell r="I4306" t="str">
            <v>ENTREGADO</v>
          </cell>
          <cell r="J4306">
            <v>44967</v>
          </cell>
          <cell r="K4306" t="str">
            <v>NORPHONE C.C. Riocentro Norte_PAOLA MORAN</v>
          </cell>
          <cell r="L4306" t="str">
            <v>CENTRO COMERCIAL RIOCENTRO NORTE AV FRANCISCO DE ORELLANA LOCAL 10 PRIMERA PUERTA</v>
          </cell>
        </row>
        <row r="4307">
          <cell r="A4307" t="str">
            <v>2023-01559</v>
          </cell>
          <cell r="B4307">
            <v>512584</v>
          </cell>
          <cell r="C4307" t="str">
            <v>2023-01559</v>
          </cell>
          <cell r="D4307" t="str">
            <v>MOVISTAR</v>
          </cell>
          <cell r="E4307" t="str">
            <v>DESPACHO</v>
          </cell>
          <cell r="F4307" t="str">
            <v>NORMAL</v>
          </cell>
          <cell r="G4307" t="str">
            <v>031080202301559</v>
          </cell>
          <cell r="H4307">
            <v>44966</v>
          </cell>
          <cell r="I4307" t="str">
            <v>ENTREGADO</v>
          </cell>
          <cell r="J4307">
            <v>44967</v>
          </cell>
          <cell r="K4307" t="str">
            <v>NORPHONE C.C. SHOPPING MANTA_LOURDES BRAVO</v>
          </cell>
          <cell r="L4307" t="str">
            <v>AV. 4 DE NOVIEMBRE, MANTA 130210   LOCAL 21 PLANTA ALTA</v>
          </cell>
        </row>
        <row r="4308">
          <cell r="A4308" t="str">
            <v>2023-01560</v>
          </cell>
          <cell r="B4308">
            <v>512585</v>
          </cell>
          <cell r="C4308" t="str">
            <v>2023-01560</v>
          </cell>
          <cell r="D4308" t="str">
            <v>MOVISTAR</v>
          </cell>
          <cell r="E4308" t="str">
            <v>DESPACHO</v>
          </cell>
          <cell r="F4308" t="str">
            <v>NORMAL</v>
          </cell>
          <cell r="G4308" t="str">
            <v>031080202301560</v>
          </cell>
          <cell r="H4308">
            <v>44966</v>
          </cell>
          <cell r="I4308" t="str">
            <v>ENTREGADO</v>
          </cell>
          <cell r="J4308">
            <v>44967</v>
          </cell>
          <cell r="K4308" t="str">
            <v>MAURICIO GUERRERO ZONIFICACION ESMERALDAS_EDUARDO LUIS SILVA IVARRA</v>
          </cell>
          <cell r="L4308" t="str">
            <v>CALLE GUAYAQUIL, ENTRE RIO SOLAYA Y CUICOCHA</v>
          </cell>
        </row>
        <row r="4309">
          <cell r="A4309" t="str">
            <v>2023-01561</v>
          </cell>
          <cell r="B4309">
            <v>512586</v>
          </cell>
          <cell r="C4309" t="str">
            <v>2023-01561</v>
          </cell>
          <cell r="D4309" t="str">
            <v>MOVISTAR</v>
          </cell>
          <cell r="E4309" t="str">
            <v>DESPACHO</v>
          </cell>
          <cell r="F4309" t="str">
            <v>NORMAL</v>
          </cell>
          <cell r="G4309" t="str">
            <v>031080202301561</v>
          </cell>
          <cell r="H4309">
            <v>44966</v>
          </cell>
          <cell r="I4309" t="str">
            <v>ENTREGADO</v>
          </cell>
          <cell r="J4309">
            <v>44967</v>
          </cell>
          <cell r="K4309" t="str">
            <v>MAURICIO GUERRERO ZONIFICACION SANTO DOMINGO_EDUARDO LUIS SILVA IVARRA</v>
          </cell>
          <cell r="L4309" t="str">
            <v>CALLE GUAYAQUIL, ENTRE RIO SOLAYA Y CUICOCHA</v>
          </cell>
        </row>
        <row r="4310">
          <cell r="A4310" t="str">
            <v>2023-01562</v>
          </cell>
          <cell r="B4310">
            <v>512587</v>
          </cell>
          <cell r="C4310" t="str">
            <v>2023-01562</v>
          </cell>
          <cell r="D4310" t="str">
            <v>MOVISTAR</v>
          </cell>
          <cell r="E4310" t="str">
            <v>DESPACHO</v>
          </cell>
          <cell r="F4310" t="str">
            <v>NORMAL</v>
          </cell>
          <cell r="G4310" t="str">
            <v>031080202301562</v>
          </cell>
          <cell r="H4310">
            <v>44966</v>
          </cell>
          <cell r="I4310" t="str">
            <v>ENTREGADO</v>
          </cell>
          <cell r="J4310">
            <v>44967</v>
          </cell>
          <cell r="K4310" t="str">
            <v>CAVS AE NORPHONE EL CONDADO_PUSDA CHEZA ERIKA ELIZABETH</v>
          </cell>
          <cell r="L4310" t="str">
            <v>AVENIDA DE LA PRENSA Y AVENIDA KENNEDY CC CONDADO SHOPPING  LOCAL 314 FRENTE A KIA</v>
          </cell>
        </row>
        <row r="4311">
          <cell r="A4311" t="str">
            <v>2023-01563</v>
          </cell>
          <cell r="B4311">
            <v>512588</v>
          </cell>
          <cell r="C4311" t="str">
            <v>2023-01563</v>
          </cell>
          <cell r="D4311" t="str">
            <v>MOVISTAR</v>
          </cell>
          <cell r="E4311" t="str">
            <v>DESPACHO</v>
          </cell>
          <cell r="F4311" t="str">
            <v>NORMAL</v>
          </cell>
          <cell r="G4311" t="str">
            <v>FT85211</v>
          </cell>
          <cell r="H4311">
            <v>44966</v>
          </cell>
          <cell r="I4311" t="str">
            <v>ENTREGADO</v>
          </cell>
          <cell r="J4311">
            <v>44967</v>
          </cell>
          <cell r="K4311" t="str">
            <v xml:space="preserve">AE NORPHONE 9 DE OCT_LOURDES BRAVO </v>
          </cell>
          <cell r="L4311" t="str">
            <v xml:space="preserve">9 DE OCTUBRE ENTRE PEDRO CARBO Y GENERAL CORDOVA, EDIFICIO SAN FRANCISCO 300 LOCAL NO. 8 PLANTA BAJA (PARTE EXTERIOR) </v>
          </cell>
        </row>
        <row r="4312">
          <cell r="A4312" t="str">
            <v>2023-01564</v>
          </cell>
          <cell r="B4312">
            <v>512589</v>
          </cell>
          <cell r="C4312" t="str">
            <v>2023-01564</v>
          </cell>
          <cell r="D4312" t="str">
            <v>MOVISTAR</v>
          </cell>
          <cell r="E4312" t="str">
            <v>DESPACHO</v>
          </cell>
          <cell r="F4312" t="str">
            <v>NORMAL</v>
          </cell>
          <cell r="G4312" t="str">
            <v>031080202301564</v>
          </cell>
          <cell r="H4312">
            <v>44966</v>
          </cell>
          <cell r="I4312" t="str">
            <v>ENTREGADO</v>
          </cell>
          <cell r="J4312">
            <v>44967</v>
          </cell>
          <cell r="K4312" t="str">
            <v>CORPORATIVO ROMERO RYRTECH S.A.S (SHOPPING QUEVEDO)_MAURENY ROMERO</v>
          </cell>
          <cell r="L4312" t="str">
            <v xml:space="preserve">km 1.5 vIa a Sto Domingo y Patria Nueva, Av. Walter Andrade </v>
          </cell>
        </row>
        <row r="4313">
          <cell r="A4313" t="str">
            <v>2023-01565</v>
          </cell>
          <cell r="B4313">
            <v>512590</v>
          </cell>
          <cell r="C4313" t="str">
            <v>2023-01565</v>
          </cell>
          <cell r="D4313" t="str">
            <v>MOVISTAR</v>
          </cell>
          <cell r="E4313" t="str">
            <v>DESPACHO</v>
          </cell>
          <cell r="F4313" t="str">
            <v>NORMAL</v>
          </cell>
          <cell r="G4313" t="str">
            <v>031080202301565</v>
          </cell>
          <cell r="H4313">
            <v>44966</v>
          </cell>
          <cell r="I4313" t="str">
            <v>ENTREGADO</v>
          </cell>
          <cell r="J4313">
            <v>44967</v>
          </cell>
          <cell r="K4313" t="str">
            <v>AE NORPHONE PORTOVIEJO_JORGE EDUARDO GUZMAN BENITEZ</v>
          </cell>
          <cell r="L4313" t="str">
            <v>Av. America y, Jorge Washington, Portoviejo LOCAL 16 Y 17 PLANTA BAJA</v>
          </cell>
        </row>
        <row r="4314">
          <cell r="A4314" t="str">
            <v>2023-01566</v>
          </cell>
          <cell r="B4314">
            <v>512591</v>
          </cell>
          <cell r="C4314" t="str">
            <v>2023-01566</v>
          </cell>
          <cell r="D4314" t="str">
            <v>MOVISTAR</v>
          </cell>
          <cell r="E4314" t="str">
            <v>DESPACHO</v>
          </cell>
          <cell r="F4314" t="str">
            <v>NORMAL</v>
          </cell>
          <cell r="G4314" t="str">
            <v>031080202301566</v>
          </cell>
          <cell r="H4314">
            <v>44966</v>
          </cell>
          <cell r="I4314" t="str">
            <v>ENTREGADO</v>
          </cell>
          <cell r="J4314">
            <v>44967</v>
          </cell>
          <cell r="K4314" t="str">
            <v>MAURICIO GUERRERO ZONIFICACION SANTO DOMINGO CALLE_EDUARDO LUIS SILVA IVARRA</v>
          </cell>
          <cell r="L4314" t="str">
            <v>CALLE GUAYAQUIL, ENTRE RIO SOLAYA Y CUICOCHA</v>
          </cell>
        </row>
        <row r="4315">
          <cell r="A4315" t="str">
            <v>2023-01567</v>
          </cell>
          <cell r="B4315">
            <v>512592</v>
          </cell>
          <cell r="C4315" t="str">
            <v>2023-01567</v>
          </cell>
          <cell r="D4315" t="str">
            <v>MOVISTAR</v>
          </cell>
          <cell r="E4315" t="str">
            <v>DESPACHO</v>
          </cell>
          <cell r="F4315" t="str">
            <v>NORMAL</v>
          </cell>
          <cell r="G4315" t="str">
            <v>031080202301567</v>
          </cell>
          <cell r="H4315">
            <v>44966</v>
          </cell>
          <cell r="I4315" t="str">
            <v>ENTREGADO</v>
          </cell>
          <cell r="J4315">
            <v>44967</v>
          </cell>
          <cell r="K4315" t="str">
            <v>AE NORPHONE RIOBAMBA_LOURDES BRAVO</v>
          </cell>
          <cell r="L4315" t="str">
            <v>10 DE AGOSTO Y GARCIA MORENO ESQUINA LOCAL PLANTA BAJA DIAGONAL BANCO INTERNACIONAL</v>
          </cell>
        </row>
        <row r="4316">
          <cell r="A4316" t="str">
            <v>2023-01568</v>
          </cell>
          <cell r="B4316">
            <v>512593</v>
          </cell>
          <cell r="C4316" t="str">
            <v>2023-01568</v>
          </cell>
          <cell r="D4316" t="str">
            <v>MOVISTAR</v>
          </cell>
          <cell r="E4316" t="str">
            <v>DESPACHO</v>
          </cell>
          <cell r="F4316" t="str">
            <v>NORMAL</v>
          </cell>
          <cell r="G4316" t="str">
            <v>031080202301568</v>
          </cell>
          <cell r="H4316">
            <v>44966</v>
          </cell>
          <cell r="I4316" t="str">
            <v>ENTREGADO</v>
          </cell>
          <cell r="J4316">
            <v>44967</v>
          </cell>
          <cell r="K4316" t="str">
            <v xml:space="preserve">AE NORPHONE SANTO DOMINGO_LOURDES BRAVO </v>
          </cell>
          <cell r="L4316" t="str">
            <v>Av Quito &amp; Av. Abraham Calazaccon. C C. Paseo Shoping. Local 15 Frente a Computron al Lado de Crocs</v>
          </cell>
        </row>
        <row r="4317">
          <cell r="A4317" t="str">
            <v>2023-01569</v>
          </cell>
          <cell r="B4317">
            <v>512594</v>
          </cell>
          <cell r="C4317" t="str">
            <v>2023-01569</v>
          </cell>
          <cell r="D4317" t="str">
            <v>MOVISTAR</v>
          </cell>
          <cell r="E4317" t="str">
            <v>DESPACHO</v>
          </cell>
          <cell r="F4317" t="str">
            <v>NORMAL</v>
          </cell>
          <cell r="G4317" t="str">
            <v>031080202301569</v>
          </cell>
          <cell r="H4317">
            <v>44966</v>
          </cell>
          <cell r="I4317" t="str">
            <v>ENTREGADO</v>
          </cell>
          <cell r="J4317">
            <v>44967</v>
          </cell>
          <cell r="K4317" t="str">
            <v>MAURICIO GUERRERO ZONIFICACION ESMERALDAS CALLE_EDUARDO LUIS SILVA IVARRA</v>
          </cell>
          <cell r="L4317" t="str">
            <v>CALLE GUAYAQUIL, ENTRE RIO SOLAYA Y CUICOCHA</v>
          </cell>
        </row>
        <row r="4318">
          <cell r="A4318" t="str">
            <v>2023-01570</v>
          </cell>
          <cell r="B4318">
            <v>512595</v>
          </cell>
          <cell r="C4318" t="str">
            <v>2023-01570</v>
          </cell>
          <cell r="D4318" t="str">
            <v>MOVISTAR</v>
          </cell>
          <cell r="E4318" t="str">
            <v>DESPACHO</v>
          </cell>
          <cell r="F4318" t="str">
            <v>NORMAL</v>
          </cell>
          <cell r="G4318" t="str">
            <v>FT85210</v>
          </cell>
          <cell r="H4318">
            <v>44966</v>
          </cell>
          <cell r="I4318" t="str">
            <v>ENTREGADO</v>
          </cell>
          <cell r="J4318">
            <v>44967</v>
          </cell>
          <cell r="K4318" t="str">
            <v>AE CORPORATIVO ROMERO RYRTECH (MALL DEL SUR)_MAURENY ROMERO</v>
          </cell>
          <cell r="L4318" t="str">
            <v>Av. 25 de Julio y Ernesto Alban locales 111 y 112</v>
          </cell>
        </row>
        <row r="4319">
          <cell r="A4319" t="str">
            <v>2023-01571</v>
          </cell>
          <cell r="B4319">
            <v>512596</v>
          </cell>
          <cell r="C4319" t="str">
            <v>2023-01571</v>
          </cell>
          <cell r="D4319" t="str">
            <v>MOVISTAR</v>
          </cell>
          <cell r="E4319" t="str">
            <v>DESPACHO</v>
          </cell>
          <cell r="F4319" t="str">
            <v>NORMAL</v>
          </cell>
          <cell r="G4319" t="str">
            <v>031080202301571</v>
          </cell>
          <cell r="H4319">
            <v>44966</v>
          </cell>
          <cell r="I4319" t="str">
            <v>ENTREGADO</v>
          </cell>
          <cell r="J4319">
            <v>44967</v>
          </cell>
          <cell r="K4319" t="str">
            <v xml:space="preserve">NORPHONE (ISLA RIOCENTRO SUR)_LOURDES BRAVO </v>
          </cell>
          <cell r="L4319" t="str">
            <v>CC RIOCENTRO SUR AVENIDA 25 DE JULIO</v>
          </cell>
        </row>
        <row r="4320">
          <cell r="A4320" t="str">
            <v>2023-01572</v>
          </cell>
          <cell r="B4320">
            <v>512597</v>
          </cell>
          <cell r="C4320" t="str">
            <v>2023-01572</v>
          </cell>
          <cell r="D4320" t="str">
            <v>MOVISTAR</v>
          </cell>
          <cell r="E4320" t="str">
            <v>DESPACHO</v>
          </cell>
          <cell r="F4320" t="str">
            <v>NORMAL</v>
          </cell>
          <cell r="G4320" t="str">
            <v>031080202301572</v>
          </cell>
          <cell r="H4320">
            <v>44966</v>
          </cell>
          <cell r="I4320" t="str">
            <v>ENTREGADO</v>
          </cell>
          <cell r="J4320">
            <v>44967</v>
          </cell>
          <cell r="K4320" t="str">
            <v>NORPHONE AMBATO_PAOLA MORAN</v>
          </cell>
          <cell r="L4320" t="str">
            <v>AV CEVALLOS ENTRE CALLES MERA Y MARTINEZ CAV NORPHONE</v>
          </cell>
        </row>
        <row r="4321">
          <cell r="A4321" t="str">
            <v>2023-01573</v>
          </cell>
          <cell r="B4321">
            <v>512598</v>
          </cell>
          <cell r="C4321" t="str">
            <v>2023-01573</v>
          </cell>
          <cell r="D4321" t="str">
            <v>MOVISTAR</v>
          </cell>
          <cell r="E4321" t="str">
            <v>DESPACHO</v>
          </cell>
          <cell r="F4321" t="str">
            <v>NORMAL</v>
          </cell>
          <cell r="G4321" t="str">
            <v>031080202301573</v>
          </cell>
          <cell r="H4321">
            <v>44966</v>
          </cell>
          <cell r="I4321" t="str">
            <v>ENTREGADO</v>
          </cell>
          <cell r="J4321">
            <v>44967</v>
          </cell>
          <cell r="K4321" t="str">
            <v>NORPHONE C.C. PASEO SHOPPING LA LIBERTAD_LOURDES BRAVO</v>
          </cell>
          <cell r="L4321" t="str">
            <v xml:space="preserve">C.C. EL PASEO SHOPPING LA PENINSULA LOCAL 1 PLANTA BAJA BARRIO SAN FRANCISCO MZ 38. CALLE 9 </v>
          </cell>
        </row>
        <row r="4322">
          <cell r="A4322" t="str">
            <v>2023-01574</v>
          </cell>
          <cell r="B4322">
            <v>512599</v>
          </cell>
          <cell r="C4322" t="str">
            <v>2023-01574</v>
          </cell>
          <cell r="D4322" t="str">
            <v>MOVISTAR</v>
          </cell>
          <cell r="E4322" t="str">
            <v>DESPACHO</v>
          </cell>
          <cell r="F4322" t="str">
            <v>NORMAL</v>
          </cell>
          <cell r="G4322" t="str">
            <v>031080202301574</v>
          </cell>
          <cell r="H4322">
            <v>44966</v>
          </cell>
          <cell r="I4322" t="str">
            <v>ENTREGADO</v>
          </cell>
          <cell r="J4322">
            <v>44967</v>
          </cell>
          <cell r="K4322" t="str">
            <v>NORPHONE C.C. Riocentro Ceibos_PAOLA MORAN</v>
          </cell>
          <cell r="L4322" t="str">
            <v>C.C. RIOCENTRO CEIBOS LOCAL 28 AV DEL BOMBERO VIA A LA COSTA KM 65</v>
          </cell>
        </row>
        <row r="4323">
          <cell r="A4323" t="str">
            <v>2023-01575</v>
          </cell>
          <cell r="B4323">
            <v>512600</v>
          </cell>
          <cell r="C4323" t="str">
            <v>2023-01575</v>
          </cell>
          <cell r="D4323" t="str">
            <v>MOVISTAR</v>
          </cell>
          <cell r="E4323" t="str">
            <v>DESPACHO</v>
          </cell>
          <cell r="F4323" t="str">
            <v>NORMAL</v>
          </cell>
          <cell r="G4323" t="str">
            <v>031080202301575</v>
          </cell>
          <cell r="H4323">
            <v>44966</v>
          </cell>
          <cell r="I4323" t="str">
            <v>ENTREGADO</v>
          </cell>
          <cell r="J4323">
            <v>44967</v>
          </cell>
          <cell r="K4323" t="str">
            <v>NORPHONE C.C. Shopping Duran_PAOLA MORAN</v>
          </cell>
          <cell r="L4323" t="str">
            <v>CC SHOPPING DURAN KILOMETRO 35 DE LA AUTOPISTA DURAN  BOLICHE56</v>
          </cell>
        </row>
        <row r="4324">
          <cell r="A4324" t="str">
            <v>2023-01576</v>
          </cell>
          <cell r="B4324">
            <v>512601</v>
          </cell>
          <cell r="C4324" t="str">
            <v>2023-01576</v>
          </cell>
          <cell r="D4324" t="str">
            <v>TUENTI</v>
          </cell>
          <cell r="E4324" t="str">
            <v>DESPACHO</v>
          </cell>
          <cell r="F4324" t="str">
            <v>NORMAL</v>
          </cell>
          <cell r="G4324" t="str">
            <v>FT85307</v>
          </cell>
          <cell r="H4324">
            <v>44966</v>
          </cell>
          <cell r="I4324" t="str">
            <v>ENTREGADO</v>
          </cell>
          <cell r="J4324">
            <v>44967</v>
          </cell>
          <cell r="K4324" t="str">
            <v>AGILCOM UIO_AZUCENA LOPEZ</v>
          </cell>
          <cell r="L4324" t="str">
            <v>CALLE JUAN MONTALVO S2-60 Y OSWALDO GUAYASAMIN FRENTE A LA FARMACIA CRUZ CRUZ</v>
          </cell>
        </row>
        <row r="4325">
          <cell r="A4325" t="str">
            <v>2023-01578</v>
          </cell>
          <cell r="B4325">
            <v>512603</v>
          </cell>
          <cell r="C4325" t="str">
            <v>2023-01578</v>
          </cell>
          <cell r="D4325" t="str">
            <v>TUENTI</v>
          </cell>
          <cell r="E4325" t="str">
            <v>DESPACHO</v>
          </cell>
          <cell r="F4325" t="str">
            <v>NORMAL</v>
          </cell>
          <cell r="G4325" t="str">
            <v>FT85214</v>
          </cell>
          <cell r="H4325">
            <v>44966</v>
          </cell>
          <cell r="I4325" t="str">
            <v>ENTREGADO</v>
          </cell>
          <cell r="J4325">
            <v>44967</v>
          </cell>
          <cell r="K4325" t="str">
            <v>DE PRATI_MARIO LEDESMA</v>
          </cell>
          <cell r="L4325" t="str">
            <v xml:space="preserve"> BODEGA PARQUE CALIFORNIA #2. F-29.</v>
          </cell>
        </row>
        <row r="4326">
          <cell r="A4326" t="str">
            <v>2023-01579</v>
          </cell>
          <cell r="B4326">
            <v>512604</v>
          </cell>
          <cell r="C4326" t="str">
            <v>2023-01579</v>
          </cell>
          <cell r="D4326" t="str">
            <v>TUENTI</v>
          </cell>
          <cell r="E4326" t="str">
            <v>DESPACHO</v>
          </cell>
          <cell r="F4326" t="str">
            <v>NORMAL</v>
          </cell>
          <cell r="G4326" t="str">
            <v>FT85243</v>
          </cell>
          <cell r="H4326">
            <v>44966</v>
          </cell>
          <cell r="I4326" t="str">
            <v>ENTREGADO</v>
          </cell>
          <cell r="J4326">
            <v>44967</v>
          </cell>
          <cell r="K4326" t="str">
            <v>CRECOS_MARIO LEDESMA</v>
          </cell>
          <cell r="L4326" t="str">
            <v xml:space="preserve"> BODEGA PARQUE CALIFORNIA #2. F-29.</v>
          </cell>
        </row>
        <row r="4327">
          <cell r="A4327" t="str">
            <v>2023-01580</v>
          </cell>
          <cell r="B4327">
            <v>512605</v>
          </cell>
          <cell r="C4327" t="str">
            <v>2023-01580</v>
          </cell>
          <cell r="D4327" t="str">
            <v>TUENTI</v>
          </cell>
          <cell r="E4327" t="str">
            <v>DESPACHO</v>
          </cell>
          <cell r="F4327" t="str">
            <v>NORMAL</v>
          </cell>
          <cell r="G4327" t="str">
            <v>FT85312</v>
          </cell>
          <cell r="H4327">
            <v>44966</v>
          </cell>
          <cell r="I4327" t="str">
            <v>ENTREGADO</v>
          </cell>
          <cell r="J4327">
            <v>44967</v>
          </cell>
          <cell r="K4327" t="str">
            <v>TIECONE BODEGA UIO_Darwin Castro</v>
          </cell>
          <cell r="L4327" t="str">
            <v>RETAIL TUENTI, AV LOS SHYRIS SN via Amaguana Frente a la haciendo el cortijo , ED. Farcomed Km 5.5.</v>
          </cell>
        </row>
        <row r="4328">
          <cell r="A4328" t="str">
            <v>2023-01581</v>
          </cell>
          <cell r="B4328">
            <v>512606</v>
          </cell>
          <cell r="C4328" t="str">
            <v>2023-01581</v>
          </cell>
          <cell r="D4328" t="str">
            <v>TUENTI</v>
          </cell>
          <cell r="E4328" t="str">
            <v>DESPACHO</v>
          </cell>
          <cell r="F4328" t="str">
            <v>NORMAL</v>
          </cell>
          <cell r="G4328" t="str">
            <v>FT85311</v>
          </cell>
          <cell r="H4328">
            <v>44966</v>
          </cell>
          <cell r="I4328" t="str">
            <v>ENTREGADO</v>
          </cell>
          <cell r="J4328">
            <v>44967</v>
          </cell>
          <cell r="K4328" t="str">
            <v>ECONOFARM BODEGA QUITO_Darwin Castro</v>
          </cell>
          <cell r="L4328" t="str">
            <v>RETAIL TUENTI, AV LOS SHYRIS Edificio Farcomed Km 5.5.</v>
          </cell>
        </row>
        <row r="4329">
          <cell r="A4329" t="str">
            <v>2023-01582</v>
          </cell>
          <cell r="B4329">
            <v>512607</v>
          </cell>
          <cell r="C4329" t="str">
            <v>2023-01582</v>
          </cell>
          <cell r="D4329" t="str">
            <v>TUENTI</v>
          </cell>
          <cell r="E4329" t="str">
            <v>DESPACHO</v>
          </cell>
          <cell r="F4329" t="str">
            <v>NORMAL</v>
          </cell>
          <cell r="G4329" t="str">
            <v>FT85315</v>
          </cell>
          <cell r="H4329">
            <v>44966</v>
          </cell>
          <cell r="I4329" t="str">
            <v>ENTREGADO</v>
          </cell>
          <cell r="J4329">
            <v>44967</v>
          </cell>
          <cell r="K4329" t="str">
            <v>FARCOMED BODEGA UIO_Darwin Castro</v>
          </cell>
          <cell r="L4329" t="str">
            <v>RETAIL TUENTI, AV LOS SHYRIS SN via Amaguana Edificio Farcomed Km 5.5.</v>
          </cell>
        </row>
        <row r="4330">
          <cell r="A4330" t="str">
            <v>2023-01583</v>
          </cell>
          <cell r="B4330">
            <v>512608</v>
          </cell>
          <cell r="C4330" t="str">
            <v>2023-01583</v>
          </cell>
          <cell r="D4330" t="str">
            <v>TUENTI</v>
          </cell>
          <cell r="E4330" t="str">
            <v>DESPACHO</v>
          </cell>
          <cell r="F4330" t="str">
            <v>NORMAL</v>
          </cell>
          <cell r="G4330" t="str">
            <v>FT85212</v>
          </cell>
          <cell r="H4330">
            <v>44966</v>
          </cell>
          <cell r="I4330" t="str">
            <v>ENTREGADO</v>
          </cell>
          <cell r="J4330">
            <v>44967</v>
          </cell>
          <cell r="K4330" t="str">
            <v>PYCCA_MARIO LEDESMA</v>
          </cell>
          <cell r="L4330" t="str">
            <v xml:space="preserve"> BODEGA PARQUE CALIFORNIA #2. F-29.</v>
          </cell>
        </row>
        <row r="4331">
          <cell r="A4331" t="str">
            <v>2023-01584</v>
          </cell>
          <cell r="B4331">
            <v>512609</v>
          </cell>
          <cell r="C4331" t="str">
            <v>2023-01584</v>
          </cell>
          <cell r="D4331" t="str">
            <v>TUENTI</v>
          </cell>
          <cell r="E4331" t="str">
            <v>DESPACHO</v>
          </cell>
          <cell r="F4331" t="str">
            <v>NORMAL</v>
          </cell>
          <cell r="G4331" t="str">
            <v>FT85240</v>
          </cell>
          <cell r="H4331">
            <v>44966</v>
          </cell>
          <cell r="I4331" t="str">
            <v>ENTREGADO</v>
          </cell>
          <cell r="J4331">
            <v>44967</v>
          </cell>
          <cell r="K4331" t="str">
            <v>ARTEFACTA_MARIO LEDESMA</v>
          </cell>
          <cell r="L4331" t="str">
            <v>11.5 Via Daule PBODEGA PARQUE CALIFORNIA No 2. (F-29)</v>
          </cell>
        </row>
        <row r="4332">
          <cell r="A4332" t="str">
            <v>2023-01585</v>
          </cell>
          <cell r="B4332">
            <v>512610</v>
          </cell>
          <cell r="C4332" t="str">
            <v>2023-01585</v>
          </cell>
          <cell r="D4332" t="str">
            <v>TUENTI</v>
          </cell>
          <cell r="E4332" t="str">
            <v>DESPACHO</v>
          </cell>
          <cell r="F4332" t="str">
            <v>NORMAL</v>
          </cell>
          <cell r="G4332" t="str">
            <v>FT85237</v>
          </cell>
          <cell r="H4332">
            <v>44966</v>
          </cell>
          <cell r="I4332" t="str">
            <v>ENTREGADO</v>
          </cell>
          <cell r="J4332">
            <v>44967</v>
          </cell>
          <cell r="K4332" t="str">
            <v>NICRONET - TUENTI - GUAYAS_LUZMILA ENRIQUETA CABRERA PALACIO</v>
          </cell>
          <cell r="L4332" t="str">
            <v>URDESA NORTE CALLE BALSAMOS NORTE 513 Y LA SEXTA</v>
          </cell>
        </row>
        <row r="4333">
          <cell r="A4333" t="str">
            <v>2023-01586</v>
          </cell>
          <cell r="B4333">
            <v>512611</v>
          </cell>
          <cell r="C4333" t="str">
            <v>2023-01586</v>
          </cell>
          <cell r="D4333" t="str">
            <v>TUENTI</v>
          </cell>
          <cell r="E4333" t="str">
            <v>DESPACHO</v>
          </cell>
          <cell r="F4333" t="str">
            <v>NORMAL</v>
          </cell>
          <cell r="G4333" t="str">
            <v>031080202301586</v>
          </cell>
          <cell r="H4333">
            <v>44966</v>
          </cell>
          <cell r="I4333" t="str">
            <v>ENTREGADO</v>
          </cell>
          <cell r="J4333">
            <v>44967</v>
          </cell>
          <cell r="K4333" t="str">
            <v>MAURICIO GUERRERO TUENTI ESMERALDAS_EDUARDO LUIS SILVA IVARRA</v>
          </cell>
          <cell r="L4333" t="str">
            <v>CALLE GUAYAQUIL, ENTRE RIO SOLAYA Y CUICOCHA</v>
          </cell>
        </row>
        <row r="4334">
          <cell r="A4334" t="str">
            <v>2023-01536</v>
          </cell>
          <cell r="B4334">
            <v>512561</v>
          </cell>
          <cell r="C4334" t="str">
            <v>2023-01536</v>
          </cell>
          <cell r="D4334" t="str">
            <v>MOVISTAR</v>
          </cell>
          <cell r="E4334" t="str">
            <v>DESPACHO</v>
          </cell>
          <cell r="F4334" t="str">
            <v>NORMAL</v>
          </cell>
          <cell r="G4334" t="str">
            <v>FT85309</v>
          </cell>
          <cell r="H4334">
            <v>44966</v>
          </cell>
          <cell r="I4334" t="str">
            <v>ENTREGADO</v>
          </cell>
          <cell r="J4334">
            <v>44967</v>
          </cell>
          <cell r="K4334" t="str">
            <v>TECECAB CALLE PICHINCHA_ZAIDA MOREIRA</v>
          </cell>
          <cell r="L4334" t="str">
            <v>AV. AMAZONAS N21-147 Y ROCA</v>
          </cell>
        </row>
        <row r="4335">
          <cell r="A4335" t="str">
            <v>2023-01537</v>
          </cell>
          <cell r="B4335">
            <v>512562</v>
          </cell>
          <cell r="C4335" t="str">
            <v>2023-01537</v>
          </cell>
          <cell r="D4335" t="str">
            <v>MOVISTAR</v>
          </cell>
          <cell r="E4335" t="str">
            <v>DESPACHO</v>
          </cell>
          <cell r="F4335" t="str">
            <v>NORMAL</v>
          </cell>
          <cell r="G4335" t="str">
            <v>FT85313</v>
          </cell>
          <cell r="H4335">
            <v>44966</v>
          </cell>
          <cell r="I4335" t="str">
            <v>ENTREGADO</v>
          </cell>
          <cell r="J4335">
            <v>44967</v>
          </cell>
          <cell r="K4335" t="str">
            <v>TIECONE AUTOSERVICIOS_VERONICA SALAS</v>
          </cell>
          <cell r="L4335" t="str">
            <v>AV LOS SHYRIS SN VIA AMAGUANA FRENTE A LA HACIENDO EL CORTIJO  EDIFICIO FARCOMED KM 55</v>
          </cell>
        </row>
        <row r="4336">
          <cell r="A4336" t="str">
            <v>2023-01538</v>
          </cell>
          <cell r="B4336">
            <v>512563</v>
          </cell>
          <cell r="C4336" t="str">
            <v>2023-01538</v>
          </cell>
          <cell r="D4336" t="str">
            <v>MOVISTAR</v>
          </cell>
          <cell r="E4336" t="str">
            <v>DESPACHO</v>
          </cell>
          <cell r="F4336" t="str">
            <v>NORMAL</v>
          </cell>
          <cell r="G4336" t="str">
            <v>FT85314</v>
          </cell>
          <cell r="H4336">
            <v>44966</v>
          </cell>
          <cell r="I4336" t="str">
            <v>ENTREGADO</v>
          </cell>
          <cell r="J4336">
            <v>44967</v>
          </cell>
          <cell r="K4336" t="str">
            <v>ECONOFARM AUTOSERVICIOS_VERONICA SALAS</v>
          </cell>
          <cell r="L4336" t="str">
            <v xml:space="preserve">V LOS SHYRIS SN VIA AMAGUANA FRENTE A LA HACIENDO EL CORTIJO EDIFICIO FARCOMED KM 55 </v>
          </cell>
        </row>
        <row r="4337">
          <cell r="A4337" t="str">
            <v>2023-01539</v>
          </cell>
          <cell r="B4337">
            <v>512564</v>
          </cell>
          <cell r="C4337" t="str">
            <v>2023-01539</v>
          </cell>
          <cell r="D4337" t="str">
            <v>MOVISTAR</v>
          </cell>
          <cell r="E4337" t="str">
            <v>DESPACHO</v>
          </cell>
          <cell r="F4337" t="str">
            <v>NORMAL</v>
          </cell>
          <cell r="G4337" t="str">
            <v>FT85310</v>
          </cell>
          <cell r="H4337">
            <v>44966</v>
          </cell>
          <cell r="I4337" t="str">
            <v>ENTREGADO</v>
          </cell>
          <cell r="J4337">
            <v>44967</v>
          </cell>
          <cell r="K4337" t="str">
            <v>FARCOMED AUTOSERVICIOS_VERONICA SALAS</v>
          </cell>
          <cell r="L4337" t="str">
            <v xml:space="preserve">AV DE LOS SHYRIS Y SECUNDARIA SEC EL CORTIJO </v>
          </cell>
        </row>
        <row r="4338">
          <cell r="A4338" t="str">
            <v>2023-01540</v>
          </cell>
          <cell r="B4338">
            <v>512565</v>
          </cell>
          <cell r="C4338" t="str">
            <v>2023-01540</v>
          </cell>
          <cell r="D4338" t="str">
            <v>MOVISTAR</v>
          </cell>
          <cell r="E4338" t="str">
            <v>DESPACHO</v>
          </cell>
          <cell r="F4338" t="str">
            <v>NORMAL</v>
          </cell>
          <cell r="G4338" t="str">
            <v>031080202301540</v>
          </cell>
          <cell r="H4338">
            <v>44966</v>
          </cell>
          <cell r="I4338" t="str">
            <v>ENTREGADO</v>
          </cell>
          <cell r="J4338">
            <v>44967</v>
          </cell>
          <cell r="K4338" t="str">
            <v>PDV SMART STEPS COCA_LORENA JACKELINE RIVADENEIRA SALAS</v>
          </cell>
          <cell r="L4338" t="str">
            <v>AV. 9 DE OCTUBRE Y SIMON BOLIVAR JUNTO A FARMACIA SANA SANA</v>
          </cell>
        </row>
        <row r="4339">
          <cell r="A4339" t="str">
            <v>2023-01541</v>
          </cell>
          <cell r="B4339">
            <v>512566</v>
          </cell>
          <cell r="C4339" t="str">
            <v>2023-01541</v>
          </cell>
          <cell r="D4339" t="str">
            <v>MOVISTAR</v>
          </cell>
          <cell r="E4339" t="str">
            <v>DESPACHO</v>
          </cell>
          <cell r="F4339" t="str">
            <v>NORMAL</v>
          </cell>
          <cell r="G4339" t="str">
            <v>IC6886</v>
          </cell>
          <cell r="H4339">
            <v>44966</v>
          </cell>
          <cell r="I4339" t="str">
            <v>ENTREGADO</v>
          </cell>
          <cell r="J4339">
            <v>44967</v>
          </cell>
          <cell r="K4339" t="str">
            <v>CAVS MALL DEL RIO_SANTIAGO IVAN PINEDA BERMEO_ALIRIO JOSE BRICENO RIVAS</v>
          </cell>
          <cell r="L4339" t="str">
            <v>AV FELIPE II LB86 Y CIRCUNVALACION SUR CC MALL DEL RIO</v>
          </cell>
        </row>
        <row r="4340">
          <cell r="A4340" t="str">
            <v>2023-01542</v>
          </cell>
          <cell r="B4340">
            <v>512567</v>
          </cell>
          <cell r="C4340" t="str">
            <v>2023-01542</v>
          </cell>
          <cell r="D4340" t="str">
            <v>MOVISTAR</v>
          </cell>
          <cell r="E4340" t="str">
            <v>DESPACHO</v>
          </cell>
          <cell r="F4340" t="str">
            <v>NORMAL</v>
          </cell>
          <cell r="G4340" t="str">
            <v>031080202301542</v>
          </cell>
          <cell r="H4340">
            <v>44966</v>
          </cell>
          <cell r="I4340" t="str">
            <v>ENTREGADO</v>
          </cell>
          <cell r="J4340">
            <v>44968</v>
          </cell>
          <cell r="K4340" t="str">
            <v>CAV MALL DEL PACIFICO_Maria Fernanda Carvajal Reinoso</v>
          </cell>
          <cell r="L4340" t="str">
            <v>Avenida Malecon y Calle 23 , Centro Comercial Mall del Pacifico, Local PB -057-058</v>
          </cell>
        </row>
        <row r="4341">
          <cell r="A4341" t="str">
            <v>FACT_2023_63</v>
          </cell>
          <cell r="B4341">
            <v>512560</v>
          </cell>
          <cell r="C4341" t="str">
            <v>FACT_2023_63</v>
          </cell>
          <cell r="D4341" t="str">
            <v>FACTOR</v>
          </cell>
          <cell r="E4341" t="str">
            <v>DESPACHO</v>
          </cell>
          <cell r="F4341" t="str">
            <v>NORMAL</v>
          </cell>
          <cell r="G4341" t="str">
            <v>FT85166</v>
          </cell>
          <cell r="H4341">
            <v>44966</v>
          </cell>
          <cell r="I4341" t="str">
            <v>ENTREGADO</v>
          </cell>
          <cell r="J4341">
            <v>44967</v>
          </cell>
          <cell r="K4341" t="str">
            <v>E MAULME</v>
          </cell>
          <cell r="L4341" t="str">
            <v>AV DE LAS AMERICAS 795 Y CALLE 13 A FRENTE A LA</v>
          </cell>
        </row>
        <row r="4342">
          <cell r="A4342" t="str">
            <v>2023-01521</v>
          </cell>
          <cell r="B4342">
            <v>512545</v>
          </cell>
          <cell r="C4342" t="str">
            <v>2023-01521</v>
          </cell>
          <cell r="D4342" t="str">
            <v>MOVISTAR</v>
          </cell>
          <cell r="E4342" t="str">
            <v>DESPACHO</v>
          </cell>
          <cell r="F4342" t="str">
            <v>NORMAL</v>
          </cell>
          <cell r="G4342" t="str">
            <v>031080202301521</v>
          </cell>
          <cell r="H4342">
            <v>44966</v>
          </cell>
          <cell r="I4342" t="str">
            <v>ENTREGADO</v>
          </cell>
          <cell r="J4342">
            <v>44968</v>
          </cell>
          <cell r="K4342" t="str">
            <v>CAVS SAN MARINO_CARLOS FRANCO_ERIKA GOMEZ_IAN RIVERA</v>
          </cell>
          <cell r="L4342" t="str">
            <v>AV FRANCISCO DE ORELLANA SN Y AV PLAZA DANIN</v>
          </cell>
        </row>
        <row r="4343">
          <cell r="A4343" t="str">
            <v>2023-01522</v>
          </cell>
          <cell r="B4343">
            <v>512546</v>
          </cell>
          <cell r="C4343" t="str">
            <v>2023-01522</v>
          </cell>
          <cell r="D4343" t="str">
            <v>MOVISTAR</v>
          </cell>
          <cell r="E4343" t="str">
            <v>DESPACHO</v>
          </cell>
          <cell r="F4343" t="str">
            <v>NORMAL</v>
          </cell>
          <cell r="G4343" t="str">
            <v>031080202301522</v>
          </cell>
          <cell r="H4343">
            <v>44966</v>
          </cell>
          <cell r="I4343" t="str">
            <v>ENTREGADO</v>
          </cell>
          <cell r="J4343">
            <v>44967</v>
          </cell>
          <cell r="K4343" t="str">
            <v>CAVS QUICENTRO_KLEVER ANDRES REA BARRERA_ESTEBAN ALEJANDRO JIMENEZ ORTIZ</v>
          </cell>
          <cell r="L4343" t="str">
            <v>AV 6 DE DICIEMBRE NOP104 Y NACIONES UNIDAS CQUICENTRO SHOPPING PLANTA ALTA LOCAL 9</v>
          </cell>
        </row>
        <row r="4344">
          <cell r="A4344" t="str">
            <v>2023-01523</v>
          </cell>
          <cell r="B4344">
            <v>512547</v>
          </cell>
          <cell r="C4344" t="str">
            <v>2023-01523</v>
          </cell>
          <cell r="D4344" t="str">
            <v>MOVISTAR</v>
          </cell>
          <cell r="E4344" t="str">
            <v>DESPACHO</v>
          </cell>
          <cell r="F4344" t="str">
            <v>NORMAL</v>
          </cell>
          <cell r="G4344" t="str">
            <v>031080202301523</v>
          </cell>
          <cell r="H4344">
            <v>44966</v>
          </cell>
          <cell r="I4344" t="str">
            <v>ENTREGADO</v>
          </cell>
          <cell r="J4344">
            <v>44967</v>
          </cell>
          <cell r="K4344" t="str">
            <v>CAVS AE SALESLAND SCALA_DIEGO FERNANDO MENA VILLALBA</v>
          </cell>
          <cell r="L4344" t="str">
            <v>Kilometro 12 ½, Parroquia de Cumbaya, CENTRO COMERCIAL SCALA SHOPPING, Planta Baja, Local L104</v>
          </cell>
        </row>
        <row r="4345">
          <cell r="A4345" t="str">
            <v>2023-01524</v>
          </cell>
          <cell r="B4345">
            <v>512548</v>
          </cell>
          <cell r="C4345" t="str">
            <v>2023-01524</v>
          </cell>
          <cell r="D4345" t="str">
            <v>MOVISTAR</v>
          </cell>
          <cell r="E4345" t="str">
            <v>DESPACHO</v>
          </cell>
          <cell r="F4345" t="str">
            <v>NORMAL</v>
          </cell>
          <cell r="G4345" t="str">
            <v>031080202301524</v>
          </cell>
          <cell r="H4345">
            <v>44966</v>
          </cell>
          <cell r="I4345" t="str">
            <v>ENTREGADO</v>
          </cell>
          <cell r="J4345">
            <v>44967</v>
          </cell>
          <cell r="K4345" t="str">
            <v>AGENTE AE CELISTICS SAN LUIS_KLEBER GRANDA_DANY IMBAQUINGO</v>
          </cell>
          <cell r="L4345" t="str">
            <v xml:space="preserve">CAVS PREMIUM AUTOPISTA GRAL RUMINAHUI Y AV SAN LUIS  </v>
          </cell>
        </row>
        <row r="4346">
          <cell r="A4346" t="str">
            <v>2023-01525</v>
          </cell>
          <cell r="B4346">
            <v>512549</v>
          </cell>
          <cell r="C4346" t="str">
            <v>2023-01525</v>
          </cell>
          <cell r="D4346" t="str">
            <v>MOVISTAR</v>
          </cell>
          <cell r="E4346" t="str">
            <v>DESPACHO</v>
          </cell>
          <cell r="F4346" t="str">
            <v>NORMAL</v>
          </cell>
          <cell r="G4346" t="str">
            <v>031080202301525</v>
          </cell>
          <cell r="H4346">
            <v>44966</v>
          </cell>
          <cell r="I4346" t="str">
            <v>ENTREGADO</v>
          </cell>
          <cell r="J4346">
            <v>44968</v>
          </cell>
          <cell r="K4346" t="str">
            <v>CAV MALL DEL PACIFICO_Maria Fernanda Carvajal Reinoso</v>
          </cell>
          <cell r="L4346" t="str">
            <v>Avenida Malecon y Calle 23 , Centro Comercial Mall del Pacifico, Local PB -057-058</v>
          </cell>
        </row>
        <row r="4347">
          <cell r="A4347" t="str">
            <v>2023-01526</v>
          </cell>
          <cell r="B4347">
            <v>512550</v>
          </cell>
          <cell r="C4347" t="str">
            <v>2023-01526</v>
          </cell>
          <cell r="D4347" t="str">
            <v>MOVISTAR</v>
          </cell>
          <cell r="E4347" t="str">
            <v>DESPACHO</v>
          </cell>
          <cell r="F4347" t="str">
            <v>NORMAL</v>
          </cell>
          <cell r="G4347" t="str">
            <v>031080202301526</v>
          </cell>
          <cell r="H4347">
            <v>44966</v>
          </cell>
          <cell r="I4347" t="str">
            <v>ENTREGADO</v>
          </cell>
          <cell r="J4347">
            <v>44967</v>
          </cell>
          <cell r="K4347" t="str">
            <v>CAVS AE SALESLAND RECREO_DIEGO MENA</v>
          </cell>
          <cell r="L4347" t="str">
            <v>AV PEDRO VICENTE MALDONADO CENTRO COMERCIAL RECREO NUM 37 45PLANTA BAJA QUITO</v>
          </cell>
        </row>
        <row r="4348">
          <cell r="A4348" t="str">
            <v>2023-01527</v>
          </cell>
          <cell r="B4348">
            <v>512551</v>
          </cell>
          <cell r="C4348" t="str">
            <v>2023-01527</v>
          </cell>
          <cell r="D4348" t="str">
            <v>MOVISTAR</v>
          </cell>
          <cell r="E4348" t="str">
            <v>DESPACHO</v>
          </cell>
          <cell r="F4348" t="str">
            <v>NORMAL</v>
          </cell>
          <cell r="G4348" t="str">
            <v>IC6888</v>
          </cell>
          <cell r="H4348">
            <v>44966</v>
          </cell>
          <cell r="I4348" t="str">
            <v>ENTREGADO</v>
          </cell>
          <cell r="J4348">
            <v>44967</v>
          </cell>
          <cell r="K4348" t="str">
            <v>CAVS MALL DEL RIO_SANTIAGO IVAN PINEDA BERMEO_ALIRIO JOSE BRICENO RIVAS</v>
          </cell>
          <cell r="L4348" t="str">
            <v>AV FELIPE II LB86 Y CIRCUNVALACION SUR CC MALL DEL RIO</v>
          </cell>
        </row>
        <row r="4349">
          <cell r="A4349" t="str">
            <v>2023-01528</v>
          </cell>
          <cell r="B4349">
            <v>512552</v>
          </cell>
          <cell r="C4349" t="str">
            <v>2023-01528</v>
          </cell>
          <cell r="D4349" t="str">
            <v>MOVISTAR</v>
          </cell>
          <cell r="E4349" t="str">
            <v>DESPACHO</v>
          </cell>
          <cell r="F4349" t="str">
            <v>NORMAL</v>
          </cell>
          <cell r="G4349" t="str">
            <v>031080202301528</v>
          </cell>
          <cell r="H4349">
            <v>44966</v>
          </cell>
          <cell r="I4349" t="str">
            <v>ENTREGADO</v>
          </cell>
          <cell r="J4349">
            <v>44967</v>
          </cell>
          <cell r="K4349" t="str">
            <v>AE CELISTICS QUICENTRO SUR_KLEBER GRANDA_DANY IMBAQUINGO</v>
          </cell>
          <cell r="L4349" t="str">
            <v xml:space="preserve">MORAN VALVERDE Y TENIENTE HUGO ORTIZ CC QUICENTRO SHOPPING SUR N 1 LOCAL 91 – 92 JUNTO A MEGAMAXI </v>
          </cell>
        </row>
        <row r="4350">
          <cell r="A4350" t="str">
            <v>2023-01529</v>
          </cell>
          <cell r="B4350">
            <v>512553</v>
          </cell>
          <cell r="C4350" t="str">
            <v>2023-01529</v>
          </cell>
          <cell r="D4350" t="str">
            <v>MOVISTAR</v>
          </cell>
          <cell r="E4350" t="str">
            <v>DESPACHO</v>
          </cell>
          <cell r="F4350" t="str">
            <v>NORMAL</v>
          </cell>
          <cell r="G4350" t="str">
            <v>031080202301529</v>
          </cell>
          <cell r="H4350">
            <v>44966</v>
          </cell>
          <cell r="I4350" t="str">
            <v>ENTREGADO</v>
          </cell>
          <cell r="J4350">
            <v>44967</v>
          </cell>
          <cell r="K4350" t="str">
            <v>CAVS AE NORPHONE EL CONDADO_PUSDA CHEZA ERIKA ELIZABETH</v>
          </cell>
          <cell r="L4350" t="str">
            <v>AVENIDA DE LA PRENSA Y AVENIDA KENNEDY CC CONDADO SHOPPING  LOCAL 314 FRENTE A KIA</v>
          </cell>
        </row>
        <row r="4351">
          <cell r="A4351" t="str">
            <v>2023-01530</v>
          </cell>
          <cell r="B4351">
            <v>512554</v>
          </cell>
          <cell r="C4351" t="str">
            <v>2023-01530</v>
          </cell>
          <cell r="D4351" t="str">
            <v>MOVISTAR</v>
          </cell>
          <cell r="E4351" t="str">
            <v>DESPACHO</v>
          </cell>
          <cell r="F4351" t="str">
            <v>NORMAL</v>
          </cell>
          <cell r="G4351" t="str">
            <v>031080202301530</v>
          </cell>
          <cell r="H4351">
            <v>44966</v>
          </cell>
          <cell r="I4351" t="str">
            <v>ENTREGADO</v>
          </cell>
          <cell r="J4351">
            <v>44968</v>
          </cell>
          <cell r="K4351" t="str">
            <v>AE NORPHONE MALL DEL SOL_Andy Solorzano - Samantha Enriquez</v>
          </cell>
          <cell r="L4351" t="str">
            <v>AV. JOAQUIN ORRANTIA Y AV. CONSTITUCION. PARROQUIA TARQUI 4TO PSJ. 1 NE.POSTAL 090513</v>
          </cell>
        </row>
        <row r="4352">
          <cell r="A4352" t="str">
            <v>2023-01531</v>
          </cell>
          <cell r="B4352">
            <v>512555</v>
          </cell>
          <cell r="C4352" t="str">
            <v>2023-01531</v>
          </cell>
          <cell r="D4352" t="str">
            <v>MOVISTAR</v>
          </cell>
          <cell r="E4352" t="str">
            <v>DESPACHO</v>
          </cell>
          <cell r="F4352" t="str">
            <v>NORMAL</v>
          </cell>
          <cell r="G4352" t="str">
            <v>031080202301531</v>
          </cell>
          <cell r="H4352">
            <v>44966</v>
          </cell>
          <cell r="I4352" t="str">
            <v>ENTREGADO</v>
          </cell>
          <cell r="J4352">
            <v>44967</v>
          </cell>
          <cell r="K4352" t="str">
            <v>CAVS AE NORPHONE EL PORTAL_LOURDES BRAVO</v>
          </cell>
          <cell r="L4352" t="str">
            <v>AV GALO PLAZA LASSO Y AV SIMON BOLIVAR CENTRO COMERCIAL PORTAL SHOPPING LOCAL P25253 PISO DOS</v>
          </cell>
        </row>
        <row r="4353">
          <cell r="A4353" t="str">
            <v>2023-01532</v>
          </cell>
          <cell r="B4353">
            <v>512556</v>
          </cell>
          <cell r="C4353" t="str">
            <v>2023-01532</v>
          </cell>
          <cell r="D4353" t="str">
            <v>MOVISTAR</v>
          </cell>
          <cell r="E4353" t="str">
            <v>DESPACHO</v>
          </cell>
          <cell r="F4353" t="str">
            <v>NORMAL</v>
          </cell>
          <cell r="G4353" t="str">
            <v>031080202301532</v>
          </cell>
          <cell r="H4353">
            <v>44966</v>
          </cell>
          <cell r="I4353" t="str">
            <v>ENTREGADO</v>
          </cell>
          <cell r="J4353">
            <v>44967</v>
          </cell>
          <cell r="K4353" t="str">
            <v>AE CELISTICS CCI_KLEBER GRANDA_DANY IMBAQUINGO</v>
          </cell>
          <cell r="L4353" t="str">
            <v>AV AMAZONAS Y NACIONES UNIDAS CENTRO COMERCIAL INAQUITO LC 223 224</v>
          </cell>
        </row>
        <row r="4354">
          <cell r="A4354" t="str">
            <v>2023-01533</v>
          </cell>
          <cell r="B4354">
            <v>512557</v>
          </cell>
          <cell r="C4354" t="str">
            <v>2023-01533</v>
          </cell>
          <cell r="D4354" t="str">
            <v>MOVISTAR</v>
          </cell>
          <cell r="E4354" t="str">
            <v>DESPACHO</v>
          </cell>
          <cell r="F4354" t="str">
            <v>NORMAL</v>
          </cell>
          <cell r="G4354" t="str">
            <v>031080202301533</v>
          </cell>
          <cell r="H4354">
            <v>44966</v>
          </cell>
          <cell r="I4354" t="str">
            <v>ENTREGADO</v>
          </cell>
          <cell r="J4354">
            <v>44967</v>
          </cell>
          <cell r="K4354" t="str">
            <v>AGENTE AE CELISTICS EL RECREO QUITO_KLEBER GRANDA_DANY IMBAQUINGO</v>
          </cell>
          <cell r="L4354" t="str">
            <v xml:space="preserve">FRANQUICIA PEDRO VICENTE MALDONADO 510194 Y CALVAS CC RECREO OF P106 </v>
          </cell>
        </row>
        <row r="4355">
          <cell r="A4355" t="str">
            <v>2023-01534</v>
          </cell>
          <cell r="B4355">
            <v>512558</v>
          </cell>
          <cell r="C4355" t="str">
            <v>2023-01534</v>
          </cell>
          <cell r="D4355" t="str">
            <v>MOVISTAR</v>
          </cell>
          <cell r="E4355" t="str">
            <v>DESPACHO</v>
          </cell>
          <cell r="F4355" t="str">
            <v>NORMAL</v>
          </cell>
          <cell r="G4355" t="str">
            <v>031080202301534</v>
          </cell>
          <cell r="H4355">
            <v>44966</v>
          </cell>
          <cell r="I4355" t="str">
            <v>ENTREGADO</v>
          </cell>
          <cell r="J4355">
            <v>44967</v>
          </cell>
          <cell r="K4355" t="str">
            <v>CAVS AE NORPHONE EL JARDIN_PAOLA MORAN</v>
          </cell>
          <cell r="L4355" t="str">
            <v xml:space="preserve">AV AMAZONAS N6  114 Y REPUBLICA CC EL JARDIN  </v>
          </cell>
        </row>
        <row r="4356">
          <cell r="A4356" t="str">
            <v>SO2582</v>
          </cell>
          <cell r="B4356">
            <v>512559</v>
          </cell>
          <cell r="C4356" t="str">
            <v>SO2582</v>
          </cell>
          <cell r="D4356" t="str">
            <v>VINOSA</v>
          </cell>
          <cell r="E4356" t="str">
            <v>DESPACHO</v>
          </cell>
          <cell r="F4356" t="str">
            <v>NORMAL</v>
          </cell>
          <cell r="H4356">
            <v>44966</v>
          </cell>
          <cell r="I4356" t="str">
            <v>ENTREGADO</v>
          </cell>
          <cell r="J4356">
            <v>44967</v>
          </cell>
          <cell r="K4356" t="str">
            <v>JENNY CUESTA</v>
          </cell>
          <cell r="L4356" t="str">
            <v xml:space="preserve">GREGORIO MUNGA N39-209 Y GASPAR DE VILLAROEL </v>
          </cell>
        </row>
        <row r="4357">
          <cell r="A4357" t="str">
            <v>20003105994831</v>
          </cell>
          <cell r="B4357">
            <v>512539</v>
          </cell>
          <cell r="C4357" t="str">
            <v>20003105994831</v>
          </cell>
          <cell r="D4357" t="str">
            <v>BRELDYNG</v>
          </cell>
          <cell r="E4357" t="str">
            <v>DESPACHO</v>
          </cell>
          <cell r="F4357" t="str">
            <v>NORMAL</v>
          </cell>
          <cell r="G4357" t="str">
            <v>031002004251024</v>
          </cell>
          <cell r="H4357">
            <v>44966</v>
          </cell>
          <cell r="I4357" t="str">
            <v>ENTREGADO</v>
          </cell>
          <cell r="J4357">
            <v>44972</v>
          </cell>
          <cell r="K4357" t="str">
            <v>DANNY ALFREDO MURILLO CHING</v>
          </cell>
          <cell r="L4357" t="str">
            <v>DOMICILIO / LOS RIOS / VINCES / VINCES / EL INCA / CASA 107 / MALECON ELOY ALFARO / CALLE PRIN EL INCA NUMERO DE CASA 107 Y MALECON ELOY ALFARO REFERENCIA FRENTE DISTRITO DE EDUCACION UNICA VILLA CASA</v>
          </cell>
        </row>
        <row r="4358">
          <cell r="A4358" t="str">
            <v>20003107077889</v>
          </cell>
          <cell r="B4358">
            <v>512541</v>
          </cell>
          <cell r="C4358" t="str">
            <v>20003107077889</v>
          </cell>
          <cell r="D4358" t="str">
            <v>BRELDYNG</v>
          </cell>
          <cell r="E4358" t="str">
            <v>DESPACHO</v>
          </cell>
          <cell r="F4358" t="str">
            <v>NORMAL</v>
          </cell>
          <cell r="G4358" t="str">
            <v>031002004251026</v>
          </cell>
          <cell r="H4358">
            <v>44966</v>
          </cell>
          <cell r="I4358" t="str">
            <v>ENTREGADO</v>
          </cell>
          <cell r="J4358">
            <v>44970</v>
          </cell>
          <cell r="K4358" t="str">
            <v>PLACENCIA MONTENEGRO CRISTIAN EDUARDO</v>
          </cell>
          <cell r="L4358" t="str">
            <v>DOMICILIO / IMBABURA / IBARRA / EL SAGRARIO / CALLEJON 108 / SN / GENERAL JOSE MARIA CORDOVA / CASA AMARILLA DE DOS PISOS AL FONDO DEL CALLEJON</v>
          </cell>
        </row>
        <row r="4359">
          <cell r="A4359" t="str">
            <v>20003097567647_1</v>
          </cell>
          <cell r="B4359">
            <v>512543</v>
          </cell>
          <cell r="C4359" t="str">
            <v>20003097567647_1</v>
          </cell>
          <cell r="D4359" t="str">
            <v>BRELDYNG</v>
          </cell>
          <cell r="E4359" t="str">
            <v>DESPACHO</v>
          </cell>
          <cell r="F4359" t="str">
            <v>NORMAL</v>
          </cell>
          <cell r="G4359" t="str">
            <v>031002004251027</v>
          </cell>
          <cell r="H4359">
            <v>44966</v>
          </cell>
          <cell r="I4359" t="str">
            <v>ENTREGADO</v>
          </cell>
          <cell r="J4359">
            <v>44967</v>
          </cell>
          <cell r="K4359" t="str">
            <v>CRISTHIAN EDUARDO BARZOLA MARTINEZ</v>
          </cell>
          <cell r="L4359" t="str">
            <v>RETIRO EN OFC / MANABI / PORTOVIEJO / ANDRES DE VERA / AV DEL EJERCITO / SN / ENTRE 5 DE OCTUBRE Y KENNEDY / OFICINA DE TRAMACO PORTOVIEJO DIAGONAL A FARMACIA SANTA MARTHA Y FRENTE A BOUTIQUE EL MILLO</v>
          </cell>
        </row>
        <row r="4360">
          <cell r="A4360" t="str">
            <v>20003097567647_RET</v>
          </cell>
          <cell r="B4360">
            <v>512544</v>
          </cell>
          <cell r="C4360" t="str">
            <v>20003097567647_RET</v>
          </cell>
          <cell r="D4360" t="str">
            <v>BRELDYNG</v>
          </cell>
          <cell r="E4360" t="str">
            <v>RETIRO</v>
          </cell>
          <cell r="F4360" t="str">
            <v>NORMAL</v>
          </cell>
          <cell r="G4360" t="str">
            <v>661001000007067</v>
          </cell>
          <cell r="H4360">
            <v>44966</v>
          </cell>
          <cell r="I4360" t="str">
            <v>ENTREGADO</v>
          </cell>
          <cell r="J4360">
            <v>44972</v>
          </cell>
          <cell r="K4360" t="str">
            <v>FLEXNET UIO</v>
          </cell>
          <cell r="L4360" t="str">
            <v>AV 28 E JUNIO Y GARCIA MORENO FRENTE AL CONJUNTO CIUDAD ALEGRIA EMPRESA FLEXNET</v>
          </cell>
        </row>
        <row r="4361">
          <cell r="A4361" t="str">
            <v>80084138</v>
          </cell>
          <cell r="B4361">
            <v>512537</v>
          </cell>
          <cell r="C4361" t="str">
            <v>80084138</v>
          </cell>
          <cell r="D4361" t="str">
            <v>AVIBM</v>
          </cell>
          <cell r="E4361" t="str">
            <v>DESPACHO</v>
          </cell>
          <cell r="F4361" t="str">
            <v>EXCLUSIVO</v>
          </cell>
          <cell r="G4361" t="str">
            <v>FT85084</v>
          </cell>
          <cell r="H4361">
            <v>44966</v>
          </cell>
          <cell r="I4361" t="str">
            <v>ENTREGADO</v>
          </cell>
          <cell r="J4361">
            <v>44967</v>
          </cell>
          <cell r="K4361" t="str">
            <v>CORESOLUTIONS S.A. / ANDREA MONTERO CARDENAS</v>
          </cell>
          <cell r="L4361" t="str">
            <v>AV. 3 DE NOVIEMBRE 21-176 Y JUAN PABLO I, PISO 3.</v>
          </cell>
        </row>
        <row r="4362">
          <cell r="A4362" t="str">
            <v>53710</v>
          </cell>
          <cell r="B4362">
            <v>512531</v>
          </cell>
          <cell r="C4362" t="str">
            <v>53710</v>
          </cell>
          <cell r="D4362" t="str">
            <v>DEGSO</v>
          </cell>
          <cell r="E4362" t="str">
            <v>DESPACHO</v>
          </cell>
          <cell r="F4362" t="str">
            <v>NORMAL</v>
          </cell>
          <cell r="G4362" t="str">
            <v>FT85178</v>
          </cell>
          <cell r="H4362">
            <v>44966</v>
          </cell>
          <cell r="I4362" t="str">
            <v>ENTREGADO</v>
          </cell>
          <cell r="J4362">
            <v>44967</v>
          </cell>
          <cell r="K4362" t="str">
            <v>SAFETY SUPPLY SERVICIOS S.A.</v>
          </cell>
          <cell r="L4362" t="str">
            <v xml:space="preserve">DIRECCION:  JUAN DE CELIS Y JOSE ANDRADE S/N - ATENCION LORENA SANCHEZ - CEL 0997866-837-RETIRAR CHEQUE - POSFECHADO 30 DIAS </v>
          </cell>
        </row>
        <row r="4363">
          <cell r="A4363" t="str">
            <v>53711</v>
          </cell>
          <cell r="B4363">
            <v>512532</v>
          </cell>
          <cell r="C4363" t="str">
            <v>53711</v>
          </cell>
          <cell r="D4363" t="str">
            <v>DEGSO</v>
          </cell>
          <cell r="E4363" t="str">
            <v>DESPACHO</v>
          </cell>
          <cell r="F4363" t="str">
            <v>NORMAL</v>
          </cell>
          <cell r="G4363" t="str">
            <v>FT85179</v>
          </cell>
          <cell r="H4363">
            <v>44966</v>
          </cell>
          <cell r="I4363" t="str">
            <v>ENTREGADO</v>
          </cell>
          <cell r="J4363">
            <v>44970</v>
          </cell>
          <cell r="K4363" t="str">
            <v>GLOBALCHEM QUIMICOS INDUSTRIALES Y AGRICOLAS CIA. LTDA.</v>
          </cell>
          <cell r="L4363" t="str">
            <v>CALLE N74-C, E4-62 Y AV. ELOY ALFARO, SECTOR CARCELEN INDUSTRIAL GLOBALCHEM-CONTACTO: 0 98 057 5210 MARY- FAVOR ENTREGAR HASTA LAS 3PM- GRACIAS</v>
          </cell>
        </row>
        <row r="4364">
          <cell r="A4364" t="str">
            <v>53712</v>
          </cell>
          <cell r="B4364">
            <v>512533</v>
          </cell>
          <cell r="C4364" t="str">
            <v>53712</v>
          </cell>
          <cell r="D4364" t="str">
            <v>DEGSO</v>
          </cell>
          <cell r="E4364" t="str">
            <v>DESPACHO</v>
          </cell>
          <cell r="F4364" t="str">
            <v>NORMAL</v>
          </cell>
          <cell r="G4364" t="str">
            <v>FT85180</v>
          </cell>
          <cell r="H4364">
            <v>44966</v>
          </cell>
          <cell r="I4364" t="str">
            <v>ENTREGADO</v>
          </cell>
          <cell r="J4364">
            <v>44967</v>
          </cell>
          <cell r="K4364" t="str">
            <v>SEDEMI S.C.C.</v>
          </cell>
          <cell r="L4364" t="str">
            <v xml:space="preserve">DIRECCION:VIA SANGOLQUI AMAGUANA KM 4 ½ EL CARMEN LOTE 4 ? ATENCION CARLOS VACA - TELF 2093992-ENTREGAR EN LA MANNA </v>
          </cell>
        </row>
        <row r="4365">
          <cell r="A4365" t="str">
            <v>53713</v>
          </cell>
          <cell r="B4365">
            <v>512534</v>
          </cell>
          <cell r="C4365" t="str">
            <v>53713</v>
          </cell>
          <cell r="D4365" t="str">
            <v>DEGSO</v>
          </cell>
          <cell r="E4365" t="str">
            <v>DESPACHO</v>
          </cell>
          <cell r="F4365" t="str">
            <v>NORMAL</v>
          </cell>
          <cell r="G4365" t="str">
            <v>FT85181</v>
          </cell>
          <cell r="H4365">
            <v>44966</v>
          </cell>
          <cell r="I4365" t="str">
            <v>ENTREGADO</v>
          </cell>
          <cell r="J4365">
            <v>44971</v>
          </cell>
          <cell r="K4365" t="str">
            <v>INEXA INDUSTRIA EXTRACTORA C.A</v>
          </cell>
          <cell r="L4365" t="str">
            <v>DIRECCION:GUAPULO - LA TOLITA N26-210 Y AV LOS CONQUISTADORES - TELF 2220410 - ATENCION SR MARCO SEVILLANO</v>
          </cell>
        </row>
        <row r="4366">
          <cell r="A4366" t="str">
            <v>53714</v>
          </cell>
          <cell r="B4366">
            <v>512535</v>
          </cell>
          <cell r="C4366" t="str">
            <v>53714</v>
          </cell>
          <cell r="D4366" t="str">
            <v>DEGSO</v>
          </cell>
          <cell r="E4366" t="str">
            <v>DESPACHO</v>
          </cell>
          <cell r="F4366" t="str">
            <v>NORMAL</v>
          </cell>
          <cell r="G4366" t="str">
            <v>FT85182</v>
          </cell>
          <cell r="H4366">
            <v>44966</v>
          </cell>
          <cell r="I4366" t="str">
            <v>ENTREGADO</v>
          </cell>
          <cell r="J4366">
            <v>44967</v>
          </cell>
          <cell r="K4366" t="str">
            <v xml:space="preserve">INDUALCA S.A.                                                              </v>
          </cell>
          <cell r="L4366" t="str">
            <v>DIRECCION: PANAMERICANA NORTE KM CINCO Y MEDIO DE LOS ARUPOS E7-154 Y AV. ELOY A - ATENCION: ING. MELISA ENRIQUEZ</v>
          </cell>
        </row>
        <row r="4367">
          <cell r="A4367" t="str">
            <v>23-334</v>
          </cell>
          <cell r="B4367">
            <v>512526</v>
          </cell>
          <cell r="C4367" t="str">
            <v>23-334</v>
          </cell>
          <cell r="D4367" t="str">
            <v>VENTURA</v>
          </cell>
          <cell r="E4367" t="str">
            <v>DESPACHO</v>
          </cell>
          <cell r="F4367" t="str">
            <v>NORMAL</v>
          </cell>
          <cell r="G4367" t="str">
            <v>FT85168</v>
          </cell>
          <cell r="H4367">
            <v>44966</v>
          </cell>
          <cell r="I4367" t="str">
            <v>ENTREGADO</v>
          </cell>
          <cell r="J4367">
            <v>44967</v>
          </cell>
          <cell r="K4367" t="str">
            <v>E. MAULME C.A. GYE</v>
          </cell>
          <cell r="L4367" t="str">
            <v xml:space="preserve">AV DE LAS AMERICAS 601 Y CALLE 13 </v>
          </cell>
        </row>
        <row r="4368">
          <cell r="A4368" t="str">
            <v>23-333</v>
          </cell>
          <cell r="B4368">
            <v>512527</v>
          </cell>
          <cell r="C4368" t="str">
            <v>23-333</v>
          </cell>
          <cell r="D4368" t="str">
            <v>VENTURA</v>
          </cell>
          <cell r="E4368" t="str">
            <v>DESPACHO</v>
          </cell>
          <cell r="F4368" t="str">
            <v>NORMAL</v>
          </cell>
          <cell r="G4368" t="str">
            <v>FT85165</v>
          </cell>
          <cell r="H4368">
            <v>44966</v>
          </cell>
          <cell r="I4368" t="str">
            <v>ENTREGADO</v>
          </cell>
          <cell r="J4368">
            <v>44967</v>
          </cell>
          <cell r="K4368" t="str">
            <v>ASSA CUMBAYA</v>
          </cell>
          <cell r="L4368" t="str">
            <v>AV INTEROCEANICA Y PASAJE LEONIDAS PLAZA</v>
          </cell>
        </row>
        <row r="4369">
          <cell r="A4369" t="str">
            <v>23-335</v>
          </cell>
          <cell r="B4369">
            <v>512528</v>
          </cell>
          <cell r="C4369" t="str">
            <v>23-335</v>
          </cell>
          <cell r="D4369" t="str">
            <v>VENTURA</v>
          </cell>
          <cell r="E4369" t="str">
            <v>DESPACHO</v>
          </cell>
          <cell r="F4369" t="str">
            <v>NORMAL</v>
          </cell>
          <cell r="G4369" t="str">
            <v>FT85185</v>
          </cell>
          <cell r="H4369">
            <v>44966</v>
          </cell>
          <cell r="I4369" t="str">
            <v>ENTREGADO</v>
          </cell>
          <cell r="J4369">
            <v>44967</v>
          </cell>
          <cell r="K4369" t="str">
            <v>ECUAWAGEN</v>
          </cell>
          <cell r="L4369" t="str">
            <v> AV. DE LOS GRANADOS E14-70 E ISLA MARCHENA.</v>
          </cell>
        </row>
        <row r="4370">
          <cell r="A4370" t="str">
            <v>20003107834432</v>
          </cell>
          <cell r="B4370">
            <v>512513</v>
          </cell>
          <cell r="C4370" t="str">
            <v>20003107834432</v>
          </cell>
          <cell r="D4370" t="str">
            <v>CONECEL</v>
          </cell>
          <cell r="E4370" t="str">
            <v>DESPACHO</v>
          </cell>
          <cell r="F4370" t="str">
            <v>NORMAL</v>
          </cell>
          <cell r="G4370" t="str">
            <v>FT85187</v>
          </cell>
          <cell r="H4370">
            <v>44966</v>
          </cell>
          <cell r="I4370" t="str">
            <v>INCIDENCIA</v>
          </cell>
          <cell r="J4370">
            <v>44971</v>
          </cell>
          <cell r="K4370" t="str">
            <v xml:space="preserve">BLANCA GRICELDA YANTALEMA TADAY / </v>
          </cell>
          <cell r="L4370" t="str">
            <v>DURAN / ELOY ALFARO / CIUDADELA EL RECREO 5TA ETAPA MZ 554 VILLA 25 A UNA CUADRA DEL MERCADO DEL RECREO 5TA ETAPA LOCAL COLOR ROJO MEGATODO</v>
          </cell>
        </row>
        <row r="4371">
          <cell r="A4371" t="str">
            <v>20003107802103</v>
          </cell>
          <cell r="B4371">
            <v>512515</v>
          </cell>
          <cell r="C4371" t="str">
            <v>20003107802103</v>
          </cell>
          <cell r="D4371" t="str">
            <v>CONECEL</v>
          </cell>
          <cell r="E4371" t="str">
            <v>DESPACHO</v>
          </cell>
          <cell r="F4371" t="str">
            <v>NORMAL</v>
          </cell>
          <cell r="G4371" t="str">
            <v>GR20003107802103</v>
          </cell>
          <cell r="H4371">
            <v>44966</v>
          </cell>
          <cell r="I4371" t="str">
            <v>ENTREGADO</v>
          </cell>
          <cell r="J4371">
            <v>44967</v>
          </cell>
          <cell r="K4371" t="str">
            <v xml:space="preserve">MARIA ELIZABETH MIRABA ZAVALA / </v>
          </cell>
          <cell r="L4371" t="str">
            <v>LA LIBERTAD / LA LIBERTAD / AV ELEODORO SOLORZANO Y CALLE C45 BARRIO 6 DE ENERO VILLA DE BLOQUE CERCA DE LA ESTACION DE SERVICIOS CLP DIAGONAL A LA ESTACION DE BOMBEROS</v>
          </cell>
        </row>
        <row r="4372">
          <cell r="A4372" t="str">
            <v>20003104029950</v>
          </cell>
          <cell r="B4372">
            <v>512518</v>
          </cell>
          <cell r="C4372" t="str">
            <v>20003104029950</v>
          </cell>
          <cell r="D4372" t="str">
            <v>CONECEL</v>
          </cell>
          <cell r="E4372" t="str">
            <v>DESPACHO</v>
          </cell>
          <cell r="F4372" t="str">
            <v>NORMAL</v>
          </cell>
          <cell r="G4372" t="str">
            <v>FEX46733</v>
          </cell>
          <cell r="H4372">
            <v>44966</v>
          </cell>
          <cell r="I4372" t="str">
            <v>ENTREGADO</v>
          </cell>
          <cell r="J4372">
            <v>44966</v>
          </cell>
          <cell r="K4372" t="str">
            <v xml:space="preserve">RONALD SANTIAGO ZAMBRANO PISCO / </v>
          </cell>
          <cell r="L4372" t="str">
            <v>QUITO / INAQUITO / CALLE SHYRIS Y SUECIA EN EL EDIFICIO RENATO PLAZA PLANTA BAJA, FRENTE AL PARQUE LA CAROLINA</v>
          </cell>
        </row>
        <row r="4373">
          <cell r="A4373" t="str">
            <v>20003104045959</v>
          </cell>
          <cell r="B4373">
            <v>512519</v>
          </cell>
          <cell r="C4373" t="str">
            <v>20003104045959</v>
          </cell>
          <cell r="D4373" t="str">
            <v>CONECEL</v>
          </cell>
          <cell r="E4373" t="str">
            <v>DESPACHO</v>
          </cell>
          <cell r="F4373" t="str">
            <v>NORMAL</v>
          </cell>
          <cell r="G4373" t="str">
            <v>FEX46734</v>
          </cell>
          <cell r="H4373">
            <v>44966</v>
          </cell>
          <cell r="I4373" t="str">
            <v>ENTREGADO</v>
          </cell>
          <cell r="J4373">
            <v>44966</v>
          </cell>
          <cell r="K4373" t="str">
            <v xml:space="preserve">RONALD SANTIAGO ZAMBRANO PISCO / </v>
          </cell>
          <cell r="L4373" t="str">
            <v>QUITO / INAQUITO / SHIRYS Y SUECIA EN EL EDIFICIO RENATO PLAZA PLANTA BAJA, FRENTE AL PARQUE LA CAROLINA</v>
          </cell>
        </row>
        <row r="4374">
          <cell r="A4374" t="str">
            <v>20003107813756</v>
          </cell>
          <cell r="B4374">
            <v>512521</v>
          </cell>
          <cell r="C4374" t="str">
            <v>20003107813756</v>
          </cell>
          <cell r="D4374" t="str">
            <v>CONECEL</v>
          </cell>
          <cell r="E4374" t="str">
            <v>DESPACHO</v>
          </cell>
          <cell r="F4374" t="str">
            <v>NORMAL</v>
          </cell>
          <cell r="G4374" t="str">
            <v>FT85121</v>
          </cell>
          <cell r="H4374">
            <v>44966</v>
          </cell>
          <cell r="I4374" t="str">
            <v>DEVOLUCION_EN_PROCESO</v>
          </cell>
          <cell r="J4374">
            <v>44973</v>
          </cell>
          <cell r="K4374" t="str">
            <v xml:space="preserve">JEFFERSON JAIR CEDENO ZAMBRANO / </v>
          </cell>
          <cell r="L4374" t="str">
            <v>QUITO / PIFO / AV INTEROCEANICA Y CALLE I CONJUNTO LOS CIPRESES CASA S3 295 PORTON FRENTE AL HOTEL CASA DEL VIAJERO ENTRANDO POR LA GASOLINERA PRIMAX</v>
          </cell>
        </row>
        <row r="4375">
          <cell r="A4375" t="str">
            <v>20003104048315</v>
          </cell>
          <cell r="B4375">
            <v>512522</v>
          </cell>
          <cell r="C4375" t="str">
            <v>20003104048315</v>
          </cell>
          <cell r="D4375" t="str">
            <v>CONECEL</v>
          </cell>
          <cell r="E4375" t="str">
            <v>DESPACHO</v>
          </cell>
          <cell r="F4375" t="str">
            <v>NORMAL</v>
          </cell>
          <cell r="G4375" t="str">
            <v>GR20003104048315</v>
          </cell>
          <cell r="H4375">
            <v>44966</v>
          </cell>
          <cell r="I4375" t="str">
            <v>ENTREGADO</v>
          </cell>
          <cell r="J4375">
            <v>44972</v>
          </cell>
          <cell r="K4375" t="str">
            <v xml:space="preserve">RAFAEL MANUEL VERA ALVARADO / </v>
          </cell>
          <cell r="L4375" t="str">
            <v>SANTO DOMINGO / BOMBOLI / AV ABRAHAN CALAZACON Y PASAJE JOSE GUERRERO MANZANA 29 CASA16 DIAGONAL AL PAE DE LOS ROSALES 4TA ETAPA CASA1P COLOR CELESTE ESQUINERA</v>
          </cell>
        </row>
        <row r="4376">
          <cell r="A4376" t="str">
            <v>20003107471534</v>
          </cell>
          <cell r="B4376">
            <v>512500</v>
          </cell>
          <cell r="C4376" t="str">
            <v>20003107471534</v>
          </cell>
          <cell r="D4376" t="str">
            <v>CONECEL</v>
          </cell>
          <cell r="E4376" t="str">
            <v>DESPACHO</v>
          </cell>
          <cell r="F4376" t="str">
            <v>NORMAL</v>
          </cell>
          <cell r="G4376" t="str">
            <v>031002004250949</v>
          </cell>
          <cell r="H4376">
            <v>44966</v>
          </cell>
          <cell r="I4376" t="str">
            <v>COORDINADO</v>
          </cell>
          <cell r="J4376">
            <v>44972</v>
          </cell>
          <cell r="K4376" t="str">
            <v xml:space="preserve">LILIANA PATRICIA SARANGO RAMON / </v>
          </cell>
          <cell r="L4376" t="str">
            <v>LOJA / SUCRE / CRISTOBAL COLON ENTRE ANTONIO JOSE DE SUCRE Y SIMON BOLIVAR RECIBEN EN EL HOSTAL RAMSES</v>
          </cell>
        </row>
        <row r="4377">
          <cell r="A4377" t="str">
            <v>RET23-004</v>
          </cell>
          <cell r="B4377">
            <v>512492</v>
          </cell>
          <cell r="C4377" t="str">
            <v>RET23-004</v>
          </cell>
          <cell r="D4377" t="str">
            <v>MOVISTAR</v>
          </cell>
          <cell r="E4377" t="str">
            <v>RETIRO</v>
          </cell>
          <cell r="F4377" t="str">
            <v>NORMAL</v>
          </cell>
          <cell r="G4377" t="str">
            <v>FT85083</v>
          </cell>
          <cell r="H4377">
            <v>44966</v>
          </cell>
          <cell r="I4377" t="str">
            <v>ENTREGADO</v>
          </cell>
          <cell r="J4377">
            <v>44967</v>
          </cell>
          <cell r="K4377" t="str">
            <v>FLEXNET - LI</v>
          </cell>
          <cell r="L4377" t="str">
            <v>CALLE 28 DE JUNIO S/N Y GARCIA MORENO ENTRADA LLANO GRANDE</v>
          </cell>
        </row>
        <row r="4378">
          <cell r="A4378" t="str">
            <v>2494165</v>
          </cell>
          <cell r="B4378">
            <v>512489</v>
          </cell>
          <cell r="C4378" t="str">
            <v>2494165</v>
          </cell>
          <cell r="D4378" t="str">
            <v>MDELIVERY</v>
          </cell>
          <cell r="E4378" t="str">
            <v>DESPACHO</v>
          </cell>
          <cell r="F4378" t="str">
            <v>EXPRESS</v>
          </cell>
          <cell r="G4378" t="str">
            <v>FT85046</v>
          </cell>
          <cell r="H4378">
            <v>44966</v>
          </cell>
          <cell r="I4378" t="str">
            <v>ENTREGADO</v>
          </cell>
          <cell r="J4378">
            <v>44966</v>
          </cell>
          <cell r="K4378" t="str">
            <v xml:space="preserve">AGENTES DE SEGURIDAD _TELCONET S A </v>
          </cell>
          <cell r="L4378" t="str">
            <v xml:space="preserve">KENNEDY NORTE MZ 109 SOLAR 21 </v>
          </cell>
        </row>
        <row r="4379">
          <cell r="A4379" t="str">
            <v>2494391</v>
          </cell>
          <cell r="B4379">
            <v>512490</v>
          </cell>
          <cell r="C4379" t="str">
            <v>2494391</v>
          </cell>
          <cell r="D4379" t="str">
            <v>MDELIVERY</v>
          </cell>
          <cell r="E4379" t="str">
            <v>DESPACHO</v>
          </cell>
          <cell r="F4379" t="str">
            <v>EXPRESS</v>
          </cell>
          <cell r="G4379" t="str">
            <v>FT85047</v>
          </cell>
          <cell r="H4379">
            <v>44966</v>
          </cell>
          <cell r="I4379" t="str">
            <v>ENTREGADO</v>
          </cell>
          <cell r="J4379">
            <v>44967</v>
          </cell>
          <cell r="K4379" t="str">
            <v>FERNANDO FLORES_ASOCIACION DE LOS VECINOS DE LA CIUDADELA EL PORTON DE LAS LOMAS</v>
          </cell>
          <cell r="L4379" t="str">
            <v>URDESA NORTE CALLE CERROS Y FRANCISCO HUERTA RENDON</v>
          </cell>
        </row>
        <row r="4380">
          <cell r="A4380" t="str">
            <v>11132484619</v>
          </cell>
          <cell r="B4380">
            <v>512488</v>
          </cell>
          <cell r="C4380" t="str">
            <v>11132484619</v>
          </cell>
          <cell r="D4380" t="str">
            <v>TEKMAN</v>
          </cell>
          <cell r="E4380" t="str">
            <v>DESPACHO</v>
          </cell>
          <cell r="F4380" t="str">
            <v>NORMAL</v>
          </cell>
          <cell r="G4380" t="str">
            <v>031002004252594</v>
          </cell>
          <cell r="H4380">
            <v>44966</v>
          </cell>
          <cell r="I4380" t="str">
            <v>ENTREGADO</v>
          </cell>
          <cell r="J4380">
            <v>44971</v>
          </cell>
          <cell r="K4380" t="str">
            <v>BELEN COBO Y ANA MARIA BAKACH</v>
          </cell>
          <cell r="L4380" t="str">
            <v>DIRECCIONVICENTE LALAMA ENTRE CIRO PENAHERRERA Y CESAR AUGUSTO SALAZAR-IZAMBA</v>
          </cell>
        </row>
        <row r="4381">
          <cell r="A4381" t="str">
            <v>7635439942</v>
          </cell>
          <cell r="B4381">
            <v>512487</v>
          </cell>
          <cell r="C4381" t="str">
            <v>7635439942</v>
          </cell>
          <cell r="D4381" t="str">
            <v>TEKMAN</v>
          </cell>
          <cell r="E4381" t="str">
            <v>DESPACHO</v>
          </cell>
          <cell r="F4381" t="str">
            <v>NORMAL</v>
          </cell>
          <cell r="G4381" t="str">
            <v>031002004252593</v>
          </cell>
          <cell r="H4381">
            <v>44966</v>
          </cell>
          <cell r="I4381" t="str">
            <v>ENTREGADO</v>
          </cell>
          <cell r="J4381">
            <v>44971</v>
          </cell>
          <cell r="K4381" t="str">
            <v>MARIO ANGEL CUZCO OROZCO</v>
          </cell>
          <cell r="L4381" t="str">
            <v>ESPEJO Y CHILE</v>
          </cell>
        </row>
        <row r="4382">
          <cell r="A4382" t="str">
            <v>2494388</v>
          </cell>
          <cell r="B4382">
            <v>512447</v>
          </cell>
          <cell r="C4382" t="str">
            <v>2494388</v>
          </cell>
          <cell r="D4382" t="str">
            <v>MDELIVERY</v>
          </cell>
          <cell r="E4382" t="str">
            <v>DESPACHO</v>
          </cell>
          <cell r="F4382" t="str">
            <v>EXPRESS</v>
          </cell>
          <cell r="G4382" t="str">
            <v>FTR46711</v>
          </cell>
          <cell r="H4382">
            <v>44966</v>
          </cell>
          <cell r="I4382" t="str">
            <v>ENTREGADO</v>
          </cell>
          <cell r="J4382">
            <v>44966</v>
          </cell>
          <cell r="K4382" t="str">
            <v xml:space="preserve">Lorena MuNoz_ RATES AND RISK C A </v>
          </cell>
          <cell r="L4382" t="str">
            <v>Av CoruNa E25 58 y 12 de Octubre Edificio Altana Plaza piso 2 oficina 205</v>
          </cell>
        </row>
        <row r="4383">
          <cell r="A4383" t="str">
            <v>2494396</v>
          </cell>
          <cell r="B4383">
            <v>512448</v>
          </cell>
          <cell r="C4383" t="str">
            <v>2494396</v>
          </cell>
          <cell r="D4383" t="str">
            <v>MDELIVERY</v>
          </cell>
          <cell r="E4383" t="str">
            <v>DESPACHO</v>
          </cell>
          <cell r="F4383" t="str">
            <v>EXPRESS</v>
          </cell>
          <cell r="G4383" t="str">
            <v>FTR46714</v>
          </cell>
          <cell r="H4383">
            <v>44966</v>
          </cell>
          <cell r="I4383" t="str">
            <v>ENTREGADO</v>
          </cell>
          <cell r="J4383">
            <v>44966</v>
          </cell>
          <cell r="K4383" t="str">
            <v>RUBEN DARIO ZAMORA SILVA_RUBEN DARIO ZAMORA SILVA</v>
          </cell>
          <cell r="L4383" t="str">
            <v>El telegrafo E7 109 y ultimas noticias a lado del restaurante la parrillita</v>
          </cell>
        </row>
        <row r="4384">
          <cell r="A4384" t="str">
            <v>2494400</v>
          </cell>
          <cell r="B4384">
            <v>512449</v>
          </cell>
          <cell r="C4384" t="str">
            <v>2494400</v>
          </cell>
          <cell r="D4384" t="str">
            <v>MDELIVERY</v>
          </cell>
          <cell r="E4384" t="str">
            <v>DESPACHO</v>
          </cell>
          <cell r="F4384" t="str">
            <v>EXPRESS</v>
          </cell>
          <cell r="G4384" t="str">
            <v>FTR46718</v>
          </cell>
          <cell r="H4384">
            <v>44966</v>
          </cell>
          <cell r="I4384" t="str">
            <v>ENTREGADO</v>
          </cell>
          <cell r="J4384">
            <v>44966</v>
          </cell>
          <cell r="K4384" t="str">
            <v>Nefi Trujillo_IGLESIA DE JESUCRISTO DE LOS SANTOS DE LOS ULTIMOS DIAS</v>
          </cell>
          <cell r="L4384" t="str">
            <v>Colon E8 71 entre Diego de Almagro y Yanez Pinzon</v>
          </cell>
        </row>
        <row r="4385">
          <cell r="A4385" t="str">
            <v>2494403</v>
          </cell>
          <cell r="B4385">
            <v>512450</v>
          </cell>
          <cell r="C4385" t="str">
            <v>2494403</v>
          </cell>
          <cell r="D4385" t="str">
            <v>MDELIVERY</v>
          </cell>
          <cell r="E4385" t="str">
            <v>DESPACHO</v>
          </cell>
          <cell r="F4385" t="str">
            <v>EXPRESS</v>
          </cell>
          <cell r="G4385" t="str">
            <v>FEX46725</v>
          </cell>
          <cell r="H4385">
            <v>44966</v>
          </cell>
          <cell r="I4385" t="str">
            <v>ENTREGADO</v>
          </cell>
          <cell r="J4385">
            <v>44966</v>
          </cell>
          <cell r="K4385" t="str">
            <v xml:space="preserve">BELEN REGALADO VICTORIA CHUNGANDRO_QUIFATEX S A </v>
          </cell>
          <cell r="L4385" t="str">
            <v>Panamericana Norte Km 14 5 entre pasaje Cepeda y calle Leonidas ProaNo Calderon</v>
          </cell>
        </row>
        <row r="4386">
          <cell r="A4386" t="str">
            <v>2494406</v>
          </cell>
          <cell r="B4386">
            <v>512451</v>
          </cell>
          <cell r="C4386" t="str">
            <v>2494406</v>
          </cell>
          <cell r="D4386" t="str">
            <v>MDELIVERY</v>
          </cell>
          <cell r="E4386" t="str">
            <v>DESPACHO</v>
          </cell>
          <cell r="F4386" t="str">
            <v>EXPRESS</v>
          </cell>
          <cell r="G4386" t="str">
            <v>FEX46721</v>
          </cell>
          <cell r="H4386">
            <v>44966</v>
          </cell>
          <cell r="I4386" t="str">
            <v>ENTREGADO</v>
          </cell>
          <cell r="J4386">
            <v>44967</v>
          </cell>
          <cell r="K4386" t="str">
            <v xml:space="preserve"> WEGO MOBILE CAR DETAILING S A S _ WEGO MOBILE CAR DETAILING S A S </v>
          </cell>
          <cell r="L4386" t="str">
            <v>AV DE LA PRENSA Y MARIANO ECHEVERRiA OE1 2 A UNA CUADRA DE LA Y AUTOLAVADO WEGO MOBILE CAR DETAILING</v>
          </cell>
        </row>
        <row r="4387">
          <cell r="A4387" t="str">
            <v>2494407</v>
          </cell>
          <cell r="B4387">
            <v>512452</v>
          </cell>
          <cell r="C4387" t="str">
            <v>2494407</v>
          </cell>
          <cell r="D4387" t="str">
            <v>MDELIVERY</v>
          </cell>
          <cell r="E4387" t="str">
            <v>DESPACHO</v>
          </cell>
          <cell r="F4387" t="str">
            <v>EXPRESS</v>
          </cell>
          <cell r="G4387" t="str">
            <v>FTR46713</v>
          </cell>
          <cell r="H4387">
            <v>44966</v>
          </cell>
          <cell r="I4387" t="str">
            <v>ENTREGADO</v>
          </cell>
          <cell r="J4387">
            <v>44966</v>
          </cell>
          <cell r="K4387" t="str">
            <v xml:space="preserve"> FERNANDA DE LOS ANGELES GRANJA ESPINOSA_ FERNANDA DE LOS ANGELES GRANJA ESPINOSA</v>
          </cell>
          <cell r="L4387" t="str">
            <v xml:space="preserve">SAN JUAN CALLES ESMERALDA O6 5 Y CALLE CUENCA CASA DE 2 PISOS DE COLOR BEIGE REFERENCIA FABRICA DE SACOS </v>
          </cell>
        </row>
        <row r="4388">
          <cell r="A4388" t="str">
            <v>2494409</v>
          </cell>
          <cell r="B4388">
            <v>512453</v>
          </cell>
          <cell r="C4388" t="str">
            <v>2494409</v>
          </cell>
          <cell r="D4388" t="str">
            <v>MDELIVERY</v>
          </cell>
          <cell r="E4388" t="str">
            <v>DESPACHO</v>
          </cell>
          <cell r="F4388" t="str">
            <v>EXPRESS</v>
          </cell>
          <cell r="G4388" t="str">
            <v>FEX46716</v>
          </cell>
          <cell r="H4388">
            <v>44966</v>
          </cell>
          <cell r="I4388" t="str">
            <v>ENTREGADO</v>
          </cell>
          <cell r="J4388">
            <v>44966</v>
          </cell>
          <cell r="K4388" t="str">
            <v>NIDIAN SABAY_LA COMPETENCIA S A</v>
          </cell>
          <cell r="L4388" t="str">
            <v xml:space="preserve">PASAJE N44B E10 26 Y AV 6 DE DICIEMBRE ENTRE RIO COCA Y AV SHYRIS LA COMPETENCIA S A </v>
          </cell>
        </row>
        <row r="4389">
          <cell r="A4389" t="str">
            <v>2494414</v>
          </cell>
          <cell r="B4389">
            <v>512454</v>
          </cell>
          <cell r="C4389" t="str">
            <v>2494414</v>
          </cell>
          <cell r="D4389" t="str">
            <v>MDELIVERY</v>
          </cell>
          <cell r="E4389" t="str">
            <v>DESPACHO</v>
          </cell>
          <cell r="F4389" t="str">
            <v>EXPRESS</v>
          </cell>
          <cell r="G4389" t="str">
            <v>FT85132</v>
          </cell>
          <cell r="H4389">
            <v>44966</v>
          </cell>
          <cell r="I4389" t="str">
            <v>DEVOLUCION_EN_PROCESO</v>
          </cell>
          <cell r="J4389">
            <v>44973</v>
          </cell>
          <cell r="K4389" t="str">
            <v>Francisco Javier Rendon Ortiz_COOPERATIVA DE AHORRO Y CREDITO DE LOS EMPLEADOS D</v>
          </cell>
          <cell r="L4389" t="str">
            <v xml:space="preserve"> PICHINCHA QUITO Avda Francisco de Orellana Parroquia Cumbaya Planta Cumbaya Cerveceria Nacional CN S A </v>
          </cell>
        </row>
        <row r="4390">
          <cell r="A4390" t="str">
            <v>2494416</v>
          </cell>
          <cell r="B4390">
            <v>512455</v>
          </cell>
          <cell r="C4390" t="str">
            <v>2494416</v>
          </cell>
          <cell r="D4390" t="str">
            <v>MDELIVERY</v>
          </cell>
          <cell r="E4390" t="str">
            <v>DESPACHO</v>
          </cell>
          <cell r="F4390" t="str">
            <v>EXPRESS</v>
          </cell>
          <cell r="G4390" t="str">
            <v>FEX46724</v>
          </cell>
          <cell r="H4390">
            <v>44966</v>
          </cell>
          <cell r="I4390" t="str">
            <v>ENTREGADO</v>
          </cell>
          <cell r="J4390">
            <v>44966</v>
          </cell>
          <cell r="K4390" t="str">
            <v xml:space="preserve">BELEN REGALADO VICTORIA CHUNGANDRO_QUIFATEX S A </v>
          </cell>
          <cell r="L4390" t="str">
            <v>Panamericana Norte Km 14 5 entre pasaje Cepeda y calle Leonidas ProaNo Calderon</v>
          </cell>
        </row>
        <row r="4391">
          <cell r="A4391" t="str">
            <v>2494420</v>
          </cell>
          <cell r="B4391">
            <v>512456</v>
          </cell>
          <cell r="C4391" t="str">
            <v>2494420</v>
          </cell>
          <cell r="D4391" t="str">
            <v>MDELIVERY</v>
          </cell>
          <cell r="E4391" t="str">
            <v>DESPACHO</v>
          </cell>
          <cell r="F4391" t="str">
            <v>EXPRESS</v>
          </cell>
          <cell r="G4391" t="str">
            <v>FTR46717</v>
          </cell>
          <cell r="H4391">
            <v>44966</v>
          </cell>
          <cell r="I4391" t="str">
            <v>ENTREGADO</v>
          </cell>
          <cell r="J4391">
            <v>44966</v>
          </cell>
          <cell r="K4391" t="str">
            <v xml:space="preserve">hernan navarrete_ECUAPAYPHONE C A </v>
          </cell>
          <cell r="L4391" t="str">
            <v>Av Simon Bolivar y Via a Nayon Centro Corporativo Ekopark Torre 1 PRODUBANCO</v>
          </cell>
        </row>
        <row r="4392">
          <cell r="A4392" t="str">
            <v>2494440</v>
          </cell>
          <cell r="B4392">
            <v>512457</v>
          </cell>
          <cell r="C4392" t="str">
            <v>2494440</v>
          </cell>
          <cell r="D4392" t="str">
            <v>MDELIVERY</v>
          </cell>
          <cell r="E4392" t="str">
            <v>DESPACHO</v>
          </cell>
          <cell r="F4392" t="str">
            <v>EXPRESS</v>
          </cell>
          <cell r="G4392" t="str">
            <v>FEX46722</v>
          </cell>
          <cell r="H4392">
            <v>44966</v>
          </cell>
          <cell r="I4392" t="str">
            <v>ENTREGADO</v>
          </cell>
          <cell r="J4392">
            <v>44966</v>
          </cell>
          <cell r="K4392" t="str">
            <v>SMITH JOEL FLORES FLORES O ANA MARIA NUNEZ ALVAREZ_SMITH JOEL FLORES FLORES</v>
          </cell>
          <cell r="L4392" t="str">
            <v>NORTE CONJUNTO CANTAGUA AV CACHA Y GEOVANNY CALLE N7 13 CASA DE COLOR TOMATE DE 1 PISO A MEDIA CUADRA DEL CORAL ENTREGAR A LORENA O CARLOS FLORES</v>
          </cell>
        </row>
        <row r="4393">
          <cell r="A4393" t="str">
            <v>2494452</v>
          </cell>
          <cell r="B4393">
            <v>512458</v>
          </cell>
          <cell r="C4393" t="str">
            <v>2494452</v>
          </cell>
          <cell r="D4393" t="str">
            <v>MDELIVERY</v>
          </cell>
          <cell r="E4393" t="str">
            <v>DESPACHO</v>
          </cell>
          <cell r="F4393" t="str">
            <v>EXPRESS</v>
          </cell>
          <cell r="G4393" t="str">
            <v>FTR46712</v>
          </cell>
          <cell r="H4393">
            <v>44966</v>
          </cell>
          <cell r="I4393" t="str">
            <v>ENTREGADO</v>
          </cell>
          <cell r="J4393">
            <v>44966</v>
          </cell>
          <cell r="K4393" t="str">
            <v>ALEJANDRA ARELLANO_RIPCONCIV CONSTRUCCIONES CIVILES CIA LTDA</v>
          </cell>
          <cell r="L4393" t="str">
            <v>PICHINCHA QUITO INAQUITO AV ELOY ALFARO N35 09 Y AV PORTUGAL RIPCONCIV</v>
          </cell>
        </row>
        <row r="4394">
          <cell r="A4394" t="str">
            <v>2494387</v>
          </cell>
          <cell r="B4394">
            <v>512459</v>
          </cell>
          <cell r="C4394" t="str">
            <v>2494387</v>
          </cell>
          <cell r="D4394" t="str">
            <v>MDELIVERY</v>
          </cell>
          <cell r="E4394" t="str">
            <v>DESPACHO</v>
          </cell>
          <cell r="F4394" t="str">
            <v>NORMAL</v>
          </cell>
          <cell r="G4394" t="str">
            <v>FT85302</v>
          </cell>
          <cell r="H4394">
            <v>44966</v>
          </cell>
          <cell r="I4394" t="str">
            <v>ENTREGADO</v>
          </cell>
          <cell r="J4394">
            <v>44967</v>
          </cell>
          <cell r="K4394" t="str">
            <v xml:space="preserve">Cesar Benavides_INDUMADERA CIA LTDA </v>
          </cell>
          <cell r="L4394" t="str">
            <v xml:space="preserve">Rio san pedro N10 86 y Oswaldo Guayasamin sector el arenal Tumbaco </v>
          </cell>
        </row>
        <row r="4395">
          <cell r="A4395" t="str">
            <v>2494389</v>
          </cell>
          <cell r="B4395">
            <v>512460</v>
          </cell>
          <cell r="C4395" t="str">
            <v>2494389</v>
          </cell>
          <cell r="D4395" t="str">
            <v>MDELIVERY</v>
          </cell>
          <cell r="E4395" t="str">
            <v>DESPACHO</v>
          </cell>
          <cell r="F4395" t="str">
            <v>NORMAL</v>
          </cell>
          <cell r="G4395" t="str">
            <v>FT85152</v>
          </cell>
          <cell r="H4395">
            <v>44966</v>
          </cell>
          <cell r="I4395" t="str">
            <v>ENTREGADO</v>
          </cell>
          <cell r="J4395">
            <v>44967</v>
          </cell>
          <cell r="K4395" t="str">
            <v>ERIC MERCADO O PEDRO ILLESCAS_CARLOS LUIS MARTINEZ GUERRERO</v>
          </cell>
          <cell r="L4395" t="str">
            <v>ciudadela 9 de octubre calle tercera villa 306 y avenida tercera sur de la ciudad casa de 2 pisos con rejas blancas</v>
          </cell>
        </row>
        <row r="4396">
          <cell r="A4396" t="str">
            <v>2494390</v>
          </cell>
          <cell r="B4396">
            <v>512461</v>
          </cell>
          <cell r="C4396" t="str">
            <v>2494390</v>
          </cell>
          <cell r="D4396" t="str">
            <v>MDELIVERY</v>
          </cell>
          <cell r="E4396" t="str">
            <v>DESPACHO</v>
          </cell>
          <cell r="F4396" t="str">
            <v>NORMAL</v>
          </cell>
          <cell r="G4396" t="str">
            <v>FT85148</v>
          </cell>
          <cell r="H4396">
            <v>44966</v>
          </cell>
          <cell r="I4396" t="str">
            <v>ENTREGADO</v>
          </cell>
          <cell r="J4396">
            <v>44967</v>
          </cell>
          <cell r="K4396" t="str">
            <v>ERIC MERCADO O PEDRO ILLESCAS_JOSE DAVID CEPEDA PARCO</v>
          </cell>
          <cell r="L4396" t="str">
            <v>ciudadela 9 de octubre calle tercera villa 306 y avenida tercera sur de la ciudad casa de 2 pisos con rejas blancas</v>
          </cell>
        </row>
        <row r="4397">
          <cell r="A4397" t="str">
            <v>2494394</v>
          </cell>
          <cell r="B4397">
            <v>512462</v>
          </cell>
          <cell r="C4397" t="str">
            <v>2494394</v>
          </cell>
          <cell r="D4397" t="str">
            <v>MDELIVERY</v>
          </cell>
          <cell r="E4397" t="str">
            <v>DESPACHO</v>
          </cell>
          <cell r="F4397" t="str">
            <v>NORMAL</v>
          </cell>
          <cell r="G4397" t="str">
            <v>FT85133</v>
          </cell>
          <cell r="H4397">
            <v>44966</v>
          </cell>
          <cell r="I4397" t="str">
            <v>ENTREGADO</v>
          </cell>
          <cell r="J4397">
            <v>44970</v>
          </cell>
          <cell r="K4397" t="str">
            <v>CARLOS VIRACOCHA_ROSARIO ELIZABETH NAVARRO VILLACIS</v>
          </cell>
          <cell r="L4397" t="str">
            <v>Quitumbe Av Rumichaca Nan y av guayanay Nan conjuntos habitacional Alpallacta casa 113</v>
          </cell>
        </row>
        <row r="4398">
          <cell r="A4398" t="str">
            <v>2494395</v>
          </cell>
          <cell r="B4398">
            <v>512463</v>
          </cell>
          <cell r="C4398" t="str">
            <v>2494395</v>
          </cell>
          <cell r="D4398" t="str">
            <v>MDELIVERY</v>
          </cell>
          <cell r="E4398" t="str">
            <v>DESPACHO</v>
          </cell>
          <cell r="F4398" t="str">
            <v>NORMAL</v>
          </cell>
          <cell r="G4398" t="str">
            <v>031080002494395</v>
          </cell>
          <cell r="H4398">
            <v>44966</v>
          </cell>
          <cell r="I4398" t="str">
            <v>ENTREGADO</v>
          </cell>
          <cell r="J4398">
            <v>44967</v>
          </cell>
          <cell r="K4398" t="str">
            <v>CLAUDIO CESAR ARMIJOS CHOEZ_CLAUDIO CESAR ARMIJOS CHOEZ</v>
          </cell>
          <cell r="L4398" t="str">
            <v xml:space="preserve"> Conjunto habitacional Virgen del Cisne Casa 11 Cooperativa Juan Eulogio Paz y MiNo parroquia Bomboli canton Santo Domingo </v>
          </cell>
        </row>
        <row r="4399">
          <cell r="A4399" t="str">
            <v>2494397</v>
          </cell>
          <cell r="B4399">
            <v>512464</v>
          </cell>
          <cell r="C4399" t="str">
            <v>2494397</v>
          </cell>
          <cell r="D4399" t="str">
            <v>MDELIVERY</v>
          </cell>
          <cell r="E4399" t="str">
            <v>DESPACHO</v>
          </cell>
          <cell r="F4399" t="str">
            <v>NORMAL</v>
          </cell>
          <cell r="G4399" t="str">
            <v>FT85141</v>
          </cell>
          <cell r="H4399">
            <v>44966</v>
          </cell>
          <cell r="I4399" t="str">
            <v>ENTREGADO</v>
          </cell>
          <cell r="J4399">
            <v>44967</v>
          </cell>
          <cell r="K4399" t="str">
            <v>MARCELA PICO_TECNISEGUROS S A AGENCIA ASESORA PRODUCTORA DE SE</v>
          </cell>
          <cell r="L4399" t="str">
            <v>CALLE NAHiM ISAIAS Y AV LUIS ORRANTiA EDIFICIO TECNISEGUROS GUAYAQUIL</v>
          </cell>
        </row>
        <row r="4400">
          <cell r="A4400" t="str">
            <v>2494398</v>
          </cell>
          <cell r="B4400">
            <v>512465</v>
          </cell>
          <cell r="C4400" t="str">
            <v>2494398</v>
          </cell>
          <cell r="D4400" t="str">
            <v>MDELIVERY</v>
          </cell>
          <cell r="E4400" t="str">
            <v>DESPACHO</v>
          </cell>
          <cell r="F4400" t="str">
            <v>NORMAL</v>
          </cell>
          <cell r="G4400" t="str">
            <v>FT85137</v>
          </cell>
          <cell r="H4400">
            <v>44966</v>
          </cell>
          <cell r="I4400" t="str">
            <v>ENTREGADO</v>
          </cell>
          <cell r="J4400">
            <v>44967</v>
          </cell>
          <cell r="K4400" t="str">
            <v xml:space="preserve">Belen Jara_TIPTOPTRAVEL AGENCIA DE VIAJES CIA LTDA </v>
          </cell>
          <cell r="L4400" t="str">
            <v>FOCH E7 81 Y DIEGO DE ALMAGRO EDIFICIO FOCH PISO 1</v>
          </cell>
        </row>
        <row r="4401">
          <cell r="A4401" t="str">
            <v>2494399</v>
          </cell>
          <cell r="B4401">
            <v>512466</v>
          </cell>
          <cell r="C4401" t="str">
            <v>2494399</v>
          </cell>
          <cell r="D4401" t="str">
            <v>MDELIVERY</v>
          </cell>
          <cell r="E4401" t="str">
            <v>DESPACHO</v>
          </cell>
          <cell r="F4401" t="str">
            <v>NORMAL</v>
          </cell>
          <cell r="G4401" t="str">
            <v>FT85153</v>
          </cell>
          <cell r="H4401">
            <v>44966</v>
          </cell>
          <cell r="I4401" t="str">
            <v>ENTREGADO</v>
          </cell>
          <cell r="J4401">
            <v>44967</v>
          </cell>
          <cell r="K4401" t="str">
            <v>ERIC MERCADO O PEDRO ILLESCAS_BRYAN ESTIVEN LARA DAVILA</v>
          </cell>
          <cell r="L4401" t="str">
            <v>ciudadela 9 de octubre calle tercera villa 306 y avenida tercera sur de la ciudad casa de 2 pisos con rejas blancas</v>
          </cell>
        </row>
        <row r="4402">
          <cell r="A4402" t="str">
            <v>2494402</v>
          </cell>
          <cell r="B4402">
            <v>512467</v>
          </cell>
          <cell r="C4402" t="str">
            <v>2494402</v>
          </cell>
          <cell r="D4402" t="str">
            <v>MDELIVERY</v>
          </cell>
          <cell r="E4402" t="str">
            <v>DESPACHO</v>
          </cell>
          <cell r="F4402" t="str">
            <v>NORMAL</v>
          </cell>
          <cell r="G4402" t="str">
            <v>FT85209</v>
          </cell>
          <cell r="H4402">
            <v>44966</v>
          </cell>
          <cell r="I4402" t="str">
            <v>ENTREGADO</v>
          </cell>
          <cell r="J4402">
            <v>44967</v>
          </cell>
          <cell r="K4402" t="str">
            <v xml:space="preserve">William Murillo Parraga Magdalena Manay Diana Elao_TIENDAS INDUSTRIALES ASOCIADAS TIA S A </v>
          </cell>
          <cell r="L4402" t="str">
            <v>Oficina Matriz de Tia Luque y Chimborazo</v>
          </cell>
        </row>
        <row r="4403">
          <cell r="A4403" t="str">
            <v>2494405</v>
          </cell>
          <cell r="B4403">
            <v>512468</v>
          </cell>
          <cell r="C4403" t="str">
            <v>2494405</v>
          </cell>
          <cell r="D4403" t="str">
            <v>MDELIVERY</v>
          </cell>
          <cell r="E4403" t="str">
            <v>DESPACHO</v>
          </cell>
          <cell r="F4403" t="str">
            <v>NORMAL</v>
          </cell>
          <cell r="G4403" t="str">
            <v>FT85147</v>
          </cell>
          <cell r="H4403">
            <v>44966</v>
          </cell>
          <cell r="I4403" t="str">
            <v>ENTREGADO</v>
          </cell>
          <cell r="J4403">
            <v>44967</v>
          </cell>
          <cell r="K4403" t="str">
            <v>ERIC MERCADO O PEDRO ILLESCAS_ALEXIS ADRIAN VITE PIN</v>
          </cell>
          <cell r="L4403" t="str">
            <v>ciudadela 9 de octubre calle tercera villa 306 y avenida tercera sur de la ciudad casa de 2 pisos con rejas blancas</v>
          </cell>
        </row>
        <row r="4404">
          <cell r="A4404" t="str">
            <v>2494408</v>
          </cell>
          <cell r="B4404">
            <v>512469</v>
          </cell>
          <cell r="C4404" t="str">
            <v>2494408</v>
          </cell>
          <cell r="D4404" t="str">
            <v>MDELIVERY</v>
          </cell>
          <cell r="E4404" t="str">
            <v>DESPACHO</v>
          </cell>
          <cell r="F4404" t="str">
            <v>NORMAL</v>
          </cell>
          <cell r="G4404" t="str">
            <v>031080002494408</v>
          </cell>
          <cell r="H4404">
            <v>44966</v>
          </cell>
          <cell r="I4404" t="str">
            <v>ENTREGADO</v>
          </cell>
          <cell r="J4404">
            <v>44967</v>
          </cell>
          <cell r="K4404" t="str">
            <v>Carlos Carrera Servio Bermeo y Carlos Cevallos_PORTRANS</v>
          </cell>
          <cell r="L4404" t="str">
            <v>Km 18 5 via Daule frente al campo chino bodegas Agunsa oficinas de Portrans norte</v>
          </cell>
        </row>
        <row r="4405">
          <cell r="A4405" t="str">
            <v>2494412</v>
          </cell>
          <cell r="B4405">
            <v>512470</v>
          </cell>
          <cell r="C4405" t="str">
            <v>2494412</v>
          </cell>
          <cell r="D4405" t="str">
            <v>MDELIVERY</v>
          </cell>
          <cell r="E4405" t="str">
            <v>DESPACHO</v>
          </cell>
          <cell r="F4405" t="str">
            <v>NORMAL</v>
          </cell>
          <cell r="G4405" t="str">
            <v>FT85138</v>
          </cell>
          <cell r="H4405">
            <v>44966</v>
          </cell>
          <cell r="I4405" t="str">
            <v>ENTREGADO</v>
          </cell>
          <cell r="J4405">
            <v>44967</v>
          </cell>
          <cell r="K4405" t="str">
            <v>GABRIELA TUAREZ_ PICHINCHA SISTEMAS ACOVI C</v>
          </cell>
          <cell r="L4405" t="str">
            <v>Bogota OE 1 33 y Av 10 de Agosto Primer Piso</v>
          </cell>
        </row>
        <row r="4406">
          <cell r="A4406" t="str">
            <v>2494413</v>
          </cell>
          <cell r="B4406">
            <v>512471</v>
          </cell>
          <cell r="C4406" t="str">
            <v>2494413</v>
          </cell>
          <cell r="D4406" t="str">
            <v>MDELIVERY</v>
          </cell>
          <cell r="E4406" t="str">
            <v>DESPACHO</v>
          </cell>
          <cell r="F4406" t="str">
            <v>NORMAL</v>
          </cell>
          <cell r="G4406" t="str">
            <v>FT85149</v>
          </cell>
          <cell r="H4406">
            <v>44966</v>
          </cell>
          <cell r="I4406" t="str">
            <v>ENTREGADO</v>
          </cell>
          <cell r="J4406">
            <v>44967</v>
          </cell>
          <cell r="K4406" t="str">
            <v xml:space="preserve"> OPTIDERMA S A _ OPTIDERMA S A </v>
          </cell>
          <cell r="L4406" t="str">
            <v>VICTOR HUGO ESCALA 808 Y LUIS ORRANTIA EDIF BETHANIA PISO 2 OFI 2A</v>
          </cell>
        </row>
        <row r="4407">
          <cell r="A4407" t="str">
            <v>2494415</v>
          </cell>
          <cell r="B4407">
            <v>512472</v>
          </cell>
          <cell r="C4407" t="str">
            <v>2494415</v>
          </cell>
          <cell r="D4407" t="str">
            <v>MDELIVERY</v>
          </cell>
          <cell r="E4407" t="str">
            <v>DESPACHO</v>
          </cell>
          <cell r="F4407" t="str">
            <v>NORMAL</v>
          </cell>
          <cell r="G4407" t="str">
            <v>FT85151</v>
          </cell>
          <cell r="H4407">
            <v>44966</v>
          </cell>
          <cell r="I4407" t="str">
            <v>ENTREGADO</v>
          </cell>
          <cell r="J4407">
            <v>44967</v>
          </cell>
          <cell r="K4407" t="str">
            <v>ERIC MERCADO O PEDRO ILLESCAS_JAIME SAMUEL YUMAGLLA CUVI</v>
          </cell>
          <cell r="L4407" t="str">
            <v>ciudadela 9 de octubre calle tercera villa 306 y avenida tercera sur de la ciudad casa de 2 pisos con rejas blancas</v>
          </cell>
        </row>
        <row r="4408">
          <cell r="A4408" t="str">
            <v>2494417</v>
          </cell>
          <cell r="B4408">
            <v>512473</v>
          </cell>
          <cell r="C4408" t="str">
            <v>2494417</v>
          </cell>
          <cell r="D4408" t="str">
            <v>MDELIVERY</v>
          </cell>
          <cell r="E4408" t="str">
            <v>DESPACHO</v>
          </cell>
          <cell r="F4408" t="str">
            <v>NORMAL</v>
          </cell>
          <cell r="G4408" t="str">
            <v>FT85142</v>
          </cell>
          <cell r="H4408">
            <v>44966</v>
          </cell>
          <cell r="I4408" t="str">
            <v>ENTREGADO</v>
          </cell>
          <cell r="J4408">
            <v>44967</v>
          </cell>
          <cell r="K4408" t="str">
            <v>ALICIA HOLGUIN_BANCO DEL PACIFICO</v>
          </cell>
          <cell r="L4408" t="str">
            <v>P ICAZA 200 Y PEDRO CARBO MATRIZ BANCO DEL PACIFICO PISO 9 AREA MEDIOS TECNOLOGICOS</v>
          </cell>
        </row>
        <row r="4409">
          <cell r="A4409" t="str">
            <v>2494419</v>
          </cell>
          <cell r="B4409">
            <v>512474</v>
          </cell>
          <cell r="C4409" t="str">
            <v>2494419</v>
          </cell>
          <cell r="D4409" t="str">
            <v>MDELIVERY</v>
          </cell>
          <cell r="E4409" t="str">
            <v>DESPACHO</v>
          </cell>
          <cell r="F4409" t="str">
            <v>NORMAL</v>
          </cell>
          <cell r="G4409" t="str">
            <v>031080002494419</v>
          </cell>
          <cell r="H4409">
            <v>44966</v>
          </cell>
          <cell r="I4409" t="str">
            <v>ENTREGADO</v>
          </cell>
          <cell r="J4409">
            <v>44968</v>
          </cell>
          <cell r="K4409" t="str">
            <v>FELISA JUANA CALDERON REYES_FELISA JUANA CALDERON REYES</v>
          </cell>
          <cell r="L4409" t="str">
            <v xml:space="preserve"> Urbanizacion manta 2000 Via san mateo Situado a 3 1 km de la Playa Murcielago </v>
          </cell>
        </row>
        <row r="4410">
          <cell r="A4410" t="str">
            <v>2494421</v>
          </cell>
          <cell r="B4410">
            <v>512475</v>
          </cell>
          <cell r="C4410" t="str">
            <v>2494421</v>
          </cell>
          <cell r="D4410" t="str">
            <v>MDELIVERY</v>
          </cell>
          <cell r="E4410" t="str">
            <v>DESPACHO</v>
          </cell>
          <cell r="F4410" t="str">
            <v>NORMAL</v>
          </cell>
          <cell r="G4410" t="str">
            <v>FT85135</v>
          </cell>
          <cell r="H4410">
            <v>44966</v>
          </cell>
          <cell r="I4410" t="str">
            <v>ENTREGADO</v>
          </cell>
          <cell r="J4410">
            <v>44967</v>
          </cell>
          <cell r="K4410" t="str">
            <v>Luis Sotomayor_LUIS ALFONSO SOTOMAYOR RENTERIA</v>
          </cell>
          <cell r="L4410" t="str">
            <v>Av 12 de octubre 1561 y Madrid Ed Superitendencia de bancos</v>
          </cell>
        </row>
        <row r="4411">
          <cell r="A4411" t="str">
            <v>2494422</v>
          </cell>
          <cell r="B4411">
            <v>512476</v>
          </cell>
          <cell r="C4411" t="str">
            <v>2494422</v>
          </cell>
          <cell r="D4411" t="str">
            <v>MDELIVERY</v>
          </cell>
          <cell r="E4411" t="str">
            <v>DESPACHO</v>
          </cell>
          <cell r="F4411" t="str">
            <v>NORMAL</v>
          </cell>
          <cell r="G4411" t="str">
            <v>FT85136</v>
          </cell>
          <cell r="H4411">
            <v>44966</v>
          </cell>
          <cell r="I4411" t="str">
            <v>ENTREGADO</v>
          </cell>
          <cell r="J4411">
            <v>44967</v>
          </cell>
          <cell r="K4411" t="str">
            <v xml:space="preserve">Sandra Pasquel_GAMAPARTES CIA LTDA </v>
          </cell>
          <cell r="L4411" t="str">
            <v xml:space="preserve">AV 10 DE AGOSTO 6968 Y AVELLANERAS REF BODEGAS PARKENOR GAMAPARTES </v>
          </cell>
        </row>
        <row r="4412">
          <cell r="A4412" t="str">
            <v>2494424</v>
          </cell>
          <cell r="B4412">
            <v>512477</v>
          </cell>
          <cell r="C4412" t="str">
            <v>2494424</v>
          </cell>
          <cell r="D4412" t="str">
            <v>MDELIVERY</v>
          </cell>
          <cell r="E4412" t="str">
            <v>DESPACHO</v>
          </cell>
          <cell r="F4412" t="str">
            <v>NORMAL</v>
          </cell>
          <cell r="G4412" t="str">
            <v>FT85134</v>
          </cell>
          <cell r="H4412">
            <v>44966</v>
          </cell>
          <cell r="I4412" t="str">
            <v>ENTREGADO</v>
          </cell>
          <cell r="J4412">
            <v>44967</v>
          </cell>
          <cell r="K4412" t="str">
            <v>ISABEL SAMANIEGO_NESTLE ECUADOR S A</v>
          </cell>
          <cell r="L4412" t="str">
            <v>AV SIMON BOLIVAR S N Y VIA A NAYON COMPLEJO CORPORATIVO EKOPARK TORRE 2</v>
          </cell>
        </row>
        <row r="4413">
          <cell r="A4413" t="str">
            <v>2494439</v>
          </cell>
          <cell r="B4413">
            <v>512478</v>
          </cell>
          <cell r="C4413" t="str">
            <v>2494439</v>
          </cell>
          <cell r="D4413" t="str">
            <v>MDELIVERY</v>
          </cell>
          <cell r="E4413" t="str">
            <v>DESPACHO</v>
          </cell>
          <cell r="F4413" t="str">
            <v>NORMAL</v>
          </cell>
          <cell r="G4413" t="str">
            <v>031080002494439</v>
          </cell>
          <cell r="H4413">
            <v>44966</v>
          </cell>
          <cell r="I4413" t="str">
            <v>ENTREGADO</v>
          </cell>
          <cell r="J4413">
            <v>44967</v>
          </cell>
          <cell r="K4413" t="str">
            <v>JORGE STALIN TOAPANTA REISANCHO_JORGE STALIN TOAPANTA REISANCHO</v>
          </cell>
          <cell r="L4413" t="str">
            <v>Fuerza aerea ecuatoriana base aerea Cotopaxi Latacunga av Amazonas y Antonio Clavijo</v>
          </cell>
        </row>
        <row r="4414">
          <cell r="A4414" t="str">
            <v>2494441</v>
          </cell>
          <cell r="B4414">
            <v>512479</v>
          </cell>
          <cell r="C4414" t="str">
            <v>2494441</v>
          </cell>
          <cell r="D4414" t="str">
            <v>MDELIVERY</v>
          </cell>
          <cell r="E4414" t="str">
            <v>DESPACHO</v>
          </cell>
          <cell r="F4414" t="str">
            <v>NORMAL</v>
          </cell>
          <cell r="G4414" t="str">
            <v>FT85140</v>
          </cell>
          <cell r="H4414">
            <v>44966</v>
          </cell>
          <cell r="I4414" t="str">
            <v>ENTREGADO</v>
          </cell>
          <cell r="J4414">
            <v>44967</v>
          </cell>
          <cell r="K4414" t="str">
            <v>Andrea Cabezas_PRODUCTOS FAMILIA SANCELA DEL ECUADOR S A</v>
          </cell>
          <cell r="L4414" t="str">
            <v>Tadeo Benitez OE1 807 y Joaquin Mancheno Ciudad y Provincia Quito Pichincha</v>
          </cell>
        </row>
        <row r="4415">
          <cell r="A4415" t="str">
            <v>2494442</v>
          </cell>
          <cell r="B4415">
            <v>512480</v>
          </cell>
          <cell r="C4415" t="str">
            <v>2494442</v>
          </cell>
          <cell r="D4415" t="str">
            <v>MDELIVERY</v>
          </cell>
          <cell r="E4415" t="str">
            <v>DESPACHO</v>
          </cell>
          <cell r="F4415" t="str">
            <v>NORMAL</v>
          </cell>
          <cell r="G4415" t="str">
            <v>FT85146</v>
          </cell>
          <cell r="H4415">
            <v>44966</v>
          </cell>
          <cell r="I4415" t="str">
            <v>ENTREGADO</v>
          </cell>
          <cell r="J4415">
            <v>44967</v>
          </cell>
          <cell r="K4415" t="str">
            <v>FERNANDA VELIZ CEVALLOS o Noemy Galan Castro_BANCO DEL PACIFICO</v>
          </cell>
          <cell r="L4415" t="str">
            <v xml:space="preserve"> Av de las Americas Terminal de cargas Agencia Banco del Pacifico en la planta baja donde esta la ventanilla Cajas del Banco de Pacifico REFERENCIAS PARA LLEGAR Entrando al terminal de carga pasando l</v>
          </cell>
        </row>
        <row r="4416">
          <cell r="A4416" t="str">
            <v>2494443</v>
          </cell>
          <cell r="B4416">
            <v>512481</v>
          </cell>
          <cell r="C4416" t="str">
            <v>2494443</v>
          </cell>
          <cell r="D4416" t="str">
            <v>MDELIVERY</v>
          </cell>
          <cell r="E4416" t="str">
            <v>DESPACHO</v>
          </cell>
          <cell r="F4416" t="str">
            <v>NORMAL</v>
          </cell>
          <cell r="G4416" t="str">
            <v>FT85139</v>
          </cell>
          <cell r="H4416">
            <v>44966</v>
          </cell>
          <cell r="I4416" t="str">
            <v>ENTREGADO</v>
          </cell>
          <cell r="J4416">
            <v>44967</v>
          </cell>
          <cell r="K4416" t="str">
            <v>Silvia MuNoz_ASOCIACION DE DOCENTES ADMINISTRATIVOS Y DE SERVIC</v>
          </cell>
          <cell r="L4416" t="str">
            <v xml:space="preserve">oficina de la Adaups Universidad Politecnica Salesiana Av Isabel la catolica y Madrid junto a la parada de buses Vingala </v>
          </cell>
        </row>
        <row r="4417">
          <cell r="A4417" t="str">
            <v>2494444</v>
          </cell>
          <cell r="B4417">
            <v>512482</v>
          </cell>
          <cell r="C4417" t="str">
            <v>2494444</v>
          </cell>
          <cell r="D4417" t="str">
            <v>MDELIVERY</v>
          </cell>
          <cell r="E4417" t="str">
            <v>DESPACHO</v>
          </cell>
          <cell r="F4417" t="str">
            <v>NORMAL</v>
          </cell>
          <cell r="G4417" t="str">
            <v>031080002494444</v>
          </cell>
          <cell r="H4417">
            <v>44966</v>
          </cell>
          <cell r="I4417" t="str">
            <v>ENTREGADO</v>
          </cell>
          <cell r="J4417">
            <v>44967</v>
          </cell>
          <cell r="K4417" t="str">
            <v xml:space="preserve">ALMEIDA MAZON DEISI DEL ROCIO_ JUAN FRANCISCO VELASTEGUI HERNANDEZ </v>
          </cell>
          <cell r="L4417" t="str">
            <v>CHIMBORAZO RIOBAMBA SECTOR LA CERAMICA GONZALO DAVALOS Y BRASIL OFC XTRIM</v>
          </cell>
        </row>
        <row r="4418">
          <cell r="A4418" t="str">
            <v>2494445</v>
          </cell>
          <cell r="B4418">
            <v>512483</v>
          </cell>
          <cell r="C4418" t="str">
            <v>2494445</v>
          </cell>
          <cell r="D4418" t="str">
            <v>MDELIVERY</v>
          </cell>
          <cell r="E4418" t="str">
            <v>DESPACHO</v>
          </cell>
          <cell r="F4418" t="str">
            <v>NORMAL</v>
          </cell>
          <cell r="G4418" t="str">
            <v>FT85144</v>
          </cell>
          <cell r="H4418">
            <v>44966</v>
          </cell>
          <cell r="I4418" t="str">
            <v>ENTREGADO</v>
          </cell>
          <cell r="J4418">
            <v>44967</v>
          </cell>
          <cell r="K4418" t="str">
            <v xml:space="preserve">Cynthia Janeth Maldonado Perez_BANCO GUAYAQUIL S A </v>
          </cell>
          <cell r="L4418" t="str">
            <v xml:space="preserve"> GUAYAS GUAYAQUIL Urb Mucho Lote 1 etapa 3 2450 villa 12 peatonal de rejas color cafe a una cuadra de la iglesia San Lucas </v>
          </cell>
        </row>
        <row r="4419">
          <cell r="A4419" t="str">
            <v>2494446</v>
          </cell>
          <cell r="B4419">
            <v>512484</v>
          </cell>
          <cell r="C4419" t="str">
            <v>2494446</v>
          </cell>
          <cell r="D4419" t="str">
            <v>MDELIVERY</v>
          </cell>
          <cell r="E4419" t="str">
            <v>DESPACHO</v>
          </cell>
          <cell r="F4419" t="str">
            <v>NORMAL</v>
          </cell>
          <cell r="G4419" t="str">
            <v>FT85145</v>
          </cell>
          <cell r="H4419">
            <v>44966</v>
          </cell>
          <cell r="I4419" t="str">
            <v>ENTREGADO</v>
          </cell>
          <cell r="J4419">
            <v>44972</v>
          </cell>
          <cell r="K4419" t="str">
            <v>Wilson Mieles_CONTROL UNION PERU S A C</v>
          </cell>
          <cell r="L4419" t="str">
            <v xml:space="preserve">1er Callejon 11 N E Puerto Santa Ana Edif THE POINT Piso 21 Ofc 2109 </v>
          </cell>
        </row>
        <row r="4420">
          <cell r="A4420" t="str">
            <v>2494447</v>
          </cell>
          <cell r="B4420">
            <v>512485</v>
          </cell>
          <cell r="C4420" t="str">
            <v>2494447</v>
          </cell>
          <cell r="D4420" t="str">
            <v>MDELIVERY</v>
          </cell>
          <cell r="E4420" t="str">
            <v>DESPACHO</v>
          </cell>
          <cell r="F4420" t="str">
            <v>NORMAL</v>
          </cell>
          <cell r="G4420" t="str">
            <v>IC6835</v>
          </cell>
          <cell r="H4420">
            <v>44966</v>
          </cell>
          <cell r="I4420" t="str">
            <v>ENTREGADO</v>
          </cell>
          <cell r="J4420">
            <v>44967</v>
          </cell>
          <cell r="K4420" t="str">
            <v xml:space="preserve">Shirley Romero GUARDIAS_SEGUROS EQUINOCCIAL S A </v>
          </cell>
          <cell r="L4420" t="str">
            <v>Avenida del Estadio N 2 19 y Florencio Astudillo Edificio Tadeo segundo piso</v>
          </cell>
        </row>
        <row r="4421">
          <cell r="A4421" t="str">
            <v>2494451</v>
          </cell>
          <cell r="B4421">
            <v>512486</v>
          </cell>
          <cell r="C4421" t="str">
            <v>2494451</v>
          </cell>
          <cell r="D4421" t="str">
            <v>MDELIVERY</v>
          </cell>
          <cell r="E4421" t="str">
            <v>DESPACHO</v>
          </cell>
          <cell r="F4421" t="str">
            <v>NORMAL</v>
          </cell>
          <cell r="G4421" t="str">
            <v>FT85150</v>
          </cell>
          <cell r="H4421">
            <v>44966</v>
          </cell>
          <cell r="I4421" t="str">
            <v>ENTREGADO</v>
          </cell>
          <cell r="J4421">
            <v>44967</v>
          </cell>
          <cell r="K4421" t="str">
            <v>PEDRO DANIEL ILLESCAS CHONLONG_CARLOS ANDRES ZAMBRANO ESPINOZA</v>
          </cell>
          <cell r="L4421" t="str">
            <v>CIUDADELA 9 DE OCTUBRE CALLE TERCERA Y AVENIDA TERCERA VILLA 306 CASA DE 2 PISOS CON REJAS BLANCAS</v>
          </cell>
        </row>
        <row r="4422">
          <cell r="A4422" t="str">
            <v>OB-2023-FEB-09-30</v>
          </cell>
          <cell r="B4422">
            <v>512446</v>
          </cell>
          <cell r="C4422" t="str">
            <v>OB-2023-FEB-09-30</v>
          </cell>
          <cell r="D4422" t="str">
            <v>LYNX</v>
          </cell>
          <cell r="E4422" t="str">
            <v>DESPACHO</v>
          </cell>
          <cell r="F4422" t="str">
            <v>COURIER</v>
          </cell>
          <cell r="G4422" t="str">
            <v>FT85027</v>
          </cell>
          <cell r="H4422">
            <v>44966</v>
          </cell>
          <cell r="I4422" t="str">
            <v>ENTREGADO</v>
          </cell>
          <cell r="J4422">
            <v>44967</v>
          </cell>
          <cell r="K4422" t="str">
            <v>SUPTELCOM - EDISON MONTENEGRO / DANIEL GONZÁLEZ</v>
          </cell>
          <cell r="L4422" t="str">
            <v>AV. AMAZONAS N25-23 Y COLÓN. EDIFICIO ESPAÑA OFICINA 25</v>
          </cell>
        </row>
        <row r="4423">
          <cell r="A4423" t="str">
            <v>25264</v>
          </cell>
          <cell r="B4423">
            <v>512444</v>
          </cell>
          <cell r="C4423" t="str">
            <v>25264</v>
          </cell>
          <cell r="D4423" t="str">
            <v>WORLINASLI</v>
          </cell>
          <cell r="E4423" t="str">
            <v>DESPACHO</v>
          </cell>
          <cell r="G4423" t="str">
            <v>85044</v>
          </cell>
          <cell r="H4423">
            <v>44966</v>
          </cell>
          <cell r="I4423" t="str">
            <v>ENTREGADO</v>
          </cell>
          <cell r="J4423">
            <v>44967</v>
          </cell>
          <cell r="K4423" t="str">
            <v>MOISES MARQUEZ SANCHEZ</v>
          </cell>
          <cell r="L4423" t="str">
            <v>MACHALA Y RIO TULIPE VIA LA MENA APARTAMENTO SIN NUMERO</v>
          </cell>
        </row>
        <row r="4424">
          <cell r="A4424" t="str">
            <v>53700</v>
          </cell>
          <cell r="B4424">
            <v>512441</v>
          </cell>
          <cell r="C4424" t="str">
            <v>53700</v>
          </cell>
          <cell r="D4424" t="str">
            <v>DEGSO</v>
          </cell>
          <cell r="E4424" t="str">
            <v>DESPACHO</v>
          </cell>
          <cell r="F4424" t="str">
            <v>NORMAL</v>
          </cell>
          <cell r="G4424" t="str">
            <v>FT85177</v>
          </cell>
          <cell r="H4424">
            <v>44966</v>
          </cell>
          <cell r="I4424" t="str">
            <v>ENTREGADO</v>
          </cell>
          <cell r="J4424">
            <v>44967</v>
          </cell>
          <cell r="K4424" t="str">
            <v>FIBRAS Y COMPUESTOS POSTANFI SA</v>
          </cell>
          <cell r="L4424" t="str">
            <v>DIRECCION: CALACALI - TILINGON S/N Y AV CORDOVA GALARZA - PASANDO LAS BODEGAS DEL TIA. - ATENCION WENDY VEGA -  TELF 2306328</v>
          </cell>
        </row>
        <row r="4425">
          <cell r="A4425" t="str">
            <v>SG_2023_223</v>
          </cell>
          <cell r="B4425">
            <v>512440</v>
          </cell>
          <cell r="C4425" t="str">
            <v>SG_2023_223</v>
          </cell>
          <cell r="D4425" t="str">
            <v>SG</v>
          </cell>
          <cell r="E4425" t="str">
            <v>DESPACHO</v>
          </cell>
          <cell r="F4425" t="str">
            <v>NORMAL</v>
          </cell>
          <cell r="G4425" t="str">
            <v>85026</v>
          </cell>
          <cell r="H4425">
            <v>44966</v>
          </cell>
          <cell r="I4425" t="str">
            <v>ENTREGADO</v>
          </cell>
          <cell r="J4425">
            <v>44966</v>
          </cell>
          <cell r="K4425" t="str">
            <v>SAINT GOBAIN-EDIF EMPORIUM</v>
          </cell>
          <cell r="L4425" t="str">
            <v>EDIFICIO EMPORIUM PISO 18 OF 6-7</v>
          </cell>
        </row>
        <row r="4426">
          <cell r="A4426" t="str">
            <v>570312</v>
          </cell>
          <cell r="B4426">
            <v>512439</v>
          </cell>
          <cell r="C4426" t="str">
            <v>570312</v>
          </cell>
          <cell r="D4426" t="str">
            <v>DPW</v>
          </cell>
          <cell r="E4426" t="str">
            <v>DESPACHO</v>
          </cell>
          <cell r="F4426" t="str">
            <v>NORMAL</v>
          </cell>
          <cell r="G4426" t="str">
            <v>FT85156</v>
          </cell>
          <cell r="H4426">
            <v>44966</v>
          </cell>
          <cell r="I4426" t="str">
            <v>ENTREGADO</v>
          </cell>
          <cell r="J4426">
            <v>44967</v>
          </cell>
          <cell r="K4426" t="str">
            <v>COLEGIO SAN VICENTE DE PAUL</v>
          </cell>
          <cell r="L4426" t="str">
            <v>CALLE: ORIENTE Y SUCRE COLONIA/ZONA CIUDAD: CONOCOTO PICHINCHA/MAX REYES /593998272971/ALEXANDRA ZURITA/986377406/7:30AM-12:00PM//</v>
          </cell>
        </row>
        <row r="4427">
          <cell r="A4427" t="str">
            <v>DHL_23_056</v>
          </cell>
          <cell r="B4427">
            <v>512437</v>
          </cell>
          <cell r="C4427" t="str">
            <v>DHL_23_056</v>
          </cell>
          <cell r="D4427" t="str">
            <v>DHL</v>
          </cell>
          <cell r="E4427" t="str">
            <v>DESPACHO</v>
          </cell>
          <cell r="F4427" t="str">
            <v>NORMAL</v>
          </cell>
          <cell r="G4427" t="str">
            <v>FT84997</v>
          </cell>
          <cell r="H4427">
            <v>44966</v>
          </cell>
          <cell r="I4427" t="str">
            <v>ENTREGADO</v>
          </cell>
          <cell r="J4427">
            <v>44970</v>
          </cell>
          <cell r="K4427" t="str">
            <v>COLEGIO BENALCAZAR</v>
          </cell>
          <cell r="L4427" t="str">
            <v>AV. 6 DE DICIEMBRE, QUITO 170135</v>
          </cell>
        </row>
        <row r="4428">
          <cell r="A4428" t="str">
            <v>2494336</v>
          </cell>
          <cell r="B4428">
            <v>512414</v>
          </cell>
          <cell r="C4428" t="str">
            <v>2494336</v>
          </cell>
          <cell r="D4428" t="str">
            <v>MDELIVERY</v>
          </cell>
          <cell r="E4428" t="str">
            <v>DESPACHO</v>
          </cell>
          <cell r="F4428" t="str">
            <v>NORMAL</v>
          </cell>
          <cell r="G4428" t="str">
            <v>IC6833</v>
          </cell>
          <cell r="H4428">
            <v>44966</v>
          </cell>
          <cell r="I4428" t="str">
            <v>ENTREGADO</v>
          </cell>
          <cell r="J4428">
            <v>44967</v>
          </cell>
          <cell r="K4428" t="str">
            <v>Karina Novillo_Karina Novillo</v>
          </cell>
          <cell r="L4428" t="str">
            <v>Angel Paredes y Belisario Quevedo casa L28</v>
          </cell>
        </row>
        <row r="4429">
          <cell r="A4429" t="str">
            <v>2494339</v>
          </cell>
          <cell r="B4429">
            <v>512415</v>
          </cell>
          <cell r="C4429" t="str">
            <v>2494339</v>
          </cell>
          <cell r="D4429" t="str">
            <v>MDELIVERY</v>
          </cell>
          <cell r="E4429" t="str">
            <v>DESPACHO</v>
          </cell>
          <cell r="F4429" t="str">
            <v>NORMAL</v>
          </cell>
          <cell r="G4429" t="str">
            <v>FT85103</v>
          </cell>
          <cell r="H4429">
            <v>44966</v>
          </cell>
          <cell r="I4429" t="str">
            <v>ENTREGADO</v>
          </cell>
          <cell r="J4429">
            <v>44967</v>
          </cell>
          <cell r="K4429" t="str">
            <v xml:space="preserve">Edwin Patricio Velasquez Posligua_BANCO GUAYAQUIL S A </v>
          </cell>
          <cell r="L4429" t="str">
            <v>Sauces 9 calle Coronel Gabriel Gomez Lince en el bloque 11 departamento 101 del sector 2</v>
          </cell>
        </row>
        <row r="4430">
          <cell r="A4430" t="str">
            <v>2494343</v>
          </cell>
          <cell r="B4430">
            <v>512416</v>
          </cell>
          <cell r="C4430" t="str">
            <v>2494343</v>
          </cell>
          <cell r="D4430" t="str">
            <v>MDELIVERY</v>
          </cell>
          <cell r="E4430" t="str">
            <v>DESPACHO</v>
          </cell>
          <cell r="F4430" t="str">
            <v>NORMAL</v>
          </cell>
          <cell r="G4430" t="str">
            <v>031080002494343</v>
          </cell>
          <cell r="H4430">
            <v>44966</v>
          </cell>
          <cell r="I4430" t="str">
            <v>ENTREGADO</v>
          </cell>
          <cell r="J4430">
            <v>44973</v>
          </cell>
          <cell r="K4430" t="str">
            <v>ERIKA ALEXANDRA ALVARADO CAIZA_ERIKA ALEXANDRA ALVARADO CAIZA</v>
          </cell>
          <cell r="L4430" t="str">
            <v xml:space="preserve">LA PORTETE LARGO Urbanizacion Jardines del Salado Picanteria Dahemi diagonal a farmacia Mi Doctorcito </v>
          </cell>
        </row>
        <row r="4431">
          <cell r="A4431" t="str">
            <v>2494344</v>
          </cell>
          <cell r="B4431">
            <v>512417</v>
          </cell>
          <cell r="C4431" t="str">
            <v>2494344</v>
          </cell>
          <cell r="D4431" t="str">
            <v>MDELIVERY</v>
          </cell>
          <cell r="E4431" t="str">
            <v>DESPACHO</v>
          </cell>
          <cell r="F4431" t="str">
            <v>NORMAL</v>
          </cell>
          <cell r="G4431" t="str">
            <v>FT85105</v>
          </cell>
          <cell r="H4431">
            <v>44966</v>
          </cell>
          <cell r="I4431" t="str">
            <v>ENTREGADO</v>
          </cell>
          <cell r="J4431">
            <v>44967</v>
          </cell>
          <cell r="K4431" t="str">
            <v>WILLIAN ARMANDO SANCHEZ TORO O JULISSA RICAURTE_WILLIAN ARMANDO SANCHEZ TORO</v>
          </cell>
          <cell r="L4431" t="str">
            <v>Santa Monica Mz 13 villa 14 casa de dos pisos color melon con terraza balcon color negro</v>
          </cell>
        </row>
        <row r="4432">
          <cell r="A4432" t="str">
            <v>2494346</v>
          </cell>
          <cell r="B4432">
            <v>512418</v>
          </cell>
          <cell r="C4432" t="str">
            <v>2494346</v>
          </cell>
          <cell r="D4432" t="str">
            <v>MDELIVERY</v>
          </cell>
          <cell r="E4432" t="str">
            <v>DESPACHO</v>
          </cell>
          <cell r="F4432" t="str">
            <v>NORMAL</v>
          </cell>
          <cell r="G4432" t="str">
            <v>031080002494346</v>
          </cell>
          <cell r="H4432">
            <v>44966</v>
          </cell>
          <cell r="I4432" t="str">
            <v>ENTREGADO</v>
          </cell>
          <cell r="J4432">
            <v>44967</v>
          </cell>
          <cell r="K4432" t="str">
            <v>SOLANGE JERIKA MORALES NARVAEZ O PAUL MENDOZA_SOLANGE JERIKA MORALES NARVAEZ</v>
          </cell>
          <cell r="L4432" t="str">
            <v>SUCRE Y R CHIRIBOGA 2622 TIENDA ESQUINERA PARADA 11</v>
          </cell>
        </row>
        <row r="4433">
          <cell r="A4433" t="str">
            <v>2494347</v>
          </cell>
          <cell r="B4433">
            <v>512419</v>
          </cell>
          <cell r="C4433" t="str">
            <v>2494347</v>
          </cell>
          <cell r="D4433" t="str">
            <v>MDELIVERY</v>
          </cell>
          <cell r="E4433" t="str">
            <v>DESPACHO</v>
          </cell>
          <cell r="F4433" t="str">
            <v>NORMAL</v>
          </cell>
          <cell r="G4433" t="str">
            <v>031080002494347</v>
          </cell>
          <cell r="H4433">
            <v>44966</v>
          </cell>
          <cell r="I4433" t="str">
            <v>ENTREGADO</v>
          </cell>
          <cell r="J4433">
            <v>44970</v>
          </cell>
          <cell r="K4433" t="str">
            <v>JORGE LUIS SAAVEDRA AVILA_JORGE LUIS SAAVEDRA AVILA</v>
          </cell>
          <cell r="L4433" t="str">
            <v>Avenida Esmeralda y PiNas Detras de IEES Antiguo Casa de una planta color blanco Al lado de Calzado D Made</v>
          </cell>
        </row>
        <row r="4434">
          <cell r="A4434" t="str">
            <v>2494348</v>
          </cell>
          <cell r="B4434">
            <v>512420</v>
          </cell>
          <cell r="C4434" t="str">
            <v>2494348</v>
          </cell>
          <cell r="D4434" t="str">
            <v>MDELIVERY</v>
          </cell>
          <cell r="E4434" t="str">
            <v>DESPACHO</v>
          </cell>
          <cell r="F4434" t="str">
            <v>NORMAL</v>
          </cell>
          <cell r="G4434" t="str">
            <v>FT85104 / 031080002494348</v>
          </cell>
          <cell r="H4434">
            <v>44966</v>
          </cell>
          <cell r="I4434" t="str">
            <v>ENTREGADO</v>
          </cell>
          <cell r="J4434">
            <v>44972</v>
          </cell>
          <cell r="K4434" t="str">
            <v>KLEBER IVAN HUACON ESCOBAR_KLEBER IVAN HUACON ESCOBAR</v>
          </cell>
          <cell r="L4434" t="str">
            <v>RETIRO AGENCIA TRAMACO VIA DAULE CENTRO DE DISTRIBUCION</v>
          </cell>
        </row>
        <row r="4435">
          <cell r="A4435" t="str">
            <v>2494349</v>
          </cell>
          <cell r="B4435">
            <v>512421</v>
          </cell>
          <cell r="C4435" t="str">
            <v>2494349</v>
          </cell>
          <cell r="D4435" t="str">
            <v>MDELIVERY</v>
          </cell>
          <cell r="E4435" t="str">
            <v>DESPACHO</v>
          </cell>
          <cell r="F4435" t="str">
            <v>NORMAL</v>
          </cell>
          <cell r="G4435" t="str">
            <v>FT85100</v>
          </cell>
          <cell r="H4435">
            <v>44966</v>
          </cell>
          <cell r="I4435" t="str">
            <v>ENTREGADO</v>
          </cell>
          <cell r="J4435">
            <v>44967</v>
          </cell>
          <cell r="K4435" t="str">
            <v xml:space="preserve">VERONICA VANESSA RODRIGUEZ TABLAS O JULIO AGUAYO_AGRICULTORES DEL ECUADOR AGRICULTEC S A S </v>
          </cell>
          <cell r="L4435" t="str">
            <v>SAMANES 1 MANZANA 141 VILLA 6</v>
          </cell>
        </row>
        <row r="4436">
          <cell r="A4436" t="str">
            <v>2494350</v>
          </cell>
          <cell r="B4436">
            <v>512422</v>
          </cell>
          <cell r="C4436" t="str">
            <v>2494350</v>
          </cell>
          <cell r="D4436" t="str">
            <v>MDELIVERY</v>
          </cell>
          <cell r="E4436" t="str">
            <v>DESPACHO</v>
          </cell>
          <cell r="F4436" t="str">
            <v>DERIVADO PICK UP</v>
          </cell>
          <cell r="G4436" t="str">
            <v>031080002494350</v>
          </cell>
          <cell r="H4436">
            <v>44966</v>
          </cell>
          <cell r="I4436" t="str">
            <v>ENTREGADO</v>
          </cell>
          <cell r="J4436">
            <v>44967</v>
          </cell>
          <cell r="K4436" t="str">
            <v>INES MARIA PENAFIEL FLORES_INES MARIA PENAFIEL FLORES</v>
          </cell>
          <cell r="L4436" t="str">
            <v>Retiro en oficina de tramaco frente al san marino clienta vive fuera de cobertura</v>
          </cell>
        </row>
        <row r="4437">
          <cell r="A4437" t="str">
            <v>2494352</v>
          </cell>
          <cell r="B4437">
            <v>512423</v>
          </cell>
          <cell r="C4437" t="str">
            <v>2494352</v>
          </cell>
          <cell r="D4437" t="str">
            <v>MDELIVERY</v>
          </cell>
          <cell r="E4437" t="str">
            <v>DESPACHO</v>
          </cell>
          <cell r="F4437" t="str">
            <v>NORMAL</v>
          </cell>
          <cell r="G4437" t="str">
            <v>FT85112</v>
          </cell>
          <cell r="H4437">
            <v>44966</v>
          </cell>
          <cell r="I4437" t="str">
            <v>ENTREGADO</v>
          </cell>
          <cell r="J4437">
            <v>44967</v>
          </cell>
          <cell r="K4437" t="str">
            <v>JOSE ISAAC RAMIREZ ALVARADO_JOSE ISAAC RAMIREZ ALVARADO</v>
          </cell>
          <cell r="L4437" t="str">
            <v>sur de guayaquil Guangala mz E39 villa 18 a una cuadra de Complejo Deportivo Liga del Sur</v>
          </cell>
        </row>
        <row r="4438">
          <cell r="A4438" t="str">
            <v>2494355</v>
          </cell>
          <cell r="B4438">
            <v>512424</v>
          </cell>
          <cell r="C4438" t="str">
            <v>2494355</v>
          </cell>
          <cell r="D4438" t="str">
            <v>MDELIVERY</v>
          </cell>
          <cell r="E4438" t="str">
            <v>DESPACHO</v>
          </cell>
          <cell r="F4438" t="str">
            <v>NORMAL</v>
          </cell>
          <cell r="G4438" t="str">
            <v>FT85120</v>
          </cell>
          <cell r="H4438">
            <v>44966</v>
          </cell>
          <cell r="I4438" t="str">
            <v>ENTREGADO</v>
          </cell>
          <cell r="J4438">
            <v>44967</v>
          </cell>
          <cell r="K4438" t="str">
            <v xml:space="preserve">Rebeca Peralta Rivera_BANCO GUAYAQUIL S A </v>
          </cell>
          <cell r="L4438" t="str">
            <v xml:space="preserve">Mucho lote 1 etapa 4 mz 2596 villa 7 justo atras de la construccion del nuevo Mall del Norte </v>
          </cell>
        </row>
        <row r="4439">
          <cell r="A4439" t="str">
            <v>2494356</v>
          </cell>
          <cell r="B4439">
            <v>512425</v>
          </cell>
          <cell r="C4439" t="str">
            <v>2494356</v>
          </cell>
          <cell r="D4439" t="str">
            <v>MDELIVERY</v>
          </cell>
          <cell r="E4439" t="str">
            <v>DESPACHO</v>
          </cell>
          <cell r="F4439" t="str">
            <v>NORMAL</v>
          </cell>
          <cell r="G4439" t="str">
            <v>FT85095</v>
          </cell>
          <cell r="H4439">
            <v>44966</v>
          </cell>
          <cell r="I4439" t="str">
            <v>ENTREGADO</v>
          </cell>
          <cell r="J4439">
            <v>44967</v>
          </cell>
          <cell r="K4439" t="str">
            <v xml:space="preserve">Diana Arguello_MEDICINA PARA EL ECUADOR MEDIECUADOR HUMANA S A </v>
          </cell>
          <cell r="L4439" t="str">
            <v xml:space="preserve"> Av Joaquin Jose Orrantia agora Ciudad Viva Torre A Piso 5 oficina 506 508 frente al Mall del Sol </v>
          </cell>
        </row>
        <row r="4440">
          <cell r="A4440" t="str">
            <v>2494366</v>
          </cell>
          <cell r="B4440">
            <v>512426</v>
          </cell>
          <cell r="C4440" t="str">
            <v>2494366</v>
          </cell>
          <cell r="D4440" t="str">
            <v>MDELIVERY</v>
          </cell>
          <cell r="E4440" t="str">
            <v>DESPACHO</v>
          </cell>
          <cell r="F4440" t="str">
            <v>NORMAL</v>
          </cell>
          <cell r="G4440" t="str">
            <v>031080002494366</v>
          </cell>
          <cell r="H4440">
            <v>44966</v>
          </cell>
          <cell r="I4440" t="str">
            <v>ENTREGADO</v>
          </cell>
          <cell r="J4440">
            <v>44967</v>
          </cell>
          <cell r="K4440" t="str">
            <v>JULIO CESAR PIMBO URIARTE_JULIO CESAR PIMBO URIARTE</v>
          </cell>
          <cell r="L4440" t="str">
            <v xml:space="preserve"> Milagro Guayas ciudadela Rosa Maria calles cotopaxi y loja 320 a 50 metros de la iglesia San Martin </v>
          </cell>
        </row>
        <row r="4441">
          <cell r="A4441" t="str">
            <v>2494367</v>
          </cell>
          <cell r="B4441">
            <v>512427</v>
          </cell>
          <cell r="C4441" t="str">
            <v>2494367</v>
          </cell>
          <cell r="D4441" t="str">
            <v>MDELIVERY</v>
          </cell>
          <cell r="E4441" t="str">
            <v>DESPACHO</v>
          </cell>
          <cell r="F4441" t="str">
            <v>NORMAL</v>
          </cell>
          <cell r="G4441" t="str">
            <v>031080002494367</v>
          </cell>
          <cell r="H4441">
            <v>44966</v>
          </cell>
          <cell r="I4441" t="str">
            <v>ENTREGADO</v>
          </cell>
          <cell r="J4441">
            <v>44971</v>
          </cell>
          <cell r="K4441" t="str">
            <v xml:space="preserve">Lucas Guadamud Rocky Ricardo GARITA _NESTLE ECUADOR S A </v>
          </cell>
          <cell r="L4441" t="str">
            <v xml:space="preserve"> KM 9 1 2 VIA A DAULE NESTLE CD GUAYAQUIL JUNTO AL CONCESIONARIO TOYOTA DIAGONAL AL CUARTEL QUINTO GUAYAS USUARIO ESTA EN OFICINA DESDE LAS 08 00 HASTA LAS 15 00 PASADO ESA HORA ENTREGARLO EN GARITA C</v>
          </cell>
        </row>
        <row r="4442">
          <cell r="A4442" t="str">
            <v>2494369</v>
          </cell>
          <cell r="B4442">
            <v>512428</v>
          </cell>
          <cell r="C4442" t="str">
            <v>2494369</v>
          </cell>
          <cell r="D4442" t="str">
            <v>MDELIVERY</v>
          </cell>
          <cell r="E4442" t="str">
            <v>DESPACHO</v>
          </cell>
          <cell r="F4442" t="str">
            <v>NORMAL</v>
          </cell>
          <cell r="G4442" t="str">
            <v>031080002494369</v>
          </cell>
          <cell r="H4442">
            <v>44966</v>
          </cell>
          <cell r="I4442" t="str">
            <v>ENTREGADO</v>
          </cell>
          <cell r="J4442">
            <v>44967</v>
          </cell>
          <cell r="K4442" t="str">
            <v>FABIOLA PERALTA_CORPORACION COMPARTIR</v>
          </cell>
          <cell r="L4442" t="str">
            <v>Km 5 via a Daule mapasingue oeste av6ta frente a delta plastic porton negro paredes blancas</v>
          </cell>
        </row>
        <row r="4443">
          <cell r="A4443" t="str">
            <v>2494370</v>
          </cell>
          <cell r="B4443">
            <v>512429</v>
          </cell>
          <cell r="C4443" t="str">
            <v>2494370</v>
          </cell>
          <cell r="D4443" t="str">
            <v>MDELIVERY</v>
          </cell>
          <cell r="E4443" t="str">
            <v>DESPACHO</v>
          </cell>
          <cell r="F4443" t="str">
            <v>NORMAL</v>
          </cell>
          <cell r="G4443" t="str">
            <v>FT85101</v>
          </cell>
          <cell r="H4443">
            <v>44966</v>
          </cell>
          <cell r="I4443" t="str">
            <v>ENTREGADO</v>
          </cell>
          <cell r="J4443">
            <v>44967</v>
          </cell>
          <cell r="K4443" t="str">
            <v>Jonathan Tapia_COMITE DE EMPRESA DE LOS TRABAJADORES DEL DIARIO E</v>
          </cell>
          <cell r="L4443" t="str">
            <v xml:space="preserve"> Av Domingo Comin y Ernesto Alban sur de la ciudad Referencia de llegada Matriz de Diario El Universo frente a la parada de la metrovia de la cdla 9 de octubre en garita pedir permiso para entrar al a</v>
          </cell>
        </row>
        <row r="4444">
          <cell r="A4444" t="str">
            <v>2494373</v>
          </cell>
          <cell r="B4444">
            <v>512430</v>
          </cell>
          <cell r="C4444" t="str">
            <v>2494373</v>
          </cell>
          <cell r="D4444" t="str">
            <v>MDELIVERY</v>
          </cell>
          <cell r="E4444" t="str">
            <v>DESPACHO</v>
          </cell>
          <cell r="F4444" t="str">
            <v>NORMAL</v>
          </cell>
          <cell r="G4444" t="str">
            <v>FT85058</v>
          </cell>
          <cell r="H4444">
            <v>44966</v>
          </cell>
          <cell r="I4444" t="str">
            <v>ENTREGADO</v>
          </cell>
          <cell r="J4444">
            <v>44967</v>
          </cell>
          <cell r="K4444" t="str">
            <v>Rocio Darquea_IMPORTACIONES LINEAS EXCLUSIVAS EN ACABADOS TOP LINE</v>
          </cell>
          <cell r="L4444" t="str">
            <v xml:space="preserve">Rumania 240 e Italia edificio topline una cuadra al sur de mariana de Jesus </v>
          </cell>
        </row>
        <row r="4445">
          <cell r="A4445" t="str">
            <v>2494381</v>
          </cell>
          <cell r="B4445">
            <v>512431</v>
          </cell>
          <cell r="C4445" t="str">
            <v>2494381</v>
          </cell>
          <cell r="D4445" t="str">
            <v>MDELIVERY</v>
          </cell>
          <cell r="E4445" t="str">
            <v>DESPACHO</v>
          </cell>
          <cell r="F4445" t="str">
            <v>NORMAL</v>
          </cell>
          <cell r="G4445" t="str">
            <v>FT85072</v>
          </cell>
          <cell r="H4445">
            <v>44966</v>
          </cell>
          <cell r="I4445" t="str">
            <v>ENTREGADO</v>
          </cell>
          <cell r="J4445">
            <v>44967</v>
          </cell>
          <cell r="K4445" t="str">
            <v>EDISON ERAZO_EDISON RUBEN ERAZO RIOS</v>
          </cell>
          <cell r="L4445" t="str">
            <v>AV SIMON BOLIVAR Y VIA A NAYON EKOPARK TORRE 3 TELEFONICA</v>
          </cell>
        </row>
        <row r="4446">
          <cell r="A4446" t="str">
            <v>2494382</v>
          </cell>
          <cell r="B4446">
            <v>512432</v>
          </cell>
          <cell r="C4446" t="str">
            <v>2494382</v>
          </cell>
          <cell r="D4446" t="str">
            <v>MDELIVERY</v>
          </cell>
          <cell r="E4446" t="str">
            <v>DESPACHO</v>
          </cell>
          <cell r="F4446" t="str">
            <v>NORMAL</v>
          </cell>
          <cell r="G4446" t="str">
            <v>FT85061</v>
          </cell>
          <cell r="H4446">
            <v>44966</v>
          </cell>
          <cell r="I4446" t="str">
            <v>ENTREGADO</v>
          </cell>
          <cell r="J4446">
            <v>44967</v>
          </cell>
          <cell r="K4446" t="str">
            <v xml:space="preserve">Emmanuelle Guia_CEPSA S A </v>
          </cell>
          <cell r="L4446" t="str">
            <v>6 de diciembre N24 48 y Foch</v>
          </cell>
        </row>
        <row r="4447">
          <cell r="A4447" t="str">
            <v>2494383</v>
          </cell>
          <cell r="B4447">
            <v>512433</v>
          </cell>
          <cell r="C4447" t="str">
            <v>2494383</v>
          </cell>
          <cell r="D4447" t="str">
            <v>MDELIVERY</v>
          </cell>
          <cell r="E4447" t="str">
            <v>DESPACHO</v>
          </cell>
          <cell r="F4447" t="str">
            <v>NORMAL</v>
          </cell>
          <cell r="G4447" t="str">
            <v>FT85082</v>
          </cell>
          <cell r="H4447">
            <v>44966</v>
          </cell>
          <cell r="I4447" t="str">
            <v>ENTREGADO</v>
          </cell>
          <cell r="J4447">
            <v>44967</v>
          </cell>
          <cell r="K4447" t="str">
            <v xml:space="preserve">VILLACiS MALLA JUAN CARLOS_MUNDO DEPORTIVO MEDEPORT S A </v>
          </cell>
          <cell r="L4447" t="str">
            <v>DE LOS CEREZOS S N Y AV GALO PLAZA LASSO</v>
          </cell>
        </row>
        <row r="4448">
          <cell r="A4448" t="str">
            <v>2494384</v>
          </cell>
          <cell r="B4448">
            <v>512434</v>
          </cell>
          <cell r="C4448" t="str">
            <v>2494384</v>
          </cell>
          <cell r="D4448" t="str">
            <v>MDELIVERY</v>
          </cell>
          <cell r="E4448" t="str">
            <v>DESPACHO</v>
          </cell>
          <cell r="F4448" t="str">
            <v>NORMAL</v>
          </cell>
          <cell r="G4448" t="str">
            <v>FT85078</v>
          </cell>
          <cell r="H4448">
            <v>44966</v>
          </cell>
          <cell r="I4448" t="str">
            <v>ENTREGADO</v>
          </cell>
          <cell r="J4448">
            <v>44967</v>
          </cell>
          <cell r="K4448" t="str">
            <v xml:space="preserve">ANNY MONSALVE_SUPERDEPORTE S A </v>
          </cell>
          <cell r="L4448" t="str">
            <v>CALLE MEJIA Y VENEZUELA ESQUINA LOCAL DE MARATHON</v>
          </cell>
        </row>
        <row r="4449">
          <cell r="A4449" t="str">
            <v>2494385</v>
          </cell>
          <cell r="B4449">
            <v>512435</v>
          </cell>
          <cell r="C4449" t="str">
            <v>2494385</v>
          </cell>
          <cell r="D4449" t="str">
            <v>MDELIVERY</v>
          </cell>
          <cell r="E4449" t="str">
            <v>DESPACHO</v>
          </cell>
          <cell r="F4449" t="str">
            <v>NORMAL</v>
          </cell>
          <cell r="G4449" t="str">
            <v>FT85118</v>
          </cell>
          <cell r="H4449">
            <v>44966</v>
          </cell>
          <cell r="I4449" t="str">
            <v>ENTREGADO</v>
          </cell>
          <cell r="J4449">
            <v>44967</v>
          </cell>
          <cell r="K4449" t="str">
            <v xml:space="preserve">BRYAN FERNANDO VELEZ CABADA_SUPERDEPORTE S A </v>
          </cell>
          <cell r="L4449" t="str">
            <v>CENTRO COMERCIAL RIOCENTRO SUR AVENIDA 25 DE JULIO MARATHON</v>
          </cell>
        </row>
        <row r="4450">
          <cell r="A4450" t="str">
            <v>2494140</v>
          </cell>
          <cell r="B4450">
            <v>512367</v>
          </cell>
          <cell r="C4450" t="str">
            <v>2494140</v>
          </cell>
          <cell r="D4450" t="str">
            <v>MDELIVERY</v>
          </cell>
          <cell r="E4450" t="str">
            <v>DESPACHO</v>
          </cell>
          <cell r="F4450" t="str">
            <v>NORMAL</v>
          </cell>
          <cell r="G4450" t="str">
            <v>FT85063</v>
          </cell>
          <cell r="H4450">
            <v>44966</v>
          </cell>
          <cell r="I4450" t="str">
            <v>ENTREGADO</v>
          </cell>
          <cell r="J4450">
            <v>44967</v>
          </cell>
          <cell r="K4450" t="str">
            <v>SANTIAGO JACOME_PRODUCTOS AUTOADHESIVOS ARCLAD S A</v>
          </cell>
          <cell r="L4450" t="str">
            <v xml:space="preserve">Jose Andrade OE1 298 y Juan de Selis Sector Carcelen Frente a Maxipan </v>
          </cell>
        </row>
        <row r="4451">
          <cell r="A4451" t="str">
            <v>2494150</v>
          </cell>
          <cell r="B4451">
            <v>512368</v>
          </cell>
          <cell r="C4451" t="str">
            <v>2494150</v>
          </cell>
          <cell r="D4451" t="str">
            <v>MDELIVERY</v>
          </cell>
          <cell r="E4451" t="str">
            <v>DESPACHO</v>
          </cell>
          <cell r="F4451" t="str">
            <v>NORMAL</v>
          </cell>
          <cell r="G4451" t="str">
            <v>FT85079</v>
          </cell>
          <cell r="H4451">
            <v>44966</v>
          </cell>
          <cell r="I4451" t="str">
            <v>ENTREGADO</v>
          </cell>
          <cell r="J4451">
            <v>44967</v>
          </cell>
          <cell r="K4451" t="str">
            <v>Stalin Manuel Santin Guevara_COOPERATIVA DE AHORRO Y CREDITO DE LOS EMPLEADOS D</v>
          </cell>
          <cell r="L4451" t="str">
            <v xml:space="preserve"> PICHINCHA QUITO Avda Francisco de Orellana Parroquia Cumbaya Planta Cumbaya Cerveceria Nacional CN S A </v>
          </cell>
        </row>
        <row r="4452">
          <cell r="A4452" t="str">
            <v>2494151</v>
          </cell>
          <cell r="B4452">
            <v>512369</v>
          </cell>
          <cell r="C4452" t="str">
            <v>2494151</v>
          </cell>
          <cell r="D4452" t="str">
            <v>MDELIVERY</v>
          </cell>
          <cell r="E4452" t="str">
            <v>DESPACHO</v>
          </cell>
          <cell r="F4452" t="str">
            <v>NORMAL</v>
          </cell>
          <cell r="G4452" t="str">
            <v>FT85048</v>
          </cell>
          <cell r="H4452">
            <v>44966</v>
          </cell>
          <cell r="I4452" t="str">
            <v>ENTREGADO</v>
          </cell>
          <cell r="J4452">
            <v>44967</v>
          </cell>
          <cell r="K4452" t="str">
            <v>DARWIN MORALES_AGROSANALFONSO S A</v>
          </cell>
          <cell r="L4452" t="str">
            <v>PICHINCHA QUITO Panamericana Sur KM 16 San Alonso Pablos Quito 170140 Glamour Roses</v>
          </cell>
        </row>
        <row r="4453">
          <cell r="A4453" t="str">
            <v>2494152</v>
          </cell>
          <cell r="B4453">
            <v>512370</v>
          </cell>
          <cell r="C4453" t="str">
            <v>2494152</v>
          </cell>
          <cell r="D4453" t="str">
            <v>MDELIVERY</v>
          </cell>
          <cell r="E4453" t="str">
            <v>DESPACHO</v>
          </cell>
          <cell r="F4453" t="str">
            <v>NORMAL</v>
          </cell>
          <cell r="G4453" t="str">
            <v>FT85054</v>
          </cell>
          <cell r="H4453">
            <v>44966</v>
          </cell>
          <cell r="I4453" t="str">
            <v>ENTREGADO</v>
          </cell>
          <cell r="J4453">
            <v>44967</v>
          </cell>
          <cell r="K4453" t="str">
            <v xml:space="preserve">GLOBAL COACHING Y CONSULTING GCCT S A S _GLOBAL COACHING Y CONSULTING GCCT S A S </v>
          </cell>
          <cell r="L4453" t="str">
            <v xml:space="preserve"> MELCHOR DE VALDEZ OE9 195 MARTIN OCHOA CONJUNTO MIRADOR DEL BOSQUE ETAPA 1 CASA 136 FAMILIA CORDOVA REFERENCIA CONJUNTO MIRADOR DEL BOSQUE </v>
          </cell>
        </row>
        <row r="4454">
          <cell r="A4454" t="str">
            <v>2494153</v>
          </cell>
          <cell r="B4454">
            <v>512371</v>
          </cell>
          <cell r="C4454" t="str">
            <v>2494153</v>
          </cell>
          <cell r="D4454" t="str">
            <v>MDELIVERY</v>
          </cell>
          <cell r="E4454" t="str">
            <v>DESPACHO</v>
          </cell>
          <cell r="F4454" t="str">
            <v>NORMAL</v>
          </cell>
          <cell r="G4454" t="str">
            <v>FT85049</v>
          </cell>
          <cell r="H4454">
            <v>44966</v>
          </cell>
          <cell r="I4454" t="str">
            <v>ENTREGADO</v>
          </cell>
          <cell r="J4454">
            <v>44970</v>
          </cell>
          <cell r="K4454" t="str">
            <v>AUDICONTABLES GFC ASOCIADOS CIA LTDA_AUDICONTABLES GFC ASOCIADOS CIA LTDA</v>
          </cell>
          <cell r="L4454" t="str">
            <v xml:space="preserve"> AV LA CORUNA N28 14 Y MANUEL ITURREY EDIFICO SANTA FE EN LA TERRAZA QUEDA UNA CONSTRUTORA HAY ENTREGAR LOS CHIP REFERENCIA EDIFICO SANTA FE TORRE </v>
          </cell>
        </row>
        <row r="4455">
          <cell r="A4455" t="str">
            <v>2494155</v>
          </cell>
          <cell r="B4455">
            <v>512372</v>
          </cell>
          <cell r="C4455" t="str">
            <v>2494155</v>
          </cell>
          <cell r="D4455" t="str">
            <v>MDELIVERY</v>
          </cell>
          <cell r="E4455" t="str">
            <v>DESPACHO</v>
          </cell>
          <cell r="F4455" t="str">
            <v>NORMAL</v>
          </cell>
          <cell r="G4455" t="str">
            <v>FT85055</v>
          </cell>
          <cell r="H4455">
            <v>44966</v>
          </cell>
          <cell r="I4455" t="str">
            <v>ENTREGADO</v>
          </cell>
          <cell r="J4455">
            <v>44967</v>
          </cell>
          <cell r="K4455" t="str">
            <v>JEFFERSON FABRICIO PERALTA IMBAQUINGO_JEFFERSON FABRICIO PERALTA IMBAQUINGO</v>
          </cell>
          <cell r="L4455" t="str">
            <v xml:space="preserve"> BARRIO SANTA TERESA DEL VALLE CALLE MARIANO SUAREZ N11 221 Y EMILIO ESTRADA REFERENCIA A TRES CUADRAS DEL UPC </v>
          </cell>
        </row>
        <row r="4456">
          <cell r="A4456" t="str">
            <v>2494156_1</v>
          </cell>
          <cell r="B4456">
            <v>512373</v>
          </cell>
          <cell r="C4456" t="str">
            <v>2494156_1</v>
          </cell>
          <cell r="D4456" t="str">
            <v>MDELIVERY</v>
          </cell>
          <cell r="E4456" t="str">
            <v>DESPACHO</v>
          </cell>
          <cell r="F4456" t="str">
            <v>NORMAL</v>
          </cell>
          <cell r="G4456" t="str">
            <v>031080024941561</v>
          </cell>
          <cell r="H4456">
            <v>44966</v>
          </cell>
          <cell r="I4456" t="str">
            <v>ENTREGADO</v>
          </cell>
          <cell r="J4456">
            <v>44967</v>
          </cell>
          <cell r="K4456" t="str">
            <v xml:space="preserve">Xavier Jurado_BRENNTAG ECUADOR S A </v>
          </cell>
          <cell r="L4456" t="str">
            <v>Km 9 5 via Daule Brenntag Ecuador S A Junto a Lab Indunidas</v>
          </cell>
        </row>
        <row r="4457">
          <cell r="A4457" t="str">
            <v>2494158</v>
          </cell>
          <cell r="B4457">
            <v>512374</v>
          </cell>
          <cell r="C4457" t="str">
            <v>2494158</v>
          </cell>
          <cell r="D4457" t="str">
            <v>MDELIVERY</v>
          </cell>
          <cell r="E4457" t="str">
            <v>DESPACHO</v>
          </cell>
          <cell r="F4457" t="str">
            <v>NORMAL</v>
          </cell>
          <cell r="G4457" t="str">
            <v>FT85090</v>
          </cell>
          <cell r="H4457">
            <v>44966</v>
          </cell>
          <cell r="I4457" t="str">
            <v>ENTREGADO</v>
          </cell>
          <cell r="J4457">
            <v>44967</v>
          </cell>
          <cell r="K4457" t="str">
            <v xml:space="preserve">En la garita de los agentes de seguridad _TELCONET S A </v>
          </cell>
          <cell r="L4457" t="str">
            <v xml:space="preserve">Kennedy Norte Mz 109 solar 21 </v>
          </cell>
        </row>
        <row r="4458">
          <cell r="A4458" t="str">
            <v>2494161</v>
          </cell>
          <cell r="B4458">
            <v>512375</v>
          </cell>
          <cell r="C4458" t="str">
            <v>2494161</v>
          </cell>
          <cell r="D4458" t="str">
            <v>MDELIVERY</v>
          </cell>
          <cell r="E4458" t="str">
            <v>DESPACHO</v>
          </cell>
          <cell r="F4458" t="str">
            <v>NORMAL</v>
          </cell>
          <cell r="G4458" t="str">
            <v>031080002494161</v>
          </cell>
          <cell r="H4458">
            <v>44966</v>
          </cell>
          <cell r="I4458" t="str">
            <v>DEVOLUCION_EN_PROCESO</v>
          </cell>
          <cell r="J4458">
            <v>44971</v>
          </cell>
          <cell r="K4458" t="str">
            <v>KLOVIS DANIEL ZAMBRANO HIDALGO_KLOVIS DANIEL ZAMBRANO HIDALGO</v>
          </cell>
          <cell r="L4458" t="str">
            <v>EL CARMEN AV LA ESPERANZA Y VIA VENADO BARRIO SAN ANTONIO CS 2 PISOS CON PORTON ROJO REF CERCA DE ESTACION RADIAL ECO</v>
          </cell>
        </row>
        <row r="4459">
          <cell r="A4459" t="str">
            <v>2494164</v>
          </cell>
          <cell r="B4459">
            <v>512377</v>
          </cell>
          <cell r="C4459" t="str">
            <v>2494164</v>
          </cell>
          <cell r="D4459" t="str">
            <v>MDELIVERY</v>
          </cell>
          <cell r="E4459" t="str">
            <v>DESPACHO</v>
          </cell>
          <cell r="F4459" t="str">
            <v>NORMAL</v>
          </cell>
          <cell r="G4459" t="str">
            <v>FT85102</v>
          </cell>
          <cell r="H4459">
            <v>44966</v>
          </cell>
          <cell r="I4459" t="str">
            <v>ENTREGADO</v>
          </cell>
          <cell r="J4459">
            <v>44967</v>
          </cell>
          <cell r="K4459" t="str">
            <v>JORGE PEREZ MALDONADO o DIEGO INTRIAGO_BANCO DEL PACIFICO</v>
          </cell>
          <cell r="L4459" t="str">
            <v>P ICAZA 200 Y PEDRO CARBO MATRIZ BANCO DEL PACIFICO PISO 10 AREA MEDIOS TECNOLOGICOS</v>
          </cell>
        </row>
        <row r="4460">
          <cell r="A4460" t="str">
            <v>2494173</v>
          </cell>
          <cell r="B4460">
            <v>512378</v>
          </cell>
          <cell r="C4460" t="str">
            <v>2494173</v>
          </cell>
          <cell r="D4460" t="str">
            <v>MDELIVERY</v>
          </cell>
          <cell r="E4460" t="str">
            <v>DESPACHO</v>
          </cell>
          <cell r="F4460" t="str">
            <v>NORMAL</v>
          </cell>
          <cell r="G4460" t="str">
            <v>IC6834</v>
          </cell>
          <cell r="H4460">
            <v>44966</v>
          </cell>
          <cell r="I4460" t="str">
            <v>ENTREGADO</v>
          </cell>
          <cell r="J4460">
            <v>44967</v>
          </cell>
          <cell r="K4460" t="str">
            <v xml:space="preserve">MARCELA ZUNIGA Y O ALFONSO SUMBA_LACTEOS SAN ANTONIO C A </v>
          </cell>
          <cell r="L4460" t="str">
            <v>CARLOS TOSI Y CORNELIO VINTIMILLA SCTR PARQUE INDUSTRIAL CUENCA EN LACTEOS SAN ANTONIO CUENCA AZUAY</v>
          </cell>
        </row>
        <row r="4461">
          <cell r="A4461" t="str">
            <v>2494182</v>
          </cell>
          <cell r="B4461">
            <v>512379</v>
          </cell>
          <cell r="C4461" t="str">
            <v>2494182</v>
          </cell>
          <cell r="D4461" t="str">
            <v>MDELIVERY</v>
          </cell>
          <cell r="E4461" t="str">
            <v>DESPACHO</v>
          </cell>
          <cell r="F4461" t="str">
            <v>NORMAL</v>
          </cell>
          <cell r="G4461" t="str">
            <v>031080002494182</v>
          </cell>
          <cell r="H4461">
            <v>44966</v>
          </cell>
          <cell r="I4461" t="str">
            <v>ENTREGADO</v>
          </cell>
          <cell r="J4461">
            <v>44971</v>
          </cell>
          <cell r="K4461" t="str">
            <v xml:space="preserve">Stefania Cascante_ASOCIACION DE LOS TRABAJADORES DE PAPELERA NACIONAL S A </v>
          </cell>
          <cell r="L4461" t="str">
            <v>Marcelino MaridueNa Av Papelera Nacional Frente A Garita 1 De Papelera Nacional</v>
          </cell>
        </row>
        <row r="4462">
          <cell r="A4462" t="str">
            <v>2494184</v>
          </cell>
          <cell r="B4462">
            <v>512380</v>
          </cell>
          <cell r="C4462" t="str">
            <v>2494184</v>
          </cell>
          <cell r="D4462" t="str">
            <v>MDELIVERY</v>
          </cell>
          <cell r="E4462" t="str">
            <v>DESPACHO</v>
          </cell>
          <cell r="F4462" t="str">
            <v>NORMAL</v>
          </cell>
          <cell r="G4462" t="str">
            <v>FT85075</v>
          </cell>
          <cell r="H4462">
            <v>44966</v>
          </cell>
          <cell r="I4462" t="str">
            <v>ENTREGADO</v>
          </cell>
          <cell r="J4462">
            <v>44967</v>
          </cell>
          <cell r="K4462" t="str">
            <v>Maria Jose Flores_ASOCIACION DE EMPLEADOS Y TRABAJADORES DE LA UNIVE</v>
          </cell>
          <cell r="L4462" t="str">
            <v xml:space="preserve"> PICHINCHA QUITO Marquez de Varela OE 422 y Av Universitaria oficinas de la Asociacion </v>
          </cell>
        </row>
        <row r="4463">
          <cell r="A4463" t="str">
            <v>2494186</v>
          </cell>
          <cell r="B4463">
            <v>512381</v>
          </cell>
          <cell r="C4463" t="str">
            <v>2494186</v>
          </cell>
          <cell r="D4463" t="str">
            <v>MDELIVERY</v>
          </cell>
          <cell r="E4463" t="str">
            <v>DESPACHO</v>
          </cell>
          <cell r="F4463" t="str">
            <v>NORMAL</v>
          </cell>
          <cell r="G4463" t="str">
            <v>031080002494186</v>
          </cell>
          <cell r="H4463">
            <v>44966</v>
          </cell>
          <cell r="I4463" t="str">
            <v>ENTREGADO</v>
          </cell>
          <cell r="J4463">
            <v>44967</v>
          </cell>
          <cell r="K4463" t="str">
            <v>PAMELA VITERI_PAMELA VANESSA VITERI BUSTILLOS</v>
          </cell>
          <cell r="L4463" t="str">
            <v>CAMILO SANTA CRUZ Y CESAR MAQUILON 3ERA CASA DE 1 PISO BEIGE CON TEJA TOMATE</v>
          </cell>
        </row>
        <row r="4464">
          <cell r="A4464" t="str">
            <v>2494188</v>
          </cell>
          <cell r="B4464">
            <v>512382</v>
          </cell>
          <cell r="C4464" t="str">
            <v>2494188</v>
          </cell>
          <cell r="D4464" t="str">
            <v>MDELIVERY</v>
          </cell>
          <cell r="E4464" t="str">
            <v>DESPACHO</v>
          </cell>
          <cell r="F4464" t="str">
            <v>NORMAL</v>
          </cell>
          <cell r="G4464" t="str">
            <v>FT85053</v>
          </cell>
          <cell r="H4464">
            <v>44966</v>
          </cell>
          <cell r="I4464" t="str">
            <v>ENTREGADO</v>
          </cell>
          <cell r="J4464">
            <v>44967</v>
          </cell>
          <cell r="K4464" t="str">
            <v>NARCIZA DE JESUS VELASCO ISABEL_NARCIZA DE JESUS VELASCO ISABEL</v>
          </cell>
          <cell r="L4464" t="str">
            <v>SECTOR SAN ISIDRO EL INCA AVIGIRAS E13140 Y DE LOS GUAYACANES URB JARDINES DE AMAGASI LOTE 99 EDF ADRIANA REF TRAS EMBAJADA AMERICANA</v>
          </cell>
        </row>
        <row r="4465">
          <cell r="A4465" t="str">
            <v>2494189</v>
          </cell>
          <cell r="B4465">
            <v>512383</v>
          </cell>
          <cell r="C4465" t="str">
            <v>2494189</v>
          </cell>
          <cell r="D4465" t="str">
            <v>MDELIVERY</v>
          </cell>
          <cell r="E4465" t="str">
            <v>DESPACHO</v>
          </cell>
          <cell r="F4465" t="str">
            <v>NORMAL</v>
          </cell>
          <cell r="G4465" t="str">
            <v>FT85050</v>
          </cell>
          <cell r="H4465">
            <v>44966</v>
          </cell>
          <cell r="I4465" t="str">
            <v>ENTREGADO</v>
          </cell>
          <cell r="J4465">
            <v>44967</v>
          </cell>
          <cell r="K4465" t="str">
            <v>JONATHAN ISRAEL ABRIL ZHUMA_JONATHAN ISRAEL ABRIL ZHUMA</v>
          </cell>
          <cell r="L4465" t="str">
            <v>MANUELA CANIZARES OE 213 Y JUAQUIN RUALES A 2 CUADRAS DE LA GASOLINETA P Y S</v>
          </cell>
        </row>
        <row r="4466">
          <cell r="A4466" t="str">
            <v>2494190</v>
          </cell>
          <cell r="B4466">
            <v>512384</v>
          </cell>
          <cell r="C4466" t="str">
            <v>2494190</v>
          </cell>
          <cell r="D4466" t="str">
            <v>MDELIVERY</v>
          </cell>
          <cell r="E4466" t="str">
            <v>DESPACHO</v>
          </cell>
          <cell r="F4466" t="str">
            <v>NORMAL</v>
          </cell>
          <cell r="G4466" t="str">
            <v>FT85091</v>
          </cell>
          <cell r="H4466">
            <v>44966</v>
          </cell>
          <cell r="I4466" t="str">
            <v>DEVOLUCION_EN_PROCESO</v>
          </cell>
          <cell r="J4466">
            <v>44973</v>
          </cell>
          <cell r="K4466" t="str">
            <v>CARMEN JANETH LOPEZ LOPEZ_ROSA CLAVELINA JUMBO SARANGO</v>
          </cell>
          <cell r="L4466" t="str">
            <v>Urbanor Av Las Aguas y Calle 15B NO</v>
          </cell>
        </row>
        <row r="4467">
          <cell r="A4467" t="str">
            <v>2494191</v>
          </cell>
          <cell r="B4467">
            <v>512385</v>
          </cell>
          <cell r="C4467" t="str">
            <v>2494191</v>
          </cell>
          <cell r="D4467" t="str">
            <v>MDELIVERY</v>
          </cell>
          <cell r="E4467" t="str">
            <v>DESPACHO</v>
          </cell>
          <cell r="F4467" t="str">
            <v>NORMAL</v>
          </cell>
          <cell r="G4467" t="str">
            <v>031080002494191</v>
          </cell>
          <cell r="H4467">
            <v>44966</v>
          </cell>
          <cell r="I4467" t="str">
            <v>ENTREGADO</v>
          </cell>
          <cell r="J4467">
            <v>44967</v>
          </cell>
          <cell r="K4467" t="str">
            <v xml:space="preserve"> AMPARO ELIZABETH GUAIGUA MAIGUA_ AMPARO ELIZABETH GUAIGUA MAIGUA</v>
          </cell>
          <cell r="L4467" t="str">
            <v>CARANQUI CALLE RUMINAHUI 485 Y GENERAL PINTAR CASA BEIGE Y DURAZNO DE 2 PISOS A UNA CUADRA Y MEDIA DE LA IGLESIA DE CARANQUI</v>
          </cell>
        </row>
        <row r="4468">
          <cell r="A4468" t="str">
            <v>2494192</v>
          </cell>
          <cell r="B4468">
            <v>512386</v>
          </cell>
          <cell r="C4468" t="str">
            <v>2494192</v>
          </cell>
          <cell r="D4468" t="str">
            <v>MDELIVERY</v>
          </cell>
          <cell r="E4468" t="str">
            <v>DESPACHO</v>
          </cell>
          <cell r="F4468" t="str">
            <v>NORMAL</v>
          </cell>
          <cell r="G4468" t="str">
            <v>031080002494192</v>
          </cell>
          <cell r="H4468">
            <v>44966</v>
          </cell>
          <cell r="I4468" t="str">
            <v>ENTREGADO</v>
          </cell>
          <cell r="J4468">
            <v>44967</v>
          </cell>
          <cell r="K4468" t="str">
            <v>TANIA MARTINEZ_Galapesca</v>
          </cell>
          <cell r="L4468" t="str">
            <v>KM 12 1 2 VIA A DAULE ATRaS DE ECUASAL ES UNA FABRICA DE COLOR AZUL</v>
          </cell>
        </row>
        <row r="4469">
          <cell r="A4469" t="str">
            <v>2494193</v>
          </cell>
          <cell r="B4469">
            <v>512387</v>
          </cell>
          <cell r="C4469" t="str">
            <v>2494193</v>
          </cell>
          <cell r="D4469" t="str">
            <v>MDELIVERY</v>
          </cell>
          <cell r="E4469" t="str">
            <v>DESPACHO</v>
          </cell>
          <cell r="F4469" t="str">
            <v>NORMAL</v>
          </cell>
          <cell r="G4469" t="str">
            <v>FT85080</v>
          </cell>
          <cell r="H4469">
            <v>44966</v>
          </cell>
          <cell r="I4469" t="str">
            <v>ENTREGADO</v>
          </cell>
          <cell r="J4469">
            <v>44967</v>
          </cell>
          <cell r="K4469" t="str">
            <v>Jose Sebastian Flores Mosquera_COOPERATIVA DE AHORRO Y CREDITO DE LOS EMPLEADOS D</v>
          </cell>
          <cell r="L4469" t="str">
            <v xml:space="preserve"> PICHINCHA QUITO Avda Francisco de Orellana Parroquia Cumbaya Cerveceria Nacional CN S A Planta Cumbaya </v>
          </cell>
        </row>
        <row r="4470">
          <cell r="A4470" t="str">
            <v>2494194</v>
          </cell>
          <cell r="B4470">
            <v>512388</v>
          </cell>
          <cell r="C4470" t="str">
            <v>2494194</v>
          </cell>
          <cell r="D4470" t="str">
            <v>MDELIVERY</v>
          </cell>
          <cell r="E4470" t="str">
            <v>DESPACHO</v>
          </cell>
          <cell r="F4470" t="str">
            <v>NORMAL</v>
          </cell>
          <cell r="G4470" t="str">
            <v>031080002494194</v>
          </cell>
          <cell r="H4470">
            <v>44966</v>
          </cell>
          <cell r="I4470" t="str">
            <v>ENTREGADO</v>
          </cell>
          <cell r="J4470">
            <v>44971</v>
          </cell>
          <cell r="K4470" t="str">
            <v>AURO ANTONIO MACIAS CEVALLOS_AURO ANTONIO MACIAS CEVALLOS</v>
          </cell>
          <cell r="L4470" t="str">
            <v>VIA CAYAMBE Y TABACUNDO EN LA EMPRESA DEMA PREGUNTAR EN GARITA</v>
          </cell>
        </row>
        <row r="4471">
          <cell r="A4471" t="str">
            <v>2494195</v>
          </cell>
          <cell r="B4471">
            <v>512389</v>
          </cell>
          <cell r="C4471" t="str">
            <v>2494195</v>
          </cell>
          <cell r="D4471" t="str">
            <v>MDELIVERY</v>
          </cell>
          <cell r="E4471" t="str">
            <v>DESPACHO</v>
          </cell>
          <cell r="F4471" t="str">
            <v>DERIVADO PICK UP</v>
          </cell>
          <cell r="G4471" t="str">
            <v>031080002494195</v>
          </cell>
          <cell r="H4471">
            <v>44966</v>
          </cell>
          <cell r="I4471" t="str">
            <v>ENTREGADO</v>
          </cell>
          <cell r="J4471">
            <v>44968</v>
          </cell>
          <cell r="K4471" t="str">
            <v>SEGUNDO GUSTAVO OLALLA PILACHANGA_SEGUNDO GUSTAVO OLALLA PILACHANGA</v>
          </cell>
          <cell r="L4471" t="str">
            <v>PICHINCHA Punto de Atencion Tramaco Machahi Direccion CALLE ANTONIO JOSE DE SUCRE N 50 Y JOSE MEJIA CASA FRENTE AL GAD MUNICIPAL</v>
          </cell>
        </row>
        <row r="4472">
          <cell r="A4472" t="str">
            <v>2494196</v>
          </cell>
          <cell r="B4472">
            <v>512390</v>
          </cell>
          <cell r="C4472" t="str">
            <v>2494196</v>
          </cell>
          <cell r="D4472" t="str">
            <v>MDELIVERY</v>
          </cell>
          <cell r="E4472" t="str">
            <v>DESPACHO</v>
          </cell>
          <cell r="F4472" t="str">
            <v>DERIVADO PICK UP</v>
          </cell>
          <cell r="G4472" t="str">
            <v>031080002494196</v>
          </cell>
          <cell r="H4472">
            <v>44966</v>
          </cell>
          <cell r="I4472" t="str">
            <v>ENTREGADO</v>
          </cell>
          <cell r="J4472">
            <v>44967</v>
          </cell>
          <cell r="K4472" t="str">
            <v>CHAVEZ MOREIRA MARCOS ANTONIO_CHAVEZ MOREIRA MARCOS ANTONIO</v>
          </cell>
          <cell r="L4472" t="str">
            <v xml:space="preserve"> GUAYAS RETIRO AGENCIA TRAMACO PORTETE 2500 Y TUNGURAHUA COMUNICARSE CON EL SR CUANDO EL EQUIPO LLEGUE A BODEGAS </v>
          </cell>
        </row>
        <row r="4473">
          <cell r="A4473" t="str">
            <v>2494197</v>
          </cell>
          <cell r="B4473">
            <v>512391</v>
          </cell>
          <cell r="C4473" t="str">
            <v>2494197</v>
          </cell>
          <cell r="D4473" t="str">
            <v>MDELIVERY</v>
          </cell>
          <cell r="E4473" t="str">
            <v>DESPACHO</v>
          </cell>
          <cell r="F4473" t="str">
            <v>NORMAL</v>
          </cell>
          <cell r="G4473" t="str">
            <v>FT85076</v>
          </cell>
          <cell r="H4473">
            <v>44966</v>
          </cell>
          <cell r="I4473" t="str">
            <v>ENTREGADO</v>
          </cell>
          <cell r="J4473">
            <v>44967</v>
          </cell>
          <cell r="K4473" t="str">
            <v>DELFINA ISABEL ANDRADE CASTRO ANDRADE_DELFINA ISABEL ANDRADE CASTRO ANDRADE</v>
          </cell>
          <cell r="L4473" t="str">
            <v>PICHINCHA TUMBACO REDONDEL MORITA DOS RUTA VIVA ESCALON TUMBACO DOS CUADRAS DEL COMPLEJO DE LA POLICIA PARA ARRIBA DE LA RUTA VIVA EMPRESA RENTACOMS LETRERO CELESTE AL LADO DE VIVERO</v>
          </cell>
        </row>
        <row r="4474">
          <cell r="A4474" t="str">
            <v>2494199</v>
          </cell>
          <cell r="B4474">
            <v>512392</v>
          </cell>
          <cell r="C4474" t="str">
            <v>2494199</v>
          </cell>
          <cell r="D4474" t="str">
            <v>MDELIVERY</v>
          </cell>
          <cell r="E4474" t="str">
            <v>DESPACHO</v>
          </cell>
          <cell r="F4474" t="str">
            <v>NORMAL</v>
          </cell>
          <cell r="G4474" t="str">
            <v>FT85094</v>
          </cell>
          <cell r="H4474">
            <v>44966</v>
          </cell>
          <cell r="I4474" t="str">
            <v>ENTREGADO</v>
          </cell>
          <cell r="J4474">
            <v>44967</v>
          </cell>
          <cell r="K4474" t="str">
            <v>Tanya Ruano_SWISSOIL DEL ECUADOR S A SWISSOIL</v>
          </cell>
          <cell r="L4474" t="str">
            <v>Callejon Noveno S N entre Av Domingo Comin y la Ria</v>
          </cell>
        </row>
        <row r="4475">
          <cell r="A4475" t="str">
            <v>2494200</v>
          </cell>
          <cell r="B4475">
            <v>512393</v>
          </cell>
          <cell r="C4475" t="str">
            <v>2494200</v>
          </cell>
          <cell r="D4475" t="str">
            <v>MDELIVERY</v>
          </cell>
          <cell r="E4475" t="str">
            <v>DESPACHO</v>
          </cell>
          <cell r="F4475" t="str">
            <v>NORMAL</v>
          </cell>
          <cell r="G4475" t="str">
            <v>031080002494200</v>
          </cell>
          <cell r="H4475">
            <v>44966</v>
          </cell>
          <cell r="I4475" t="str">
            <v>ENTREGADO</v>
          </cell>
          <cell r="J4475">
            <v>44967</v>
          </cell>
          <cell r="K4475" t="str">
            <v>ALEX DANIEL MOLINA ALCIVAR_JUAN DANIEL GUANCA ASTUDILLO</v>
          </cell>
          <cell r="L4475" t="str">
            <v>CIUDADELA PRESIDENCIAL CALLE ALFREDO BAQUERIZO MORENO Y LOS CHASQUIS CASA DE 3 PISOS COLOR VESH</v>
          </cell>
        </row>
        <row r="4476">
          <cell r="A4476" t="str">
            <v>2494201</v>
          </cell>
          <cell r="B4476">
            <v>512394</v>
          </cell>
          <cell r="C4476" t="str">
            <v>2494201</v>
          </cell>
          <cell r="D4476" t="str">
            <v>MDELIVERY</v>
          </cell>
          <cell r="E4476" t="str">
            <v>DESPACHO</v>
          </cell>
          <cell r="F4476" t="str">
            <v>NORMAL</v>
          </cell>
          <cell r="G4476" t="str">
            <v>031080002494201</v>
          </cell>
          <cell r="H4476">
            <v>44966</v>
          </cell>
          <cell r="I4476" t="str">
            <v>INCIDENCIA</v>
          </cell>
          <cell r="J4476">
            <v>44973</v>
          </cell>
          <cell r="K4476" t="str">
            <v>JEFFERSON DAMIAN CACAO GARCIA_JEFFERSON DAMIAN CACAO GARCIA</v>
          </cell>
          <cell r="L4476" t="str">
            <v>KILOMETRO 1 VIA MANTA FRENTE AL CEMENTERIO UNICA FAMILIA CACAO</v>
          </cell>
        </row>
        <row r="4477">
          <cell r="A4477" t="str">
            <v>2494202</v>
          </cell>
          <cell r="B4477">
            <v>512395</v>
          </cell>
          <cell r="C4477" t="str">
            <v>2494202</v>
          </cell>
          <cell r="D4477" t="str">
            <v>MDELIVERY</v>
          </cell>
          <cell r="E4477" t="str">
            <v>DESPACHO</v>
          </cell>
          <cell r="F4477" t="str">
            <v>NORMAL</v>
          </cell>
          <cell r="G4477" t="str">
            <v>FT85052</v>
          </cell>
          <cell r="H4477">
            <v>44966</v>
          </cell>
          <cell r="I4477" t="str">
            <v>ENTREGADO</v>
          </cell>
          <cell r="J4477">
            <v>44967</v>
          </cell>
          <cell r="K4477" t="str">
            <v xml:space="preserve">Maria Soledad Flores_SEGUROS UNIDOS S A </v>
          </cell>
          <cell r="L4477" t="str">
            <v>Santa Maria y Amazonas Edificio Banco del Austro</v>
          </cell>
        </row>
        <row r="4478">
          <cell r="A4478" t="str">
            <v>2494203</v>
          </cell>
          <cell r="B4478">
            <v>512396</v>
          </cell>
          <cell r="C4478" t="str">
            <v>2494203</v>
          </cell>
          <cell r="D4478" t="str">
            <v>MDELIVERY</v>
          </cell>
          <cell r="E4478" t="str">
            <v>DESPACHO</v>
          </cell>
          <cell r="F4478" t="str">
            <v>NORMAL</v>
          </cell>
          <cell r="G4478" t="str">
            <v>031080002494203</v>
          </cell>
          <cell r="H4478">
            <v>44966</v>
          </cell>
          <cell r="I4478" t="str">
            <v>ENTREGADO</v>
          </cell>
          <cell r="J4478">
            <v>44967</v>
          </cell>
          <cell r="K4478" t="str">
            <v>ALEX DANIEL MOLINA ALCIVAR_WILMAN BLADIMIR CHALUISA CHALUISA</v>
          </cell>
          <cell r="L4478" t="str">
            <v>CIUDADELA PRESIDENCIAL CALLE ALFREDO BAQUERIZO MORENO Y LOS CHASQUIS CASA COLOR VESH DE 3 PISOS EN KRONOS COMUNICACIONES JUNTO A LAVANDERIA MARY TERE</v>
          </cell>
        </row>
        <row r="4479">
          <cell r="A4479" t="str">
            <v>2494204</v>
          </cell>
          <cell r="B4479">
            <v>512397</v>
          </cell>
          <cell r="C4479" t="str">
            <v>2494204</v>
          </cell>
          <cell r="D4479" t="str">
            <v>MDELIVERY</v>
          </cell>
          <cell r="E4479" t="str">
            <v>DESPACHO</v>
          </cell>
          <cell r="F4479" t="str">
            <v>NORMAL</v>
          </cell>
          <cell r="G4479" t="str">
            <v>031080002494204</v>
          </cell>
          <cell r="H4479">
            <v>44966</v>
          </cell>
          <cell r="I4479" t="str">
            <v>ENTREGADO</v>
          </cell>
          <cell r="J4479">
            <v>44967</v>
          </cell>
          <cell r="K4479" t="str">
            <v>WISTONG JOMAR MORAN BAJANA_WISTONG JOMAR MORAN BAJANA</v>
          </cell>
          <cell r="L4479" t="str">
            <v>DURAN Urbanizacion Volare mz 28 villa 12 Ave Leon Febres Cordero km 1 5 via Pascuales la Aurora diagonal a la Urbanizacion el Condado junto al instituto Argos</v>
          </cell>
        </row>
        <row r="4480">
          <cell r="A4480" t="str">
            <v>2494205</v>
          </cell>
          <cell r="B4480">
            <v>512398</v>
          </cell>
          <cell r="C4480" t="str">
            <v>2494205</v>
          </cell>
          <cell r="D4480" t="str">
            <v>MDELIVERY</v>
          </cell>
          <cell r="E4480" t="str">
            <v>DESPACHO</v>
          </cell>
          <cell r="F4480" t="str">
            <v>NORMAL</v>
          </cell>
          <cell r="G4480" t="str">
            <v>FT85051</v>
          </cell>
          <cell r="H4480">
            <v>44966</v>
          </cell>
          <cell r="I4480" t="str">
            <v>ENTREGADO</v>
          </cell>
          <cell r="J4480">
            <v>44967</v>
          </cell>
          <cell r="K4480" t="str">
            <v>CARLOS MARIA TORRES JARAMILLO_CARLOS MARIA TORRES JARAMILLO</v>
          </cell>
          <cell r="L4480" t="str">
            <v>EDIFICIO PARQUE DE MAYO 10 DE AGOSTO E1 16 Y ESTRADA PLANTA BAJA</v>
          </cell>
        </row>
        <row r="4481">
          <cell r="A4481" t="str">
            <v>2494206</v>
          </cell>
          <cell r="B4481">
            <v>512399</v>
          </cell>
          <cell r="C4481" t="str">
            <v>2494206</v>
          </cell>
          <cell r="D4481" t="str">
            <v>MDELIVERY</v>
          </cell>
          <cell r="E4481" t="str">
            <v>DESPACHO</v>
          </cell>
          <cell r="F4481" t="str">
            <v>NORMAL</v>
          </cell>
          <cell r="G4481" t="str">
            <v>FT85056</v>
          </cell>
          <cell r="H4481">
            <v>44966</v>
          </cell>
          <cell r="I4481" t="str">
            <v>ENTREGADO</v>
          </cell>
          <cell r="J4481">
            <v>44967</v>
          </cell>
          <cell r="K4481" t="str">
            <v xml:space="preserve"> MILTON FABIAN POZO ARIAS_ MILTON FABIAN POZO ARIAS</v>
          </cell>
          <cell r="L4481" t="str">
            <v xml:space="preserve">Condado pedro yorobi y calle nueve lote 815 manzana 23 lote 315 se ubica casa esquinera techo rojo un solo piso de bloque liso diagonal a un parque y inglesia </v>
          </cell>
        </row>
        <row r="4482">
          <cell r="A4482" t="str">
            <v>2494207</v>
          </cell>
          <cell r="B4482">
            <v>512400</v>
          </cell>
          <cell r="C4482" t="str">
            <v>2494207</v>
          </cell>
          <cell r="D4482" t="str">
            <v>MDELIVERY</v>
          </cell>
          <cell r="E4482" t="str">
            <v>DESPACHO</v>
          </cell>
          <cell r="F4482" t="str">
            <v>NORMAL</v>
          </cell>
          <cell r="G4482" t="str">
            <v>031080002494207</v>
          </cell>
          <cell r="H4482">
            <v>44966</v>
          </cell>
          <cell r="I4482" t="str">
            <v>INCIDENCIA</v>
          </cell>
          <cell r="J4482">
            <v>44970</v>
          </cell>
          <cell r="K4482" t="str">
            <v>MARIA CRISTINA PEREZ ORTIZ PEREZ ORTIZ_MARIA CRISTINA PEREZ ORTIZ PEREZ ORTIZ</v>
          </cell>
          <cell r="L4482" t="str">
            <v xml:space="preserve">CDLA IBARRA BARRIO LA MERCED CALLE 4 S42D Y PASAJE Oe10 esquina </v>
          </cell>
        </row>
        <row r="4483">
          <cell r="A4483" t="str">
            <v>2494209</v>
          </cell>
          <cell r="B4483">
            <v>512401</v>
          </cell>
          <cell r="C4483" t="str">
            <v>2494209</v>
          </cell>
          <cell r="D4483" t="str">
            <v>MDELIVERY</v>
          </cell>
          <cell r="E4483" t="str">
            <v>DESPACHO</v>
          </cell>
          <cell r="F4483" t="str">
            <v>NORMAL</v>
          </cell>
          <cell r="G4483" t="str">
            <v>FT85109</v>
          </cell>
          <cell r="H4483">
            <v>44966</v>
          </cell>
          <cell r="I4483" t="str">
            <v>ENTREGADO</v>
          </cell>
          <cell r="J4483">
            <v>44967</v>
          </cell>
          <cell r="K4483" t="str">
            <v>Reinaldo Cevallos_ASOCIACION DE FUNCIONARIOS Y EMPLEADOS DEL MINISTE</v>
          </cell>
          <cell r="L4483" t="str">
            <v>GUAYAS GUAYAQUIL Antepara FISCALiA MONTECRISTI Av 9 de Octubre FISCALiA MONTECRISTI planta baja sustanciador 12</v>
          </cell>
        </row>
        <row r="4484">
          <cell r="A4484" t="str">
            <v>2494210</v>
          </cell>
          <cell r="B4484">
            <v>512402</v>
          </cell>
          <cell r="C4484" t="str">
            <v>2494210</v>
          </cell>
          <cell r="D4484" t="str">
            <v>MDELIVERY</v>
          </cell>
          <cell r="E4484" t="str">
            <v>DESPACHO</v>
          </cell>
          <cell r="F4484" t="str">
            <v>NORMAL</v>
          </cell>
          <cell r="G4484" t="str">
            <v>FT85057</v>
          </cell>
          <cell r="H4484">
            <v>44966</v>
          </cell>
          <cell r="I4484" t="str">
            <v>ENTREGADO</v>
          </cell>
          <cell r="J4484">
            <v>44967</v>
          </cell>
          <cell r="K4484" t="str">
            <v>GABRIEL EDUARDO RIVERA AGUILAR_CONSULTORA GRCR S A S</v>
          </cell>
          <cell r="L4484" t="str">
            <v>LUISAA Y SOBIRO EDIFICIO DANIEL CADENAS 3ER PISO OFICINA 307 JUNTO AL BANCO DEL PICHINCHA SECTO ALAMEDA</v>
          </cell>
        </row>
        <row r="4485">
          <cell r="A4485" t="str">
            <v>2494213</v>
          </cell>
          <cell r="B4485">
            <v>512403</v>
          </cell>
          <cell r="C4485" t="str">
            <v>2494213</v>
          </cell>
          <cell r="D4485" t="str">
            <v>MDELIVERY</v>
          </cell>
          <cell r="E4485" t="str">
            <v>DESPACHO</v>
          </cell>
          <cell r="F4485" t="str">
            <v>NORMAL</v>
          </cell>
          <cell r="G4485" t="str">
            <v>031080002494213</v>
          </cell>
          <cell r="H4485">
            <v>44966</v>
          </cell>
          <cell r="I4485" t="str">
            <v>ENTREGADO</v>
          </cell>
          <cell r="J4485">
            <v>44967</v>
          </cell>
          <cell r="K4485" t="str">
            <v>ALEX DANIEL MOLINA ALCIVAR_JOSE LUIS ROBAYO CHICA</v>
          </cell>
          <cell r="L4485" t="str">
            <v>CIUDADELA PRESIDENCIAL CALLE ALFREDO BAQUERIZO MORENO Y LOS CHASQUIS CASA DE 3 PISOS COLOR VESH EN KRONOS COMUNICACIONES JUNTO A LAVANDERIA MARY TERE</v>
          </cell>
        </row>
        <row r="4486">
          <cell r="A4486" t="str">
            <v>2494214</v>
          </cell>
          <cell r="B4486">
            <v>512404</v>
          </cell>
          <cell r="C4486" t="str">
            <v>2494214</v>
          </cell>
          <cell r="D4486" t="str">
            <v>MDELIVERY</v>
          </cell>
          <cell r="E4486" t="str">
            <v>DESPACHO</v>
          </cell>
          <cell r="F4486" t="str">
            <v>NORMAL</v>
          </cell>
          <cell r="G4486" t="str">
            <v>FT85106</v>
          </cell>
          <cell r="H4486">
            <v>44966</v>
          </cell>
          <cell r="I4486" t="str">
            <v>ENTREGADO</v>
          </cell>
          <cell r="J4486">
            <v>44967</v>
          </cell>
          <cell r="K4486" t="str">
            <v xml:space="preserve">Alberto David Cortez Jimenez_BANCO GUAYAQUIL S A </v>
          </cell>
          <cell r="L4486" t="str">
            <v xml:space="preserve"> GUAYAS GUAYAQUIL PEDRO CARBO NA JUNIN Edificio Multiparqueo Banco Guayaquil PISO 9 Transformacion Digital </v>
          </cell>
        </row>
        <row r="4487">
          <cell r="A4487" t="str">
            <v>2494215</v>
          </cell>
          <cell r="B4487">
            <v>512405</v>
          </cell>
          <cell r="C4487" t="str">
            <v>2494215</v>
          </cell>
          <cell r="D4487" t="str">
            <v>MDELIVERY</v>
          </cell>
          <cell r="E4487" t="str">
            <v>DESPACHO</v>
          </cell>
          <cell r="F4487" t="str">
            <v>NORMAL</v>
          </cell>
          <cell r="G4487" t="str">
            <v>FT85092</v>
          </cell>
          <cell r="H4487">
            <v>44966</v>
          </cell>
          <cell r="I4487" t="str">
            <v>ENTREGADO</v>
          </cell>
          <cell r="J4487">
            <v>44972</v>
          </cell>
          <cell r="K4487" t="str">
            <v>HUMBERTO GREGORIO QUINDE LOPEZ_HUMBERTO GREGORIO QUINDE LOPEZ</v>
          </cell>
          <cell r="L4487" t="str">
            <v xml:space="preserve"> NORTE CALLE CARLOS JULIO AROSEMENA PARADA DE LA METROViA CATOLICA PLAZA GUAYARTE ENTREGAR AL SR OSCAR CASQUETE </v>
          </cell>
        </row>
        <row r="4488">
          <cell r="A4488" t="str">
            <v>2494216</v>
          </cell>
          <cell r="B4488">
            <v>512406</v>
          </cell>
          <cell r="C4488" t="str">
            <v>2494216</v>
          </cell>
          <cell r="D4488" t="str">
            <v>MDELIVERY</v>
          </cell>
          <cell r="E4488" t="str">
            <v>DESPACHO</v>
          </cell>
          <cell r="F4488" t="str">
            <v>NORMAL</v>
          </cell>
          <cell r="G4488" t="str">
            <v>FT85093</v>
          </cell>
          <cell r="H4488">
            <v>44966</v>
          </cell>
          <cell r="I4488" t="str">
            <v>ENTREGADO</v>
          </cell>
          <cell r="J4488">
            <v>44967</v>
          </cell>
          <cell r="K4488" t="str">
            <v>GUSTAVO ROMULO LIZANO ZAMBRANO_GUSTAVO ROMULO LIZANO ZAMBRANO</v>
          </cell>
          <cell r="L4488" t="str">
            <v>GUAYAQUIL Av Del Ejercito 4216 e Nicolas Augusto Gonzalez y Rosendo Aviles Dpto 6</v>
          </cell>
        </row>
        <row r="4489">
          <cell r="A4489" t="str">
            <v>2494217</v>
          </cell>
          <cell r="B4489">
            <v>512407</v>
          </cell>
          <cell r="C4489" t="str">
            <v>2494217</v>
          </cell>
          <cell r="D4489" t="str">
            <v>MDELIVERY</v>
          </cell>
          <cell r="E4489" t="str">
            <v>DESPACHO</v>
          </cell>
          <cell r="F4489" t="str">
            <v>NORMAL</v>
          </cell>
          <cell r="G4489" t="str">
            <v>FT85077</v>
          </cell>
          <cell r="H4489">
            <v>44966</v>
          </cell>
          <cell r="I4489" t="str">
            <v>ENTREGADO</v>
          </cell>
          <cell r="J4489">
            <v>44967</v>
          </cell>
          <cell r="K4489" t="str">
            <v xml:space="preserve">Paulina Acosta_CYEDE CIA LTDA </v>
          </cell>
          <cell r="L4489" t="str">
            <v xml:space="preserve">Av Shyris N32 40 y Eloy Alfaro Edificio Aveiro Junto a Local Masseratti venta autos Sector Plaza Argentina Piso 8 Quito </v>
          </cell>
        </row>
        <row r="4490">
          <cell r="A4490" t="str">
            <v>2494218</v>
          </cell>
          <cell r="B4490">
            <v>512408</v>
          </cell>
          <cell r="C4490" t="str">
            <v>2494218</v>
          </cell>
          <cell r="D4490" t="str">
            <v>MDELIVERY</v>
          </cell>
          <cell r="E4490" t="str">
            <v>DESPACHO</v>
          </cell>
          <cell r="F4490" t="str">
            <v>NORMAL</v>
          </cell>
          <cell r="G4490" t="str">
            <v>FT85081</v>
          </cell>
          <cell r="H4490">
            <v>44966</v>
          </cell>
          <cell r="I4490" t="str">
            <v>ENTREGADO</v>
          </cell>
          <cell r="J4490">
            <v>44967</v>
          </cell>
          <cell r="K4490" t="str">
            <v xml:space="preserve">Monica Arcos_ABRODESIVOS DEL ECUADOR S A </v>
          </cell>
          <cell r="L4490" t="str">
            <v xml:space="preserve"> PICHINCHA QUITO Calle J lote 7 e iritiyacu Sector Cuendina Via AmaguaNa </v>
          </cell>
        </row>
        <row r="4491">
          <cell r="A4491" t="str">
            <v>2494219</v>
          </cell>
          <cell r="B4491">
            <v>512409</v>
          </cell>
          <cell r="C4491" t="str">
            <v>2494219</v>
          </cell>
          <cell r="D4491" t="str">
            <v>MDELIVERY</v>
          </cell>
          <cell r="E4491" t="str">
            <v>DESPACHO</v>
          </cell>
          <cell r="F4491" t="str">
            <v>NORMAL</v>
          </cell>
          <cell r="G4491" t="str">
            <v>FT85059</v>
          </cell>
          <cell r="H4491">
            <v>44966</v>
          </cell>
          <cell r="I4491" t="str">
            <v>ENTREGADO</v>
          </cell>
          <cell r="J4491">
            <v>44967</v>
          </cell>
          <cell r="K4491" t="str">
            <v xml:space="preserve">RODRIGO REALPE EDUARDO TIERRA_ACERO COMERCIAL ECUATORIANO S A </v>
          </cell>
          <cell r="L4491" t="str">
            <v xml:space="preserve">PICHINCHA QUITO AV LA PRENSA N45 14 Y EL TELEGRAFO PICHINCHA QUITO </v>
          </cell>
        </row>
        <row r="4492">
          <cell r="A4492" t="str">
            <v>2494323</v>
          </cell>
          <cell r="B4492">
            <v>512410</v>
          </cell>
          <cell r="C4492" t="str">
            <v>2494323</v>
          </cell>
          <cell r="D4492" t="str">
            <v>MDELIVERY</v>
          </cell>
          <cell r="E4492" t="str">
            <v>DESPACHO</v>
          </cell>
          <cell r="F4492" t="str">
            <v>DERIVADO PICK UP</v>
          </cell>
          <cell r="G4492" t="str">
            <v>031080002494323</v>
          </cell>
          <cell r="H4492">
            <v>44966</v>
          </cell>
          <cell r="I4492" t="str">
            <v>ENTREGADO</v>
          </cell>
          <cell r="J4492">
            <v>44967</v>
          </cell>
          <cell r="K4492" t="str">
            <v>EDGAR JONATHAN ARREAGA MOLINA_EDGAR JONATHAN ARREAGA MOLINA</v>
          </cell>
          <cell r="L4492" t="str">
            <v xml:space="preserve"> GUAYAS RETIRO AGENCIA TRAMACO EXPRESS CENTRO DE DISTRIBUCION VIA A DAULE AVE DR HONORATO VaSQUEZ O AVE LAS CASUARINAS MANZANA 5 SOLAR 1 Y QUINQUELLAS KM 10 5 ViA A DAULE EN LA LOTIZACIoN INDUSTRIAL I</v>
          </cell>
        </row>
        <row r="4493">
          <cell r="A4493" t="str">
            <v>2494324</v>
          </cell>
          <cell r="B4493">
            <v>512411</v>
          </cell>
          <cell r="C4493" t="str">
            <v>2494324</v>
          </cell>
          <cell r="D4493" t="str">
            <v>MDELIVERY</v>
          </cell>
          <cell r="E4493" t="str">
            <v>DESPACHO</v>
          </cell>
          <cell r="F4493" t="str">
            <v>NORMAL</v>
          </cell>
          <cell r="G4493" t="str">
            <v>031080002494324</v>
          </cell>
          <cell r="H4493">
            <v>44966</v>
          </cell>
          <cell r="I4493" t="str">
            <v>ENTREGADO</v>
          </cell>
          <cell r="J4493">
            <v>44973</v>
          </cell>
          <cell r="K4493" t="str">
            <v>LILIANA CARMEN GUAYANAY VICENTE 0980651740_LILIANA CARMEN GUAYANAY VICENTE</v>
          </cell>
          <cell r="L4493" t="str">
            <v xml:space="preserve">LOJA CENTRO DE CATAMAYO SUCRE ENTRE PRIMERO DE MAYO E ISIDRO AYORA EDIFICIO ILIANITA 6 PISOS COLOR CREMA CON COLUMNAS COLOR LADRILLO RESTAURANTE CHIFA HUANG KOK ENTREGA EN EL RESTAURANTE LLAMAR ANTES </v>
          </cell>
        </row>
        <row r="4494">
          <cell r="A4494" t="str">
            <v>2494325</v>
          </cell>
          <cell r="B4494">
            <v>512412</v>
          </cell>
          <cell r="C4494" t="str">
            <v>2494325</v>
          </cell>
          <cell r="D4494" t="str">
            <v>MDELIVERY</v>
          </cell>
          <cell r="E4494" t="str">
            <v>DESPACHO</v>
          </cell>
          <cell r="F4494" t="str">
            <v>NORMAL</v>
          </cell>
          <cell r="G4494" t="str">
            <v>031080002494325</v>
          </cell>
          <cell r="H4494">
            <v>44966</v>
          </cell>
          <cell r="I4494" t="str">
            <v>ENTREGADO</v>
          </cell>
          <cell r="J4494">
            <v>44970</v>
          </cell>
          <cell r="K4494" t="str">
            <v xml:space="preserve">Cinthia Carolina Reyes Perez_BANCO GUAYAQUIL S A </v>
          </cell>
          <cell r="L4494" t="str">
            <v xml:space="preserve"> GUAYAS GUAYAQUIL JUNIN NA EDIFICIO MULTIPARQUEO BANCO GUAYAQUIL </v>
          </cell>
        </row>
        <row r="4495">
          <cell r="A4495" t="str">
            <v>2494329</v>
          </cell>
          <cell r="B4495">
            <v>512413</v>
          </cell>
          <cell r="C4495" t="str">
            <v>2494329</v>
          </cell>
          <cell r="D4495" t="str">
            <v>MDELIVERY</v>
          </cell>
          <cell r="E4495" t="str">
            <v>DESPACHO</v>
          </cell>
          <cell r="F4495" t="str">
            <v>NORMAL</v>
          </cell>
          <cell r="G4495" t="str">
            <v>FT85111</v>
          </cell>
          <cell r="H4495">
            <v>44966</v>
          </cell>
          <cell r="I4495" t="str">
            <v>ENTREGADO</v>
          </cell>
          <cell r="J4495">
            <v>44967</v>
          </cell>
          <cell r="K4495" t="str">
            <v>Jenniffer Villacis_ASOCIACION SOLIDARISTA PROFUTURO</v>
          </cell>
          <cell r="L4495" t="str">
            <v>Av Jose Rodriguez Bonin y Av Barcelona Planta San Eduardo Holcim Ecuador Planta Baja Guayaquil Ecuador</v>
          </cell>
        </row>
        <row r="4496">
          <cell r="A4496" t="str">
            <v>2494138</v>
          </cell>
          <cell r="B4496">
            <v>512349</v>
          </cell>
          <cell r="C4496" t="str">
            <v>2494138</v>
          </cell>
          <cell r="D4496" t="str">
            <v>MDELIVERY</v>
          </cell>
          <cell r="E4496" t="str">
            <v>DESPACHO</v>
          </cell>
          <cell r="F4496" t="str">
            <v>EXPRESS</v>
          </cell>
          <cell r="G4496" t="str">
            <v>FTR46707</v>
          </cell>
          <cell r="H4496">
            <v>44966</v>
          </cell>
          <cell r="I4496" t="str">
            <v>ENTREGADO</v>
          </cell>
          <cell r="J4496">
            <v>44966</v>
          </cell>
          <cell r="K4496" t="str">
            <v>Favio Morales_ASOCIACION DE FUNCIONARIOS Y EMPLEADOS DEL MINISTE</v>
          </cell>
          <cell r="L4496" t="str">
            <v>Robles E4 136 y Amazonas Edificio Proinco Calisto piso 7 oficina 704</v>
          </cell>
        </row>
        <row r="4497">
          <cell r="A4497" t="str">
            <v>2494148</v>
          </cell>
          <cell r="B4497">
            <v>512350</v>
          </cell>
          <cell r="C4497" t="str">
            <v>2494148</v>
          </cell>
          <cell r="D4497" t="str">
            <v>MDELIVERY</v>
          </cell>
          <cell r="E4497" t="str">
            <v>DESPACHO</v>
          </cell>
          <cell r="F4497" t="str">
            <v>EXPRESS</v>
          </cell>
          <cell r="G4497" t="str">
            <v>FEX46726</v>
          </cell>
          <cell r="H4497">
            <v>44966</v>
          </cell>
          <cell r="I4497" t="str">
            <v>ENTREGADO</v>
          </cell>
          <cell r="J4497">
            <v>44966</v>
          </cell>
          <cell r="K4497" t="str">
            <v>Sofia Alexandra Benitez Recalde_ASOCIACION SOLIDARISTA PROFUTURO</v>
          </cell>
          <cell r="L4497" t="str">
            <v>PICHINCHA QUITO Holcim Planta Quito Norte Av Manuel Zambrano 200 y 6 de Diciembre</v>
          </cell>
        </row>
        <row r="4498">
          <cell r="A4498" t="str">
            <v>2494149</v>
          </cell>
          <cell r="B4498">
            <v>512351</v>
          </cell>
          <cell r="C4498" t="str">
            <v>2494149</v>
          </cell>
          <cell r="D4498" t="str">
            <v>MDELIVERY</v>
          </cell>
          <cell r="E4498" t="str">
            <v>DESPACHO</v>
          </cell>
          <cell r="F4498" t="str">
            <v>EXPRESS</v>
          </cell>
          <cell r="G4498" t="str">
            <v>FTR46705</v>
          </cell>
          <cell r="H4498">
            <v>44966</v>
          </cell>
          <cell r="I4498" t="str">
            <v>ENTREGADO</v>
          </cell>
          <cell r="J4498">
            <v>44966</v>
          </cell>
          <cell r="K4498" t="str">
            <v>LOPEZ BRAGANZA STEPHANI NATALI_BANCO INTERNACIONAL</v>
          </cell>
          <cell r="L4498" t="str">
            <v>LA NINA E9 64 Y AV 6 DE DICIEMBRE AG MULTICENTRO FRENTE AL CC MULTICENTRO</v>
          </cell>
        </row>
        <row r="4499">
          <cell r="A4499" t="str">
            <v>2494181</v>
          </cell>
          <cell r="B4499">
            <v>512352</v>
          </cell>
          <cell r="C4499" t="str">
            <v>2494181</v>
          </cell>
          <cell r="D4499" t="str">
            <v>MDELIVERY</v>
          </cell>
          <cell r="E4499" t="str">
            <v>DESPACHO</v>
          </cell>
          <cell r="F4499" t="str">
            <v>EXPRESS</v>
          </cell>
          <cell r="G4499" t="str">
            <v>FEX46723</v>
          </cell>
          <cell r="H4499">
            <v>44966</v>
          </cell>
          <cell r="I4499" t="str">
            <v>ENTREGADO</v>
          </cell>
          <cell r="J4499">
            <v>44966</v>
          </cell>
          <cell r="K4499" t="str">
            <v>LILIAN DELGADO_ COMITE DE EMPRESA DE LOS EMPLEADOS Y TRABAJADORES</v>
          </cell>
          <cell r="L4499" t="str">
            <v>Manuel Benigno Cueva N80 190 Urbanizacion Carcelen</v>
          </cell>
        </row>
        <row r="4500">
          <cell r="A4500" t="str">
            <v>2494183</v>
          </cell>
          <cell r="B4500">
            <v>512353</v>
          </cell>
          <cell r="C4500" t="str">
            <v>2494183</v>
          </cell>
          <cell r="D4500" t="str">
            <v>MDELIVERY</v>
          </cell>
          <cell r="E4500" t="str">
            <v>DESPACHO</v>
          </cell>
          <cell r="F4500" t="str">
            <v>EXPRESS</v>
          </cell>
          <cell r="G4500" t="str">
            <v>FTR46702</v>
          </cell>
          <cell r="H4500">
            <v>44966</v>
          </cell>
          <cell r="I4500" t="str">
            <v>ENTREGADO</v>
          </cell>
          <cell r="J4500">
            <v>44966</v>
          </cell>
          <cell r="K4500" t="str">
            <v>Liliana Salazar FLANKLIN TOMAREMA_OCAVIP CIA LTDA</v>
          </cell>
          <cell r="L4500" t="str">
            <v xml:space="preserve"> Quito Calle Santa Prisca Oe3 64 y Carlos Ibarra edificio Jaramillo Breilh </v>
          </cell>
        </row>
        <row r="4501">
          <cell r="A4501" t="str">
            <v>2494198</v>
          </cell>
          <cell r="B4501">
            <v>512354</v>
          </cell>
          <cell r="C4501" t="str">
            <v>2494198</v>
          </cell>
          <cell r="D4501" t="str">
            <v>MDELIVERY</v>
          </cell>
          <cell r="E4501" t="str">
            <v>DESPACHO</v>
          </cell>
          <cell r="F4501" t="str">
            <v>EXPRESS</v>
          </cell>
          <cell r="G4501" t="str">
            <v>FTR46706</v>
          </cell>
          <cell r="H4501">
            <v>44966</v>
          </cell>
          <cell r="I4501" t="str">
            <v>ENTREGADO</v>
          </cell>
          <cell r="J4501">
            <v>44966</v>
          </cell>
          <cell r="K4501" t="str">
            <v>Favio Morales_ASOCIACION DE FUNCIONARIOS Y EMPLEADOS DEL MINISTE</v>
          </cell>
          <cell r="L4501" t="str">
            <v>Robles E4 136 y Amazonas Edificio Proinco Calisto piso 7 oficina 704</v>
          </cell>
        </row>
        <row r="4502">
          <cell r="A4502" t="str">
            <v>2494211</v>
          </cell>
          <cell r="B4502">
            <v>512355</v>
          </cell>
          <cell r="C4502" t="str">
            <v>2494211</v>
          </cell>
          <cell r="D4502" t="str">
            <v>MDELIVERY</v>
          </cell>
          <cell r="E4502" t="str">
            <v>DESPACHO</v>
          </cell>
          <cell r="F4502" t="str">
            <v>EXPRESS</v>
          </cell>
          <cell r="G4502" t="str">
            <v>FEX46719</v>
          </cell>
          <cell r="H4502">
            <v>44966</v>
          </cell>
          <cell r="I4502" t="str">
            <v>ENTREGADO</v>
          </cell>
          <cell r="J4502">
            <v>44966</v>
          </cell>
          <cell r="K4502" t="str">
            <v>DANIEL ANTONIO ARIAS ARROBO_DANIEL ANTONIO ARIAS ARROBO</v>
          </cell>
          <cell r="L4502" t="str">
            <v xml:space="preserve">Real Audiencia Calle 2 N68 152 y Francisco Dalmau edificio Mirage apartamento Nro 301 A tres cuadras del supermaxi de la Real Audiencia </v>
          </cell>
        </row>
        <row r="4503">
          <cell r="A4503" t="str">
            <v>2494326</v>
          </cell>
          <cell r="B4503">
            <v>512356</v>
          </cell>
          <cell r="C4503" t="str">
            <v>2494326</v>
          </cell>
          <cell r="D4503" t="str">
            <v>MDELIVERY</v>
          </cell>
          <cell r="E4503" t="str">
            <v>DESPACHO</v>
          </cell>
          <cell r="F4503" t="str">
            <v>EXPRESS</v>
          </cell>
          <cell r="G4503" t="str">
            <v>FTR46701</v>
          </cell>
          <cell r="H4503">
            <v>44966</v>
          </cell>
          <cell r="I4503" t="str">
            <v>ENTREGADO</v>
          </cell>
          <cell r="J4503">
            <v>44966</v>
          </cell>
          <cell r="K4503" t="str">
            <v>ADRIANA PLAZA_URDIALES REA CARLOS MARCEL</v>
          </cell>
          <cell r="L4503" t="str">
            <v>RUIZ DE CASTILLA N30 13 Y ANDAGOYA EDF EXPOCOLOR MZ OFICINA 3</v>
          </cell>
        </row>
        <row r="4504">
          <cell r="A4504" t="str">
            <v>2494331</v>
          </cell>
          <cell r="B4504">
            <v>512357</v>
          </cell>
          <cell r="C4504" t="str">
            <v>2494331</v>
          </cell>
          <cell r="D4504" t="str">
            <v>MDELIVERY</v>
          </cell>
          <cell r="E4504" t="str">
            <v>DESPACHO</v>
          </cell>
          <cell r="F4504" t="str">
            <v>EXPRESS</v>
          </cell>
          <cell r="G4504" t="str">
            <v>FTR46715</v>
          </cell>
          <cell r="H4504">
            <v>44966</v>
          </cell>
          <cell r="I4504" t="str">
            <v>ENTREGADO</v>
          </cell>
          <cell r="J4504">
            <v>44966</v>
          </cell>
          <cell r="K4504" t="str">
            <v xml:space="preserve">Cristina Detken _ DISTRIVEHIC DISTRIBUIDORA DE VEHICULOS S A </v>
          </cell>
          <cell r="L4504" t="str">
            <v>Av Granados y de las Higueras Maresa</v>
          </cell>
        </row>
        <row r="4505">
          <cell r="A4505" t="str">
            <v>2494340</v>
          </cell>
          <cell r="B4505">
            <v>512358</v>
          </cell>
          <cell r="C4505" t="str">
            <v>2494340</v>
          </cell>
          <cell r="D4505" t="str">
            <v>MDELIVERY</v>
          </cell>
          <cell r="E4505" t="str">
            <v>DESPACHO</v>
          </cell>
          <cell r="F4505" t="str">
            <v>EXPRESS</v>
          </cell>
          <cell r="G4505" t="str">
            <v>FTR46703</v>
          </cell>
          <cell r="H4505">
            <v>44966</v>
          </cell>
          <cell r="I4505" t="str">
            <v>ENTREGADO</v>
          </cell>
          <cell r="J4505">
            <v>44966</v>
          </cell>
          <cell r="K4505" t="str">
            <v>Paulina Murillo_CONSTRUIR FUTURO S A CONFUTURO</v>
          </cell>
          <cell r="L4505" t="str">
            <v xml:space="preserve"> Avenida Republica E7 123 y Pasaje Martin Carrion Edificio Pucara 3er Piso QUITO QUITO PICHINCHA REGION SIERRA Ecuador </v>
          </cell>
        </row>
        <row r="4506">
          <cell r="A4506" t="str">
            <v>2494341</v>
          </cell>
          <cell r="B4506">
            <v>512359</v>
          </cell>
          <cell r="C4506" t="str">
            <v>2494341</v>
          </cell>
          <cell r="D4506" t="str">
            <v>MDELIVERY</v>
          </cell>
          <cell r="E4506" t="str">
            <v>DESPACHO</v>
          </cell>
          <cell r="F4506" t="str">
            <v>EXPRESS</v>
          </cell>
          <cell r="G4506" t="str">
            <v>FTR46704</v>
          </cell>
          <cell r="H4506">
            <v>44966</v>
          </cell>
          <cell r="I4506" t="str">
            <v>ENTREGADO</v>
          </cell>
          <cell r="J4506">
            <v>44966</v>
          </cell>
          <cell r="K4506" t="str">
            <v xml:space="preserve">Anita Patricia Ayala_ECOFROZ S A </v>
          </cell>
          <cell r="L4506" t="str">
            <v xml:space="preserve"> PICHINCHA QUITO Av 6 de diciembre N3342 y Bosano edificio Titanium piso 8 oficina 806 </v>
          </cell>
        </row>
        <row r="4507">
          <cell r="A4507" t="str">
            <v>2494342</v>
          </cell>
          <cell r="B4507">
            <v>512360</v>
          </cell>
          <cell r="C4507" t="str">
            <v>2494342</v>
          </cell>
          <cell r="D4507" t="str">
            <v>MDELIVERY</v>
          </cell>
          <cell r="E4507" t="str">
            <v>DESPACHO</v>
          </cell>
          <cell r="F4507" t="str">
            <v>EXPRESS</v>
          </cell>
          <cell r="G4507" t="str">
            <v>FTR46709</v>
          </cell>
          <cell r="H4507">
            <v>44966</v>
          </cell>
          <cell r="I4507" t="str">
            <v>ENTREGADO</v>
          </cell>
          <cell r="J4507">
            <v>44966</v>
          </cell>
          <cell r="K4507" t="str">
            <v>AREVALO JACOME SYLVIA DEL ROCIO O ANDRES PEREZ_AREVALO JACOME SYLVIA DEL ROCIO</v>
          </cell>
          <cell r="L4507" t="str">
            <v>Naciones Unidas E7 94 y shyris Edificio Taschen quinto piso Frente a Quicentro Shopping</v>
          </cell>
        </row>
        <row r="4508">
          <cell r="A4508" t="str">
            <v>2494345</v>
          </cell>
          <cell r="B4508">
            <v>512361</v>
          </cell>
          <cell r="C4508" t="str">
            <v>2494345</v>
          </cell>
          <cell r="D4508" t="str">
            <v>MDELIVERY</v>
          </cell>
          <cell r="E4508" t="str">
            <v>DESPACHO</v>
          </cell>
          <cell r="F4508" t="str">
            <v>EXPRESS</v>
          </cell>
          <cell r="G4508" t="str">
            <v>FEX46728</v>
          </cell>
          <cell r="H4508">
            <v>44966</v>
          </cell>
          <cell r="I4508" t="str">
            <v>ENTREGADO</v>
          </cell>
          <cell r="J4508">
            <v>44966</v>
          </cell>
          <cell r="K4508" t="str">
            <v>ROLDAN AGUDELO JAIRO ALEXANDER_ROLDAN AGUDELO JAIRO ALEXANDER</v>
          </cell>
          <cell r="L4508" t="str">
            <v>Manuel Serrano N50 198 Homero Salas Edifcio Pietro QUITO PICHINCHA</v>
          </cell>
        </row>
        <row r="4509">
          <cell r="A4509" t="str">
            <v>2494368</v>
          </cell>
          <cell r="B4509">
            <v>512362</v>
          </cell>
          <cell r="C4509" t="str">
            <v>2494368</v>
          </cell>
          <cell r="D4509" t="str">
            <v>MDELIVERY</v>
          </cell>
          <cell r="E4509" t="str">
            <v>DESPACHO</v>
          </cell>
          <cell r="F4509" t="str">
            <v>EXPRESS</v>
          </cell>
          <cell r="G4509" t="str">
            <v>FEX46727</v>
          </cell>
          <cell r="H4509">
            <v>44966</v>
          </cell>
          <cell r="I4509" t="str">
            <v>ENTREGADO</v>
          </cell>
          <cell r="J4509">
            <v>44966</v>
          </cell>
          <cell r="K4509" t="str">
            <v xml:space="preserve">CRISTINA ANDRADE_CONSTRUCTORA ANDRADE RODAS VIP S A </v>
          </cell>
          <cell r="L4509" t="str">
            <v>JIPIJAPA DE LOS MOTILONES 40 Y BERMEJO</v>
          </cell>
        </row>
        <row r="4510">
          <cell r="A4510" t="str">
            <v>2494374</v>
          </cell>
          <cell r="B4510">
            <v>512363</v>
          </cell>
          <cell r="C4510" t="str">
            <v>2494374</v>
          </cell>
          <cell r="D4510" t="str">
            <v>MDELIVERY</v>
          </cell>
          <cell r="E4510" t="str">
            <v>DESPACHO</v>
          </cell>
          <cell r="F4510" t="str">
            <v>EXPRESS</v>
          </cell>
          <cell r="G4510" t="str">
            <v>FT85062</v>
          </cell>
          <cell r="H4510">
            <v>44966</v>
          </cell>
          <cell r="I4510" t="str">
            <v>ENTREGADO</v>
          </cell>
          <cell r="J4510">
            <v>44967</v>
          </cell>
          <cell r="K4510" t="str">
            <v xml:space="preserve">JHONATAN ALEXANDER NEIRA CUENCA_ESINSE C L </v>
          </cell>
          <cell r="L4510" t="str">
            <v>Quito DE LOS CHOLANES E4 456 Y AZALEAS</v>
          </cell>
        </row>
        <row r="4511">
          <cell r="A4511" t="str">
            <v>2494379</v>
          </cell>
          <cell r="B4511">
            <v>512364</v>
          </cell>
          <cell r="C4511" t="str">
            <v>2494379</v>
          </cell>
          <cell r="D4511" t="str">
            <v>MDELIVERY</v>
          </cell>
          <cell r="E4511" t="str">
            <v>DESPACHO</v>
          </cell>
          <cell r="F4511" t="str">
            <v>EXPRESS</v>
          </cell>
          <cell r="G4511" t="str">
            <v>FTR46710</v>
          </cell>
          <cell r="H4511">
            <v>44966</v>
          </cell>
          <cell r="I4511" t="str">
            <v>ENTREGADO</v>
          </cell>
          <cell r="J4511">
            <v>44966</v>
          </cell>
          <cell r="K4511" t="str">
            <v xml:space="preserve">ROBERTO VILLAVICENCIO DIEGO ESTRELLA GUARDIAS_ZURICH SEGUROS ECUADOR S A </v>
          </cell>
          <cell r="L4511" t="str">
            <v>Av Eloy Alfaro N34 194 y Catalina Aldaz Corporativo 194 Piso 4</v>
          </cell>
        </row>
        <row r="4512">
          <cell r="A4512" t="str">
            <v>2494386</v>
          </cell>
          <cell r="B4512">
            <v>512365</v>
          </cell>
          <cell r="C4512" t="str">
            <v>2494386</v>
          </cell>
          <cell r="D4512" t="str">
            <v>MDELIVERY</v>
          </cell>
          <cell r="E4512" t="str">
            <v>DESPACHO</v>
          </cell>
          <cell r="F4512" t="str">
            <v>EXPRESS</v>
          </cell>
          <cell r="G4512" t="str">
            <v>FTR46708</v>
          </cell>
          <cell r="H4512">
            <v>44966</v>
          </cell>
          <cell r="I4512" t="str">
            <v>ENTREGADO</v>
          </cell>
          <cell r="J4512">
            <v>44966</v>
          </cell>
          <cell r="K4512" t="str">
            <v xml:space="preserve">Alejandra Fraga Susana Vilema_GESTION EXTERNA GESTIONA GTX S A </v>
          </cell>
          <cell r="L4512" t="str">
            <v xml:space="preserve"> JUAN PABLO SANZ E1 09 Y AV 10 DE AGOSTO REF EDIFICIO GESTIONA QUITO QUITO PICHINCHA </v>
          </cell>
        </row>
        <row r="4513">
          <cell r="A4513" t="str">
            <v>2494139</v>
          </cell>
          <cell r="B4513">
            <v>512366</v>
          </cell>
          <cell r="C4513" t="str">
            <v>2494139</v>
          </cell>
          <cell r="D4513" t="str">
            <v>MDELIVERY</v>
          </cell>
          <cell r="E4513" t="str">
            <v>DESPACHO</v>
          </cell>
          <cell r="F4513" t="str">
            <v>NORMAL</v>
          </cell>
          <cell r="G4513" t="str">
            <v>031080002494139</v>
          </cell>
          <cell r="H4513">
            <v>44966</v>
          </cell>
          <cell r="I4513" t="str">
            <v>ENTREGADO</v>
          </cell>
          <cell r="J4513">
            <v>44967</v>
          </cell>
          <cell r="K4513" t="str">
            <v>PEDRO PABLO MARTINEZ MUNOZ_PEDRO PABLO MARTINEZ MUNOZ</v>
          </cell>
          <cell r="L4513" t="str">
            <v>PQA BOMBOLI COOP LIBRE ECUADOR CLL JAPON Y SERBIA REF CS 1 PS CON BALDOSA JUNTO A VIVERES VICTORIA</v>
          </cell>
        </row>
        <row r="4514">
          <cell r="A4514" t="str">
            <v>DHL_23_054</v>
          </cell>
          <cell r="B4514">
            <v>512347</v>
          </cell>
          <cell r="C4514" t="str">
            <v>DHL_23_054</v>
          </cell>
          <cell r="D4514" t="str">
            <v>DHL</v>
          </cell>
          <cell r="E4514" t="str">
            <v>DESPACHO</v>
          </cell>
          <cell r="F4514" t="str">
            <v>NORMAL</v>
          </cell>
          <cell r="G4514" t="str">
            <v>FT84993</v>
          </cell>
          <cell r="H4514">
            <v>44966</v>
          </cell>
          <cell r="I4514" t="str">
            <v>ENTREGADO</v>
          </cell>
          <cell r="J4514">
            <v>44966</v>
          </cell>
          <cell r="K4514" t="str">
            <v>DHL MATRIZ</v>
          </cell>
          <cell r="L4514" t="str">
            <v>AV. ELOY ALFARO 113 A Y PASAJE LOS JUNCOS EDIFICIO DHL, SECTOR COMITE DEL PUEBLO</v>
          </cell>
        </row>
        <row r="4515">
          <cell r="A4515" t="str">
            <v>DHL_23_055</v>
          </cell>
          <cell r="B4515">
            <v>512348</v>
          </cell>
          <cell r="C4515" t="str">
            <v>DHL_23_055</v>
          </cell>
          <cell r="D4515" t="str">
            <v>DHL</v>
          </cell>
          <cell r="E4515" t="str">
            <v>DESPACHO</v>
          </cell>
          <cell r="F4515" t="str">
            <v>NORMAL</v>
          </cell>
          <cell r="G4515" t="str">
            <v>FT84994</v>
          </cell>
          <cell r="H4515">
            <v>44966</v>
          </cell>
          <cell r="I4515" t="str">
            <v>ENTREGADO</v>
          </cell>
          <cell r="J4515">
            <v>44966</v>
          </cell>
          <cell r="K4515" t="str">
            <v>DHL MATRIZ</v>
          </cell>
          <cell r="L4515" t="str">
            <v>AV. ELOY ALFARO 113 A Y PASAJE LOS JUNCOS EDIFICIO DHL, SECTOR COMITE DEL PUEBLO</v>
          </cell>
        </row>
        <row r="4516">
          <cell r="A4516" t="str">
            <v>CLDEV_GYESIM0082</v>
          </cell>
          <cell r="B4516">
            <v>512346</v>
          </cell>
          <cell r="C4516" t="str">
            <v>CLDEV_GYESIM0082</v>
          </cell>
          <cell r="D4516" t="str">
            <v>CONECEL_DOCUMENTOS</v>
          </cell>
          <cell r="E4516" t="str">
            <v>DESPACHO</v>
          </cell>
          <cell r="F4516" t="str">
            <v>NORMAL</v>
          </cell>
          <cell r="G4516" t="str">
            <v>FT84992</v>
          </cell>
          <cell r="H4516">
            <v>44966</v>
          </cell>
          <cell r="I4516" t="str">
            <v>ENTREGADO</v>
          </cell>
          <cell r="J4516">
            <v>44966</v>
          </cell>
          <cell r="K4516" t="str">
            <v>ANA AGUIRRE / MARIA SUNTAXI - PATRICIA</v>
          </cell>
          <cell r="L4516" t="str">
            <v>CIUDADELA SANTA LEONOR MZ 6 SOLAR 17</v>
          </cell>
        </row>
        <row r="4517">
          <cell r="A4517" t="str">
            <v>PE_23_13</v>
          </cell>
          <cell r="B4517">
            <v>512345</v>
          </cell>
          <cell r="C4517" t="str">
            <v>PE_23_13</v>
          </cell>
          <cell r="D4517" t="str">
            <v>PE</v>
          </cell>
          <cell r="E4517" t="str">
            <v>DESPACHO</v>
          </cell>
          <cell r="F4517" t="str">
            <v>NORMAL</v>
          </cell>
          <cell r="G4517" t="str">
            <v>FT85193</v>
          </cell>
          <cell r="H4517">
            <v>44966</v>
          </cell>
          <cell r="I4517" t="str">
            <v>ENTREGADO</v>
          </cell>
          <cell r="J4517">
            <v>44967</v>
          </cell>
          <cell r="K4517" t="str">
            <v>LIDIA SCALDAFERRI</v>
          </cell>
          <cell r="L4517" t="str">
            <v>VILLA CLUB, ETAPA KRYPTON , MANZANA 15 VILLA 20 , DAULE </v>
          </cell>
        </row>
        <row r="4518">
          <cell r="A4518" t="str">
            <v>27578</v>
          </cell>
          <cell r="B4518">
            <v>512341</v>
          </cell>
          <cell r="C4518" t="str">
            <v>27578</v>
          </cell>
          <cell r="D4518" t="str">
            <v>CARESTINO</v>
          </cell>
          <cell r="E4518" t="str">
            <v>DESPACHO</v>
          </cell>
          <cell r="G4518" t="str">
            <v>84996</v>
          </cell>
          <cell r="H4518">
            <v>44966</v>
          </cell>
          <cell r="I4518" t="str">
            <v>ENTREGADO</v>
          </cell>
          <cell r="J4518">
            <v>44967</v>
          </cell>
          <cell r="K4518" t="str">
            <v>DIANA VELEZ</v>
          </cell>
          <cell r="L4518" t="str">
            <v>CIUDAD OLIMPO ETAPA 2 MZ 2562 V9 PISO/DPTO: AV PAQISHA. ENTRE KM 23,5 VIA A LA COST</v>
          </cell>
        </row>
        <row r="4519">
          <cell r="A4519" t="str">
            <v>27590</v>
          </cell>
          <cell r="B4519">
            <v>512342</v>
          </cell>
          <cell r="C4519" t="str">
            <v>27590</v>
          </cell>
          <cell r="D4519" t="str">
            <v>CARESTINO</v>
          </cell>
          <cell r="E4519" t="str">
            <v>DESPACHO</v>
          </cell>
          <cell r="G4519" t="str">
            <v>031002004249192</v>
          </cell>
          <cell r="H4519">
            <v>44966</v>
          </cell>
          <cell r="I4519" t="str">
            <v>ENTREGADO</v>
          </cell>
          <cell r="J4519">
            <v>44967</v>
          </cell>
          <cell r="K4519" t="str">
            <v>ANDREA FLOR</v>
          </cell>
          <cell r="L4519" t="str">
            <v>JAIME ROLDOS AGUILERA Y CALLE E CONJUNTO BROOKFIELD CASA 36. ENTRE POR EL COLEGIO AMERICANO</v>
          </cell>
        </row>
        <row r="4520">
          <cell r="A4520" t="str">
            <v>27608</v>
          </cell>
          <cell r="B4520">
            <v>512343</v>
          </cell>
          <cell r="C4520" t="str">
            <v>27608</v>
          </cell>
          <cell r="D4520" t="str">
            <v>CARESTINO</v>
          </cell>
          <cell r="E4520" t="str">
            <v>DESPACHO</v>
          </cell>
          <cell r="G4520" t="str">
            <v>031002004249198</v>
          </cell>
          <cell r="H4520">
            <v>44966</v>
          </cell>
          <cell r="I4520" t="str">
            <v>ENTREGADO</v>
          </cell>
          <cell r="J4520">
            <v>44971</v>
          </cell>
          <cell r="K4520" t="str">
            <v>CARLOS LUIS BRIONES VINUEZA</v>
          </cell>
          <cell r="L4520" t="str">
            <v>AV ASCARIO PAZ CASA B09. ENTRE AL FRENTE DE LA FACULTAD DE MEDICINA CALLEJON</v>
          </cell>
        </row>
        <row r="4521">
          <cell r="A4521" t="str">
            <v>27633</v>
          </cell>
          <cell r="B4521">
            <v>512344</v>
          </cell>
          <cell r="C4521" t="str">
            <v>27633</v>
          </cell>
          <cell r="D4521" t="str">
            <v>CARESTINO</v>
          </cell>
          <cell r="E4521" t="str">
            <v>DESPACHO</v>
          </cell>
          <cell r="G4521" t="str">
            <v>031002004249206</v>
          </cell>
          <cell r="H4521">
            <v>44966</v>
          </cell>
          <cell r="I4521" t="str">
            <v>ENTREGADO</v>
          </cell>
          <cell r="J4521">
            <v>44967</v>
          </cell>
          <cell r="K4521" t="str">
            <v>YENNIFER TAYLUMA OLIVEIRA BARRAZUETA</v>
          </cell>
          <cell r="L4521" t="str">
            <v>ELOY ALFARO Y LOS ALAMOS EDIFICIO PHOENIX BY NOVARTI 170138 PISO/DPTO: PISO 4 APARTAMENTO 405. ENTRE CERCA DE SOLCA</v>
          </cell>
        </row>
        <row r="4522">
          <cell r="A4522" t="str">
            <v>33999</v>
          </cell>
          <cell r="B4522">
            <v>512303</v>
          </cell>
          <cell r="C4522" t="str">
            <v>33999</v>
          </cell>
          <cell r="D4522" t="str">
            <v>MDELIVERY</v>
          </cell>
          <cell r="E4522" t="str">
            <v>DESPACHO</v>
          </cell>
          <cell r="F4522" t="str">
            <v>NORMAL</v>
          </cell>
          <cell r="G4522" t="str">
            <v>FT85074</v>
          </cell>
          <cell r="H4522">
            <v>44966</v>
          </cell>
          <cell r="I4522" t="str">
            <v>ENTREGADO</v>
          </cell>
          <cell r="J4522">
            <v>44967</v>
          </cell>
          <cell r="K4522" t="str">
            <v>ANA LUCIA SANCHEZ ORTIZ</v>
          </cell>
          <cell r="L4522" t="str">
            <v>BELISARIO QUEVEDO CALLE AYACUCHO SN Y 18 DE SEPTIEMBRE</v>
          </cell>
        </row>
        <row r="4523">
          <cell r="A4523" t="str">
            <v>34040</v>
          </cell>
          <cell r="B4523">
            <v>512304</v>
          </cell>
          <cell r="C4523" t="str">
            <v>34040</v>
          </cell>
          <cell r="D4523" t="str">
            <v>MDELIVERY</v>
          </cell>
          <cell r="E4523" t="str">
            <v>DESPACHO</v>
          </cell>
          <cell r="F4523" t="str">
            <v>NORMAL</v>
          </cell>
          <cell r="G4523" t="str">
            <v>FT85113</v>
          </cell>
          <cell r="H4523">
            <v>44966</v>
          </cell>
          <cell r="I4523" t="str">
            <v>ENTREGADO</v>
          </cell>
          <cell r="J4523">
            <v>44967</v>
          </cell>
          <cell r="K4523" t="str">
            <v>JOHAN undefined SANCHEZ MARTINEZ</v>
          </cell>
          <cell r="L4523" t="str">
            <v>TARQUI SAUCES 9 MZ 561 VILLA 11</v>
          </cell>
        </row>
        <row r="4524">
          <cell r="A4524" t="str">
            <v>34051</v>
          </cell>
          <cell r="B4524">
            <v>512305</v>
          </cell>
          <cell r="C4524" t="str">
            <v>34051</v>
          </cell>
          <cell r="D4524" t="str">
            <v>MDELIVERY</v>
          </cell>
          <cell r="E4524" t="str">
            <v>DESPACHO</v>
          </cell>
          <cell r="F4524" t="str">
            <v>NORMAL</v>
          </cell>
          <cell r="G4524" t="str">
            <v>031080000034051</v>
          </cell>
          <cell r="H4524">
            <v>44966</v>
          </cell>
          <cell r="I4524" t="str">
            <v>INCIDENCIA</v>
          </cell>
          <cell r="J4524">
            <v>44973</v>
          </cell>
          <cell r="K4524" t="str">
            <v>SOLANDA CONCEPCION ALTAMIRANO CASTILLO</v>
          </cell>
          <cell r="L4524" t="str">
            <v>LA AURORA  CDLA VILLAS DEL REY ETAPA PRINCIPE HARRY TORRE 1405 DPTO 3</v>
          </cell>
        </row>
        <row r="4525">
          <cell r="A4525" t="str">
            <v>34075</v>
          </cell>
          <cell r="B4525">
            <v>512306</v>
          </cell>
          <cell r="C4525" t="str">
            <v>34075</v>
          </cell>
          <cell r="D4525" t="str">
            <v>MDELIVERY</v>
          </cell>
          <cell r="E4525" t="str">
            <v>DESPACHO</v>
          </cell>
          <cell r="F4525" t="str">
            <v>DERIVADO PICK UP</v>
          </cell>
          <cell r="G4525" t="str">
            <v>031080000034075</v>
          </cell>
          <cell r="H4525">
            <v>44966</v>
          </cell>
          <cell r="I4525" t="str">
            <v>ENTREGADO</v>
          </cell>
          <cell r="J4525">
            <v>44971</v>
          </cell>
          <cell r="K4525" t="str">
            <v>ERIKA ISABEL NAPA VELEZ</v>
          </cell>
          <cell r="L4525" t="str">
            <v>OFICINA TRAMACO PEDRO VICENTE MALDONADO</v>
          </cell>
        </row>
        <row r="4526">
          <cell r="A4526" t="str">
            <v>34112</v>
          </cell>
          <cell r="B4526">
            <v>512307</v>
          </cell>
          <cell r="C4526" t="str">
            <v>34112</v>
          </cell>
          <cell r="D4526" t="str">
            <v>MDELIVERY</v>
          </cell>
          <cell r="E4526" t="str">
            <v>DESPACHO</v>
          </cell>
          <cell r="F4526" t="str">
            <v>NORMAL</v>
          </cell>
          <cell r="G4526" t="str">
            <v>FT85065</v>
          </cell>
          <cell r="H4526">
            <v>44966</v>
          </cell>
          <cell r="I4526" t="str">
            <v>ENTREGADO</v>
          </cell>
          <cell r="J4526">
            <v>44967</v>
          </cell>
          <cell r="K4526" t="str">
            <v>WENDY EDITH CONCHA MERELLO</v>
          </cell>
          <cell r="L4526" t="str">
            <v>GUAMANI CALLE E3  LOTE 20 CALLE S51D</v>
          </cell>
        </row>
        <row r="4527">
          <cell r="A4527" t="str">
            <v>34139</v>
          </cell>
          <cell r="B4527">
            <v>512308</v>
          </cell>
          <cell r="C4527" t="str">
            <v>34139</v>
          </cell>
          <cell r="D4527" t="str">
            <v>MDELIVERY</v>
          </cell>
          <cell r="E4527" t="str">
            <v>DESPACHO</v>
          </cell>
          <cell r="F4527" t="str">
            <v>NORMAL</v>
          </cell>
          <cell r="G4527" t="str">
            <v>FT85117</v>
          </cell>
          <cell r="H4527">
            <v>44966</v>
          </cell>
          <cell r="I4527" t="str">
            <v>ENTREGADO</v>
          </cell>
          <cell r="J4527">
            <v>44970</v>
          </cell>
          <cell r="K4527" t="str">
            <v>JESSON YOEL ALCIVAR LOOR</v>
          </cell>
          <cell r="L4527" t="str">
            <v>TARQUI  COOP JUSTICIA SOCIAL MZ 1602 SOLAR 1</v>
          </cell>
        </row>
        <row r="4528">
          <cell r="A4528" t="str">
            <v>34193</v>
          </cell>
          <cell r="B4528">
            <v>512309</v>
          </cell>
          <cell r="C4528" t="str">
            <v>34193</v>
          </cell>
          <cell r="D4528" t="str">
            <v>MDELIVERY</v>
          </cell>
          <cell r="E4528" t="str">
            <v>DESPACHO</v>
          </cell>
          <cell r="F4528" t="str">
            <v>NORMAL</v>
          </cell>
          <cell r="G4528" t="str">
            <v>FT85064</v>
          </cell>
          <cell r="H4528">
            <v>44966</v>
          </cell>
          <cell r="I4528" t="str">
            <v>ENTREGADO</v>
          </cell>
          <cell r="J4528">
            <v>44967</v>
          </cell>
          <cell r="K4528" t="str">
            <v>LUIS RAMIRO AVILES BORJA</v>
          </cell>
          <cell r="L4528" t="str">
            <v>INIAQUITO CALLE QUITENIO LIBRE E15 64 CALLE LA CUMBRE</v>
          </cell>
        </row>
        <row r="4529">
          <cell r="A4529" t="str">
            <v>34205</v>
          </cell>
          <cell r="B4529">
            <v>512310</v>
          </cell>
          <cell r="C4529" t="str">
            <v>34205</v>
          </cell>
          <cell r="D4529" t="str">
            <v>MDELIVERY</v>
          </cell>
          <cell r="E4529" t="str">
            <v>DESPACHO</v>
          </cell>
          <cell r="F4529" t="str">
            <v>NORMAL</v>
          </cell>
          <cell r="G4529" t="str">
            <v>031080000034205</v>
          </cell>
          <cell r="H4529">
            <v>44966</v>
          </cell>
          <cell r="I4529" t="str">
            <v>ENTREGADO</v>
          </cell>
          <cell r="J4529">
            <v>44970</v>
          </cell>
          <cell r="K4529" t="str">
            <v>NIURKA STEPHANIE  MIRANDA CHOMPOL</v>
          </cell>
          <cell r="L4529" t="str">
            <v>NUEVA LOJA CALLE 24 DE MAYO SN Y VENEZUELA</v>
          </cell>
        </row>
        <row r="4530">
          <cell r="A4530" t="str">
            <v>34237</v>
          </cell>
          <cell r="B4530">
            <v>512311</v>
          </cell>
          <cell r="C4530" t="str">
            <v>34237</v>
          </cell>
          <cell r="D4530" t="str">
            <v>MDELIVERY</v>
          </cell>
          <cell r="E4530" t="str">
            <v>DESPACHO</v>
          </cell>
          <cell r="F4530" t="str">
            <v>NORMAL</v>
          </cell>
          <cell r="G4530" t="str">
            <v>031080000034237</v>
          </cell>
          <cell r="H4530">
            <v>44966</v>
          </cell>
          <cell r="I4530" t="str">
            <v>ENTREGADO</v>
          </cell>
          <cell r="J4530">
            <v>44971</v>
          </cell>
          <cell r="K4530" t="str">
            <v>JACKSON ROLANDO  HOLGUIN GONZALEZ</v>
          </cell>
          <cell r="L4530" t="str">
            <v>LOMAS DE SARGENTILLO CALLE AV EL TELEGRAFO SN Y AV LUCIANO DALIZ</v>
          </cell>
        </row>
        <row r="4531">
          <cell r="A4531" t="str">
            <v>34310</v>
          </cell>
          <cell r="B4531">
            <v>512312</v>
          </cell>
          <cell r="C4531" t="str">
            <v>34310</v>
          </cell>
          <cell r="D4531" t="str">
            <v>MDELIVERY</v>
          </cell>
          <cell r="E4531" t="str">
            <v>DESPACHO</v>
          </cell>
          <cell r="F4531" t="str">
            <v>NORMAL</v>
          </cell>
          <cell r="G4531" t="str">
            <v>FT85071</v>
          </cell>
          <cell r="H4531">
            <v>44966</v>
          </cell>
          <cell r="I4531" t="str">
            <v>ENTREGADO</v>
          </cell>
          <cell r="J4531">
            <v>44967</v>
          </cell>
          <cell r="K4531" t="str">
            <v>EDDY FERNANDO AVILA FARFAN</v>
          </cell>
          <cell r="L4531" t="str">
            <v>INIAQUITO AV NACIONES UNIDAS SN ENTRE AV AMAZONAS E INIAQUITO</v>
          </cell>
        </row>
        <row r="4532">
          <cell r="A4532" t="str">
            <v>34439</v>
          </cell>
          <cell r="B4532">
            <v>512313</v>
          </cell>
          <cell r="C4532" t="str">
            <v>34439</v>
          </cell>
          <cell r="D4532" t="str">
            <v>MDELIVERY</v>
          </cell>
          <cell r="E4532" t="str">
            <v>DESPACHO</v>
          </cell>
          <cell r="F4532" t="str">
            <v>NORMAL</v>
          </cell>
          <cell r="G4532" t="str">
            <v>031080000034439</v>
          </cell>
          <cell r="H4532">
            <v>44966</v>
          </cell>
          <cell r="I4532" t="str">
            <v>ENTREGADO</v>
          </cell>
          <cell r="J4532">
            <v>44971</v>
          </cell>
          <cell r="K4532" t="str">
            <v>FRANCIS GENARO ESPINOZA NOVILLO</v>
          </cell>
          <cell r="L4532" t="str">
            <v>SAN SEBASTIAN CALLE QUITUMBE 357 64 ENTRE ALONSO DE MERCADILLO Y NICOLASA JURADO</v>
          </cell>
        </row>
        <row r="4533">
          <cell r="A4533" t="str">
            <v>34468</v>
          </cell>
          <cell r="B4533">
            <v>512314</v>
          </cell>
          <cell r="C4533" t="str">
            <v>34468</v>
          </cell>
          <cell r="D4533" t="str">
            <v>MDELIVERY</v>
          </cell>
          <cell r="E4533" t="str">
            <v>DESPACHO</v>
          </cell>
          <cell r="F4533" t="str">
            <v>NORMAL</v>
          </cell>
          <cell r="G4533" t="str">
            <v>FT85096</v>
          </cell>
          <cell r="H4533">
            <v>44966</v>
          </cell>
          <cell r="I4533" t="str">
            <v>ENTREGADO</v>
          </cell>
          <cell r="J4533">
            <v>44967</v>
          </cell>
          <cell r="K4533" t="str">
            <v>JEAN PAUL HARTMANN</v>
          </cell>
          <cell r="L4533" t="str">
            <v>TARQUI AV JOAQUIN J ORRANTIA SN AV JUAN TANCA MARENGO</v>
          </cell>
        </row>
        <row r="4534">
          <cell r="A4534" t="str">
            <v>34638</v>
          </cell>
          <cell r="B4534">
            <v>512315</v>
          </cell>
          <cell r="C4534" t="str">
            <v>34638</v>
          </cell>
          <cell r="D4534" t="str">
            <v>MDELIVERY</v>
          </cell>
          <cell r="E4534" t="str">
            <v>DESPACHO</v>
          </cell>
          <cell r="F4534" t="str">
            <v>NORMAL</v>
          </cell>
          <cell r="G4534" t="str">
            <v>FT85115</v>
          </cell>
          <cell r="H4534">
            <v>44966</v>
          </cell>
          <cell r="I4534" t="str">
            <v>ENTREGADO</v>
          </cell>
          <cell r="J4534">
            <v>44971</v>
          </cell>
          <cell r="K4534" t="str">
            <v>VICENTE JAVIER  PILCO CASTRO</v>
          </cell>
          <cell r="L4534" t="str">
            <v>ROCA CALLE PEDRO MONCAYO   606 CALLE LUIS URDANETA</v>
          </cell>
        </row>
        <row r="4535">
          <cell r="A4535" t="str">
            <v>34880</v>
          </cell>
          <cell r="B4535">
            <v>512316</v>
          </cell>
          <cell r="C4535" t="str">
            <v>34880</v>
          </cell>
          <cell r="D4535" t="str">
            <v>MDELIVERY</v>
          </cell>
          <cell r="E4535" t="str">
            <v>DESPACHO</v>
          </cell>
          <cell r="F4535" t="str">
            <v>NORMAL</v>
          </cell>
          <cell r="G4535" t="str">
            <v>FT85097</v>
          </cell>
          <cell r="H4535">
            <v>44966</v>
          </cell>
          <cell r="I4535" t="str">
            <v>ENTREGADO</v>
          </cell>
          <cell r="J4535">
            <v>44967</v>
          </cell>
          <cell r="K4535" t="str">
            <v>ANDRES SEBASTIAN  NARVAEZ ROCA</v>
          </cell>
          <cell r="L4535" t="str">
            <v>TARQUI CALLE LOS CERROS  110  CALLE PRIMERA</v>
          </cell>
        </row>
        <row r="4536">
          <cell r="A4536" t="str">
            <v>35043</v>
          </cell>
          <cell r="B4536">
            <v>512317</v>
          </cell>
          <cell r="C4536" t="str">
            <v>35043</v>
          </cell>
          <cell r="D4536" t="str">
            <v>MDELIVERY</v>
          </cell>
          <cell r="E4536" t="str">
            <v>DESPACHO</v>
          </cell>
          <cell r="F4536" t="str">
            <v>DERIVADO PICK UP</v>
          </cell>
          <cell r="G4536" t="str">
            <v>031080000035043</v>
          </cell>
          <cell r="H4536">
            <v>44966</v>
          </cell>
          <cell r="I4536" t="str">
            <v>ENTREGADO</v>
          </cell>
          <cell r="J4536">
            <v>44967</v>
          </cell>
          <cell r="K4536" t="str">
            <v>LUIS SANTIAGO CHASI MONTALUISA</v>
          </cell>
          <cell r="L4536" t="str">
            <v>OFICINA TRAMACO LATACUNGA</v>
          </cell>
        </row>
        <row r="4537">
          <cell r="A4537" t="str">
            <v>35220</v>
          </cell>
          <cell r="B4537">
            <v>512318</v>
          </cell>
          <cell r="C4537" t="str">
            <v>35220</v>
          </cell>
          <cell r="D4537" t="str">
            <v>MDELIVERY</v>
          </cell>
          <cell r="E4537" t="str">
            <v>DESPACHO</v>
          </cell>
          <cell r="F4537" t="str">
            <v>NORMAL</v>
          </cell>
          <cell r="G4537" t="str">
            <v>FT85068</v>
          </cell>
          <cell r="H4537">
            <v>44966</v>
          </cell>
          <cell r="I4537" t="str">
            <v>ENTREGADO</v>
          </cell>
          <cell r="J4537">
            <v>44967</v>
          </cell>
          <cell r="K4537" t="str">
            <v>DANY IVAN BAYAS COLES</v>
          </cell>
          <cell r="L4537" t="str">
            <v>SAN JUAN CALLE JULIO MARIA MATOVELLE OE3 41 Y VENEZUELA</v>
          </cell>
        </row>
        <row r="4538">
          <cell r="A4538" t="str">
            <v>35242</v>
          </cell>
          <cell r="B4538">
            <v>512319</v>
          </cell>
          <cell r="C4538" t="str">
            <v>35242</v>
          </cell>
          <cell r="D4538" t="str">
            <v>MDELIVERY</v>
          </cell>
          <cell r="E4538" t="str">
            <v>DESPACHO</v>
          </cell>
          <cell r="F4538" t="str">
            <v>NORMAL</v>
          </cell>
          <cell r="G4538" t="str">
            <v>031080000035242</v>
          </cell>
          <cell r="H4538">
            <v>44966</v>
          </cell>
          <cell r="I4538" t="str">
            <v>ENTREGADO</v>
          </cell>
          <cell r="J4538">
            <v>44967</v>
          </cell>
          <cell r="K4538" t="str">
            <v>JAIRO WLADIMIR TORRES ARIAS</v>
          </cell>
          <cell r="L4538" t="str">
            <v>SANTO DOMINGO CALLE RIO YAMBOYA SN CALLE VARSOVIA O CALLE M</v>
          </cell>
        </row>
        <row r="4539">
          <cell r="A4539" t="str">
            <v>4890227</v>
          </cell>
          <cell r="B4539">
            <v>512320</v>
          </cell>
          <cell r="C4539" t="str">
            <v>4890227</v>
          </cell>
          <cell r="D4539" t="str">
            <v>MDELIVERY</v>
          </cell>
          <cell r="E4539" t="str">
            <v>DESPACHO</v>
          </cell>
          <cell r="F4539" t="str">
            <v>NORMAL</v>
          </cell>
          <cell r="G4539" t="str">
            <v>FT85107</v>
          </cell>
          <cell r="H4539">
            <v>44966</v>
          </cell>
          <cell r="I4539" t="str">
            <v>ENTREGADO</v>
          </cell>
          <cell r="J4539">
            <v>44970</v>
          </cell>
          <cell r="K4539" t="str">
            <v>EMILY NALLELY SANCHEZ GONZALEZ</v>
          </cell>
          <cell r="L4539" t="str">
            <v>BASQUITION POPULAR  BLOQUE 10B MZ 1272 SL 19</v>
          </cell>
        </row>
        <row r="4540">
          <cell r="A4540" t="str">
            <v>4891973</v>
          </cell>
          <cell r="B4540">
            <v>512321</v>
          </cell>
          <cell r="C4540" t="str">
            <v>4891973</v>
          </cell>
          <cell r="D4540" t="str">
            <v>MDELIVERY</v>
          </cell>
          <cell r="E4540" t="str">
            <v>DESPACHO</v>
          </cell>
          <cell r="F4540" t="str">
            <v>NORMAL</v>
          </cell>
          <cell r="G4540" t="str">
            <v>IC6832</v>
          </cell>
          <cell r="H4540">
            <v>44966</v>
          </cell>
          <cell r="I4540" t="str">
            <v>ENTREGADO</v>
          </cell>
          <cell r="J4540">
            <v>44967</v>
          </cell>
          <cell r="K4540" t="str">
            <v>ASTUDILLO CUMBE JESSICA ESTEFANIA</v>
          </cell>
          <cell r="L4540" t="str">
            <v>YANUNCAY CALLE CEBRIAN DE MORETA SN CALLE EL SALADO</v>
          </cell>
        </row>
        <row r="4541">
          <cell r="A4541" t="str">
            <v>4892256</v>
          </cell>
          <cell r="B4541">
            <v>512322</v>
          </cell>
          <cell r="C4541" t="str">
            <v>4892256</v>
          </cell>
          <cell r="D4541" t="str">
            <v>MDELIVERY</v>
          </cell>
          <cell r="E4541" t="str">
            <v>DESPACHO</v>
          </cell>
          <cell r="F4541" t="str">
            <v>DERIVADO PICK UP</v>
          </cell>
          <cell r="G4541" t="str">
            <v>031080004892256</v>
          </cell>
          <cell r="H4541">
            <v>44966</v>
          </cell>
          <cell r="I4541" t="str">
            <v>ENTREGADO</v>
          </cell>
          <cell r="J4541">
            <v>44967</v>
          </cell>
          <cell r="K4541" t="str">
            <v>NOEMI MICHELLE CASTILLO VELISACA</v>
          </cell>
          <cell r="L4541" t="str">
            <v>OFICINA TRAMACO CENTRO DE DISTRIBUCION VIA A DAULE</v>
          </cell>
        </row>
        <row r="4542">
          <cell r="A4542" t="str">
            <v>4892396</v>
          </cell>
          <cell r="B4542">
            <v>512323</v>
          </cell>
          <cell r="C4542" t="str">
            <v>4892396</v>
          </cell>
          <cell r="D4542" t="str">
            <v>MDELIVERY</v>
          </cell>
          <cell r="E4542" t="str">
            <v>DESPACHO</v>
          </cell>
          <cell r="F4542" t="str">
            <v>NORMAL</v>
          </cell>
          <cell r="G4542" t="str">
            <v>FT85060</v>
          </cell>
          <cell r="H4542">
            <v>44966</v>
          </cell>
          <cell r="I4542" t="str">
            <v>DEVOLUCION_EN_PROCESO</v>
          </cell>
          <cell r="J4542">
            <v>44973</v>
          </cell>
          <cell r="K4542" t="str">
            <v>Johan Israel Rengifo Llumiquinga</v>
          </cell>
          <cell r="L4542" t="str">
            <v>CHILLOGALLO CALLE PEDRO CASTILLON SN Y CALLE 5</v>
          </cell>
        </row>
        <row r="4543">
          <cell r="A4543" t="str">
            <v>4892624</v>
          </cell>
          <cell r="B4543">
            <v>512324</v>
          </cell>
          <cell r="C4543" t="str">
            <v>4892624</v>
          </cell>
          <cell r="D4543" t="str">
            <v>MDELIVERY</v>
          </cell>
          <cell r="E4543" t="str">
            <v>DESPACHO</v>
          </cell>
          <cell r="F4543" t="str">
            <v>NORMAL</v>
          </cell>
          <cell r="G4543" t="str">
            <v>031080004892624</v>
          </cell>
          <cell r="H4543">
            <v>44966</v>
          </cell>
          <cell r="I4543" t="str">
            <v>ENTREGADO</v>
          </cell>
          <cell r="J4543">
            <v>44967</v>
          </cell>
          <cell r="K4543" t="str">
            <v>HUMANANTE BAQUE KATHERINE CECIBEL</v>
          </cell>
          <cell r="L4543" t="str">
            <v>PUERTO LOPEZ CALLE JULIO IZURIETA SN Y ALEJO LASCANO</v>
          </cell>
        </row>
        <row r="4544">
          <cell r="A4544" t="str">
            <v>4892705</v>
          </cell>
          <cell r="B4544">
            <v>512325</v>
          </cell>
          <cell r="C4544" t="str">
            <v>4892705</v>
          </cell>
          <cell r="D4544" t="str">
            <v>MDELIVERY</v>
          </cell>
          <cell r="E4544" t="str">
            <v>DESPACHO</v>
          </cell>
          <cell r="F4544" t="str">
            <v>DERIVADO PICK UP</v>
          </cell>
          <cell r="G4544" t="str">
            <v>031080004892705</v>
          </cell>
          <cell r="H4544">
            <v>44966</v>
          </cell>
          <cell r="I4544" t="str">
            <v>ENTREGADO</v>
          </cell>
          <cell r="J4544">
            <v>44967</v>
          </cell>
          <cell r="K4544" t="str">
            <v>ANGULO CATAGUA  PEDRO LEONARDO</v>
          </cell>
          <cell r="L4544" t="str">
            <v>OFICINA TRAMACO QUININDE</v>
          </cell>
        </row>
        <row r="4545">
          <cell r="A4545" t="str">
            <v>4892744</v>
          </cell>
          <cell r="B4545">
            <v>512326</v>
          </cell>
          <cell r="C4545" t="str">
            <v>4892744</v>
          </cell>
          <cell r="D4545" t="str">
            <v>MDELIVERY</v>
          </cell>
          <cell r="E4545" t="str">
            <v>DESPACHO</v>
          </cell>
          <cell r="F4545" t="str">
            <v>NORMAL</v>
          </cell>
          <cell r="G4545" t="str">
            <v>031080004892744</v>
          </cell>
          <cell r="H4545">
            <v>44966</v>
          </cell>
          <cell r="I4545" t="str">
            <v>ENTREGADO</v>
          </cell>
          <cell r="J4545">
            <v>44970</v>
          </cell>
          <cell r="K4545" t="str">
            <v>YESIKA DAYANA DAVILA MUNOZ</v>
          </cell>
          <cell r="L4545" t="str">
            <v>LOJA AV 8 DICIEMBRE  SN Y JARAMIJO</v>
          </cell>
        </row>
        <row r="4546">
          <cell r="A4546" t="str">
            <v>4893189</v>
          </cell>
          <cell r="B4546">
            <v>512327</v>
          </cell>
          <cell r="C4546" t="str">
            <v>4893189</v>
          </cell>
          <cell r="D4546" t="str">
            <v>MDELIVERY</v>
          </cell>
          <cell r="E4546" t="str">
            <v>DESPACHO</v>
          </cell>
          <cell r="F4546" t="str">
            <v>NORMAL</v>
          </cell>
          <cell r="G4546" t="str">
            <v>031080004893189</v>
          </cell>
          <cell r="H4546">
            <v>44966</v>
          </cell>
          <cell r="I4546" t="str">
            <v>ENTREGADO</v>
          </cell>
          <cell r="J4546">
            <v>44967</v>
          </cell>
          <cell r="K4546" t="str">
            <v>ELVIS DARIO PEREZ PENALOZA</v>
          </cell>
          <cell r="L4546" t="str">
            <v>PASCUALES AV 41 NO  SN CALLE 29 NO GUSTAVO NOBOA</v>
          </cell>
        </row>
        <row r="4547">
          <cell r="A4547" t="str">
            <v>4893707</v>
          </cell>
          <cell r="B4547">
            <v>512328</v>
          </cell>
          <cell r="C4547" t="str">
            <v>4893707</v>
          </cell>
          <cell r="D4547" t="str">
            <v>MDELIVERY</v>
          </cell>
          <cell r="E4547" t="str">
            <v>DESPACHO</v>
          </cell>
          <cell r="F4547" t="str">
            <v>NORMAL</v>
          </cell>
          <cell r="G4547" t="str">
            <v>FT85114</v>
          </cell>
          <cell r="H4547">
            <v>44966</v>
          </cell>
          <cell r="I4547" t="str">
            <v>ENTREGADO</v>
          </cell>
          <cell r="J4547">
            <v>44967</v>
          </cell>
          <cell r="K4547" t="str">
            <v>MEDINA PRECIADO JADE ESTEFANIA</v>
          </cell>
          <cell r="L4547" t="str">
            <v>XIMENA CDLA GUANGALA  MZ E11 VILLA 18</v>
          </cell>
        </row>
        <row r="4548">
          <cell r="A4548" t="str">
            <v>4893716</v>
          </cell>
          <cell r="B4548">
            <v>512329</v>
          </cell>
          <cell r="C4548" t="str">
            <v>4893716</v>
          </cell>
          <cell r="D4548" t="str">
            <v>MDELIVERY</v>
          </cell>
          <cell r="E4548" t="str">
            <v>DESPACHO</v>
          </cell>
          <cell r="F4548" t="str">
            <v>NORMAL</v>
          </cell>
          <cell r="G4548" t="str">
            <v>FT85069</v>
          </cell>
          <cell r="H4548">
            <v>44966</v>
          </cell>
          <cell r="I4548" t="str">
            <v>ENTREGADO</v>
          </cell>
          <cell r="J4548">
            <v>44967</v>
          </cell>
          <cell r="K4548" t="str">
            <v>ADDYN EMANUEL ALAVA MENENDEZ</v>
          </cell>
          <cell r="L4548" t="str">
            <v>TURUBAMBA  CALLE RIO SANTIAGUILLO  S27121 Y RIO ZABALETA</v>
          </cell>
        </row>
        <row r="4549">
          <cell r="A4549" t="str">
            <v>4893725</v>
          </cell>
          <cell r="B4549">
            <v>512330</v>
          </cell>
          <cell r="C4549" t="str">
            <v>4893725</v>
          </cell>
          <cell r="D4549" t="str">
            <v>MDELIVERY</v>
          </cell>
          <cell r="E4549" t="str">
            <v>DESPACHO</v>
          </cell>
          <cell r="F4549" t="str">
            <v>NORMAL</v>
          </cell>
          <cell r="G4549" t="str">
            <v>FT85143</v>
          </cell>
          <cell r="H4549">
            <v>44966</v>
          </cell>
          <cell r="I4549" t="str">
            <v>ENTREGADO</v>
          </cell>
          <cell r="J4549">
            <v>44967</v>
          </cell>
          <cell r="K4549" t="str">
            <v>INDACOCHEA RIVERA ALLISON SAMY</v>
          </cell>
          <cell r="L4549" t="str">
            <v>FEBRES CORDERO CALLE 17  SN Y PORTETE</v>
          </cell>
        </row>
        <row r="4550">
          <cell r="A4550" t="str">
            <v>4893759</v>
          </cell>
          <cell r="B4550">
            <v>512331</v>
          </cell>
          <cell r="C4550" t="str">
            <v>4893759</v>
          </cell>
          <cell r="D4550" t="str">
            <v>MDELIVERY</v>
          </cell>
          <cell r="E4550" t="str">
            <v>DESPACHO</v>
          </cell>
          <cell r="F4550" t="str">
            <v>NORMAL</v>
          </cell>
          <cell r="G4550" t="str">
            <v>FT85067</v>
          </cell>
          <cell r="H4550">
            <v>44966</v>
          </cell>
          <cell r="I4550" t="str">
            <v>ENTREGADO</v>
          </cell>
          <cell r="J4550">
            <v>44967</v>
          </cell>
          <cell r="K4550" t="str">
            <v>FRANCISCA ELIZABETH CASTRO LOOR</v>
          </cell>
          <cell r="L4550" t="str">
            <v>PUENGASI CALLE CAMINO DE LOS INCAS S6 248 Y PASJE E10A</v>
          </cell>
        </row>
        <row r="4551">
          <cell r="A4551" t="str">
            <v>4893817</v>
          </cell>
          <cell r="B4551">
            <v>512332</v>
          </cell>
          <cell r="C4551" t="str">
            <v>4893817</v>
          </cell>
          <cell r="D4551" t="str">
            <v>MDELIVERY</v>
          </cell>
          <cell r="E4551" t="str">
            <v>DESPACHO</v>
          </cell>
          <cell r="F4551" t="str">
            <v>DERIVADO PICK UP</v>
          </cell>
          <cell r="G4551" t="str">
            <v>031080004893817</v>
          </cell>
          <cell r="H4551">
            <v>44966</v>
          </cell>
          <cell r="I4551" t="str">
            <v>ENTREGADO</v>
          </cell>
          <cell r="J4551">
            <v>44967</v>
          </cell>
          <cell r="K4551" t="str">
            <v>NELSON JAVIER NUNEZ SILVA</v>
          </cell>
          <cell r="L4551" t="str">
            <v>OFICINA TRAMACO RIVERMALL</v>
          </cell>
        </row>
        <row r="4552">
          <cell r="A4552" t="str">
            <v>4893838</v>
          </cell>
          <cell r="B4552">
            <v>512333</v>
          </cell>
          <cell r="C4552" t="str">
            <v>4893838</v>
          </cell>
          <cell r="D4552" t="str">
            <v>MDELIVERY</v>
          </cell>
          <cell r="E4552" t="str">
            <v>DESPACHO</v>
          </cell>
          <cell r="F4552" t="str">
            <v>NORMAL</v>
          </cell>
          <cell r="G4552" t="str">
            <v>FT85073</v>
          </cell>
          <cell r="H4552">
            <v>44966</v>
          </cell>
          <cell r="I4552" t="str">
            <v>ENTREGADO</v>
          </cell>
          <cell r="J4552">
            <v>44967</v>
          </cell>
          <cell r="K4552" t="str">
            <v>Edison Fabian Toapanta Tituana</v>
          </cell>
          <cell r="L4552" t="str">
            <v>CENTRO HISTORICO CALLE JUAN BENIGNO VELA SN AV MALDONADO</v>
          </cell>
        </row>
        <row r="4553">
          <cell r="A4553" t="str">
            <v>4894382</v>
          </cell>
          <cell r="B4553">
            <v>512334</v>
          </cell>
          <cell r="C4553" t="str">
            <v>4894382</v>
          </cell>
          <cell r="D4553" t="str">
            <v>MDELIVERY</v>
          </cell>
          <cell r="E4553" t="str">
            <v>DESPACHO</v>
          </cell>
          <cell r="F4553" t="str">
            <v>NORMAL</v>
          </cell>
          <cell r="G4553" t="str">
            <v>031080004894382</v>
          </cell>
          <cell r="H4553">
            <v>44966</v>
          </cell>
          <cell r="I4553" t="str">
            <v>ENTREGADO</v>
          </cell>
          <cell r="J4553">
            <v>44967</v>
          </cell>
          <cell r="K4553" t="str">
            <v>MARIA ISABEL LOAIZA DAVILA</v>
          </cell>
          <cell r="L4553" t="str">
            <v>LA PROVIDENCIA URB CASA CLUB LAS CRUCITAS CALLE CHILE MZ B CASA 9 Y BOLIVIA</v>
          </cell>
        </row>
        <row r="4554">
          <cell r="A4554" t="str">
            <v>4894424</v>
          </cell>
          <cell r="B4554">
            <v>512335</v>
          </cell>
          <cell r="C4554" t="str">
            <v>4894424</v>
          </cell>
          <cell r="D4554" t="str">
            <v>MDELIVERY</v>
          </cell>
          <cell r="E4554" t="str">
            <v>DESPACHO</v>
          </cell>
          <cell r="F4554" t="str">
            <v>NORMAL</v>
          </cell>
          <cell r="G4554" t="str">
            <v>FT85070</v>
          </cell>
          <cell r="H4554">
            <v>44966</v>
          </cell>
          <cell r="I4554" t="str">
            <v>ENTREGADO</v>
          </cell>
          <cell r="J4554">
            <v>44970</v>
          </cell>
          <cell r="K4554" t="str">
            <v>TARGELIA ENRIQUETA AVILES ALVEAR</v>
          </cell>
          <cell r="L4554" t="str">
            <v>QUITUMBE PASAJE LA BALVINA O CALLE S38 SN AV OTOYA NIAN</v>
          </cell>
        </row>
        <row r="4555">
          <cell r="A4555" t="str">
            <v>4894520</v>
          </cell>
          <cell r="B4555">
            <v>512336</v>
          </cell>
          <cell r="C4555" t="str">
            <v>4894520</v>
          </cell>
          <cell r="D4555" t="str">
            <v>MDELIVERY</v>
          </cell>
          <cell r="E4555" t="str">
            <v>DESPACHO</v>
          </cell>
          <cell r="F4555" t="str">
            <v>NORMAL</v>
          </cell>
          <cell r="G4555" t="str">
            <v>FT85116</v>
          </cell>
          <cell r="H4555">
            <v>44966</v>
          </cell>
          <cell r="I4555" t="str">
            <v>ENTREGADO</v>
          </cell>
          <cell r="J4555">
            <v>44967</v>
          </cell>
          <cell r="K4555" t="str">
            <v>MOREIRA SILVA EDUARDO SMITH</v>
          </cell>
          <cell r="L4555" t="str">
            <v>TARQUI COOP LUCHADORES DE NORTE MZ 1941 SOLAR 10</v>
          </cell>
        </row>
        <row r="4556">
          <cell r="A4556" t="str">
            <v>4894575</v>
          </cell>
          <cell r="B4556">
            <v>512337</v>
          </cell>
          <cell r="C4556" t="str">
            <v>4894575</v>
          </cell>
          <cell r="D4556" t="str">
            <v>MDELIVERY</v>
          </cell>
          <cell r="E4556" t="str">
            <v>DESPACHO</v>
          </cell>
          <cell r="F4556" t="str">
            <v>DERIVADO PICK UP</v>
          </cell>
          <cell r="G4556" t="str">
            <v>031080004894575</v>
          </cell>
          <cell r="H4556">
            <v>44966</v>
          </cell>
          <cell r="I4556" t="str">
            <v>ENTREGADO</v>
          </cell>
          <cell r="J4556">
            <v>44967</v>
          </cell>
          <cell r="K4556" t="str">
            <v>CHRISTOPHER NIGEL RAYO GOMEZ</v>
          </cell>
          <cell r="L4556" t="str">
            <v>OFICINA TRAMACO ESMERALDAS CENTRO DE DISTRIBUCION</v>
          </cell>
        </row>
        <row r="4557">
          <cell r="A4557" t="str">
            <v>4894624</v>
          </cell>
          <cell r="B4557">
            <v>512338</v>
          </cell>
          <cell r="C4557" t="str">
            <v>4894624</v>
          </cell>
          <cell r="D4557" t="str">
            <v>MDELIVERY</v>
          </cell>
          <cell r="E4557" t="str">
            <v>DESPACHO</v>
          </cell>
          <cell r="F4557" t="str">
            <v>NORMAL</v>
          </cell>
          <cell r="G4557" t="str">
            <v>031080004894624</v>
          </cell>
          <cell r="H4557">
            <v>44966</v>
          </cell>
          <cell r="I4557" t="str">
            <v>ENTREGADO</v>
          </cell>
          <cell r="J4557">
            <v>44970</v>
          </cell>
          <cell r="K4557" t="str">
            <v>ROLANDO AVELINO MERO TIGUA</v>
          </cell>
          <cell r="L4557" t="str">
            <v>ANDRES DE VERA CALLE 15 DE ABRIL SN CALLE CRISTO DEL CONSUELO</v>
          </cell>
        </row>
        <row r="4558">
          <cell r="A4558" t="str">
            <v>4894656</v>
          </cell>
          <cell r="B4558">
            <v>512339</v>
          </cell>
          <cell r="C4558" t="str">
            <v>4894656</v>
          </cell>
          <cell r="D4558" t="str">
            <v>MDELIVERY</v>
          </cell>
          <cell r="E4558" t="str">
            <v>DESPACHO</v>
          </cell>
          <cell r="F4558" t="str">
            <v>NORMAL</v>
          </cell>
          <cell r="G4558" t="str">
            <v>FT85208</v>
          </cell>
          <cell r="H4558">
            <v>44966</v>
          </cell>
          <cell r="I4558" t="str">
            <v>ENTREGADO</v>
          </cell>
          <cell r="J4558">
            <v>44967</v>
          </cell>
          <cell r="K4558" t="str">
            <v>EDGAR DANILO URBINA LLOAY</v>
          </cell>
          <cell r="L4558" t="str">
            <v>LA PUNTILLA VIA SAMBORONDON SALITRE KM 12 Y MEDIO</v>
          </cell>
        </row>
        <row r="4559">
          <cell r="A4559" t="str">
            <v>4894724</v>
          </cell>
          <cell r="B4559">
            <v>512340</v>
          </cell>
          <cell r="C4559" t="str">
            <v>4894724</v>
          </cell>
          <cell r="D4559" t="str">
            <v>MDELIVERY</v>
          </cell>
          <cell r="E4559" t="str">
            <v>DESPACHO</v>
          </cell>
          <cell r="F4559" t="str">
            <v>NORMAL</v>
          </cell>
          <cell r="G4559" t="str">
            <v>031080004894724</v>
          </cell>
          <cell r="H4559">
            <v>44966</v>
          </cell>
          <cell r="I4559" t="str">
            <v>ENTREGADO</v>
          </cell>
          <cell r="J4559">
            <v>44973</v>
          </cell>
          <cell r="K4559" t="str">
            <v>ANA LUCIA SANTANA VILLAMARIN</v>
          </cell>
          <cell r="L4559" t="str">
            <v>JUAN MONTALVO CALLE LAGUNA DE CUYABENO SN CALLE CONONACO</v>
          </cell>
        </row>
        <row r="4560">
          <cell r="A4560" t="str">
            <v>23294</v>
          </cell>
          <cell r="B4560">
            <v>512287</v>
          </cell>
          <cell r="C4560" t="str">
            <v>23294</v>
          </cell>
          <cell r="D4560" t="str">
            <v>MDELIVERY</v>
          </cell>
          <cell r="E4560" t="str">
            <v>DESPACHO</v>
          </cell>
          <cell r="F4560" t="str">
            <v>NORMAL</v>
          </cell>
          <cell r="G4560" t="str">
            <v>031080000023294</v>
          </cell>
          <cell r="H4560">
            <v>44966</v>
          </cell>
          <cell r="I4560" t="str">
            <v>ENTREGADO</v>
          </cell>
          <cell r="J4560">
            <v>44971</v>
          </cell>
          <cell r="K4560" t="str">
            <v>MANUEL OTHON VILLAMAR MERO</v>
          </cell>
          <cell r="L4560" t="str">
            <v>LOMAS DE SARGENTILLO VIA GUAYAQUIL MANTA KM 49 Y MEDIO</v>
          </cell>
        </row>
        <row r="4561">
          <cell r="A4561" t="str">
            <v>23618</v>
          </cell>
          <cell r="B4561">
            <v>512288</v>
          </cell>
          <cell r="C4561" t="str">
            <v>23618</v>
          </cell>
          <cell r="D4561" t="str">
            <v>MDELIVERY</v>
          </cell>
          <cell r="E4561" t="str">
            <v>DESPACHO</v>
          </cell>
          <cell r="F4561" t="str">
            <v>NORMAL</v>
          </cell>
          <cell r="G4561" t="str">
            <v>031080000023618</v>
          </cell>
          <cell r="H4561">
            <v>44966</v>
          </cell>
          <cell r="I4561" t="str">
            <v>ENTREGADO</v>
          </cell>
          <cell r="J4561">
            <v>44967</v>
          </cell>
          <cell r="K4561" t="str">
            <v>LOURDES DEL ALVAREZ BRAVO</v>
          </cell>
          <cell r="L4561" t="str">
            <v>AZOGUES AV 24 DE MAYO  SN Y MIGUEL DOMINGUEZ</v>
          </cell>
        </row>
        <row r="4562">
          <cell r="A4562" t="str">
            <v>23768</v>
          </cell>
          <cell r="B4562">
            <v>512289</v>
          </cell>
          <cell r="C4562" t="str">
            <v>23768</v>
          </cell>
          <cell r="D4562" t="str">
            <v>MDELIVERY</v>
          </cell>
          <cell r="E4562" t="str">
            <v>DESPACHO</v>
          </cell>
          <cell r="F4562" t="str">
            <v>NORMAL</v>
          </cell>
          <cell r="G4562" t="str">
            <v>031080000023768</v>
          </cell>
          <cell r="H4562">
            <v>44966</v>
          </cell>
          <cell r="I4562" t="str">
            <v>ENTREGADO</v>
          </cell>
          <cell r="J4562">
            <v>44968</v>
          </cell>
          <cell r="K4562" t="str">
            <v>WILSON PAUL  MAURA QUINTUNA</v>
          </cell>
          <cell r="L4562" t="str">
            <v>AZOGUES   CALLE INGAPIRCA SN CALLE 1 DE MAYO</v>
          </cell>
        </row>
        <row r="4563">
          <cell r="A4563" t="str">
            <v>30463</v>
          </cell>
          <cell r="B4563">
            <v>512290</v>
          </cell>
          <cell r="C4563" t="str">
            <v>30463</v>
          </cell>
          <cell r="D4563" t="str">
            <v>MDELIVERY</v>
          </cell>
          <cell r="E4563" t="str">
            <v>DESPACHO</v>
          </cell>
          <cell r="F4563" t="str">
            <v>NORMAL</v>
          </cell>
          <cell r="G4563" t="str">
            <v>031080000030463</v>
          </cell>
          <cell r="H4563">
            <v>44966</v>
          </cell>
          <cell r="I4563" t="str">
            <v>ENTREGADO</v>
          </cell>
          <cell r="J4563">
            <v>44967</v>
          </cell>
          <cell r="K4563" t="str">
            <v>ERICK DAVID ZAMBRANO DELGADO</v>
          </cell>
          <cell r="L4563" t="str">
            <v>ABRAHAM CALAZACON AV QUEVEDO KM 1 Y MANUEL BORRERO SCTR LA PEPSI TRABAJA EN BODEGAS DE TRANSPORTE RIO GUAYAS REF ATRAS DE CERAMICAS AL COSTO</v>
          </cell>
        </row>
        <row r="4564">
          <cell r="A4564" t="str">
            <v>30708</v>
          </cell>
          <cell r="B4564">
            <v>512291</v>
          </cell>
          <cell r="C4564" t="str">
            <v>30708</v>
          </cell>
          <cell r="D4564" t="str">
            <v>MDELIVERY</v>
          </cell>
          <cell r="E4564" t="str">
            <v>DESPACHO</v>
          </cell>
          <cell r="F4564" t="str">
            <v>NORMAL</v>
          </cell>
          <cell r="G4564" t="str">
            <v>FT85099</v>
          </cell>
          <cell r="H4564">
            <v>44966</v>
          </cell>
          <cell r="I4564" t="str">
            <v>ENTREGADO</v>
          </cell>
          <cell r="J4564">
            <v>44970</v>
          </cell>
          <cell r="K4564" t="str">
            <v>KLEBER STEVEN CHOEZ SANCHEZ</v>
          </cell>
          <cell r="L4564" t="str">
            <v>BOLIVAR CALLE MALECON  SN  Y COLON</v>
          </cell>
        </row>
        <row r="4565">
          <cell r="A4565" t="str">
            <v>31829</v>
          </cell>
          <cell r="B4565">
            <v>512292</v>
          </cell>
          <cell r="C4565" t="str">
            <v>31829</v>
          </cell>
          <cell r="D4565" t="str">
            <v>MDELIVERY</v>
          </cell>
          <cell r="E4565" t="str">
            <v>DESPACHO</v>
          </cell>
          <cell r="F4565" t="str">
            <v>NORMAL</v>
          </cell>
          <cell r="G4565" t="str">
            <v>FT85108</v>
          </cell>
          <cell r="H4565">
            <v>44966</v>
          </cell>
          <cell r="I4565" t="str">
            <v>ENTREGADO</v>
          </cell>
          <cell r="J4565">
            <v>44967</v>
          </cell>
          <cell r="K4565" t="str">
            <v>DANIEL JEREMIAS RAMIREZ LEON</v>
          </cell>
          <cell r="L4565" t="str">
            <v>XIMENA AV CAYETANO TARRUEL  SN Y PUYO</v>
          </cell>
        </row>
        <row r="4566">
          <cell r="A4566" t="str">
            <v>31952</v>
          </cell>
          <cell r="B4566">
            <v>512293</v>
          </cell>
          <cell r="C4566" t="str">
            <v>31952</v>
          </cell>
          <cell r="D4566" t="str">
            <v>MDELIVERY</v>
          </cell>
          <cell r="E4566" t="str">
            <v>DESPACHO</v>
          </cell>
          <cell r="F4566" t="str">
            <v>NORMAL</v>
          </cell>
          <cell r="G4566" t="str">
            <v>031080000031952</v>
          </cell>
          <cell r="H4566">
            <v>44966</v>
          </cell>
          <cell r="I4566" t="str">
            <v>ENTREGADO</v>
          </cell>
          <cell r="J4566">
            <v>44970</v>
          </cell>
          <cell r="K4566" t="str">
            <v>XIOMARA LEONELA  VERA DURAN</v>
          </cell>
          <cell r="L4566" t="str">
            <v>RIO VERDE CALLE VALENCIA SN CALLE SAO PAULO</v>
          </cell>
        </row>
        <row r="4567">
          <cell r="A4567" t="str">
            <v>33232</v>
          </cell>
          <cell r="B4567">
            <v>512294</v>
          </cell>
          <cell r="C4567" t="str">
            <v>33232</v>
          </cell>
          <cell r="D4567" t="str">
            <v>MDELIVERY</v>
          </cell>
          <cell r="E4567" t="str">
            <v>DESPACHO</v>
          </cell>
          <cell r="F4567" t="str">
            <v>NORMAL</v>
          </cell>
          <cell r="G4567" t="str">
            <v>031080000033232</v>
          </cell>
          <cell r="H4567">
            <v>44966</v>
          </cell>
          <cell r="I4567" t="str">
            <v>DEVOLUCION_EN_PROCESO</v>
          </cell>
          <cell r="J4567">
            <v>44973</v>
          </cell>
          <cell r="K4567" t="str">
            <v>MELANY ANAHI MORENO ULLOA</v>
          </cell>
          <cell r="L4567" t="str">
            <v>SAGRARIO CALLE JUAN MONTALVO  10209 Y AV TEODORO GOMEZ</v>
          </cell>
        </row>
        <row r="4568">
          <cell r="A4568" t="str">
            <v>33347</v>
          </cell>
          <cell r="B4568">
            <v>512295</v>
          </cell>
          <cell r="C4568" t="str">
            <v>33347</v>
          </cell>
          <cell r="D4568" t="str">
            <v>MDELIVERY</v>
          </cell>
          <cell r="E4568" t="str">
            <v>DESPACHO</v>
          </cell>
          <cell r="F4568" t="str">
            <v>NORMAL</v>
          </cell>
          <cell r="G4568" t="str">
            <v>FT85098</v>
          </cell>
          <cell r="H4568">
            <v>44966</v>
          </cell>
          <cell r="I4568" t="str">
            <v>ENTREGADO</v>
          </cell>
          <cell r="J4568">
            <v>44970</v>
          </cell>
          <cell r="K4568" t="str">
            <v>DANNY MANOLI RIVAS BARCO</v>
          </cell>
          <cell r="L4568" t="str">
            <v>TARQUI VIA DAULE  KM 16 Y MEDIO</v>
          </cell>
        </row>
        <row r="4569">
          <cell r="A4569" t="str">
            <v>33395</v>
          </cell>
          <cell r="B4569">
            <v>512296</v>
          </cell>
          <cell r="C4569" t="str">
            <v>33395</v>
          </cell>
          <cell r="D4569" t="str">
            <v>MDELIVERY</v>
          </cell>
          <cell r="E4569" t="str">
            <v>DESPACHO</v>
          </cell>
          <cell r="F4569" t="str">
            <v>NORMAL</v>
          </cell>
          <cell r="G4569" t="str">
            <v>FT85110</v>
          </cell>
          <cell r="H4569">
            <v>44966</v>
          </cell>
          <cell r="I4569" t="str">
            <v>ENTREGADO</v>
          </cell>
          <cell r="J4569">
            <v>44967</v>
          </cell>
          <cell r="K4569" t="str">
            <v>LUIS EDMUNDO LASSO NAVARRETE</v>
          </cell>
          <cell r="L4569" t="str">
            <v>XIMENA COOP VIRGEN DE MONSERRAT MONASTERIO DE SANTA CLARA MZ C6 SL 5</v>
          </cell>
        </row>
        <row r="4570">
          <cell r="A4570" t="str">
            <v>33603</v>
          </cell>
          <cell r="B4570">
            <v>512297</v>
          </cell>
          <cell r="C4570" t="str">
            <v>33603</v>
          </cell>
          <cell r="D4570" t="str">
            <v>MDELIVERY</v>
          </cell>
          <cell r="E4570" t="str">
            <v>DESPACHO</v>
          </cell>
          <cell r="F4570" t="str">
            <v>NORMAL</v>
          </cell>
          <cell r="G4570" t="str">
            <v>031080000033603</v>
          </cell>
          <cell r="H4570">
            <v>44966</v>
          </cell>
          <cell r="I4570" t="str">
            <v>ENTREGADO</v>
          </cell>
          <cell r="J4570">
            <v>44967</v>
          </cell>
          <cell r="K4570" t="str">
            <v>ANDY JAIR FIGUEROA SUAREZ</v>
          </cell>
          <cell r="L4570" t="str">
            <v>HUACHI CHICO CALLE SEGUNDO GRANJA  SN  Y JULIO JARAMILLO</v>
          </cell>
        </row>
        <row r="4571">
          <cell r="A4571" t="str">
            <v>33695</v>
          </cell>
          <cell r="B4571">
            <v>512298</v>
          </cell>
          <cell r="C4571" t="str">
            <v>33695</v>
          </cell>
          <cell r="D4571" t="str">
            <v>MDELIVERY</v>
          </cell>
          <cell r="E4571" t="str">
            <v>DESPACHO</v>
          </cell>
          <cell r="F4571" t="str">
            <v>DERIVADO PICK UP</v>
          </cell>
          <cell r="G4571" t="str">
            <v>031080000033695</v>
          </cell>
          <cell r="H4571">
            <v>44966</v>
          </cell>
          <cell r="I4571" t="str">
            <v>ENTREGADO</v>
          </cell>
          <cell r="J4571">
            <v>44967</v>
          </cell>
          <cell r="K4571" t="str">
            <v>SANTIAGO DANIEL PAREDES SERRANO</v>
          </cell>
          <cell r="L4571" t="str">
            <v>OFICINA TRAMACO CENTRO DE TRANSFERENCIA CARCELEN</v>
          </cell>
        </row>
        <row r="4572">
          <cell r="A4572" t="str">
            <v>33836</v>
          </cell>
          <cell r="B4572">
            <v>512299</v>
          </cell>
          <cell r="C4572" t="str">
            <v>33836</v>
          </cell>
          <cell r="D4572" t="str">
            <v>MDELIVERY</v>
          </cell>
          <cell r="E4572" t="str">
            <v>DESPACHO</v>
          </cell>
          <cell r="F4572" t="str">
            <v>NORMAL</v>
          </cell>
          <cell r="G4572" t="str">
            <v>FT85066</v>
          </cell>
          <cell r="H4572">
            <v>44966</v>
          </cell>
          <cell r="I4572" t="str">
            <v>ENTREGADO</v>
          </cell>
          <cell r="J4572">
            <v>44970</v>
          </cell>
          <cell r="K4572" t="str">
            <v>OLGA GRACIELA  SEMBLANTES FALCON</v>
          </cell>
          <cell r="L4572" t="str">
            <v>CHIMBACALLE  AV NAPO  SN  Y BOBONAZA</v>
          </cell>
        </row>
        <row r="4573">
          <cell r="A4573" t="str">
            <v>33839</v>
          </cell>
          <cell r="B4573">
            <v>512300</v>
          </cell>
          <cell r="C4573" t="str">
            <v>33839</v>
          </cell>
          <cell r="D4573" t="str">
            <v>MDELIVERY</v>
          </cell>
          <cell r="E4573" t="str">
            <v>DESPACHO</v>
          </cell>
          <cell r="F4573" t="str">
            <v>DERIVADO PICK UP</v>
          </cell>
          <cell r="G4573" t="str">
            <v>031080000033839</v>
          </cell>
          <cell r="H4573">
            <v>44966</v>
          </cell>
          <cell r="I4573" t="str">
            <v>ENTREGADO</v>
          </cell>
          <cell r="J4573">
            <v>44970</v>
          </cell>
          <cell r="K4573" t="str">
            <v>NELSON MARCELO MORENO CHARIGUAMAN</v>
          </cell>
          <cell r="L4573" t="str">
            <v>OFICINA TRAMACO LATACUNGA</v>
          </cell>
        </row>
        <row r="4574">
          <cell r="A4574" t="str">
            <v>33840</v>
          </cell>
          <cell r="B4574">
            <v>512301</v>
          </cell>
          <cell r="C4574" t="str">
            <v>33840</v>
          </cell>
          <cell r="D4574" t="str">
            <v>MDELIVERY</v>
          </cell>
          <cell r="E4574" t="str">
            <v>DESPACHO</v>
          </cell>
          <cell r="F4574" t="str">
            <v>NORMAL</v>
          </cell>
          <cell r="G4574" t="str">
            <v>FT85119</v>
          </cell>
          <cell r="H4574">
            <v>44966</v>
          </cell>
          <cell r="I4574" t="str">
            <v>ENTREGADO</v>
          </cell>
          <cell r="J4574">
            <v>44967</v>
          </cell>
          <cell r="K4574" t="str">
            <v>MARCOS MAURICIO  MOLINA MACIAS</v>
          </cell>
          <cell r="L4574" t="str">
            <v>BOLIVAR  CALLE AYACUCHO  SN  Y 6 DE MARZO</v>
          </cell>
        </row>
        <row r="4575">
          <cell r="A4575" t="str">
            <v>33932</v>
          </cell>
          <cell r="B4575">
            <v>512302</v>
          </cell>
          <cell r="C4575" t="str">
            <v>33932</v>
          </cell>
          <cell r="D4575" t="str">
            <v>MDELIVERY</v>
          </cell>
          <cell r="E4575" t="str">
            <v>DESPACHO</v>
          </cell>
          <cell r="F4575" t="str">
            <v>NORMAL</v>
          </cell>
          <cell r="G4575" t="str">
            <v>031080000033932</v>
          </cell>
          <cell r="H4575">
            <v>44966</v>
          </cell>
          <cell r="I4575" t="str">
            <v>ENTREGADO</v>
          </cell>
          <cell r="J4575">
            <v>44973</v>
          </cell>
          <cell r="K4575" t="str">
            <v>MARCO VINICIO BUESTAN GIRON</v>
          </cell>
          <cell r="L4575" t="str">
            <v>LA MATRIZ CALLE SIMON BOLIVAR  0633 Y ELOY ALFARO</v>
          </cell>
        </row>
        <row r="4576">
          <cell r="A4576" t="str">
            <v>98918388</v>
          </cell>
          <cell r="B4576">
            <v>512268</v>
          </cell>
          <cell r="C4576" t="str">
            <v>98918388</v>
          </cell>
          <cell r="D4576" t="str">
            <v>HYCITE</v>
          </cell>
          <cell r="E4576" t="str">
            <v>DESPACHO</v>
          </cell>
          <cell r="F4576" t="str">
            <v>NORMAL</v>
          </cell>
          <cell r="G4576" t="str">
            <v>ITG6803</v>
          </cell>
          <cell r="H4576">
            <v>44966</v>
          </cell>
          <cell r="I4576" t="str">
            <v>ENTREGADO</v>
          </cell>
          <cell r="J4576">
            <v>44967</v>
          </cell>
          <cell r="K4576" t="str">
            <v>FAMILIAR</v>
          </cell>
          <cell r="L4576" t="str">
            <v>URDESA CENTRAL AV LAS AGUAS Y JIGUAS EDF 111 JTO AL JARDIN DE INF APRENDER Y GUAYAQUIL-URDESA CENTRAL TARQUI 090507 GUAYAS</v>
          </cell>
        </row>
        <row r="4577">
          <cell r="A4577" t="str">
            <v>98918766</v>
          </cell>
          <cell r="B4577">
            <v>512269</v>
          </cell>
          <cell r="C4577" t="str">
            <v>98918766</v>
          </cell>
          <cell r="D4577" t="str">
            <v>HYCITE</v>
          </cell>
          <cell r="E4577" t="str">
            <v>DESPACHO</v>
          </cell>
          <cell r="F4577" t="str">
            <v>NORMAL</v>
          </cell>
          <cell r="G4577" t="str">
            <v>031002004250176</v>
          </cell>
          <cell r="H4577">
            <v>44966</v>
          </cell>
          <cell r="I4577" t="str">
            <v>ENTREGADO</v>
          </cell>
          <cell r="J4577">
            <v>44967</v>
          </cell>
          <cell r="K4577" t="str">
            <v>LUISALFONSO ESPINOSA</v>
          </cell>
          <cell r="L4577" t="str">
            <v>DANIEL REYES 2-113 TOBIAS MENA A UNA CUADRA DE LA ESCUELA JUAN DIEGO IBARRA / YALUCALLE SAN FRANCISCO 100108 IMBABURA</v>
          </cell>
        </row>
        <row r="4578">
          <cell r="A4578" t="str">
            <v>98918903</v>
          </cell>
          <cell r="B4578">
            <v>512270</v>
          </cell>
          <cell r="C4578" t="str">
            <v>98918903</v>
          </cell>
          <cell r="D4578" t="str">
            <v>HYCITE</v>
          </cell>
          <cell r="E4578" t="str">
            <v>DESPACHO</v>
          </cell>
          <cell r="F4578" t="str">
            <v>NORMAL</v>
          </cell>
          <cell r="G4578" t="str">
            <v>031002004249160</v>
          </cell>
          <cell r="H4578">
            <v>44966</v>
          </cell>
          <cell r="I4578" t="str">
            <v>ENTREGADO</v>
          </cell>
          <cell r="J4578">
            <v>44967</v>
          </cell>
          <cell r="K4578" t="str">
            <v>TERESA BOLANOS</v>
          </cell>
          <cell r="L4578" t="str">
            <v>AV FAUSTO YEPEZ TERAN CORREDOR PERIFERICO SUR SEGUNDO PUENTE IBARRA FINCAS VACACIONALES SAN AGUSTI SAN ANTONIO 100109 IMBABURA</v>
          </cell>
        </row>
        <row r="4579">
          <cell r="A4579" t="str">
            <v>98919081</v>
          </cell>
          <cell r="B4579">
            <v>512271</v>
          </cell>
          <cell r="C4579" t="str">
            <v>98919081</v>
          </cell>
          <cell r="D4579" t="str">
            <v>HYCITE</v>
          </cell>
          <cell r="E4579" t="str">
            <v>DESPACHO</v>
          </cell>
          <cell r="F4579" t="str">
            <v>NORMAL</v>
          </cell>
          <cell r="G4579" t="str">
            <v>ITQ6804 / ITQ7274</v>
          </cell>
          <cell r="H4579">
            <v>44966</v>
          </cell>
          <cell r="I4579" t="str">
            <v>ENTREGADO</v>
          </cell>
          <cell r="J4579">
            <v>44973</v>
          </cell>
          <cell r="K4579" t="str">
            <v>FERNANDO MARCELO ANDRADE VALVERDE</v>
          </cell>
          <cell r="L4579" t="str">
            <v>AV LUIS TUFIÑO Y PASAJE QUITUMBE N59-11 AL FRENTE DE HOGAR DE ANCIANOS CORAZON PROVINCIA: PICHINCHA QUITO / CHAPICRUZ LA CONCEPCIÓN, EC</v>
          </cell>
        </row>
        <row r="4580">
          <cell r="A4580" t="str">
            <v>98919135</v>
          </cell>
          <cell r="B4580">
            <v>512272</v>
          </cell>
          <cell r="C4580" t="str">
            <v>98919135</v>
          </cell>
          <cell r="D4580" t="str">
            <v>HYCITE</v>
          </cell>
          <cell r="E4580" t="str">
            <v>DESPACHO</v>
          </cell>
          <cell r="F4580" t="str">
            <v>NORMAL</v>
          </cell>
          <cell r="G4580" t="str">
            <v>ITQ6805</v>
          </cell>
          <cell r="H4580">
            <v>44966</v>
          </cell>
          <cell r="I4580" t="str">
            <v>ENTREGADO</v>
          </cell>
          <cell r="J4580">
            <v>44967</v>
          </cell>
          <cell r="K4580" t="str">
            <v>NANCY ORELLANA CASTILLO</v>
          </cell>
          <cell r="L4580" t="str">
            <v>AV CORDOVA GALARZA URBANIZACIA,N COLEGIO FRANCA,S CASA #10 QUITO POMASQUI 170135 PICHINCHA</v>
          </cell>
        </row>
        <row r="4581">
          <cell r="A4581" t="str">
            <v>98919330</v>
          </cell>
          <cell r="B4581">
            <v>512273</v>
          </cell>
          <cell r="C4581" t="str">
            <v>98919330</v>
          </cell>
          <cell r="D4581" t="str">
            <v>HYCITE</v>
          </cell>
          <cell r="E4581" t="str">
            <v>DESPACHO</v>
          </cell>
          <cell r="F4581" t="str">
            <v>NORMAL</v>
          </cell>
          <cell r="G4581" t="str">
            <v>ITQ6806</v>
          </cell>
          <cell r="H4581">
            <v>44966</v>
          </cell>
          <cell r="I4581" t="str">
            <v>ENTREGADO</v>
          </cell>
          <cell r="J4581">
            <v>44967</v>
          </cell>
          <cell r="K4581" t="str">
            <v>NANCY CASTRO</v>
          </cell>
          <cell r="L4581" t="str">
            <v>AV INTEROCEANICA KM 20 S9-278 RUTA DE LA VIRGEN DEL GUINCHE FRENTE A PARADA YE QUITO // CHICHE OBRAJE PUEMBO 170905 PICHINCHA</v>
          </cell>
        </row>
        <row r="4582">
          <cell r="A4582" t="str">
            <v>98919388</v>
          </cell>
          <cell r="B4582">
            <v>512274</v>
          </cell>
          <cell r="C4582" t="str">
            <v>98919388</v>
          </cell>
          <cell r="D4582" t="str">
            <v>HYCITE</v>
          </cell>
          <cell r="E4582" t="str">
            <v>DESPACHO</v>
          </cell>
          <cell r="F4582" t="str">
            <v>NORMAL</v>
          </cell>
          <cell r="G4582" t="str">
            <v>031002004249161</v>
          </cell>
          <cell r="H4582">
            <v>44966</v>
          </cell>
          <cell r="I4582" t="str">
            <v>ENTREGADO</v>
          </cell>
          <cell r="J4582">
            <v>44967</v>
          </cell>
          <cell r="K4582" t="str">
            <v>GINA MERCEDES TAPIA GRACIA</v>
          </cell>
          <cell r="L4582" t="str">
            <v>MARONA Y COLON SALA DE BELLEZA GINA ESMERALDAS 5 DE AGOSTO 080111 ESMERALDAS</v>
          </cell>
        </row>
        <row r="4583">
          <cell r="A4583" t="str">
            <v>98919596</v>
          </cell>
          <cell r="B4583">
            <v>512275</v>
          </cell>
          <cell r="C4583" t="str">
            <v>98919596</v>
          </cell>
          <cell r="D4583" t="str">
            <v>HYCITE</v>
          </cell>
          <cell r="E4583" t="str">
            <v>DESPACHO</v>
          </cell>
          <cell r="F4583" t="str">
            <v>NORMAL</v>
          </cell>
          <cell r="G4583" t="str">
            <v>ITQ6807</v>
          </cell>
          <cell r="H4583">
            <v>44966</v>
          </cell>
          <cell r="I4583" t="str">
            <v>ENTREGADO</v>
          </cell>
          <cell r="J4583">
            <v>44967</v>
          </cell>
          <cell r="K4583" t="str">
            <v>VICTOR SARAGURO</v>
          </cell>
          <cell r="L4583" t="str">
            <v>MICHAEL DE VELASCO N80-20 Y FCO RUIZ CERCA AL HOSPITAL SAN FRANCISCO QUITO // NORTE CARCELEN 170302 PICHINCHA</v>
          </cell>
        </row>
        <row r="4584">
          <cell r="A4584" t="str">
            <v>98919727</v>
          </cell>
          <cell r="B4584">
            <v>512276</v>
          </cell>
          <cell r="C4584" t="str">
            <v>98919727</v>
          </cell>
          <cell r="D4584" t="str">
            <v>HYCITE</v>
          </cell>
          <cell r="E4584" t="str">
            <v>DESPACHO</v>
          </cell>
          <cell r="F4584" t="str">
            <v>NORMAL</v>
          </cell>
          <cell r="G4584" t="str">
            <v>ITG6808</v>
          </cell>
          <cell r="H4584">
            <v>44966</v>
          </cell>
          <cell r="I4584" t="str">
            <v>ENTREGADO</v>
          </cell>
          <cell r="J4584">
            <v>44967</v>
          </cell>
          <cell r="K4584" t="str">
            <v>DENYSSE E SUAREZ</v>
          </cell>
          <cell r="L4584" t="str">
            <v>ALAMOS DE LA ATARAZANA MZ K VILLA 14C FRENTE A LA IGLESIA  TARQUI 090509 GUAYAS</v>
          </cell>
        </row>
        <row r="4585">
          <cell r="A4585" t="str">
            <v>98919885</v>
          </cell>
          <cell r="B4585">
            <v>512277</v>
          </cell>
          <cell r="C4585" t="str">
            <v>98919885</v>
          </cell>
          <cell r="D4585" t="str">
            <v>HYCITE</v>
          </cell>
          <cell r="E4585" t="str">
            <v>DESPACHO</v>
          </cell>
          <cell r="F4585" t="str">
            <v>NORMAL</v>
          </cell>
          <cell r="G4585" t="str">
            <v>ITQ6809</v>
          </cell>
          <cell r="H4585">
            <v>44966</v>
          </cell>
          <cell r="I4585" t="str">
            <v>ENTREGADO</v>
          </cell>
          <cell r="J4585">
            <v>44967</v>
          </cell>
          <cell r="K4585" t="str">
            <v>LUIS ISRAEL RIBERA PAZMINO</v>
          </cell>
          <cell r="L4585" t="str">
            <v>557B Y OE4 CASA OE4-128 COMERCIALIZADORA DIVINO NINO QUITO//ROCIO DE GUAMANI GUAMANI 170705 PICHINCHA</v>
          </cell>
        </row>
        <row r="4586">
          <cell r="A4586" t="str">
            <v>98919983</v>
          </cell>
          <cell r="B4586">
            <v>512278</v>
          </cell>
          <cell r="C4586" t="str">
            <v>98919983</v>
          </cell>
          <cell r="D4586" t="str">
            <v>HYCITE</v>
          </cell>
          <cell r="E4586" t="str">
            <v>DESPACHO</v>
          </cell>
          <cell r="F4586" t="str">
            <v>NORMAL</v>
          </cell>
          <cell r="G4586" t="str">
            <v>ITQ6810</v>
          </cell>
          <cell r="H4586">
            <v>44966</v>
          </cell>
          <cell r="I4586" t="str">
            <v>ENTREGADO</v>
          </cell>
          <cell r="J4586">
            <v>44967</v>
          </cell>
          <cell r="K4586" t="str">
            <v>RAIZA BOADA</v>
          </cell>
          <cell r="L4586" t="str">
            <v>45-195 AV LA PRENSA QUITO  RUMIPAMBA 170528 PICHINCHA</v>
          </cell>
        </row>
        <row r="4587">
          <cell r="A4587" t="str">
            <v>98920616</v>
          </cell>
          <cell r="B4587">
            <v>512279</v>
          </cell>
          <cell r="C4587" t="str">
            <v>98920616</v>
          </cell>
          <cell r="D4587" t="str">
            <v>HYCITE</v>
          </cell>
          <cell r="E4587" t="str">
            <v>DESPACHO</v>
          </cell>
          <cell r="F4587" t="str">
            <v>NORMAL</v>
          </cell>
          <cell r="G4587" t="str">
            <v>ITQ6811</v>
          </cell>
          <cell r="H4587">
            <v>44966</v>
          </cell>
          <cell r="I4587" t="str">
            <v>ENTREGADO</v>
          </cell>
          <cell r="J4587">
            <v>44967</v>
          </cell>
          <cell r="K4587" t="str">
            <v>MARIA YEPEZ</v>
          </cell>
          <cell r="L4587" t="str">
            <v>MACHALA N 65-189 Y VICENTE LOPEZ CONJUNTO ELL CARMEN NO 2 CASA V9 QUITO//COTOCOLLAO COTOCOLLAO 170103 PICHINCHA</v>
          </cell>
        </row>
        <row r="4588">
          <cell r="A4588" t="str">
            <v>98920699</v>
          </cell>
          <cell r="B4588">
            <v>512280</v>
          </cell>
          <cell r="C4588" t="str">
            <v>98920699</v>
          </cell>
          <cell r="D4588" t="str">
            <v>HYCITE</v>
          </cell>
          <cell r="E4588" t="str">
            <v>DESPACHO</v>
          </cell>
          <cell r="F4588" t="str">
            <v>NORMAL</v>
          </cell>
          <cell r="G4588" t="str">
            <v>ITQ6812</v>
          </cell>
          <cell r="H4588">
            <v>44966</v>
          </cell>
          <cell r="I4588" t="str">
            <v>ENTREGADO</v>
          </cell>
          <cell r="J4588">
            <v>44967</v>
          </cell>
          <cell r="K4588" t="str">
            <v>FRANCISCO CALDERON</v>
          </cell>
          <cell r="L4588" t="str">
            <v>AV REPA,BLICA DEL SALVADOR N35 -104 PORTUGAL EDIFITWIN TOWERS TORRE 2 OF 1G QUITO QUITO DISTRITO METROPOLIT 170505 PICHINCHA</v>
          </cell>
        </row>
        <row r="4589">
          <cell r="A4589" t="str">
            <v>98921063</v>
          </cell>
          <cell r="B4589">
            <v>512282</v>
          </cell>
          <cell r="C4589" t="str">
            <v>98921063</v>
          </cell>
          <cell r="D4589" t="str">
            <v>HYCITE</v>
          </cell>
          <cell r="E4589" t="str">
            <v>DESPACHO</v>
          </cell>
          <cell r="F4589" t="str">
            <v>NORMAL</v>
          </cell>
          <cell r="G4589" t="str">
            <v>ITQ6827</v>
          </cell>
          <cell r="H4589">
            <v>44966</v>
          </cell>
          <cell r="I4589" t="str">
            <v>ENTREGADO</v>
          </cell>
          <cell r="J4589">
            <v>44967</v>
          </cell>
          <cell r="K4589" t="str">
            <v>PAULA ESTEFANIA COSTALES GARCES</v>
          </cell>
          <cell r="L4589" t="str">
            <v>JULIO TEODORO SALEM N57-181 Y MANUEL GODOY QUITO LA KENNEDY 170513 PICHINCHA</v>
          </cell>
        </row>
        <row r="4590">
          <cell r="A4590" t="str">
            <v>98921343</v>
          </cell>
          <cell r="B4590">
            <v>512283</v>
          </cell>
          <cell r="C4590" t="str">
            <v>98921343</v>
          </cell>
          <cell r="D4590" t="str">
            <v>HYCITE</v>
          </cell>
          <cell r="E4590" t="str">
            <v>DESPACHO</v>
          </cell>
          <cell r="F4590" t="str">
            <v>NORMAL</v>
          </cell>
          <cell r="G4590" t="str">
            <v>ITQ6815</v>
          </cell>
          <cell r="H4590">
            <v>44966</v>
          </cell>
          <cell r="I4590" t="str">
            <v>ENTREGADO</v>
          </cell>
          <cell r="J4590">
            <v>44970</v>
          </cell>
          <cell r="K4590" t="str">
            <v>MONICA SOBEIRA ALQUINGA YAPO</v>
          </cell>
          <cell r="L4590" t="str">
            <v>CALLE L 3 S 27183 CALL 52 74 ESQUINA E3 Y S274 QUITO LA ARGELIA 170605 PICHINCHA</v>
          </cell>
        </row>
        <row r="4591">
          <cell r="A4591" t="str">
            <v>98909354</v>
          </cell>
          <cell r="B4591">
            <v>512221</v>
          </cell>
          <cell r="C4591" t="str">
            <v>98909354</v>
          </cell>
          <cell r="D4591" t="str">
            <v>HYCITE</v>
          </cell>
          <cell r="E4591" t="str">
            <v>DESPACHO</v>
          </cell>
          <cell r="F4591" t="str">
            <v>NORMAL</v>
          </cell>
          <cell r="G4591" t="str">
            <v>031002004249134</v>
          </cell>
          <cell r="H4591">
            <v>44966</v>
          </cell>
          <cell r="I4591" t="str">
            <v>ENTREGADO</v>
          </cell>
          <cell r="J4591">
            <v>44967</v>
          </cell>
          <cell r="K4591" t="str">
            <v>PRISCILA DEL SALTO</v>
          </cell>
          <cell r="L4591" t="str">
            <v>OLMEDO ENTRE TARQUI Y CDON IMPORTADORA DEL SALTO MACHALA- LA BAHIA MACHALA 070206 EL ORO</v>
          </cell>
        </row>
        <row r="4592">
          <cell r="A4592" t="str">
            <v>98909370</v>
          </cell>
          <cell r="B4592">
            <v>512222</v>
          </cell>
          <cell r="C4592" t="str">
            <v>98909370</v>
          </cell>
          <cell r="D4592" t="str">
            <v>HYCITE</v>
          </cell>
          <cell r="E4592" t="str">
            <v>DESPACHO</v>
          </cell>
          <cell r="F4592" t="str">
            <v>NORMAL</v>
          </cell>
          <cell r="G4592" t="str">
            <v>031002004249135</v>
          </cell>
          <cell r="H4592">
            <v>44966</v>
          </cell>
          <cell r="I4592" t="str">
            <v>ENTREGADO</v>
          </cell>
          <cell r="J4592">
            <v>44971</v>
          </cell>
          <cell r="K4592" t="str">
            <v>GRADIZ GONZAGA</v>
          </cell>
          <cell r="L4592" t="str">
            <v>VIA LAVANDA ALTA PASANDO FALLA GEOLOGICA TRES CUADRAS LOJA / LAVANDA ALTA CARIGAN 110102 LOJA</v>
          </cell>
        </row>
        <row r="4593">
          <cell r="A4593" t="str">
            <v>98909519</v>
          </cell>
          <cell r="B4593">
            <v>512223</v>
          </cell>
          <cell r="C4593" t="str">
            <v>98909519</v>
          </cell>
          <cell r="D4593" t="str">
            <v>HYCITE</v>
          </cell>
          <cell r="E4593" t="str">
            <v>DESPACHO</v>
          </cell>
          <cell r="F4593" t="str">
            <v>NORMAL</v>
          </cell>
          <cell r="G4593" t="str">
            <v>031002004249111</v>
          </cell>
          <cell r="H4593">
            <v>44966</v>
          </cell>
          <cell r="I4593" t="str">
            <v>ENTREGADO</v>
          </cell>
          <cell r="J4593">
            <v>44967</v>
          </cell>
          <cell r="K4593" t="str">
            <v>JEFFERSON VALERO</v>
          </cell>
          <cell r="L4593" t="str">
            <v>MARTIN ICAZA Y VAREAS MACHUCA, FRENTE CONSULTORIO ODONTOLOGICO QUIMI BABAHOYO // CAMILO PONCE DOCTOR CAMILO PONCE 120102 LOS RIOS</v>
          </cell>
        </row>
        <row r="4594">
          <cell r="A4594" t="str">
            <v>98909839</v>
          </cell>
          <cell r="B4594">
            <v>512224</v>
          </cell>
          <cell r="C4594" t="str">
            <v>98909839</v>
          </cell>
          <cell r="D4594" t="str">
            <v>HYCITE</v>
          </cell>
          <cell r="E4594" t="str">
            <v>DESPACHO</v>
          </cell>
          <cell r="F4594" t="str">
            <v>NORMAL</v>
          </cell>
          <cell r="G4594" t="str">
            <v>ITG6783</v>
          </cell>
          <cell r="H4594">
            <v>44966</v>
          </cell>
          <cell r="I4594" t="str">
            <v>ENTREGADO</v>
          </cell>
          <cell r="J4594">
            <v>44967</v>
          </cell>
          <cell r="K4594" t="str">
            <v>LAURA ROJAS</v>
          </cell>
          <cell r="L4594" t="str">
            <v>COOP MARIA EUGENIA CORDOVEZ MZA 1419 VILLA 8 ENTRANDO POR EL BAZAR AMAZONAS GUAYAQUIL // NORTE TARQUI 090505 GUAYAS</v>
          </cell>
        </row>
        <row r="4595">
          <cell r="A4595" t="str">
            <v>98910904</v>
          </cell>
          <cell r="B4595">
            <v>512225</v>
          </cell>
          <cell r="C4595" t="str">
            <v>98910904</v>
          </cell>
          <cell r="D4595" t="str">
            <v>HYCITE</v>
          </cell>
          <cell r="E4595" t="str">
            <v>DESPACHO</v>
          </cell>
          <cell r="F4595" t="str">
            <v>NORMAL</v>
          </cell>
          <cell r="G4595" t="str">
            <v>ITG6784</v>
          </cell>
          <cell r="H4595">
            <v>44966</v>
          </cell>
          <cell r="I4595" t="str">
            <v>ENTREGADO</v>
          </cell>
          <cell r="J4595">
            <v>44967</v>
          </cell>
          <cell r="K4595" t="str">
            <v>JOSE MITE</v>
          </cell>
          <cell r="L4595" t="str">
            <v>41 AVA CALLE 1413 ENTRE LA A Y B JUNTO A TALLER DE AUTOS GUAYAQUIL // FEBRES CORDERO 090406 GUAYAS</v>
          </cell>
        </row>
        <row r="4596">
          <cell r="A4596" t="str">
            <v>98911000</v>
          </cell>
          <cell r="B4596">
            <v>512226</v>
          </cell>
          <cell r="C4596" t="str">
            <v>98911000</v>
          </cell>
          <cell r="D4596" t="str">
            <v>HYCITE</v>
          </cell>
          <cell r="E4596" t="str">
            <v>DESPACHO</v>
          </cell>
          <cell r="F4596" t="str">
            <v>NORMAL</v>
          </cell>
          <cell r="G4596" t="str">
            <v>031002004249136</v>
          </cell>
          <cell r="H4596">
            <v>44966</v>
          </cell>
          <cell r="I4596" t="str">
            <v>ENTREGADO</v>
          </cell>
          <cell r="J4596">
            <v>44971</v>
          </cell>
          <cell r="K4596" t="str">
            <v>JOSE MORENO</v>
          </cell>
          <cell r="L4596" t="str">
            <v>ARTURO ROGERS Y MILLER POR LA AV LAS COLONIAS STO DOMINGO -COOP MODELO ABRAHAM CALAZACON 230203 SANTO DOMINGO</v>
          </cell>
        </row>
        <row r="4597">
          <cell r="A4597" t="str">
            <v>98911199</v>
          </cell>
          <cell r="B4597">
            <v>512227</v>
          </cell>
          <cell r="C4597" t="str">
            <v>98911199</v>
          </cell>
          <cell r="D4597" t="str">
            <v>HYCITE</v>
          </cell>
          <cell r="E4597" t="str">
            <v>DESPACHO</v>
          </cell>
          <cell r="F4597" t="str">
            <v>NORMAL</v>
          </cell>
          <cell r="G4597" t="str">
            <v>ITG6785</v>
          </cell>
          <cell r="H4597">
            <v>44966</v>
          </cell>
          <cell r="I4597" t="str">
            <v>ENTREGADO</v>
          </cell>
          <cell r="J4597">
            <v>44967</v>
          </cell>
          <cell r="K4597" t="str">
            <v>JOSE NUNEZ</v>
          </cell>
          <cell r="L4597" t="str">
            <v>LA JOYA ETAPA MURANO MZA 2 VILLA 21 DAULE // LA JOYA  LA AURORA 090502 GUAYAS</v>
          </cell>
        </row>
        <row r="4598">
          <cell r="A4598" t="str">
            <v>98911227</v>
          </cell>
          <cell r="B4598">
            <v>512228</v>
          </cell>
          <cell r="C4598" t="str">
            <v>98911227</v>
          </cell>
          <cell r="D4598" t="str">
            <v>HYCITE</v>
          </cell>
          <cell r="E4598" t="str">
            <v>DESPACHO</v>
          </cell>
          <cell r="F4598" t="str">
            <v>NORMAL</v>
          </cell>
          <cell r="G4598" t="str">
            <v>ITG6786</v>
          </cell>
          <cell r="H4598">
            <v>44966</v>
          </cell>
          <cell r="I4598" t="str">
            <v>ENTREGADO</v>
          </cell>
          <cell r="J4598">
            <v>44967</v>
          </cell>
          <cell r="K4598" t="str">
            <v>ZENEIDA AVILA</v>
          </cell>
          <cell r="L4598" t="str">
            <v>CDLA NUEVA KENNEDY CALLE C N 107 ENTRE 1 Y 2 ATRAS DE LA IGLESIA DE LOS GUAYAQUIL // KENNEDY TARQUI 090112 GUAYAS</v>
          </cell>
        </row>
        <row r="4599">
          <cell r="A4599" t="str">
            <v>98911233</v>
          </cell>
          <cell r="B4599">
            <v>512229</v>
          </cell>
          <cell r="C4599" t="str">
            <v>98911233</v>
          </cell>
          <cell r="D4599" t="str">
            <v>HYCITE</v>
          </cell>
          <cell r="E4599" t="str">
            <v>DESPACHO</v>
          </cell>
          <cell r="F4599" t="str">
            <v>NORMAL</v>
          </cell>
          <cell r="G4599" t="str">
            <v>031002004249137</v>
          </cell>
          <cell r="H4599">
            <v>44966</v>
          </cell>
          <cell r="I4599" t="str">
            <v>ENTREGADO</v>
          </cell>
          <cell r="J4599">
            <v>44967</v>
          </cell>
          <cell r="K4599" t="str">
            <v>LIDIA DELGADO</v>
          </cell>
          <cell r="L4599" t="str">
            <v>CONCEPCION Y RIVERA DETRAS DE LA SEDE SOCIAL D LA COOP SANTO DOMINGO // COOP NUEVA REPUBLICA RIO VERDE 230105 TUNGURAHUA</v>
          </cell>
        </row>
        <row r="4600">
          <cell r="A4600" t="str">
            <v>98911288</v>
          </cell>
          <cell r="B4600">
            <v>512230</v>
          </cell>
          <cell r="C4600" t="str">
            <v>98911288</v>
          </cell>
          <cell r="D4600" t="str">
            <v>HYCITE</v>
          </cell>
          <cell r="E4600" t="str">
            <v>DESPACHO</v>
          </cell>
          <cell r="F4600" t="str">
            <v>NORMAL</v>
          </cell>
          <cell r="G4600" t="str">
            <v>031002004249138</v>
          </cell>
          <cell r="H4600">
            <v>44966</v>
          </cell>
          <cell r="I4600" t="str">
            <v>INCIDENCIA</v>
          </cell>
          <cell r="J4600">
            <v>44973</v>
          </cell>
          <cell r="K4600" t="str">
            <v>NANCY LEON</v>
          </cell>
          <cell r="L4600" t="str">
            <v>LOTIZACION EL CANGREJO VIA PERIMETRAL A 1 CUADRA CURVA PERIMETRAL PASAJE // PERIMETRAL OCHOA LEON (MATRIZ) 070104 EL ORO</v>
          </cell>
        </row>
        <row r="4601">
          <cell r="A4601" t="str">
            <v>98911757</v>
          </cell>
          <cell r="B4601">
            <v>512231</v>
          </cell>
          <cell r="C4601" t="str">
            <v>98911757</v>
          </cell>
          <cell r="D4601" t="str">
            <v>HYCITE</v>
          </cell>
          <cell r="E4601" t="str">
            <v>DESPACHO</v>
          </cell>
          <cell r="F4601" t="str">
            <v>NORMAL</v>
          </cell>
          <cell r="G4601" t="str">
            <v>ITC6817</v>
          </cell>
          <cell r="H4601">
            <v>44966</v>
          </cell>
          <cell r="I4601" t="str">
            <v>ENTREGADO</v>
          </cell>
          <cell r="J4601">
            <v>44967</v>
          </cell>
          <cell r="K4601" t="str">
            <v>BERNARD JONES</v>
          </cell>
          <cell r="L4601" t="str">
            <v>1A° DE MAYO 1-93 Y FERNANDEZ DE ROJAS CUENCA-TRES PUENTES  YANUNCAY 010201 AZUAY</v>
          </cell>
        </row>
        <row r="4602">
          <cell r="A4602" t="str">
            <v>98911867</v>
          </cell>
          <cell r="B4602">
            <v>512232</v>
          </cell>
          <cell r="C4602" t="str">
            <v>98911867</v>
          </cell>
          <cell r="D4602" t="str">
            <v>HYCITE</v>
          </cell>
          <cell r="E4602" t="str">
            <v>DESPACHO</v>
          </cell>
          <cell r="F4602" t="str">
            <v>NORMAL</v>
          </cell>
          <cell r="G4602" t="str">
            <v>ITQ6825</v>
          </cell>
          <cell r="H4602">
            <v>44966</v>
          </cell>
          <cell r="I4602" t="str">
            <v>ENTREGADO</v>
          </cell>
          <cell r="J4602">
            <v>44967</v>
          </cell>
          <cell r="K4602" t="str">
            <v>LUIS TOAPANTA</v>
          </cell>
          <cell r="L4602" t="str">
            <v>CALLE 36 LOTE 186 PORTON DE LATA Y 557 E CASA PLOME QUITO//SANTO TOMAS 2 TURUBAMBA 170705 PICHINCHA</v>
          </cell>
        </row>
        <row r="4603">
          <cell r="A4603" t="str">
            <v>98911876</v>
          </cell>
          <cell r="B4603">
            <v>512233</v>
          </cell>
          <cell r="C4603" t="str">
            <v>98911876</v>
          </cell>
          <cell r="D4603" t="str">
            <v>HYCITE</v>
          </cell>
          <cell r="E4603" t="str">
            <v>DESPACHO</v>
          </cell>
          <cell r="F4603" t="str">
            <v>NORMAL</v>
          </cell>
          <cell r="G4603" t="str">
            <v>031002004249139</v>
          </cell>
          <cell r="H4603">
            <v>44966</v>
          </cell>
          <cell r="I4603" t="str">
            <v>ENTREGADO</v>
          </cell>
          <cell r="J4603">
            <v>44967</v>
          </cell>
          <cell r="K4603" t="str">
            <v>MARIA CAMPUZANO</v>
          </cell>
          <cell r="L4603" t="str">
            <v>CALLE ITALIA PORTUGAL DIAGONAL CARPINTERIA CANCHA DE BOLLY SANTO DOMINGO / COOP LIBRE ECUADOR BOMBOLI 230207 SANTO DOMINGO</v>
          </cell>
        </row>
        <row r="4604">
          <cell r="A4604" t="str">
            <v>98911948</v>
          </cell>
          <cell r="B4604">
            <v>512234</v>
          </cell>
          <cell r="C4604" t="str">
            <v>98911948</v>
          </cell>
          <cell r="D4604" t="str">
            <v>HYCITE</v>
          </cell>
          <cell r="E4604" t="str">
            <v>DESPACHO</v>
          </cell>
          <cell r="F4604" t="str">
            <v>NORMAL</v>
          </cell>
          <cell r="G4604" t="str">
            <v>031002004249140</v>
          </cell>
          <cell r="H4604">
            <v>44966</v>
          </cell>
          <cell r="I4604" t="str">
            <v>ENTREGADO</v>
          </cell>
          <cell r="J4604">
            <v>44967</v>
          </cell>
          <cell r="K4604" t="str">
            <v>MONICA CORDOVA</v>
          </cell>
          <cell r="L4604" t="str">
            <v>JOSERUDECINDO INGAVELEZ Y SANTOS ALARCON JOSERUDECINDO INGAVELEZ Y SANTOS ALARCON AMBATO//HUACHI EL PROGRESO CELIANO MONJE 180210 TUNGURAHUA</v>
          </cell>
        </row>
        <row r="4605">
          <cell r="A4605" t="str">
            <v>98912525</v>
          </cell>
          <cell r="B4605">
            <v>512235</v>
          </cell>
          <cell r="C4605" t="str">
            <v>98912525</v>
          </cell>
          <cell r="D4605" t="str">
            <v>HYCITE</v>
          </cell>
          <cell r="E4605" t="str">
            <v>DESPACHO</v>
          </cell>
          <cell r="F4605" t="str">
            <v>NORMAL</v>
          </cell>
          <cell r="G4605" t="str">
            <v>ITQ6788</v>
          </cell>
          <cell r="H4605">
            <v>44966</v>
          </cell>
          <cell r="I4605" t="str">
            <v>ENTREGADO</v>
          </cell>
          <cell r="J4605">
            <v>44967</v>
          </cell>
          <cell r="K4605" t="str">
            <v>JENNY RUBIO</v>
          </cell>
          <cell r="L4605" t="str">
            <v>NARCISA DE JESUS S29-48 Y APOSTOL SIMON VIVIENDA A LADO DE TIENDA VIVERES MARUJI QUITO / SANTA BARBARA CHILLOGALLO 170607 PICHINCHA</v>
          </cell>
        </row>
        <row r="4606">
          <cell r="A4606" t="str">
            <v>98912578</v>
          </cell>
          <cell r="B4606">
            <v>512236</v>
          </cell>
          <cell r="C4606" t="str">
            <v>98912578</v>
          </cell>
          <cell r="D4606" t="str">
            <v>HYCITE</v>
          </cell>
          <cell r="E4606" t="str">
            <v>DESPACHO</v>
          </cell>
          <cell r="F4606" t="str">
            <v>NORMAL</v>
          </cell>
          <cell r="G4606" t="str">
            <v>ITG6789</v>
          </cell>
          <cell r="H4606">
            <v>44966</v>
          </cell>
          <cell r="I4606" t="str">
            <v>ENTREGADO</v>
          </cell>
          <cell r="J4606">
            <v>44967</v>
          </cell>
          <cell r="K4606" t="str">
            <v>PEDRO LOZANO</v>
          </cell>
          <cell r="L4606" t="str">
            <v>MANZANA C VILLA 1 CALLE ADOLFO H SIMONS FRENTE A MAWKI GUAYAQUIL / COOP 1 AGOSTO XIMENA 090103 GUAYAS</v>
          </cell>
        </row>
        <row r="4607">
          <cell r="A4607" t="str">
            <v>98912594</v>
          </cell>
          <cell r="B4607">
            <v>512237</v>
          </cell>
          <cell r="C4607" t="str">
            <v>98912594</v>
          </cell>
          <cell r="D4607" t="str">
            <v>HYCITE</v>
          </cell>
          <cell r="E4607" t="str">
            <v>DESPACHO</v>
          </cell>
          <cell r="F4607" t="str">
            <v>NORMAL</v>
          </cell>
          <cell r="G4607" t="str">
            <v>ITG6790</v>
          </cell>
          <cell r="H4607">
            <v>44966</v>
          </cell>
          <cell r="I4607" t="str">
            <v>ENTREGADO</v>
          </cell>
          <cell r="J4607">
            <v>44967</v>
          </cell>
          <cell r="K4607" t="str">
            <v>KEVIN TRIVINO</v>
          </cell>
          <cell r="L4607" t="str">
            <v>PRADERA 1 MZ C2 VILLA 4 AV DOMINGO COMIN GUAYAQUIL- SUR XIMENA 090103 GUAYAS</v>
          </cell>
        </row>
        <row r="4608">
          <cell r="A4608" t="str">
            <v>98912714</v>
          </cell>
          <cell r="B4608">
            <v>512238</v>
          </cell>
          <cell r="C4608" t="str">
            <v>98912714</v>
          </cell>
          <cell r="D4608" t="str">
            <v>HYCITE</v>
          </cell>
          <cell r="E4608" t="str">
            <v>DESPACHO</v>
          </cell>
          <cell r="F4608" t="str">
            <v>NORMAL</v>
          </cell>
          <cell r="G4608" t="str">
            <v>031002004249141</v>
          </cell>
          <cell r="H4608">
            <v>44966</v>
          </cell>
          <cell r="I4608" t="str">
            <v>ENTREGADO</v>
          </cell>
          <cell r="J4608">
            <v>44967</v>
          </cell>
          <cell r="K4608" t="str">
            <v>KARLA BRAVO</v>
          </cell>
          <cell r="L4608" t="str">
            <v>QUITO Y CORDOVA CASA AMARILLA FRENTE A PARADA AMERICANA PORTOVIEJO // MERCADO 1 18 DE OCTUBRE 130105 MANABI</v>
          </cell>
        </row>
        <row r="4609">
          <cell r="A4609" t="str">
            <v>98913573</v>
          </cell>
          <cell r="B4609">
            <v>512239</v>
          </cell>
          <cell r="C4609" t="str">
            <v>98913573</v>
          </cell>
          <cell r="D4609" t="str">
            <v>HYCITE</v>
          </cell>
          <cell r="E4609" t="str">
            <v>DESPACHO</v>
          </cell>
          <cell r="F4609" t="str">
            <v>NORMAL</v>
          </cell>
          <cell r="G4609" t="str">
            <v>ITG6791</v>
          </cell>
          <cell r="H4609">
            <v>44966</v>
          </cell>
          <cell r="I4609" t="str">
            <v>ENTREGADO</v>
          </cell>
          <cell r="J4609">
            <v>44967</v>
          </cell>
          <cell r="K4609" t="str">
            <v>JOSE J ZAMORA</v>
          </cell>
          <cell r="L4609" t="str">
            <v>DALIAS 16 Y JOSE RODRIGUEZ   GUAYAQUIL 090501 GUAYAS</v>
          </cell>
        </row>
        <row r="4610">
          <cell r="A4610" t="str">
            <v>98913589</v>
          </cell>
          <cell r="B4610">
            <v>512240</v>
          </cell>
          <cell r="C4610" t="str">
            <v>98913589</v>
          </cell>
          <cell r="D4610" t="str">
            <v>HYCITE</v>
          </cell>
          <cell r="E4610" t="str">
            <v>DESPACHO</v>
          </cell>
          <cell r="F4610" t="str">
            <v>NORMAL</v>
          </cell>
          <cell r="G4610" t="str">
            <v>ITG6792</v>
          </cell>
          <cell r="H4610">
            <v>44966</v>
          </cell>
          <cell r="I4610" t="str">
            <v>ENTREGADO</v>
          </cell>
          <cell r="J4610">
            <v>44967</v>
          </cell>
          <cell r="K4610" t="str">
            <v>JOSE ZAMORA</v>
          </cell>
          <cell r="L4610" t="str">
            <v>DALIAS 16 Y JOSE RODRIGUEZ   GUAYAQUIL 090501 GUAYAS</v>
          </cell>
        </row>
        <row r="4611">
          <cell r="A4611" t="str">
            <v>98913693</v>
          </cell>
          <cell r="B4611">
            <v>512241</v>
          </cell>
          <cell r="C4611" t="str">
            <v>98913693</v>
          </cell>
          <cell r="D4611" t="str">
            <v>HYCITE</v>
          </cell>
          <cell r="E4611" t="str">
            <v>DESPACHO</v>
          </cell>
          <cell r="F4611" t="str">
            <v>NORMAL</v>
          </cell>
          <cell r="G4611" t="str">
            <v>031002004249142</v>
          </cell>
          <cell r="H4611">
            <v>44966</v>
          </cell>
          <cell r="I4611" t="str">
            <v>ENTREGADO</v>
          </cell>
          <cell r="J4611">
            <v>44967</v>
          </cell>
          <cell r="K4611" t="str">
            <v>DIANA VELASTEGUI</v>
          </cell>
          <cell r="L4611" t="str">
            <v>CALLE JOAQUIN DE LA BARRERA S/N Y LETAMENDI CASA DE DOS PISOS BLANCO Y BE AMBATO//BARRIO LETAMENDI HUACHI LORETO 180203 TUNGURAHUA</v>
          </cell>
        </row>
        <row r="4612">
          <cell r="A4612" t="str">
            <v>98913753</v>
          </cell>
          <cell r="B4612">
            <v>512242</v>
          </cell>
          <cell r="C4612" t="str">
            <v>98913753</v>
          </cell>
          <cell r="D4612" t="str">
            <v>HYCITE</v>
          </cell>
          <cell r="E4612" t="str">
            <v>DESPACHO</v>
          </cell>
          <cell r="F4612" t="str">
            <v>NORMAL</v>
          </cell>
          <cell r="G4612" t="str">
            <v>031002004249143</v>
          </cell>
          <cell r="H4612">
            <v>44966</v>
          </cell>
          <cell r="I4612" t="str">
            <v>ENTREGADO</v>
          </cell>
          <cell r="J4612">
            <v>44968</v>
          </cell>
          <cell r="K4612" t="str">
            <v>JAHAIRA SALAZAR</v>
          </cell>
          <cell r="L4612" t="str">
            <v>KM 6 VIA A CHONE CONJUNTO TENNIS CLUB ETP-2 AL LADO DE ROYAL TENNIS SANTO DOMINGO // BOMBOLI BOMBOLI 230211 SANTO DOMINGO</v>
          </cell>
        </row>
        <row r="4613">
          <cell r="A4613" t="str">
            <v>98913816</v>
          </cell>
          <cell r="B4613">
            <v>512243</v>
          </cell>
          <cell r="C4613" t="str">
            <v>98913816</v>
          </cell>
          <cell r="D4613" t="str">
            <v>HYCITE</v>
          </cell>
          <cell r="E4613" t="str">
            <v>DESPACHO</v>
          </cell>
          <cell r="F4613" t="str">
            <v>NORMAL</v>
          </cell>
          <cell r="G4613" t="str">
            <v>ITG6793</v>
          </cell>
          <cell r="H4613">
            <v>44966</v>
          </cell>
          <cell r="I4613" t="str">
            <v>ENTREGADO</v>
          </cell>
          <cell r="J4613">
            <v>44967</v>
          </cell>
          <cell r="K4613" t="str">
            <v>HARRY PANTA</v>
          </cell>
          <cell r="L4613" t="str">
            <v>FLORESTA 1 MZ 77 VILLA 15 TERMINANDO EL PARQUE HAY UNA BAJADA GUAYAQUIL XIMENA 090107 GUAYAS</v>
          </cell>
        </row>
        <row r="4614">
          <cell r="A4614" t="str">
            <v>98913825</v>
          </cell>
          <cell r="B4614">
            <v>512244</v>
          </cell>
          <cell r="C4614" t="str">
            <v>98913825</v>
          </cell>
          <cell r="D4614" t="str">
            <v>HYCITE</v>
          </cell>
          <cell r="E4614" t="str">
            <v>DESPACHO</v>
          </cell>
          <cell r="F4614" t="str">
            <v>NORMAL</v>
          </cell>
          <cell r="G4614" t="str">
            <v>031002004249144</v>
          </cell>
          <cell r="H4614">
            <v>44966</v>
          </cell>
          <cell r="I4614" t="str">
            <v>ENTREGADO</v>
          </cell>
          <cell r="J4614">
            <v>44967</v>
          </cell>
          <cell r="K4614" t="str">
            <v>NANCY IBANEZ</v>
          </cell>
          <cell r="L4614" t="str">
            <v>AV TUNGURAHUA AV 19 DE MAYO LA MANA LA MANA 050201 COTOPAXI</v>
          </cell>
        </row>
        <row r="4615">
          <cell r="A4615" t="str">
            <v>98914196</v>
          </cell>
          <cell r="B4615">
            <v>512245</v>
          </cell>
          <cell r="C4615" t="str">
            <v>98914196</v>
          </cell>
          <cell r="D4615" t="str">
            <v>HYCITE</v>
          </cell>
          <cell r="E4615" t="str">
            <v>DESPACHO</v>
          </cell>
          <cell r="F4615" t="str">
            <v>NORMAL</v>
          </cell>
          <cell r="G4615" t="str">
            <v>031002004249145</v>
          </cell>
          <cell r="H4615">
            <v>44966</v>
          </cell>
          <cell r="I4615" t="str">
            <v>ENTREGADO</v>
          </cell>
          <cell r="J4615">
            <v>44967</v>
          </cell>
          <cell r="K4615" t="str">
            <v>MARIA BORJA</v>
          </cell>
          <cell r="L4615" t="str">
            <v>URB PUERTO AZUL MZ F 2 SOLAR 14 UNA CDRA ANTES DE YACHT CLUB GUAYAQUIL // CHONGON CHONGON 090115 GUAYAS</v>
          </cell>
        </row>
        <row r="4616">
          <cell r="A4616" t="str">
            <v>98914361</v>
          </cell>
          <cell r="B4616">
            <v>512246</v>
          </cell>
          <cell r="C4616" t="str">
            <v>98914361</v>
          </cell>
          <cell r="D4616" t="str">
            <v>HYCITE</v>
          </cell>
          <cell r="E4616" t="str">
            <v>DESPACHO</v>
          </cell>
          <cell r="F4616" t="str">
            <v>NORMAL</v>
          </cell>
          <cell r="G4616" t="str">
            <v>031002004250173</v>
          </cell>
          <cell r="H4616">
            <v>44966</v>
          </cell>
          <cell r="I4616" t="str">
            <v>ENTREGADO</v>
          </cell>
          <cell r="J4616">
            <v>44967</v>
          </cell>
          <cell r="K4616" t="str">
            <v>ERIBERTO BELTRAN</v>
          </cell>
          <cell r="L4616" t="str">
            <v>SAN FELIPE 99 FLORES VASQUEZ IBARRA//SAN ANTONIO SAN ANTONIO 100109 IMBABURA</v>
          </cell>
        </row>
        <row r="4617">
          <cell r="A4617" t="str">
            <v>98914368</v>
          </cell>
          <cell r="B4617">
            <v>512247</v>
          </cell>
          <cell r="C4617" t="str">
            <v>98914368</v>
          </cell>
          <cell r="D4617" t="str">
            <v>HYCITE</v>
          </cell>
          <cell r="E4617" t="str">
            <v>DESPACHO</v>
          </cell>
          <cell r="F4617" t="str">
            <v>NORMAL</v>
          </cell>
          <cell r="G4617" t="str">
            <v>031002004249147</v>
          </cell>
          <cell r="H4617">
            <v>44966</v>
          </cell>
          <cell r="I4617" t="str">
            <v>ENTREGADO</v>
          </cell>
          <cell r="J4617">
            <v>44970</v>
          </cell>
          <cell r="K4617" t="str">
            <v>TEODULO BASURTO</v>
          </cell>
          <cell r="L4617" t="str">
            <v>TOSAGUA VIA CALCETA ESTANCIA MAMA YEYA ALADO MOTEL PIRAMIDE TOSAGUA// LOS DESESPERADOS TOSAGUA 131550 MANABI</v>
          </cell>
        </row>
        <row r="4618">
          <cell r="A4618" t="str">
            <v>98914397</v>
          </cell>
          <cell r="B4618">
            <v>512248</v>
          </cell>
          <cell r="C4618" t="str">
            <v>98914397</v>
          </cell>
          <cell r="D4618" t="str">
            <v>HYCITE</v>
          </cell>
          <cell r="E4618" t="str">
            <v>DESPACHO</v>
          </cell>
          <cell r="F4618" t="str">
            <v>NORMAL</v>
          </cell>
          <cell r="G4618" t="str">
            <v>ITQ6826</v>
          </cell>
          <cell r="H4618">
            <v>44966</v>
          </cell>
          <cell r="I4618" t="str">
            <v>ENTREGADO</v>
          </cell>
          <cell r="J4618">
            <v>44967</v>
          </cell>
          <cell r="K4618" t="str">
            <v>ALEJANDRA CEBALLOS</v>
          </cell>
          <cell r="L4618" t="str">
            <v>AVENIDA DE LA PRENSA N45-195 Y N45D FRENTE DE LA CALLE Y ACUAMB DIAGON A COR QUITO RUMIPAMBA 170510 PICHINCHA</v>
          </cell>
        </row>
        <row r="4619">
          <cell r="A4619" t="str">
            <v>98914424</v>
          </cell>
          <cell r="B4619">
            <v>512249</v>
          </cell>
          <cell r="C4619" t="str">
            <v>98914424</v>
          </cell>
          <cell r="D4619" t="str">
            <v>HYCITE</v>
          </cell>
          <cell r="E4619" t="str">
            <v>DESPACHO</v>
          </cell>
          <cell r="F4619" t="str">
            <v>NORMAL</v>
          </cell>
          <cell r="G4619" t="str">
            <v>031002004249148</v>
          </cell>
          <cell r="H4619">
            <v>44966</v>
          </cell>
          <cell r="I4619" t="str">
            <v>DEVOLUCION_EN_PROCESO</v>
          </cell>
          <cell r="J4619">
            <v>44972</v>
          </cell>
          <cell r="K4619" t="str">
            <v>MERCEDES CEDENO</v>
          </cell>
          <cell r="L4619" t="str">
            <v>MONTECRISTI-EL PRADO #1 - TIERRA DORADO MZ G - LOTE 18 LICORERIA MI REY MONTECRISTI / EL PRADO 1 MONTECRISTI 130209 MANABI</v>
          </cell>
        </row>
        <row r="4620">
          <cell r="A4620" t="str">
            <v>98914444</v>
          </cell>
          <cell r="B4620">
            <v>512250</v>
          </cell>
          <cell r="C4620" t="str">
            <v>98914444</v>
          </cell>
          <cell r="D4620" t="str">
            <v>HYCITE</v>
          </cell>
          <cell r="E4620" t="str">
            <v>DESPACHO</v>
          </cell>
          <cell r="F4620" t="str">
            <v>NORMAL</v>
          </cell>
          <cell r="G4620" t="str">
            <v>031002004249149</v>
          </cell>
          <cell r="H4620">
            <v>44966</v>
          </cell>
          <cell r="I4620" t="str">
            <v>ENTREGADO</v>
          </cell>
          <cell r="J4620">
            <v>44967</v>
          </cell>
          <cell r="K4620" t="str">
            <v>CINTHYA BASURTO</v>
          </cell>
          <cell r="L4620" t="str">
            <v>AV LA LORENA Y AV LAS AMERICAS URB PLAZA ASTUNIA SANTO DOMINGO LA AMERICAS 230118 SANTO DOMINGO</v>
          </cell>
        </row>
        <row r="4621">
          <cell r="A4621" t="str">
            <v>98914453</v>
          </cell>
          <cell r="B4621">
            <v>512251</v>
          </cell>
          <cell r="C4621" t="str">
            <v>98914453</v>
          </cell>
          <cell r="D4621" t="str">
            <v>HYCITE</v>
          </cell>
          <cell r="E4621" t="str">
            <v>DESPACHO</v>
          </cell>
          <cell r="F4621" t="str">
            <v>NORMAL</v>
          </cell>
          <cell r="G4621" t="str">
            <v>031002004249150</v>
          </cell>
          <cell r="H4621">
            <v>44966</v>
          </cell>
          <cell r="I4621" t="str">
            <v>ENTREGADO</v>
          </cell>
          <cell r="J4621">
            <v>44972</v>
          </cell>
          <cell r="K4621" t="str">
            <v>BLANCA ANDRADE</v>
          </cell>
          <cell r="L4621" t="str">
            <v>CALLE 2 CALLE B M 49 SL6 BARRIO TIERRA NUESTRA ESMERALDAS SIMON PLATA TORRES 080119 ESMERALDAS</v>
          </cell>
        </row>
        <row r="4622">
          <cell r="A4622" t="str">
            <v>98914872</v>
          </cell>
          <cell r="B4622">
            <v>512252</v>
          </cell>
          <cell r="C4622" t="str">
            <v>98914872</v>
          </cell>
          <cell r="D4622" t="str">
            <v>HYCITE</v>
          </cell>
          <cell r="E4622" t="str">
            <v>DESPACHO</v>
          </cell>
          <cell r="F4622" t="str">
            <v>NORMAL</v>
          </cell>
          <cell r="G4622" t="str">
            <v>031002004250174</v>
          </cell>
          <cell r="H4622">
            <v>44966</v>
          </cell>
          <cell r="I4622" t="str">
            <v>ENTREGADO</v>
          </cell>
          <cell r="J4622">
            <v>44967</v>
          </cell>
          <cell r="K4622" t="str">
            <v>EVELYN GARCES</v>
          </cell>
          <cell r="L4622" t="str">
            <v>AV 17 DE ABRIL Y GUAYAQUIL FRENTE CAPILLA CALVARIO COMERCIAL GARCES QUERO // BARRIO SUR LA MATRIZ 180602 TUNGURAHUA</v>
          </cell>
        </row>
        <row r="4623">
          <cell r="A4623" t="str">
            <v>98914906</v>
          </cell>
          <cell r="B4623">
            <v>512253</v>
          </cell>
          <cell r="C4623" t="str">
            <v>98914906</v>
          </cell>
          <cell r="D4623" t="str">
            <v>HYCITE</v>
          </cell>
          <cell r="E4623" t="str">
            <v>DESPACHO</v>
          </cell>
          <cell r="F4623" t="str">
            <v>NORMAL</v>
          </cell>
          <cell r="G4623" t="str">
            <v>ITQ6795</v>
          </cell>
          <cell r="H4623">
            <v>44966</v>
          </cell>
          <cell r="I4623" t="str">
            <v>ENTREGADO</v>
          </cell>
          <cell r="J4623">
            <v>44967</v>
          </cell>
          <cell r="K4623" t="str">
            <v>DANILO SILVA</v>
          </cell>
          <cell r="L4623" t="str">
            <v>URB LA PAMPA 1 PASAJE N6I CASA ES 314 DE LOS EUCALIPTOS QUITO ** LA PAMPA POMASQUI 170308 PICHINCHA</v>
          </cell>
        </row>
        <row r="4624">
          <cell r="A4624" t="str">
            <v>98914939</v>
          </cell>
          <cell r="B4624">
            <v>512254</v>
          </cell>
          <cell r="C4624" t="str">
            <v>98914939</v>
          </cell>
          <cell r="D4624" t="str">
            <v>HYCITE</v>
          </cell>
          <cell r="E4624" t="str">
            <v>DESPACHO</v>
          </cell>
          <cell r="F4624" t="str">
            <v>NORMAL</v>
          </cell>
          <cell r="G4624" t="str">
            <v>031002004249152</v>
          </cell>
          <cell r="H4624">
            <v>44966</v>
          </cell>
          <cell r="I4624" t="str">
            <v>ENTREGADO</v>
          </cell>
          <cell r="J4624">
            <v>44967</v>
          </cell>
          <cell r="K4624" t="str">
            <v>ALVARITA TORRES</v>
          </cell>
          <cell r="L4624" t="str">
            <v>PASAJE MILAGRO 6-21 ENTRE MACHALA Y STO DOMINGO FACHADA PIEDRA NEIGE PORTON BLAN LOJA CDLA MAESTRO VALLE (PARQUE INDUSTRIAL) 110107 LOJA</v>
          </cell>
        </row>
        <row r="4625">
          <cell r="A4625" t="str">
            <v>98915075</v>
          </cell>
          <cell r="B4625">
            <v>512255</v>
          </cell>
          <cell r="C4625" t="str">
            <v>98915075</v>
          </cell>
          <cell r="D4625" t="str">
            <v>HYCITE</v>
          </cell>
          <cell r="E4625" t="str">
            <v>DESPACHO</v>
          </cell>
          <cell r="F4625" t="str">
            <v>NORMAL</v>
          </cell>
          <cell r="G4625" t="str">
            <v>ITQ6796</v>
          </cell>
          <cell r="H4625">
            <v>44966</v>
          </cell>
          <cell r="I4625" t="str">
            <v>ENTREGADO</v>
          </cell>
          <cell r="J4625">
            <v>44967</v>
          </cell>
          <cell r="K4625" t="str">
            <v>ANDREA ORDONEZ</v>
          </cell>
          <cell r="L4625" t="str">
            <v>PSJ JARDIN 16 DE NOVIEMBRE EDIFICIO AVEDIS DPTO 92 QUITO / LA CAROLINA INAQUITO 170507 PICHINCHA</v>
          </cell>
        </row>
        <row r="4626">
          <cell r="A4626" t="str">
            <v>98915135</v>
          </cell>
          <cell r="B4626">
            <v>512256</v>
          </cell>
          <cell r="C4626" t="str">
            <v>98915135</v>
          </cell>
          <cell r="D4626" t="str">
            <v>HYCITE</v>
          </cell>
          <cell r="E4626" t="str">
            <v>DESPACHO</v>
          </cell>
          <cell r="F4626" t="str">
            <v>NORMAL</v>
          </cell>
          <cell r="G4626" t="str">
            <v>ITQ6797 / ITQ7213</v>
          </cell>
          <cell r="H4626">
            <v>44966</v>
          </cell>
          <cell r="I4626" t="str">
            <v>ENTREGADO</v>
          </cell>
          <cell r="J4626">
            <v>44972</v>
          </cell>
          <cell r="K4626" t="str">
            <v>JENIFER CECILIA ALDAZ CASTELLANO</v>
          </cell>
          <cell r="L4626" t="str">
            <v>CALLE C5 ENTRE AMAUTA Y OTOYA ÑAN, REFERENCIA ATRAS DE CONFITECA, VECINDARIO NUESTRO FUTURO, CASA BLANCA CON PORTONES VERDES OBSCUROS. PROVINCIA: PICHINCHA CANTON: QUITO PARROQUIA: QUITUMBE LOCALIDAD:</v>
          </cell>
        </row>
        <row r="4627">
          <cell r="A4627" t="str">
            <v>98915154</v>
          </cell>
          <cell r="B4627">
            <v>512257</v>
          </cell>
          <cell r="C4627" t="str">
            <v>98915154</v>
          </cell>
          <cell r="D4627" t="str">
            <v>HYCITE</v>
          </cell>
          <cell r="E4627" t="str">
            <v>DESPACHO</v>
          </cell>
          <cell r="F4627" t="str">
            <v>NORMAL</v>
          </cell>
          <cell r="G4627" t="str">
            <v>ITG6821</v>
          </cell>
          <cell r="H4627">
            <v>44966</v>
          </cell>
          <cell r="I4627" t="str">
            <v>ENTREGADO</v>
          </cell>
          <cell r="J4627">
            <v>44967</v>
          </cell>
          <cell r="K4627" t="str">
            <v>LUZ SIERRA</v>
          </cell>
          <cell r="L4627" t="str">
            <v>ISLA MOCOLI URB BARLOVENTO MZ 5 V. 15 SAMBORONDON-MOCOLI  LA PUNTILLA 092301 GUAYAS</v>
          </cell>
        </row>
        <row r="4628">
          <cell r="A4628" t="str">
            <v>98915206</v>
          </cell>
          <cell r="B4628">
            <v>512258</v>
          </cell>
          <cell r="C4628" t="str">
            <v>98915206</v>
          </cell>
          <cell r="D4628" t="str">
            <v>HYCITE</v>
          </cell>
          <cell r="E4628" t="str">
            <v>DESPACHO</v>
          </cell>
          <cell r="F4628" t="str">
            <v>NORMAL</v>
          </cell>
          <cell r="G4628" t="str">
            <v>031002004250175</v>
          </cell>
          <cell r="H4628">
            <v>44966</v>
          </cell>
          <cell r="I4628" t="str">
            <v>ENTREGADO</v>
          </cell>
          <cell r="J4628">
            <v>44967</v>
          </cell>
          <cell r="K4628" t="str">
            <v>YESENIA VARGAS</v>
          </cell>
          <cell r="L4628" t="str">
            <v>JUAN PABLO SEGUNDO Y JUAN JOSE ENTRADA EN LA MANO DE FERTISA PALESTINA CENTRO PALESTINA 091307 GUAYAS</v>
          </cell>
        </row>
        <row r="4629">
          <cell r="A4629" t="str">
            <v>98915235</v>
          </cell>
          <cell r="B4629">
            <v>512259</v>
          </cell>
          <cell r="C4629" t="str">
            <v>98915235</v>
          </cell>
          <cell r="D4629" t="str">
            <v>HYCITE</v>
          </cell>
          <cell r="E4629" t="str">
            <v>DESPACHO</v>
          </cell>
          <cell r="F4629" t="str">
            <v>NORMAL</v>
          </cell>
          <cell r="G4629" t="str">
            <v>031002004249154</v>
          </cell>
          <cell r="H4629">
            <v>44966</v>
          </cell>
          <cell r="I4629" t="str">
            <v>ENTREGADO</v>
          </cell>
          <cell r="J4629">
            <v>44970</v>
          </cell>
          <cell r="K4629" t="str">
            <v>JIMMY RIVERA</v>
          </cell>
          <cell r="L4629" t="str">
            <v>LA DUNAS 2 MZ B2 CALLEJON CASA CON TIENDA JERUSA SALINAS // NORTE VICENTE ROCAFUERTE 241503 SANTA ELENA</v>
          </cell>
        </row>
        <row r="4630">
          <cell r="A4630" t="str">
            <v>98915305</v>
          </cell>
          <cell r="B4630">
            <v>512260</v>
          </cell>
          <cell r="C4630" t="str">
            <v>98915305</v>
          </cell>
          <cell r="D4630" t="str">
            <v>HYCITE</v>
          </cell>
          <cell r="E4630" t="str">
            <v>DESPACHO</v>
          </cell>
          <cell r="F4630" t="str">
            <v>NORMAL</v>
          </cell>
          <cell r="G4630" t="str">
            <v>031002004249155</v>
          </cell>
          <cell r="H4630">
            <v>44966</v>
          </cell>
          <cell r="I4630" t="str">
            <v>ENTREGADO</v>
          </cell>
          <cell r="J4630">
            <v>44968</v>
          </cell>
          <cell r="K4630" t="str">
            <v>MONICA COSTA</v>
          </cell>
          <cell r="L4630" t="str">
            <v>BOLIVAR BAILON CARLOS ROMAN (ESQUINA PORTON NEGRO) LOJA//SAN JOSE BAJO VALLE (PARQUE INDUSTRIAL) 110110 LOJA</v>
          </cell>
        </row>
        <row r="4631">
          <cell r="A4631" t="str">
            <v>98915400</v>
          </cell>
          <cell r="B4631">
            <v>512261</v>
          </cell>
          <cell r="C4631" t="str">
            <v>98915400</v>
          </cell>
          <cell r="D4631" t="str">
            <v>HYCITE</v>
          </cell>
          <cell r="E4631" t="str">
            <v>DESPACHO</v>
          </cell>
          <cell r="F4631" t="str">
            <v>NORMAL</v>
          </cell>
          <cell r="G4631" t="str">
            <v>031002004249156</v>
          </cell>
          <cell r="H4631">
            <v>44966</v>
          </cell>
          <cell r="I4631" t="str">
            <v>ENTREGADO</v>
          </cell>
          <cell r="J4631">
            <v>44967</v>
          </cell>
          <cell r="K4631" t="str">
            <v>LUIS SANCHEZ</v>
          </cell>
          <cell r="L4631" t="str">
            <v>GARCIA MORENO-CALLE D AL LADO DE VIVERO SU ELECCION JOYA DE LOS SACHAS-OSWALDO GUAYASAMIN JOYA DE LOS SACHAS 220101 ORELLANA</v>
          </cell>
        </row>
        <row r="4632">
          <cell r="A4632" t="str">
            <v>98916355</v>
          </cell>
          <cell r="B4632">
            <v>512262</v>
          </cell>
          <cell r="C4632" t="str">
            <v>98916355</v>
          </cell>
          <cell r="D4632" t="str">
            <v>HYCITE</v>
          </cell>
          <cell r="E4632" t="str">
            <v>DESPACHO</v>
          </cell>
          <cell r="F4632" t="str">
            <v>NORMAL</v>
          </cell>
          <cell r="G4632" t="str">
            <v>ITG6799</v>
          </cell>
          <cell r="H4632">
            <v>44966</v>
          </cell>
          <cell r="I4632" t="str">
            <v>ENTREGADO</v>
          </cell>
          <cell r="J4632">
            <v>44970</v>
          </cell>
          <cell r="K4632" t="str">
            <v>MARJORIE PIZA</v>
          </cell>
          <cell r="L4632" t="str">
            <v>URB JARDINES DEL SALADO MZ-218 V-6 GUAYAQUIL // NORTE TARQUI 090616 GUAYAS</v>
          </cell>
        </row>
        <row r="4633">
          <cell r="A4633" t="str">
            <v>98916424</v>
          </cell>
          <cell r="B4633">
            <v>512263</v>
          </cell>
          <cell r="C4633" t="str">
            <v>98916424</v>
          </cell>
          <cell r="D4633" t="str">
            <v>HYCITE</v>
          </cell>
          <cell r="E4633" t="str">
            <v>DESPACHO</v>
          </cell>
          <cell r="F4633" t="str">
            <v>NORMAL</v>
          </cell>
          <cell r="G4633" t="str">
            <v>031002004249157</v>
          </cell>
          <cell r="H4633">
            <v>44966</v>
          </cell>
          <cell r="I4633" t="str">
            <v>DEVOLUCION_EN_PROCESO</v>
          </cell>
          <cell r="J4633">
            <v>44972</v>
          </cell>
          <cell r="K4633" t="str">
            <v>MARIUXI CORREA</v>
          </cell>
          <cell r="L4633" t="str">
            <v>RUBEN DARIO # 357-51 Y JOSE GOAL LOJA SAN SEBASTIAN 110110 LOJA</v>
          </cell>
        </row>
        <row r="4634">
          <cell r="A4634" t="str">
            <v>98916864</v>
          </cell>
          <cell r="B4634">
            <v>512264</v>
          </cell>
          <cell r="C4634" t="str">
            <v>98916864</v>
          </cell>
          <cell r="D4634" t="str">
            <v>HYCITE</v>
          </cell>
          <cell r="E4634" t="str">
            <v>DESPACHO</v>
          </cell>
          <cell r="F4634" t="str">
            <v>NORMAL</v>
          </cell>
          <cell r="G4634" t="str">
            <v>031002004249158</v>
          </cell>
          <cell r="H4634">
            <v>44966</v>
          </cell>
          <cell r="I4634" t="str">
            <v>ENTREGADO</v>
          </cell>
          <cell r="J4634">
            <v>44971</v>
          </cell>
          <cell r="K4634" t="str">
            <v>MATILDE ROMO</v>
          </cell>
          <cell r="L4634" t="str">
            <v>CDLA LOS JARDINES GUAYAQUIL ENTRE 4TA AL FRENTE DE LA URBANIZACION LA ALCANTAR MACHALA LA PROVIDENCIA 070205 EL ORO</v>
          </cell>
        </row>
        <row r="4635">
          <cell r="A4635" t="str">
            <v>98916958</v>
          </cell>
          <cell r="B4635">
            <v>512265</v>
          </cell>
          <cell r="C4635" t="str">
            <v>98916958</v>
          </cell>
          <cell r="D4635" t="str">
            <v>HYCITE</v>
          </cell>
          <cell r="E4635" t="str">
            <v>DESPACHO</v>
          </cell>
          <cell r="F4635" t="str">
            <v>NORMAL</v>
          </cell>
          <cell r="G4635" t="str">
            <v>ITQ6800</v>
          </cell>
          <cell r="H4635">
            <v>44966</v>
          </cell>
          <cell r="I4635" t="str">
            <v>ENTREGADO</v>
          </cell>
          <cell r="J4635">
            <v>44967</v>
          </cell>
          <cell r="K4635" t="str">
            <v>LOIDA CANACUAN</v>
          </cell>
          <cell r="L4635" t="str">
            <v>IQUIQUE 132 ESCUELA DE MEDICINA UNIV CENTRAL LUIS SADIRO GARIFA FRENTE AL QUITO EL DORADO PUENTE AMARILLO ITCHIMBIA 170403 PICHINCHA</v>
          </cell>
        </row>
        <row r="4636">
          <cell r="A4636" t="str">
            <v>98917959</v>
          </cell>
          <cell r="B4636">
            <v>512266</v>
          </cell>
          <cell r="C4636" t="str">
            <v>98917959</v>
          </cell>
          <cell r="D4636" t="str">
            <v>HYCITE</v>
          </cell>
          <cell r="E4636" t="str">
            <v>DESPACHO</v>
          </cell>
          <cell r="F4636" t="str">
            <v>NORMAL</v>
          </cell>
          <cell r="G4636" t="str">
            <v>ITQ6801</v>
          </cell>
          <cell r="H4636">
            <v>44966</v>
          </cell>
          <cell r="I4636" t="str">
            <v>ENTREGADO</v>
          </cell>
          <cell r="J4636">
            <v>44970</v>
          </cell>
          <cell r="K4636" t="str">
            <v>LENIN BOLANOS</v>
          </cell>
          <cell r="L4636" t="str">
            <v>MANUELA ESPEJO E642 Y DOMINGO SEGURA CASA DE 2 PISOS VERDE 2 PISO EN CONSTRUC QUITO// LUZ Y VIDA CALDERON(CARAPUNGO) 170205 PICHINCHA</v>
          </cell>
        </row>
        <row r="4637">
          <cell r="A4637" t="str">
            <v>98918181</v>
          </cell>
          <cell r="B4637">
            <v>512267</v>
          </cell>
          <cell r="C4637" t="str">
            <v>98918181</v>
          </cell>
          <cell r="D4637" t="str">
            <v>HYCITE</v>
          </cell>
          <cell r="E4637" t="str">
            <v>DESPACHO</v>
          </cell>
          <cell r="F4637" t="str">
            <v>NORMAL</v>
          </cell>
          <cell r="G4637" t="str">
            <v>ITQ6802</v>
          </cell>
          <cell r="H4637">
            <v>44966</v>
          </cell>
          <cell r="I4637" t="str">
            <v>ENTREGADO</v>
          </cell>
          <cell r="J4637">
            <v>44967</v>
          </cell>
          <cell r="K4637" t="str">
            <v>FABIAN JARAMILLO</v>
          </cell>
          <cell r="L4637" t="str">
            <v>AV MIGUEL ANGEL S7-127 JACOBO VIGNOLA EDIF J-R QUITO / URBANIZACION PRIMAVERA 2 CUMBAYA 170157 PICHINCHA</v>
          </cell>
        </row>
        <row r="4638">
          <cell r="A4638" t="str">
            <v>98896229</v>
          </cell>
          <cell r="B4638">
            <v>512180</v>
          </cell>
          <cell r="C4638" t="str">
            <v>98896229</v>
          </cell>
          <cell r="D4638" t="str">
            <v>HYCITE</v>
          </cell>
          <cell r="E4638" t="str">
            <v>DESPACHO</v>
          </cell>
          <cell r="F4638" t="str">
            <v>NORMAL</v>
          </cell>
          <cell r="G4638" t="str">
            <v>ITQ6758 / ITQ7444</v>
          </cell>
          <cell r="H4638">
            <v>44966</v>
          </cell>
          <cell r="I4638" t="str">
            <v>HABILITADO_RUTEO</v>
          </cell>
          <cell r="J4638">
            <v>44973</v>
          </cell>
          <cell r="K4638" t="str">
            <v>ERIKA RUEDA</v>
          </cell>
          <cell r="L4638" t="str">
            <v>CALLES ISLA FERNANDINA N43-125 Y TOMAS DE BERLANGA. EDIFICIO CENTRO DE NEGOCIOS. A 300 MTS DE LA PISCINA DE CONCENTRACIÓN DEPORTIVA DE PICHINCHA PROVINCIA PICHINCHA. CIUDAD QUITO. LOCALIDAD JIPIJAPA.</v>
          </cell>
        </row>
        <row r="4639">
          <cell r="A4639" t="str">
            <v>98896792</v>
          </cell>
          <cell r="B4639">
            <v>512181</v>
          </cell>
          <cell r="C4639" t="str">
            <v>98896792</v>
          </cell>
          <cell r="D4639" t="str">
            <v>HYCITE</v>
          </cell>
          <cell r="E4639" t="str">
            <v>DESPACHO</v>
          </cell>
          <cell r="F4639" t="str">
            <v>NORMAL</v>
          </cell>
          <cell r="G4639" t="str">
            <v>031002004249121</v>
          </cell>
          <cell r="H4639">
            <v>44966</v>
          </cell>
          <cell r="I4639" t="str">
            <v>ENTREGADO</v>
          </cell>
          <cell r="J4639">
            <v>44968</v>
          </cell>
          <cell r="K4639" t="str">
            <v>BLANCA ROMERO</v>
          </cell>
          <cell r="L4639" t="str">
            <v>ALEJANDRO CASTRO BENITES MINIMARKET LA GRAN AVENIDA MACHALA // EL BOSQUE NUEVE DE MAYO 070213 EL ORO</v>
          </cell>
        </row>
        <row r="4640">
          <cell r="A4640" t="str">
            <v>98897507</v>
          </cell>
          <cell r="B4640">
            <v>512182</v>
          </cell>
          <cell r="C4640" t="str">
            <v>98897507</v>
          </cell>
          <cell r="D4640" t="str">
            <v>HYCITE</v>
          </cell>
          <cell r="E4640" t="str">
            <v>DESPACHO</v>
          </cell>
          <cell r="F4640" t="str">
            <v>NORMAL</v>
          </cell>
          <cell r="G4640" t="str">
            <v>031002004249122.</v>
          </cell>
          <cell r="H4640">
            <v>44966</v>
          </cell>
          <cell r="I4640" t="str">
            <v>EN_TRANSITO</v>
          </cell>
          <cell r="J4640">
            <v>44973</v>
          </cell>
          <cell r="K4640" t="str">
            <v>AMADA CRUZ</v>
          </cell>
          <cell r="L4640" t="str">
            <v>AV QUITO Y RIO CHIMBO 122 AL LADO CASA DEL BANQUETE SANTO DOMINGO//URBANIZACION PAZMINO ZARACAY 230103 SANTO DOMINGO</v>
          </cell>
        </row>
        <row r="4641">
          <cell r="A4641" t="str">
            <v>98898062</v>
          </cell>
          <cell r="B4641">
            <v>512183</v>
          </cell>
          <cell r="C4641" t="str">
            <v>98898062</v>
          </cell>
          <cell r="D4641" t="str">
            <v>HYCITE</v>
          </cell>
          <cell r="E4641" t="str">
            <v>DESPACHO</v>
          </cell>
          <cell r="F4641" t="str">
            <v>NORMAL</v>
          </cell>
          <cell r="G4641" t="str">
            <v>ITG6759</v>
          </cell>
          <cell r="H4641">
            <v>44966</v>
          </cell>
          <cell r="I4641" t="str">
            <v>ENTREGADO</v>
          </cell>
          <cell r="J4641">
            <v>44967</v>
          </cell>
          <cell r="K4641" t="str">
            <v>EUFEMIA VELEZ</v>
          </cell>
          <cell r="L4641" t="str">
            <v>BASTION POPULAR BLOQUE 1A MZ 596 SOLAR 12 GUAYAQUIL//BASTION POPULAR TARQUI 090154 GUAYAS</v>
          </cell>
        </row>
        <row r="4642">
          <cell r="A4642" t="str">
            <v>98898843</v>
          </cell>
          <cell r="B4642">
            <v>512184</v>
          </cell>
          <cell r="C4642" t="str">
            <v>98898843</v>
          </cell>
          <cell r="D4642" t="str">
            <v>HYCITE</v>
          </cell>
          <cell r="E4642" t="str">
            <v>DESPACHO</v>
          </cell>
          <cell r="F4642" t="str">
            <v>NORMAL</v>
          </cell>
          <cell r="G4642" t="str">
            <v>031002004249123</v>
          </cell>
          <cell r="H4642">
            <v>44966</v>
          </cell>
          <cell r="I4642" t="str">
            <v>ENTREGADO</v>
          </cell>
          <cell r="J4642">
            <v>44971</v>
          </cell>
          <cell r="K4642" t="str">
            <v>ZOILA MONGE</v>
          </cell>
          <cell r="L4642" t="str">
            <v>JULIO ARTEAGA HIRTENCIA GUEVARA M DISTRITO DE SALUD 14 MACAS (MORONA)//LA BARRANCA MACAS 140101 MORONA-SANTIAGO</v>
          </cell>
        </row>
        <row r="4643">
          <cell r="A4643" t="str">
            <v>98898853</v>
          </cell>
          <cell r="B4643">
            <v>512185</v>
          </cell>
          <cell r="C4643" t="str">
            <v>98898853</v>
          </cell>
          <cell r="D4643" t="str">
            <v>HYCITE</v>
          </cell>
          <cell r="E4643" t="str">
            <v>DESPACHO</v>
          </cell>
          <cell r="F4643" t="str">
            <v>NORMAL</v>
          </cell>
          <cell r="G4643" t="str">
            <v>031002004249124</v>
          </cell>
          <cell r="H4643">
            <v>44966</v>
          </cell>
          <cell r="I4643" t="str">
            <v>ENTREGADO</v>
          </cell>
          <cell r="J4643">
            <v>44973</v>
          </cell>
          <cell r="K4643" t="str">
            <v>DORIAN COELLO</v>
          </cell>
          <cell r="L4643" t="str">
            <v>PADRE JUAN VIENA /JORGE FELIPE RIVADENEIRA A 3 CUADRAS ADENTRO DEL LETR MORONA // B TINGUICHACA MACAS 140101 MORONA-SANTIAGO</v>
          </cell>
        </row>
        <row r="4644">
          <cell r="A4644" t="str">
            <v>98899363</v>
          </cell>
          <cell r="B4644">
            <v>512186</v>
          </cell>
          <cell r="C4644" t="str">
            <v>98899363</v>
          </cell>
          <cell r="D4644" t="str">
            <v>HYCITE</v>
          </cell>
          <cell r="E4644" t="str">
            <v>DESPACHO</v>
          </cell>
          <cell r="F4644" t="str">
            <v>NORMAL</v>
          </cell>
          <cell r="G4644" t="str">
            <v>ITG6760</v>
          </cell>
          <cell r="H4644">
            <v>44966</v>
          </cell>
          <cell r="I4644" t="str">
            <v>ENTREGADO</v>
          </cell>
          <cell r="J4644">
            <v>44967</v>
          </cell>
          <cell r="K4644" t="str">
            <v>JOSEFA MEDRANDA</v>
          </cell>
          <cell r="L4644" t="str">
            <v>PROSPERINA 4TO PASAJE 42A NO MZ-0026 12 ESQUI CANCHA GUAYAQUIL // TARQUI TARQUI 090605 GUAYAS</v>
          </cell>
        </row>
        <row r="4645">
          <cell r="A4645" t="str">
            <v>98899681</v>
          </cell>
          <cell r="B4645">
            <v>512187</v>
          </cell>
          <cell r="C4645" t="str">
            <v>98899681</v>
          </cell>
          <cell r="D4645" t="str">
            <v>HYCITE</v>
          </cell>
          <cell r="E4645" t="str">
            <v>DESPACHO</v>
          </cell>
          <cell r="F4645" t="str">
            <v>NORMAL</v>
          </cell>
          <cell r="G4645" t="str">
            <v>031002004250170</v>
          </cell>
          <cell r="H4645">
            <v>44966</v>
          </cell>
          <cell r="I4645" t="str">
            <v>ENTREGADO</v>
          </cell>
          <cell r="J4645">
            <v>44967</v>
          </cell>
          <cell r="K4645" t="str">
            <v>JOSE OBANDO</v>
          </cell>
          <cell r="L4645" t="str">
            <v>PASAJE SALVADOR DALID A RAMON DEL VALLE AMBATO // MINARICA 1  HUACHI CHICO 180101 TUNGURAHUA</v>
          </cell>
        </row>
        <row r="4646">
          <cell r="A4646" t="str">
            <v>98899966</v>
          </cell>
          <cell r="B4646">
            <v>512188</v>
          </cell>
          <cell r="C4646" t="str">
            <v>98899966</v>
          </cell>
          <cell r="D4646" t="str">
            <v>HYCITE</v>
          </cell>
          <cell r="E4646" t="str">
            <v>DESPACHO</v>
          </cell>
          <cell r="F4646" t="str">
            <v>NORMAL</v>
          </cell>
          <cell r="G4646" t="str">
            <v>ITG6818</v>
          </cell>
          <cell r="H4646">
            <v>44966</v>
          </cell>
          <cell r="I4646" t="str">
            <v>ENTREGADO</v>
          </cell>
          <cell r="J4646">
            <v>44967</v>
          </cell>
          <cell r="K4646" t="str">
            <v>JOSE PILAQUINGA</v>
          </cell>
          <cell r="L4646" t="str">
            <v>AV ILALO VIA AL BALNEARIO ILALO FRENTE A LA CASA BARRIAL BOLLIVARO QUITO // VALLE DE LOS CHILLOS LA MERCED 170810 PICHINCHA</v>
          </cell>
        </row>
        <row r="4647">
          <cell r="A4647" t="str">
            <v>98900383</v>
          </cell>
          <cell r="B4647">
            <v>512189</v>
          </cell>
          <cell r="C4647" t="str">
            <v>98900383</v>
          </cell>
          <cell r="D4647" t="str">
            <v>HYCITE</v>
          </cell>
          <cell r="E4647" t="str">
            <v>DESPACHO</v>
          </cell>
          <cell r="F4647" t="str">
            <v>NORMAL</v>
          </cell>
          <cell r="G4647" t="str">
            <v>ITG6761</v>
          </cell>
          <cell r="H4647">
            <v>44966</v>
          </cell>
          <cell r="I4647" t="str">
            <v>ENTREGADO</v>
          </cell>
          <cell r="J4647">
            <v>44967</v>
          </cell>
          <cell r="K4647" t="str">
            <v>ERWIN BORJA</v>
          </cell>
          <cell r="L4647" t="str">
            <v>URB PRINCIPE FELIPE MZ-10 VILLA -7 DAULE // VILLA DEL REY  LA AURORA 090502 GUAYAS</v>
          </cell>
        </row>
        <row r="4648">
          <cell r="A4648" t="str">
            <v>98900923</v>
          </cell>
          <cell r="B4648">
            <v>512191</v>
          </cell>
          <cell r="C4648" t="str">
            <v>98900923</v>
          </cell>
          <cell r="D4648" t="str">
            <v>HYCITE</v>
          </cell>
          <cell r="E4648" t="str">
            <v>DESPACHO</v>
          </cell>
          <cell r="F4648" t="str">
            <v>NORMAL</v>
          </cell>
          <cell r="G4648" t="str">
            <v>031002004249126</v>
          </cell>
          <cell r="H4648">
            <v>44966</v>
          </cell>
          <cell r="I4648" t="str">
            <v>ENTREGADO</v>
          </cell>
          <cell r="J4648">
            <v>44971</v>
          </cell>
          <cell r="K4648" t="str">
            <v>FLOR GOMEZ</v>
          </cell>
          <cell r="L4648" t="str">
            <v>URB IERAC 69 SIMON BOLIVAR Y JOSE MONTI SANTO DOMINGO // SANTO DOMINGO RIO VERDE 230105 SANTO DOMINGO</v>
          </cell>
        </row>
        <row r="4649">
          <cell r="A4649" t="str">
            <v>98900938</v>
          </cell>
          <cell r="B4649">
            <v>512192</v>
          </cell>
          <cell r="C4649" t="str">
            <v>98900938</v>
          </cell>
          <cell r="D4649" t="str">
            <v>HYCITE</v>
          </cell>
          <cell r="E4649" t="str">
            <v>DESPACHO</v>
          </cell>
          <cell r="F4649" t="str">
            <v>NORMAL</v>
          </cell>
          <cell r="G4649" t="str">
            <v>ITQ6824</v>
          </cell>
          <cell r="H4649">
            <v>44966</v>
          </cell>
          <cell r="I4649" t="str">
            <v>ENTREGADO</v>
          </cell>
          <cell r="J4649">
            <v>44967</v>
          </cell>
          <cell r="K4649" t="str">
            <v>MARIA ZAMBRANO</v>
          </cell>
          <cell r="L4649" t="str">
            <v>EL SOL # OE 14-190 Y MARTE CONJ SIERRA DORADA CASA#4 FRENTE CONJUNTO SOL VALLE RUMINAHUI // VALLE DE LOS CHILLOS ALANGASI 170804 PICHINCHA</v>
          </cell>
        </row>
        <row r="4650">
          <cell r="A4650" t="str">
            <v>98901060</v>
          </cell>
          <cell r="B4650">
            <v>512193</v>
          </cell>
          <cell r="C4650" t="str">
            <v>98901060</v>
          </cell>
          <cell r="D4650" t="str">
            <v>HYCITE</v>
          </cell>
          <cell r="E4650" t="str">
            <v>DESPACHO</v>
          </cell>
          <cell r="F4650" t="str">
            <v>NORMAL</v>
          </cell>
          <cell r="G4650" t="str">
            <v>ITQ6764 / ITQ7273</v>
          </cell>
          <cell r="H4650">
            <v>44966</v>
          </cell>
          <cell r="I4650" t="str">
            <v>ENTREGADO</v>
          </cell>
          <cell r="J4650">
            <v>44973</v>
          </cell>
          <cell r="K4650" t="str">
            <v>GLADYS YANCHATUÑA TIBÁN</v>
          </cell>
          <cell r="L4650" t="str">
            <v>BARTOLOME DE ZAMORA N64-174 Y BELLAVISTA REFERENCIA: LOCAL DE PLÁSTICOS Y LLAVES, ENTREGAR EL PRODUCTO SOLICITA QUE LE LLAMEN PARA LA ENTREGA.  QUITO//OFELIA COTOCALLAO PICHINCHA</v>
          </cell>
        </row>
        <row r="4651">
          <cell r="A4651" t="str">
            <v>98901322</v>
          </cell>
          <cell r="B4651">
            <v>512194</v>
          </cell>
          <cell r="C4651" t="str">
            <v>98901322</v>
          </cell>
          <cell r="D4651" t="str">
            <v>HYCITE</v>
          </cell>
          <cell r="E4651" t="str">
            <v>DESPACHO</v>
          </cell>
          <cell r="F4651" t="str">
            <v>NORMAL</v>
          </cell>
          <cell r="G4651" t="str">
            <v>ITQ6765</v>
          </cell>
          <cell r="H4651">
            <v>44966</v>
          </cell>
          <cell r="I4651" t="str">
            <v>ENTREGADO</v>
          </cell>
          <cell r="J4651">
            <v>44967</v>
          </cell>
          <cell r="K4651" t="str">
            <v>LUIS DIAZ</v>
          </cell>
          <cell r="L4651" t="str">
            <v>CESAR VILLACRES OE10.235 NY ANTONIO COST FRENTE DE CENTRO DE INGLES BUC KINGHAN QUITO// /COCHAPAMBA COCHAPAMBA 170132 PICHINCHA</v>
          </cell>
        </row>
        <row r="4652">
          <cell r="A4652" t="str">
            <v>98902784</v>
          </cell>
          <cell r="B4652">
            <v>512195</v>
          </cell>
          <cell r="C4652" t="str">
            <v>98902784</v>
          </cell>
          <cell r="D4652" t="str">
            <v>HYCITE</v>
          </cell>
          <cell r="E4652" t="str">
            <v>DESPACHO</v>
          </cell>
          <cell r="F4652" t="str">
            <v>NORMAL</v>
          </cell>
          <cell r="G4652" t="str">
            <v>ITG6766</v>
          </cell>
          <cell r="H4652">
            <v>44966</v>
          </cell>
          <cell r="I4652" t="str">
            <v>ENTREGADO</v>
          </cell>
          <cell r="J4652">
            <v>44967</v>
          </cell>
          <cell r="K4652" t="str">
            <v>MARICELA CASTRO</v>
          </cell>
          <cell r="L4652" t="str">
            <v>KILOMETRO 16 VIA DAULE MZ 10 SL 1900 A UNA CUADRA DE LA FABRICA BIG COLA GUAYAQUIL//NORTE TARQUI 090154 GUAYAS</v>
          </cell>
        </row>
        <row r="4653">
          <cell r="A4653" t="str">
            <v>98903344</v>
          </cell>
          <cell r="B4653">
            <v>512196</v>
          </cell>
          <cell r="C4653" t="str">
            <v>98903344</v>
          </cell>
          <cell r="D4653" t="str">
            <v>HYCITE</v>
          </cell>
          <cell r="E4653" t="str">
            <v>DESPACHO</v>
          </cell>
          <cell r="F4653" t="str">
            <v>NORMAL</v>
          </cell>
          <cell r="G4653" t="str">
            <v>031002004249127</v>
          </cell>
          <cell r="H4653">
            <v>44966</v>
          </cell>
          <cell r="I4653" t="str">
            <v>ENTREGADO</v>
          </cell>
          <cell r="J4653">
            <v>44967</v>
          </cell>
          <cell r="K4653" t="str">
            <v>CESAR LOPEZ</v>
          </cell>
          <cell r="L4653" t="str">
            <v>CHASAHUACO VIA A CHIMBO FRENTE A LA CRUZ DE CHAQUESTANCIA BAJO SAN MIGUEL//SAN MIGUEL SANTIAGO 020303 BOLIVAR</v>
          </cell>
        </row>
        <row r="4654">
          <cell r="A4654" t="str">
            <v>98903736</v>
          </cell>
          <cell r="B4654">
            <v>512197</v>
          </cell>
          <cell r="C4654" t="str">
            <v>98903736</v>
          </cell>
          <cell r="D4654" t="str">
            <v>HYCITE</v>
          </cell>
          <cell r="E4654" t="str">
            <v>DESPACHO</v>
          </cell>
          <cell r="F4654" t="str">
            <v>NORMAL</v>
          </cell>
          <cell r="G4654" t="str">
            <v>ITQ6767</v>
          </cell>
          <cell r="H4654">
            <v>44966</v>
          </cell>
          <cell r="I4654" t="str">
            <v>ENTREGADO</v>
          </cell>
          <cell r="J4654">
            <v>44967</v>
          </cell>
          <cell r="K4654" t="str">
            <v>FRANCISCO GUAYPACHA</v>
          </cell>
          <cell r="L4654" t="str">
            <v>GUEPI E ISLA ISAVELA ESQ QUITO// JIPIJAPA JIPIJAPA 170501 PICHINCHA</v>
          </cell>
        </row>
        <row r="4655">
          <cell r="A4655" t="str">
            <v>98903836</v>
          </cell>
          <cell r="B4655">
            <v>512198</v>
          </cell>
          <cell r="C4655" t="str">
            <v>98903836</v>
          </cell>
          <cell r="D4655" t="str">
            <v>HYCITE</v>
          </cell>
          <cell r="E4655" t="str">
            <v>DESPACHO</v>
          </cell>
          <cell r="F4655" t="str">
            <v>NORMAL</v>
          </cell>
          <cell r="G4655" t="str">
            <v>ITG6768</v>
          </cell>
          <cell r="H4655">
            <v>44966</v>
          </cell>
          <cell r="I4655" t="str">
            <v>ENTREGADO</v>
          </cell>
          <cell r="J4655">
            <v>44967</v>
          </cell>
          <cell r="K4655" t="str">
            <v>REBECA PASTRANO</v>
          </cell>
          <cell r="L4655" t="str">
            <v>COOPERATIVA UNION DE LOS BANANEROS MANZANA 31 SOLAR 34 GUAYAQUIL//GUASMO SUR XIMENA 090114 GUAYAS</v>
          </cell>
        </row>
        <row r="4656">
          <cell r="A4656" t="str">
            <v>98903967</v>
          </cell>
          <cell r="B4656">
            <v>512199</v>
          </cell>
          <cell r="C4656" t="str">
            <v>98903967</v>
          </cell>
          <cell r="D4656" t="str">
            <v>HYCITE</v>
          </cell>
          <cell r="E4656" t="str">
            <v>DESPACHO</v>
          </cell>
          <cell r="F4656" t="str">
            <v>NORMAL</v>
          </cell>
          <cell r="G4656" t="str">
            <v>031002004249128</v>
          </cell>
          <cell r="H4656">
            <v>44966</v>
          </cell>
          <cell r="I4656" t="str">
            <v>ENTREGADO</v>
          </cell>
          <cell r="J4656">
            <v>44967</v>
          </cell>
          <cell r="K4656" t="str">
            <v>TERESA BOLANOS</v>
          </cell>
          <cell r="L4656" t="str">
            <v>AV FAUSTO YEPEZ TERAN (COMEDOR PERIPERIC SEGUNTO PUENTE IBARRA// FINCAR VACACIONALES SA AGUSTIN SAN ANTONIO 100109 IMBABURA</v>
          </cell>
        </row>
        <row r="4657">
          <cell r="A4657" t="str">
            <v>98904190</v>
          </cell>
          <cell r="B4657">
            <v>512200</v>
          </cell>
          <cell r="C4657" t="str">
            <v>98904190</v>
          </cell>
          <cell r="D4657" t="str">
            <v>HYCITE</v>
          </cell>
          <cell r="E4657" t="str">
            <v>DESPACHO</v>
          </cell>
          <cell r="F4657" t="str">
            <v>NORMAL</v>
          </cell>
          <cell r="G4657" t="str">
            <v>ITC6816</v>
          </cell>
          <cell r="H4657">
            <v>44966</v>
          </cell>
          <cell r="I4657" t="str">
            <v>ENTREGADO</v>
          </cell>
          <cell r="J4657">
            <v>44967</v>
          </cell>
          <cell r="K4657" t="str">
            <v>HILDA GUEVARA</v>
          </cell>
          <cell r="L4657" t="str">
            <v>EL OBSERVADOR # 1-36 Y MEDARDO ANGEL SILVA Y JORGE CARRERA CUENCA / CANARIBAMBA CANARIBAMBA 010102 AZUAY</v>
          </cell>
        </row>
        <row r="4658">
          <cell r="A4658" t="str">
            <v>98904219</v>
          </cell>
          <cell r="B4658">
            <v>512201</v>
          </cell>
          <cell r="C4658" t="str">
            <v>98904219</v>
          </cell>
          <cell r="D4658" t="str">
            <v>HYCITE</v>
          </cell>
          <cell r="E4658" t="str">
            <v>DESPACHO</v>
          </cell>
          <cell r="F4658" t="str">
            <v>NORMAL</v>
          </cell>
          <cell r="G4658" t="str">
            <v>031002004249129</v>
          </cell>
          <cell r="H4658">
            <v>44966</v>
          </cell>
          <cell r="I4658" t="str">
            <v>ENTREGADO</v>
          </cell>
          <cell r="J4658">
            <v>44967</v>
          </cell>
          <cell r="K4658" t="str">
            <v>WILSON SANCHEZ</v>
          </cell>
          <cell r="L4658" t="str">
            <v>CALLE ROTARIA Y AV REALES TAMARINDOS. DIAGONAL A LA URBANIZACIA,N LA CORUA,A.  18 DE OCTUBRE 130103 MANABA</v>
          </cell>
        </row>
        <row r="4659">
          <cell r="A4659" t="str">
            <v>98904311</v>
          </cell>
          <cell r="B4659">
            <v>512202</v>
          </cell>
          <cell r="C4659" t="str">
            <v>98904311</v>
          </cell>
          <cell r="D4659" t="str">
            <v>HYCITE</v>
          </cell>
          <cell r="E4659" t="str">
            <v>DESPACHO</v>
          </cell>
          <cell r="F4659" t="str">
            <v>NORMAL</v>
          </cell>
          <cell r="G4659" t="str">
            <v>ITQ6769</v>
          </cell>
          <cell r="H4659">
            <v>44966</v>
          </cell>
          <cell r="I4659" t="str">
            <v>ENTREGADO</v>
          </cell>
          <cell r="J4659">
            <v>44967</v>
          </cell>
          <cell r="K4659" t="str">
            <v>KARINA VERDESOTO</v>
          </cell>
          <cell r="L4659" t="str">
            <v>URB EL CONDADO 1ERA ETAPA PASAJE D1 LOTE 366 Y CALLE D QUITO//EL CONDADO CONDADO 170305 PICHINCHA</v>
          </cell>
        </row>
        <row r="4660">
          <cell r="A4660" t="str">
            <v>98904562</v>
          </cell>
          <cell r="B4660">
            <v>512203</v>
          </cell>
          <cell r="C4660" t="str">
            <v>98904562</v>
          </cell>
          <cell r="D4660" t="str">
            <v>HYCITE</v>
          </cell>
          <cell r="E4660" t="str">
            <v>DESPACHO</v>
          </cell>
          <cell r="F4660" t="str">
            <v>NORMAL</v>
          </cell>
          <cell r="G4660" t="str">
            <v>ITQ6770</v>
          </cell>
          <cell r="H4660">
            <v>44966</v>
          </cell>
          <cell r="I4660" t="str">
            <v>ENTREGADO</v>
          </cell>
          <cell r="J4660">
            <v>44971</v>
          </cell>
          <cell r="K4660" t="str">
            <v>MARIA NELLY IMBAQUINGO</v>
          </cell>
          <cell r="L4660" t="str">
            <v>PASAJE 9 NS 227 Y PASAJE 5B GUARDERIA CONJ PUEBLO BLANCO 1 QUITO//LLANO GRANDE CALDERON (CARAPUNGO) 170208 PICHINCHA</v>
          </cell>
        </row>
        <row r="4661">
          <cell r="A4661" t="str">
            <v>98904628</v>
          </cell>
          <cell r="B4661">
            <v>512204</v>
          </cell>
          <cell r="C4661" t="str">
            <v>98904628</v>
          </cell>
          <cell r="D4661" t="str">
            <v>HYCITE</v>
          </cell>
          <cell r="E4661" t="str">
            <v>DESPACHO</v>
          </cell>
          <cell r="F4661" t="str">
            <v>NORMAL</v>
          </cell>
          <cell r="G4661" t="str">
            <v>ITG6771</v>
          </cell>
          <cell r="H4661">
            <v>44966</v>
          </cell>
          <cell r="I4661" t="str">
            <v>ENTREGADO</v>
          </cell>
          <cell r="J4661">
            <v>44967</v>
          </cell>
          <cell r="K4661" t="str">
            <v>MARIA CHICAIZA</v>
          </cell>
          <cell r="L4661" t="str">
            <v>SAMANES 7 MZ 2230 V 12 CERCA FARMACIA CRUZ AZUL GUAYAQUIL ** NORTE TARQUI 090708 GUAYAS</v>
          </cell>
        </row>
        <row r="4662">
          <cell r="A4662" t="str">
            <v>98904651</v>
          </cell>
          <cell r="B4662">
            <v>512205</v>
          </cell>
          <cell r="C4662" t="str">
            <v>98904651</v>
          </cell>
          <cell r="D4662" t="str">
            <v>HYCITE</v>
          </cell>
          <cell r="E4662" t="str">
            <v>DESPACHO</v>
          </cell>
          <cell r="F4662" t="str">
            <v>NORMAL</v>
          </cell>
          <cell r="G4662" t="str">
            <v>031002004249130</v>
          </cell>
          <cell r="H4662">
            <v>44966</v>
          </cell>
          <cell r="I4662" t="str">
            <v>ENTREGADO</v>
          </cell>
          <cell r="J4662">
            <v>44967</v>
          </cell>
          <cell r="K4662" t="str">
            <v>FRANCISCO LEON</v>
          </cell>
          <cell r="L4662" t="str">
            <v>RECINTO EL RINCON CAMINO VECINAL DAULE ** SUR  DAULE 091901 GUAYAS</v>
          </cell>
        </row>
        <row r="4663">
          <cell r="A4663" t="str">
            <v>98905616</v>
          </cell>
          <cell r="B4663">
            <v>512206</v>
          </cell>
          <cell r="C4663" t="str">
            <v>98905616</v>
          </cell>
          <cell r="D4663" t="str">
            <v>HYCITE</v>
          </cell>
          <cell r="E4663" t="str">
            <v>DESPACHO</v>
          </cell>
          <cell r="F4663" t="str">
            <v>NORMAL</v>
          </cell>
          <cell r="G4663" t="str">
            <v>ITG6772</v>
          </cell>
          <cell r="H4663">
            <v>44966</v>
          </cell>
          <cell r="I4663" t="str">
            <v>ENTREGADO</v>
          </cell>
          <cell r="J4663">
            <v>44967</v>
          </cell>
          <cell r="K4663" t="str">
            <v>JOSE LOACHAMIN</v>
          </cell>
          <cell r="L4663" t="str">
            <v>COOP VOLUNTAD DE DIOS MZ 701 V7 JUNTO A SAMANES 7 GUAYAQUIL TARQUI 090150 GUAYAS</v>
          </cell>
        </row>
        <row r="4664">
          <cell r="A4664" t="str">
            <v>98905988</v>
          </cell>
          <cell r="B4664">
            <v>512207</v>
          </cell>
          <cell r="C4664" t="str">
            <v>98905988</v>
          </cell>
          <cell r="D4664" t="str">
            <v>HYCITE</v>
          </cell>
          <cell r="E4664" t="str">
            <v>DESPACHO</v>
          </cell>
          <cell r="F4664" t="str">
            <v>NORMAL</v>
          </cell>
          <cell r="G4664" t="str">
            <v>ITG6773</v>
          </cell>
          <cell r="H4664">
            <v>44966</v>
          </cell>
          <cell r="I4664" t="str">
            <v>ENTREGADO</v>
          </cell>
          <cell r="J4664">
            <v>44967</v>
          </cell>
          <cell r="K4664" t="str">
            <v>JUAN TREJO</v>
          </cell>
          <cell r="L4664" t="str">
            <v>BRASIL 4913 ENTRE LA 24 Y 23 GUAYAQUIL-SUROESTE FEBRES CORDERO 090402 GUAYAS</v>
          </cell>
        </row>
        <row r="4665">
          <cell r="A4665" t="str">
            <v>98906001</v>
          </cell>
          <cell r="B4665">
            <v>512208</v>
          </cell>
          <cell r="C4665" t="str">
            <v>98906001</v>
          </cell>
          <cell r="D4665" t="str">
            <v>HYCITE</v>
          </cell>
          <cell r="E4665" t="str">
            <v>DESPACHO</v>
          </cell>
          <cell r="F4665" t="str">
            <v>NORMAL</v>
          </cell>
          <cell r="G4665" t="str">
            <v>ITQ6774 / ITQ7145</v>
          </cell>
          <cell r="H4665">
            <v>44966</v>
          </cell>
          <cell r="I4665" t="str">
            <v>ENTREGADO</v>
          </cell>
          <cell r="J4665">
            <v>44971</v>
          </cell>
          <cell r="K4665" t="str">
            <v>MARILIN PIEDAD RAMOS</v>
          </cell>
          <cell r="L4665" t="str">
            <v>FRANCISCO SALAZAR E10-59 Y CAMILO DESTRUGE, EDIFICIO VIRTU 5 PISO  A MEDIA CUADRA DEL COMPLEJO DE LA ADJUDICATURA DE LA 12 DE OCTUBRE, LLAMAR ANTES DE ENTREGAR. RECIBE LA CLIENTE</v>
          </cell>
        </row>
        <row r="4666">
          <cell r="A4666" t="str">
            <v>98906657</v>
          </cell>
          <cell r="B4666">
            <v>512209</v>
          </cell>
          <cell r="C4666" t="str">
            <v>98906657</v>
          </cell>
          <cell r="D4666" t="str">
            <v>HYCITE</v>
          </cell>
          <cell r="E4666" t="str">
            <v>DESPACHO</v>
          </cell>
          <cell r="F4666" t="str">
            <v>NORMAL</v>
          </cell>
          <cell r="G4666" t="str">
            <v>ITG6775</v>
          </cell>
          <cell r="H4666">
            <v>44966</v>
          </cell>
          <cell r="I4666" t="str">
            <v>ENTREGADO</v>
          </cell>
          <cell r="J4666">
            <v>44967</v>
          </cell>
          <cell r="K4666" t="str">
            <v>ALFONSO SILVA</v>
          </cell>
          <cell r="L4666" t="str">
            <v>CEIBOS NORTE CIPRES 214 CALLE DE WASHINGTON GARCIA MORENO GUAYAQUIL // NORTE TARQUI 090904 GUAYAS</v>
          </cell>
        </row>
        <row r="4667">
          <cell r="A4667" t="str">
            <v>98906730</v>
          </cell>
          <cell r="B4667">
            <v>512210</v>
          </cell>
          <cell r="C4667" t="str">
            <v>98906730</v>
          </cell>
          <cell r="D4667" t="str">
            <v>HYCITE</v>
          </cell>
          <cell r="E4667" t="str">
            <v>DESPACHO</v>
          </cell>
          <cell r="F4667" t="str">
            <v>NORMAL</v>
          </cell>
          <cell r="G4667" t="str">
            <v>ITG6776</v>
          </cell>
          <cell r="H4667">
            <v>44966</v>
          </cell>
          <cell r="I4667" t="str">
            <v>ENTREGADO</v>
          </cell>
          <cell r="J4667">
            <v>44967</v>
          </cell>
          <cell r="K4667" t="str">
            <v>INES TAIBOT</v>
          </cell>
          <cell r="L4667" t="str">
            <v>URB COLINAS DEL SOL MZA 2023 VILLA 15 FRENTE A LA TERMINAL GUAYAQUIL // URB COLINAS DEL SOL TARQUI 090706 GUAYAS</v>
          </cell>
        </row>
        <row r="4668">
          <cell r="A4668" t="str">
            <v>98906749</v>
          </cell>
          <cell r="B4668">
            <v>512211</v>
          </cell>
          <cell r="C4668" t="str">
            <v>98906749</v>
          </cell>
          <cell r="D4668" t="str">
            <v>HYCITE</v>
          </cell>
          <cell r="E4668" t="str">
            <v>DESPACHO</v>
          </cell>
          <cell r="F4668" t="str">
            <v>NORMAL</v>
          </cell>
          <cell r="G4668" t="str">
            <v>ITG6819</v>
          </cell>
          <cell r="H4668">
            <v>44966</v>
          </cell>
          <cell r="I4668" t="str">
            <v>ENTREGADO</v>
          </cell>
          <cell r="J4668">
            <v>44970</v>
          </cell>
          <cell r="K4668" t="str">
            <v>JOSE JORDAN</v>
          </cell>
          <cell r="L4668" t="str">
            <v>LA 28 AVA Y LA L ENTRANDO 25 ESQ CYBER JIMENA GUAYAQUIL / SUROESTE FEBRES CORDERO 090404 GUAYAS</v>
          </cell>
        </row>
        <row r="4669">
          <cell r="A4669" t="str">
            <v>98907128</v>
          </cell>
          <cell r="B4669">
            <v>512212</v>
          </cell>
          <cell r="C4669" t="str">
            <v>98907128</v>
          </cell>
          <cell r="D4669" t="str">
            <v>HYCITE</v>
          </cell>
          <cell r="E4669" t="str">
            <v>DESPACHO</v>
          </cell>
          <cell r="F4669" t="str">
            <v>NORMAL</v>
          </cell>
          <cell r="G4669" t="str">
            <v>ITQ6778</v>
          </cell>
          <cell r="H4669">
            <v>44966</v>
          </cell>
          <cell r="I4669" t="str">
            <v>ENTREGADO</v>
          </cell>
          <cell r="J4669">
            <v>44967</v>
          </cell>
          <cell r="K4669" t="str">
            <v>CESAR GALARRAGA</v>
          </cell>
          <cell r="L4669" t="str">
            <v>JUAN DE ALCAR E4-95 Y MARTIN DE LA CALLE CASA 3PISOS FRENTE POLLO LA GRANJA QUITO- 5 ESQUINAS CHIMBACALLE 170121 PICHINCHA</v>
          </cell>
        </row>
        <row r="4670">
          <cell r="A4670" t="str">
            <v>98907303</v>
          </cell>
          <cell r="B4670">
            <v>512213</v>
          </cell>
          <cell r="C4670" t="str">
            <v>98907303</v>
          </cell>
          <cell r="D4670" t="str">
            <v>HYCITE</v>
          </cell>
          <cell r="E4670" t="str">
            <v>DESPACHO</v>
          </cell>
          <cell r="F4670" t="str">
            <v>NORMAL</v>
          </cell>
          <cell r="G4670" t="str">
            <v>ITG6820</v>
          </cell>
          <cell r="H4670">
            <v>44966</v>
          </cell>
          <cell r="I4670" t="str">
            <v>ENTREGADO</v>
          </cell>
          <cell r="J4670">
            <v>44967</v>
          </cell>
          <cell r="K4670" t="str">
            <v>JENNIFER MOGRO</v>
          </cell>
          <cell r="L4670" t="str">
            <v>BOSQUE DE LA COSTA ETP AURA MZ 597 V5 GUAYAQUIL TARQUI 090202 GUAYAS</v>
          </cell>
        </row>
        <row r="4671">
          <cell r="A4671" t="str">
            <v>98907694</v>
          </cell>
          <cell r="B4671">
            <v>512214</v>
          </cell>
          <cell r="C4671" t="str">
            <v>98907694</v>
          </cell>
          <cell r="D4671" t="str">
            <v>HYCITE</v>
          </cell>
          <cell r="E4671" t="str">
            <v>DESPACHO</v>
          </cell>
          <cell r="F4671" t="str">
            <v>NORMAL</v>
          </cell>
          <cell r="G4671" t="str">
            <v>ITG6780</v>
          </cell>
          <cell r="H4671">
            <v>44966</v>
          </cell>
          <cell r="I4671" t="str">
            <v>ENTREGADO</v>
          </cell>
          <cell r="J4671">
            <v>44967</v>
          </cell>
          <cell r="K4671" t="str">
            <v>ANA CHILUISA</v>
          </cell>
          <cell r="L4671" t="str">
            <v>URB BALI MZ 3 V 14 KM 13 1/2 AV LEON FEBRES CORDERO DAULE//LA AURORA LA AURORA 091910 GUAYAS</v>
          </cell>
        </row>
        <row r="4672">
          <cell r="A4672" t="str">
            <v>98907708</v>
          </cell>
          <cell r="B4672">
            <v>512215</v>
          </cell>
          <cell r="C4672" t="str">
            <v>98907708</v>
          </cell>
          <cell r="D4672" t="str">
            <v>HYCITE</v>
          </cell>
          <cell r="E4672" t="str">
            <v>DESPACHO</v>
          </cell>
          <cell r="F4672" t="str">
            <v>NORMAL</v>
          </cell>
          <cell r="G4672" t="str">
            <v>031002004250171</v>
          </cell>
          <cell r="H4672">
            <v>44966</v>
          </cell>
          <cell r="I4672" t="str">
            <v>ENTREGADO</v>
          </cell>
          <cell r="J4672">
            <v>44967</v>
          </cell>
          <cell r="K4672" t="str">
            <v>XIMENA CORDOVA</v>
          </cell>
          <cell r="L4672" t="str">
            <v>URB LA LIBERTAD PSJ 1 Y SUECIA LA LINERTAD POSTE 1 Y SUECIA RIOBAMBA- COLEGIO HISPANO AMERICA VELOZ 060117 CHIMBORAZO</v>
          </cell>
        </row>
        <row r="4673">
          <cell r="A4673" t="str">
            <v>98908658</v>
          </cell>
          <cell r="B4673">
            <v>512216</v>
          </cell>
          <cell r="C4673" t="str">
            <v>98908658</v>
          </cell>
          <cell r="D4673" t="str">
            <v>HYCITE</v>
          </cell>
          <cell r="E4673" t="str">
            <v>DESPACHO</v>
          </cell>
          <cell r="F4673" t="str">
            <v>NORMAL</v>
          </cell>
          <cell r="G4673" t="str">
            <v>031002004250167</v>
          </cell>
          <cell r="H4673">
            <v>44966</v>
          </cell>
          <cell r="I4673" t="str">
            <v>ENTREGADO</v>
          </cell>
          <cell r="J4673">
            <v>44971</v>
          </cell>
          <cell r="K4673" t="str">
            <v>GILBERTO ALVAREZ</v>
          </cell>
          <cell r="L4673" t="str">
            <v>ETERNA JUVENTUD Y VIA A CUCANAMA, CONJ RESIDENCIAL ALVAREZ SOTOMAYOR LOJA // CENTRO VILCABAMBA 110110 LOJA</v>
          </cell>
        </row>
        <row r="4674">
          <cell r="A4674" t="str">
            <v>98908707</v>
          </cell>
          <cell r="B4674">
            <v>512217</v>
          </cell>
          <cell r="C4674" t="str">
            <v>98908707</v>
          </cell>
          <cell r="D4674" t="str">
            <v>HYCITE</v>
          </cell>
          <cell r="E4674" t="str">
            <v>DESPACHO</v>
          </cell>
          <cell r="F4674" t="str">
            <v>NORMAL</v>
          </cell>
          <cell r="G4674" t="str">
            <v>ITG6781</v>
          </cell>
          <cell r="H4674">
            <v>44966</v>
          </cell>
          <cell r="I4674" t="str">
            <v>ENTREGADO</v>
          </cell>
          <cell r="J4674">
            <v>44967</v>
          </cell>
          <cell r="K4674" t="str">
            <v>MERY CASTRO</v>
          </cell>
          <cell r="L4674" t="str">
            <v>PASCUALES PRINCIPAL Y 11VA MZ 147 SL 6 DIAGONAL A PISICNA DOHLPIN GUAYAQUIL//GUAYAQUIL PASCUALES 090702 GUAYAS</v>
          </cell>
        </row>
        <row r="4675">
          <cell r="A4675" t="str">
            <v>98908726</v>
          </cell>
          <cell r="B4675">
            <v>512218</v>
          </cell>
          <cell r="C4675" t="str">
            <v>98908726</v>
          </cell>
          <cell r="D4675" t="str">
            <v>HYCITE</v>
          </cell>
          <cell r="E4675" t="str">
            <v>DESPACHO</v>
          </cell>
          <cell r="F4675" t="str">
            <v>NORMAL</v>
          </cell>
          <cell r="G4675" t="str">
            <v>031002004250172</v>
          </cell>
          <cell r="H4675">
            <v>44966</v>
          </cell>
          <cell r="I4675" t="str">
            <v>ENTREGADO</v>
          </cell>
          <cell r="J4675">
            <v>44971</v>
          </cell>
          <cell r="K4675" t="str">
            <v>KARINA BLACIO</v>
          </cell>
          <cell r="L4675" t="str">
            <v>AV 17 DE JULIO Y SEGUNDO GUERRERO MINIMARKET ALEJANDRO SAN MIGUEL DE LOS BANCOS//BRRIO LA LUZ SAN MIGUEL DE LOS BANCOS 171202 PICHINCHA</v>
          </cell>
        </row>
        <row r="4676">
          <cell r="A4676" t="str">
            <v>98908993</v>
          </cell>
          <cell r="B4676">
            <v>512219</v>
          </cell>
          <cell r="C4676" t="str">
            <v>98908993</v>
          </cell>
          <cell r="D4676" t="str">
            <v>HYCITE</v>
          </cell>
          <cell r="E4676" t="str">
            <v>DESPACHO</v>
          </cell>
          <cell r="F4676" t="str">
            <v>NORMAL</v>
          </cell>
          <cell r="G4676" t="str">
            <v>ITG6782</v>
          </cell>
          <cell r="H4676">
            <v>44966</v>
          </cell>
          <cell r="I4676" t="str">
            <v>ENTREGADO</v>
          </cell>
          <cell r="J4676">
            <v>44967</v>
          </cell>
          <cell r="K4676" t="str">
            <v>SIXTA BRIONES</v>
          </cell>
          <cell r="L4676" t="str">
            <v>CALLE 45AVA ENTRE LA C Y LA CH CASA DE 3 PISOS CON CERAMICA Y RAMPA ACC GUAYAQUIL / SUBURBIO FEBRES CORDERO 090406 GUAYAS</v>
          </cell>
        </row>
        <row r="4677">
          <cell r="A4677" t="str">
            <v>98909024</v>
          </cell>
          <cell r="B4677">
            <v>512220</v>
          </cell>
          <cell r="C4677" t="str">
            <v>98909024</v>
          </cell>
          <cell r="D4677" t="str">
            <v>HYCITE</v>
          </cell>
          <cell r="E4677" t="str">
            <v>DESPACHO</v>
          </cell>
          <cell r="F4677" t="str">
            <v>NORMAL</v>
          </cell>
          <cell r="G4677" t="str">
            <v>031002004249110</v>
          </cell>
          <cell r="H4677">
            <v>44966</v>
          </cell>
          <cell r="I4677" t="str">
            <v>ENTREGADO</v>
          </cell>
          <cell r="J4677">
            <v>44967</v>
          </cell>
          <cell r="K4677" t="str">
            <v>FELIX ZAMBRANO</v>
          </cell>
          <cell r="L4677" t="str">
            <v>KM 38 VIA CHONE FRENTE A SILOS DE ENAC EL CARMEN // EL OLIMPO 4 DE DICIEMBRE 130501 MANABI</v>
          </cell>
        </row>
        <row r="4678">
          <cell r="A4678" t="str">
            <v>98860277</v>
          </cell>
          <cell r="B4678">
            <v>512161</v>
          </cell>
          <cell r="C4678" t="str">
            <v>98860277</v>
          </cell>
          <cell r="D4678" t="str">
            <v>HYCITE</v>
          </cell>
          <cell r="E4678" t="str">
            <v>DESPACHO</v>
          </cell>
          <cell r="F4678" t="str">
            <v>NORMAL</v>
          </cell>
          <cell r="G4678" t="str">
            <v>031002004249112</v>
          </cell>
          <cell r="H4678">
            <v>44966</v>
          </cell>
          <cell r="I4678" t="str">
            <v>ENTREGADO</v>
          </cell>
          <cell r="J4678">
            <v>44973</v>
          </cell>
          <cell r="K4678" t="str">
            <v>JUAN MOSQUERA</v>
          </cell>
          <cell r="L4678" t="str">
            <v>RAYITO D ELUZ 2 DE ABRIL Y APLICOCHINE MACHALA / NORTE  PROVIDENCIA 070222 EL ORO</v>
          </cell>
        </row>
        <row r="4679">
          <cell r="A4679" t="str">
            <v>98862093</v>
          </cell>
          <cell r="B4679">
            <v>512162</v>
          </cell>
          <cell r="C4679" t="str">
            <v>98862093</v>
          </cell>
          <cell r="D4679" t="str">
            <v>HYCITE</v>
          </cell>
          <cell r="E4679" t="str">
            <v>DESPACHO</v>
          </cell>
          <cell r="F4679" t="str">
            <v>NORMAL</v>
          </cell>
          <cell r="G4679" t="str">
            <v>ITG6749</v>
          </cell>
          <cell r="H4679">
            <v>44966</v>
          </cell>
          <cell r="I4679" t="str">
            <v>ENTREGADO</v>
          </cell>
          <cell r="J4679">
            <v>44967</v>
          </cell>
          <cell r="K4679" t="str">
            <v>CHRISTIAN A RODRIGUEZ</v>
          </cell>
          <cell r="L4679" t="str">
            <v>ALAMOS DE LA ATARAZANA MZ K VILLA 14C FRENTE A LA IGLESIA  GUAYAQUIL 090509 GUAYAS</v>
          </cell>
        </row>
        <row r="4680">
          <cell r="A4680" t="str">
            <v>98862774</v>
          </cell>
          <cell r="B4680">
            <v>512163</v>
          </cell>
          <cell r="C4680" t="str">
            <v>98862774</v>
          </cell>
          <cell r="D4680" t="str">
            <v>HYCITE</v>
          </cell>
          <cell r="E4680" t="str">
            <v>DESPACHO</v>
          </cell>
          <cell r="F4680" t="str">
            <v>NORMAL</v>
          </cell>
          <cell r="G4680" t="str">
            <v>031002004250169</v>
          </cell>
          <cell r="H4680">
            <v>44966</v>
          </cell>
          <cell r="I4680" t="str">
            <v>ENTREGADO</v>
          </cell>
          <cell r="J4680">
            <v>44973</v>
          </cell>
          <cell r="K4680" t="str">
            <v>DELMA LEON</v>
          </cell>
          <cell r="L4680" t="str">
            <v>ATAHUALPA POR FERRETERIA MEGABRANKITO ELIAS BRITO Y VELASCO IBARRA FISCALIA GUALAQUIZA / CENTRO GUALAQUIZA 140401 MORONA-SANTIAGO</v>
          </cell>
        </row>
        <row r="4681">
          <cell r="A4681" t="str">
            <v>98863003</v>
          </cell>
          <cell r="B4681">
            <v>512164</v>
          </cell>
          <cell r="C4681" t="str">
            <v>98863003</v>
          </cell>
          <cell r="D4681" t="str">
            <v>HYCITE</v>
          </cell>
          <cell r="E4681" t="str">
            <v>DESPACHO</v>
          </cell>
          <cell r="F4681" t="str">
            <v>NORMAL</v>
          </cell>
          <cell r="G4681" t="str">
            <v>ITQ6822</v>
          </cell>
          <cell r="H4681">
            <v>44966</v>
          </cell>
          <cell r="I4681" t="str">
            <v>ENTREGADO</v>
          </cell>
          <cell r="J4681">
            <v>44967</v>
          </cell>
          <cell r="K4681" t="str">
            <v>JUAN CUJIGUALPA</v>
          </cell>
          <cell r="L4681" t="str">
            <v>GABRIEL GARCIA MORENO Y MANUEL CORDOVA GALARZA CNJ CS DE CAMPO QUITO // POMASQUI POMASQUI (PUSUQUI) 170177 PICHINCHA</v>
          </cell>
        </row>
        <row r="4682">
          <cell r="A4682" t="str">
            <v>98880213</v>
          </cell>
          <cell r="B4682">
            <v>512165</v>
          </cell>
          <cell r="C4682" t="str">
            <v>98880213</v>
          </cell>
          <cell r="D4682" t="str">
            <v>HYCITE</v>
          </cell>
          <cell r="E4682" t="str">
            <v>DESPACHO</v>
          </cell>
          <cell r="F4682" t="str">
            <v>NORMAL</v>
          </cell>
          <cell r="G4682" t="str">
            <v>ITQ6751</v>
          </cell>
          <cell r="H4682">
            <v>44966</v>
          </cell>
          <cell r="I4682" t="str">
            <v>ENTREGADO</v>
          </cell>
          <cell r="J4682">
            <v>44967</v>
          </cell>
          <cell r="K4682" t="str">
            <v>FRANKLIN SALAS</v>
          </cell>
          <cell r="L4682" t="str">
            <v>PABLO GUTIERREZ OE13-61 Y EL PINAR A LADO DE MECANICA QUITO // SAN JUAN CENTRO HISTORICO 170103 PICHINCHA</v>
          </cell>
        </row>
        <row r="4683">
          <cell r="A4683" t="str">
            <v>98884067</v>
          </cell>
          <cell r="B4683">
            <v>512166</v>
          </cell>
          <cell r="C4683" t="str">
            <v>98884067</v>
          </cell>
          <cell r="D4683" t="str">
            <v>HYCITE</v>
          </cell>
          <cell r="E4683" t="str">
            <v>DESPACHO</v>
          </cell>
          <cell r="F4683" t="str">
            <v>NORMAL</v>
          </cell>
          <cell r="G4683" t="str">
            <v>031002004249114</v>
          </cell>
          <cell r="H4683">
            <v>44966</v>
          </cell>
          <cell r="I4683" t="str">
            <v>ENTREGADO</v>
          </cell>
          <cell r="J4683">
            <v>44971</v>
          </cell>
          <cell r="K4683" t="str">
            <v>JENNIFFER DELGADO</v>
          </cell>
          <cell r="L4683" t="str">
            <v>AV 10 PRENSA BAY PASS ESQ AV LA PRENSA JIPIJAPA // AV LA PRENSA SAN LORENZO DE JIPIJAPA 130301 MANABI</v>
          </cell>
        </row>
        <row r="4684">
          <cell r="A4684" t="str">
            <v>98886616</v>
          </cell>
          <cell r="B4684">
            <v>512167</v>
          </cell>
          <cell r="C4684" t="str">
            <v>98886616</v>
          </cell>
          <cell r="D4684" t="str">
            <v>HYCITE</v>
          </cell>
          <cell r="E4684" t="str">
            <v>DESPACHO</v>
          </cell>
          <cell r="F4684" t="str">
            <v>NORMAL</v>
          </cell>
          <cell r="G4684" t="str">
            <v>031002004249115</v>
          </cell>
          <cell r="H4684">
            <v>44966</v>
          </cell>
          <cell r="I4684" t="str">
            <v>ENTREGADO</v>
          </cell>
          <cell r="J4684">
            <v>44970</v>
          </cell>
          <cell r="K4684" t="str">
            <v>ALBERTO LAINEZ</v>
          </cell>
          <cell r="L4684" t="str">
            <v>SANTA ROSA BR 15 JULIO 15 FR6-A CALLE 58 AV 39-42, DG A LA FERRETERIA GONZALEZ SALINAS // CENTRO SANTA ELENA 240207 SANTA ELENA</v>
          </cell>
        </row>
        <row r="4685">
          <cell r="A4685" t="str">
            <v>98886789</v>
          </cell>
          <cell r="B4685">
            <v>512168</v>
          </cell>
          <cell r="C4685" t="str">
            <v>98886789</v>
          </cell>
          <cell r="D4685" t="str">
            <v>HYCITE</v>
          </cell>
          <cell r="E4685" t="str">
            <v>DESPACHO</v>
          </cell>
          <cell r="F4685" t="str">
            <v>NORMAL</v>
          </cell>
          <cell r="G4685" t="str">
            <v>ITG6752</v>
          </cell>
          <cell r="H4685">
            <v>44966</v>
          </cell>
          <cell r="I4685" t="str">
            <v>ENTREGADO</v>
          </cell>
          <cell r="J4685">
            <v>44967</v>
          </cell>
          <cell r="K4685" t="str">
            <v>FRANCISCO SILVA</v>
          </cell>
          <cell r="L4685" t="str">
            <v>COOP PUERTO RICO VIA A LA COSTA ENTRANDO POR COLEGIO MZ L SOLAR 9 GUAYAQUIL / VIA A LA COSTA TARQUI 090902 GUAYAS</v>
          </cell>
        </row>
        <row r="4686">
          <cell r="A4686" t="str">
            <v>98887414</v>
          </cell>
          <cell r="B4686">
            <v>512169</v>
          </cell>
          <cell r="C4686" t="str">
            <v>98887414</v>
          </cell>
          <cell r="D4686" t="str">
            <v>HYCITE</v>
          </cell>
          <cell r="E4686" t="str">
            <v>DESPACHO</v>
          </cell>
          <cell r="F4686" t="str">
            <v>NORMAL</v>
          </cell>
          <cell r="G4686" t="str">
            <v>ITQ6823</v>
          </cell>
          <cell r="H4686">
            <v>44966</v>
          </cell>
          <cell r="I4686" t="str">
            <v>ENTREGADO</v>
          </cell>
          <cell r="J4686">
            <v>44967</v>
          </cell>
          <cell r="K4686" t="str">
            <v>MARIA FIERRO</v>
          </cell>
          <cell r="L4686" t="str">
            <v>CUMANDA 705 Y LOJA PESCADERIA SAN ROQUE QUITO ** QUITO SAN ROQUE 170406 PICHINCHA</v>
          </cell>
        </row>
        <row r="4687">
          <cell r="A4687" t="str">
            <v>98890530</v>
          </cell>
          <cell r="B4687">
            <v>512170</v>
          </cell>
          <cell r="C4687" t="str">
            <v>98890530</v>
          </cell>
          <cell r="D4687" t="str">
            <v>HYCITE</v>
          </cell>
          <cell r="E4687" t="str">
            <v>DESPACHO</v>
          </cell>
          <cell r="F4687" t="str">
            <v>NORMAL</v>
          </cell>
          <cell r="G4687" t="str">
            <v>ITG6754</v>
          </cell>
          <cell r="H4687">
            <v>44966</v>
          </cell>
          <cell r="I4687" t="str">
            <v>ENTREGADO</v>
          </cell>
          <cell r="J4687">
            <v>44967</v>
          </cell>
          <cell r="K4687" t="str">
            <v>KARLA ARTEAGA</v>
          </cell>
          <cell r="L4687" t="str">
            <v>CALLE 16AVA Y CRISTOBAL COLON 4TO CALLEJON DOMINGO SABIO GUAYAQUIL // SUR LETAMENDI 090305 GUAYAS</v>
          </cell>
        </row>
        <row r="4688">
          <cell r="A4688" t="str">
            <v>98890642</v>
          </cell>
          <cell r="B4688">
            <v>512171</v>
          </cell>
          <cell r="C4688" t="str">
            <v>98890642</v>
          </cell>
          <cell r="D4688" t="str">
            <v>HYCITE</v>
          </cell>
          <cell r="E4688" t="str">
            <v>DESPACHO</v>
          </cell>
          <cell r="F4688" t="str">
            <v>NORMAL</v>
          </cell>
          <cell r="G4688" t="str">
            <v>031002004249116</v>
          </cell>
          <cell r="H4688">
            <v>44966</v>
          </cell>
          <cell r="I4688" t="str">
            <v>ENTREGADO</v>
          </cell>
          <cell r="J4688">
            <v>44967</v>
          </cell>
          <cell r="K4688" t="str">
            <v>JHONNY AGUAYO</v>
          </cell>
          <cell r="L4688" t="str">
            <v>PUCAYACU HEROES DEL CENEPA LA MONA// EL TRIUNFO EL TRIUNFO 050202 COTOPAXI</v>
          </cell>
        </row>
        <row r="4689">
          <cell r="A4689" t="str">
            <v>98891325</v>
          </cell>
          <cell r="B4689">
            <v>512172</v>
          </cell>
          <cell r="C4689" t="str">
            <v>98891325</v>
          </cell>
          <cell r="D4689" t="str">
            <v>HYCITE</v>
          </cell>
          <cell r="E4689" t="str">
            <v>DESPACHO</v>
          </cell>
          <cell r="F4689" t="str">
            <v>NORMAL</v>
          </cell>
          <cell r="G4689" t="str">
            <v>ITQ6755 / ITQ7272</v>
          </cell>
          <cell r="H4689">
            <v>44966</v>
          </cell>
          <cell r="I4689" t="str">
            <v>ENTREGADO</v>
          </cell>
          <cell r="J4689">
            <v>44973</v>
          </cell>
          <cell r="K4689" t="str">
            <v>ADRIANA MAITE BENAVIDES MORALES</v>
          </cell>
          <cell r="L4689" t="str">
            <v>ISLA FERNANDINA N43-125 Y TOMAS DE BERLANGA PROVINCIA PICHINCHA QUITO QUITO DISTRITO METROPOLIT.</v>
          </cell>
        </row>
        <row r="4690">
          <cell r="A4690" t="str">
            <v>98891370</v>
          </cell>
          <cell r="B4690">
            <v>512173</v>
          </cell>
          <cell r="C4690" t="str">
            <v>98891370</v>
          </cell>
          <cell r="D4690" t="str">
            <v>HYCITE</v>
          </cell>
          <cell r="E4690" t="str">
            <v>DESPACHO</v>
          </cell>
          <cell r="F4690" t="str">
            <v>NORMAL</v>
          </cell>
          <cell r="G4690" t="str">
            <v>031002004249109</v>
          </cell>
          <cell r="H4690">
            <v>44966</v>
          </cell>
          <cell r="I4690" t="str">
            <v>ENTREGADO</v>
          </cell>
          <cell r="J4690">
            <v>44971</v>
          </cell>
          <cell r="K4690" t="str">
            <v>JOSE PONCE</v>
          </cell>
          <cell r="L4690" t="str">
            <v>KM 29 VIA DAULE PETRILLO URB LOTES AV DAULE MZ 1 V 10 NOBOL-PETRILLO NARCISA DE JESUS (NOBOL) 091901 GUAYAS</v>
          </cell>
        </row>
        <row r="4691">
          <cell r="A4691" t="str">
            <v>98891439</v>
          </cell>
          <cell r="B4691">
            <v>512174</v>
          </cell>
          <cell r="C4691" t="str">
            <v>98891439</v>
          </cell>
          <cell r="D4691" t="str">
            <v>HYCITE</v>
          </cell>
          <cell r="E4691" t="str">
            <v>DESPACHO</v>
          </cell>
          <cell r="F4691" t="str">
            <v>NORMAL</v>
          </cell>
          <cell r="G4691" t="str">
            <v>031002004249117</v>
          </cell>
          <cell r="H4691">
            <v>44966</v>
          </cell>
          <cell r="I4691" t="str">
            <v>ENTREGADO</v>
          </cell>
          <cell r="J4691">
            <v>44970</v>
          </cell>
          <cell r="K4691" t="str">
            <v>WILFRIDO VILLAMARIN</v>
          </cell>
          <cell r="L4691" t="str">
            <v>HERIBERTO DUEA,AS Y 30 DE SEPTIEMBRE SITIO HIGUERON JUNTO A JARDIN CARITAS ROCAFUERTE // ROCAFUERTE ROCAFUERTE (MA) 131201 MANABI</v>
          </cell>
        </row>
        <row r="4692">
          <cell r="A4692" t="str">
            <v>98891812</v>
          </cell>
          <cell r="B4692">
            <v>512175</v>
          </cell>
          <cell r="C4692" t="str">
            <v>98891812</v>
          </cell>
          <cell r="D4692" t="str">
            <v>HYCITE</v>
          </cell>
          <cell r="E4692" t="str">
            <v>DESPACHO</v>
          </cell>
          <cell r="F4692" t="str">
            <v>NORMAL</v>
          </cell>
          <cell r="G4692" t="str">
            <v>031002004249118</v>
          </cell>
          <cell r="H4692">
            <v>44966</v>
          </cell>
          <cell r="I4692" t="str">
            <v>ENTREGADO</v>
          </cell>
          <cell r="J4692">
            <v>44967</v>
          </cell>
          <cell r="K4692" t="str">
            <v>OLGA FERNANDEZ</v>
          </cell>
          <cell r="L4692" t="str">
            <v>RIO CHAMBO RIO BLANCO 398 IBARRA//LOS CEIBOS SAN FRANCISCO 100112 IMBABURA</v>
          </cell>
        </row>
        <row r="4693">
          <cell r="A4693" t="str">
            <v>98891972</v>
          </cell>
          <cell r="B4693">
            <v>512176</v>
          </cell>
          <cell r="C4693" t="str">
            <v>98891972</v>
          </cell>
          <cell r="D4693" t="str">
            <v>HYCITE</v>
          </cell>
          <cell r="E4693" t="str">
            <v>DESPACHO</v>
          </cell>
          <cell r="F4693" t="str">
            <v>NORMAL</v>
          </cell>
          <cell r="G4693" t="str">
            <v>ITQ6756</v>
          </cell>
          <cell r="H4693">
            <v>44966</v>
          </cell>
          <cell r="I4693" t="str">
            <v>ENTREGADO</v>
          </cell>
          <cell r="J4693">
            <v>44967</v>
          </cell>
          <cell r="K4693" t="str">
            <v>DIEGO A GREFA</v>
          </cell>
          <cell r="L4693" t="str">
            <v>AUTOP GENERAL RUMIA,AHUI #1277 PS 2 INTERSECCION GEOVANNY FARINA OF A2  QUITO DISTRITO METROPOLIT 171102 PICHINCHA</v>
          </cell>
        </row>
        <row r="4694">
          <cell r="A4694" t="str">
            <v>98893285</v>
          </cell>
          <cell r="B4694">
            <v>512177</v>
          </cell>
          <cell r="C4694" t="str">
            <v>98893285</v>
          </cell>
          <cell r="D4694" t="str">
            <v>HYCITE</v>
          </cell>
          <cell r="E4694" t="str">
            <v>DESPACHO</v>
          </cell>
          <cell r="F4694" t="str">
            <v>NORMAL</v>
          </cell>
          <cell r="G4694" t="str">
            <v>031002004249119</v>
          </cell>
          <cell r="H4694">
            <v>44966</v>
          </cell>
          <cell r="I4694" t="str">
            <v>ENTREGADO</v>
          </cell>
          <cell r="J4694">
            <v>44970</v>
          </cell>
          <cell r="K4694" t="str">
            <v>RUTH VINUEZA</v>
          </cell>
          <cell r="L4694" t="str">
            <v>ELIAS LIBORIO MADERA Y VICENTE ROCAFUERT TRAS LA BASILICA LA DOLOROSA EDI NOVA IBARRA // EL CARMEN SAN FRANCISCO 100106 IMBABURA</v>
          </cell>
        </row>
        <row r="4695">
          <cell r="A4695" t="str">
            <v>98895010</v>
          </cell>
          <cell r="B4695">
            <v>512178</v>
          </cell>
          <cell r="C4695" t="str">
            <v>98895010</v>
          </cell>
          <cell r="D4695" t="str">
            <v>HYCITE</v>
          </cell>
          <cell r="E4695" t="str">
            <v>DESPACHO</v>
          </cell>
          <cell r="F4695" t="str">
            <v>NORMAL</v>
          </cell>
          <cell r="G4695" t="str">
            <v>031002004249120</v>
          </cell>
          <cell r="H4695">
            <v>44966</v>
          </cell>
          <cell r="I4695" t="str">
            <v>ENTREGADO</v>
          </cell>
          <cell r="J4695">
            <v>44971</v>
          </cell>
          <cell r="K4695" t="str">
            <v>MARIA AMBOYA</v>
          </cell>
          <cell r="L4695" t="str">
            <v>JUAN RIVADENEIRA LUIS F JARAMILLO FRENTE AL POLIDEPORTIVO ENTRADA MORONA / PORTAL DEL CONPUENO MACAS 140102 MORONA-SANTIAGO</v>
          </cell>
        </row>
        <row r="4696">
          <cell r="A4696" t="str">
            <v>98896035</v>
          </cell>
          <cell r="B4696">
            <v>512179</v>
          </cell>
          <cell r="C4696" t="str">
            <v>98896035</v>
          </cell>
          <cell r="D4696" t="str">
            <v>HYCITE</v>
          </cell>
          <cell r="E4696" t="str">
            <v>DESPACHO</v>
          </cell>
          <cell r="F4696" t="str">
            <v>NORMAL</v>
          </cell>
          <cell r="G4696" t="str">
            <v>ITG6757</v>
          </cell>
          <cell r="H4696">
            <v>44966</v>
          </cell>
          <cell r="I4696" t="str">
            <v>ENTREGADO</v>
          </cell>
          <cell r="J4696">
            <v>44967</v>
          </cell>
          <cell r="K4696" t="str">
            <v>RUTH CAMPOVERDE</v>
          </cell>
          <cell r="L4696" t="str">
            <v>AGUSTIN FREIRE Y PASAJE 14 3NE CALLEJON 15 ENE SECTOR GARZOTA CIUDADELA GUAYAQUIL TARQUI 090505 GUAYAS</v>
          </cell>
        </row>
        <row r="4697">
          <cell r="A4697" t="str">
            <v>TRAS_23_068</v>
          </cell>
          <cell r="B4697">
            <v>512160</v>
          </cell>
          <cell r="C4697" t="str">
            <v>TRAS_23_068</v>
          </cell>
          <cell r="D4697" t="str">
            <v>ZTECORP</v>
          </cell>
          <cell r="E4697" t="str">
            <v>DESPACHO</v>
          </cell>
          <cell r="F4697" t="str">
            <v>EXCLUSIVO</v>
          </cell>
          <cell r="G4697" t="str">
            <v>600</v>
          </cell>
          <cell r="H4697">
            <v>44966</v>
          </cell>
          <cell r="I4697" t="str">
            <v>ENTREGADO</v>
          </cell>
          <cell r="J4697">
            <v>44966</v>
          </cell>
          <cell r="K4697" t="str">
            <v>DURAN CITY</v>
          </cell>
          <cell r="L4697" t="str">
            <v>CDLA ABEL GILBERT MZ B52 VILLA23</v>
          </cell>
        </row>
        <row r="4698">
          <cell r="A4698" t="str">
            <v>424906405</v>
          </cell>
          <cell r="B4698">
            <v>512137</v>
          </cell>
          <cell r="C4698" t="str">
            <v>424906405</v>
          </cell>
          <cell r="D4698" t="str">
            <v>FLEXTUENTI</v>
          </cell>
          <cell r="E4698" t="str">
            <v>DESPACHO</v>
          </cell>
          <cell r="F4698" t="str">
            <v>NORMAL</v>
          </cell>
          <cell r="G4698" t="str">
            <v>FT85037</v>
          </cell>
          <cell r="H4698">
            <v>44966</v>
          </cell>
          <cell r="I4698" t="str">
            <v>ENTREGADO</v>
          </cell>
          <cell r="J4698">
            <v>44967</v>
          </cell>
          <cell r="K4698" t="str">
            <v>TATIANA PAOLA CORTES JIMENEZ</v>
          </cell>
          <cell r="L4698" t="str">
            <v>LA CONCEPCION CALLE JAIME CHIRIBOGA  N49  195  MANUEL VALDIVIESO</v>
          </cell>
        </row>
        <row r="4699">
          <cell r="A4699" t="str">
            <v>424906639</v>
          </cell>
          <cell r="B4699">
            <v>512138</v>
          </cell>
          <cell r="C4699" t="str">
            <v>424906639</v>
          </cell>
          <cell r="D4699" t="str">
            <v>FLEXTUENTI</v>
          </cell>
          <cell r="E4699" t="str">
            <v>DESPACHO</v>
          </cell>
          <cell r="F4699" t="str">
            <v>NORMAL</v>
          </cell>
          <cell r="G4699" t="str">
            <v>FT85036</v>
          </cell>
          <cell r="H4699">
            <v>44966</v>
          </cell>
          <cell r="I4699" t="str">
            <v>ENTREGADO</v>
          </cell>
          <cell r="J4699">
            <v>44970</v>
          </cell>
          <cell r="K4699" t="str">
            <v>Aaron Aviles</v>
          </cell>
          <cell r="L4699" t="str">
            <v>COCHAPAMBA  CALLE IGNACIO ASIN DPTO 5B  CALLE VICENTE HEREDIA</v>
          </cell>
        </row>
        <row r="4700">
          <cell r="A4700" t="str">
            <v>424906645</v>
          </cell>
          <cell r="B4700">
            <v>512139</v>
          </cell>
          <cell r="C4700" t="str">
            <v>424906645</v>
          </cell>
          <cell r="D4700" t="str">
            <v>FLEXTUENTI</v>
          </cell>
          <cell r="E4700" t="str">
            <v>DESPACHO</v>
          </cell>
          <cell r="F4700" t="str">
            <v>NORMAL</v>
          </cell>
          <cell r="G4700" t="str">
            <v>FT85087</v>
          </cell>
          <cell r="H4700">
            <v>44966</v>
          </cell>
          <cell r="I4700" t="str">
            <v>ENTREGADO</v>
          </cell>
          <cell r="J4700">
            <v>44967</v>
          </cell>
          <cell r="K4700" t="str">
            <v>jairo villamar</v>
          </cell>
          <cell r="L4700" t="str">
            <v>XIMENA CHILE  SN  JOSE DE LUQUE</v>
          </cell>
        </row>
        <row r="4701">
          <cell r="A4701" t="str">
            <v>424906696</v>
          </cell>
          <cell r="B4701">
            <v>512140</v>
          </cell>
          <cell r="C4701" t="str">
            <v>424906696</v>
          </cell>
          <cell r="D4701" t="str">
            <v>FLEXTUENTI</v>
          </cell>
          <cell r="E4701" t="str">
            <v>DESPACHO</v>
          </cell>
          <cell r="F4701" t="str">
            <v>NORMAL</v>
          </cell>
          <cell r="G4701" t="str">
            <v>031080424906696</v>
          </cell>
          <cell r="H4701">
            <v>44966</v>
          </cell>
          <cell r="I4701" t="str">
            <v>INCIDENCIA</v>
          </cell>
          <cell r="J4701">
            <v>44973</v>
          </cell>
          <cell r="K4701" t="str">
            <v>OMAR FRANCISCO CONDOLO CORREA</v>
          </cell>
          <cell r="L4701" t="str">
            <v>SAN JACINTO DE BUENA FE (LR)   CALLE LUCIA GILCES SN  AV 7 DE AGOSTO</v>
          </cell>
        </row>
        <row r="4702">
          <cell r="A4702" t="str">
            <v>424906718</v>
          </cell>
          <cell r="B4702">
            <v>512141</v>
          </cell>
          <cell r="C4702" t="str">
            <v>424906718</v>
          </cell>
          <cell r="D4702" t="str">
            <v>FLEXTUENTI</v>
          </cell>
          <cell r="E4702" t="str">
            <v>DESPACHO</v>
          </cell>
          <cell r="F4702" t="str">
            <v>NORMAL</v>
          </cell>
          <cell r="G4702" t="str">
            <v>FT85035</v>
          </cell>
          <cell r="H4702">
            <v>44966</v>
          </cell>
          <cell r="I4702" t="str">
            <v>ENTREGADO</v>
          </cell>
          <cell r="J4702">
            <v>44967</v>
          </cell>
          <cell r="K4702" t="str">
            <v>Maryuri Lugo</v>
          </cell>
          <cell r="L4702" t="str">
            <v>CHILLOGALLO  SN  LOTE 45O S45  OE10D</v>
          </cell>
        </row>
        <row r="4703">
          <cell r="A4703" t="str">
            <v>424906773</v>
          </cell>
          <cell r="B4703">
            <v>512142</v>
          </cell>
          <cell r="C4703" t="str">
            <v>424906773</v>
          </cell>
          <cell r="D4703" t="str">
            <v>FLEXTUENTI</v>
          </cell>
          <cell r="E4703" t="str">
            <v>DESPACHO</v>
          </cell>
          <cell r="F4703" t="str">
            <v>NORMAL</v>
          </cell>
          <cell r="G4703" t="str">
            <v>FT85034</v>
          </cell>
          <cell r="H4703">
            <v>44966</v>
          </cell>
          <cell r="I4703" t="str">
            <v>ENTREGADO</v>
          </cell>
          <cell r="J4703">
            <v>44967</v>
          </cell>
          <cell r="K4703" t="str">
            <v>Mariela Lugo</v>
          </cell>
          <cell r="L4703" t="str">
            <v>CHILLOGALLO OE10  S45  S450</v>
          </cell>
        </row>
        <row r="4704">
          <cell r="A4704" t="str">
            <v>424906824</v>
          </cell>
          <cell r="B4704">
            <v>512143</v>
          </cell>
          <cell r="C4704" t="str">
            <v>424906824</v>
          </cell>
          <cell r="D4704" t="str">
            <v>FLEXTUENTI</v>
          </cell>
          <cell r="E4704" t="str">
            <v>DESPACHO</v>
          </cell>
          <cell r="F4704" t="str">
            <v>DERIVADO PICK UP</v>
          </cell>
          <cell r="G4704" t="str">
            <v>031080424906824</v>
          </cell>
          <cell r="H4704">
            <v>44966</v>
          </cell>
          <cell r="I4704" t="str">
            <v>ENTREGADO</v>
          </cell>
          <cell r="J4704">
            <v>44973</v>
          </cell>
          <cell r="K4704" t="str">
            <v>Sara Elizabeth Montero Cirino</v>
          </cell>
          <cell r="L4704" t="str">
            <v>OFICINA TRAMACO PORTETE</v>
          </cell>
        </row>
        <row r="4705">
          <cell r="A4705" t="str">
            <v>424906840</v>
          </cell>
          <cell r="B4705">
            <v>512145</v>
          </cell>
          <cell r="C4705" t="str">
            <v>424906840</v>
          </cell>
          <cell r="D4705" t="str">
            <v>FLEXTUENTI</v>
          </cell>
          <cell r="E4705" t="str">
            <v>DESPACHO</v>
          </cell>
          <cell r="F4705" t="str">
            <v>NORMAL</v>
          </cell>
          <cell r="G4705" t="str">
            <v>031080424906840</v>
          </cell>
          <cell r="H4705">
            <v>44966</v>
          </cell>
          <cell r="I4705" t="str">
            <v>ENTREGADO</v>
          </cell>
          <cell r="J4705">
            <v>44967</v>
          </cell>
          <cell r="K4705" t="str">
            <v>Erika Sanchez</v>
          </cell>
          <cell r="L4705" t="str">
            <v>PUERTO QUITO  EUGENIO ESPEJO  SN  CALLE LOJA</v>
          </cell>
        </row>
        <row r="4706">
          <cell r="A4706" t="str">
            <v>424906882</v>
          </cell>
          <cell r="B4706">
            <v>512146</v>
          </cell>
          <cell r="C4706" t="str">
            <v>424906882</v>
          </cell>
          <cell r="D4706" t="str">
            <v>FLEXTUENTI</v>
          </cell>
          <cell r="E4706" t="str">
            <v>DESPACHO</v>
          </cell>
          <cell r="F4706" t="str">
            <v>NORMAL</v>
          </cell>
          <cell r="G4706" t="str">
            <v>031080424906882</v>
          </cell>
          <cell r="H4706">
            <v>44966</v>
          </cell>
          <cell r="I4706" t="str">
            <v>ENTREGADO</v>
          </cell>
          <cell r="J4706">
            <v>44967</v>
          </cell>
          <cell r="K4706" t="str">
            <v>Jeancarlos Manzaba</v>
          </cell>
          <cell r="L4706" t="str">
            <v>BOMBOLI AV ESMERALDAS  525  RIO TIPUTINI</v>
          </cell>
        </row>
        <row r="4707">
          <cell r="A4707" t="str">
            <v>424906895</v>
          </cell>
          <cell r="B4707">
            <v>512147</v>
          </cell>
          <cell r="C4707" t="str">
            <v>424906895</v>
          </cell>
          <cell r="D4707" t="str">
            <v>FLEXTUENTI</v>
          </cell>
          <cell r="E4707" t="str">
            <v>DESPACHO</v>
          </cell>
          <cell r="F4707" t="str">
            <v>NORMAL</v>
          </cell>
          <cell r="G4707" t="str">
            <v>031080424906895</v>
          </cell>
          <cell r="H4707">
            <v>44966</v>
          </cell>
          <cell r="I4707" t="str">
            <v>ENTREGADO</v>
          </cell>
          <cell r="J4707">
            <v>44967</v>
          </cell>
          <cell r="K4707" t="str">
            <v>Ashley Aguilar</v>
          </cell>
          <cell r="L4707" t="str">
            <v>LA PROVIDENCIA CALLE LOS ALMENDROS SN ENTRE SEGUNDA Y TERCERA</v>
          </cell>
        </row>
        <row r="4708">
          <cell r="A4708" t="str">
            <v>424906896</v>
          </cell>
          <cell r="B4708">
            <v>512148</v>
          </cell>
          <cell r="C4708" t="str">
            <v>424906896</v>
          </cell>
          <cell r="D4708" t="str">
            <v>FLEXTUENTI</v>
          </cell>
          <cell r="E4708" t="str">
            <v>DESPACHO</v>
          </cell>
          <cell r="F4708" t="str">
            <v>NORMAL</v>
          </cell>
          <cell r="G4708" t="str">
            <v>031080424906896</v>
          </cell>
          <cell r="H4708">
            <v>44966</v>
          </cell>
          <cell r="I4708" t="str">
            <v>ENTREGADO</v>
          </cell>
          <cell r="J4708">
            <v>44967</v>
          </cell>
          <cell r="K4708" t="str">
            <v>Jhon Jairo Jumbo Viteri</v>
          </cell>
          <cell r="L4708" t="str">
            <v>A BOMBOLIV DE LOS COLONOS  CS 19  E 25</v>
          </cell>
        </row>
        <row r="4709">
          <cell r="A4709" t="str">
            <v>424906897</v>
          </cell>
          <cell r="B4709">
            <v>512149</v>
          </cell>
          <cell r="C4709" t="str">
            <v>424906897</v>
          </cell>
          <cell r="D4709" t="str">
            <v>FLEXTUENTI</v>
          </cell>
          <cell r="E4709" t="str">
            <v>DESPACHO</v>
          </cell>
          <cell r="F4709" t="str">
            <v>NORMAL</v>
          </cell>
          <cell r="G4709" t="str">
            <v>FT85086</v>
          </cell>
          <cell r="H4709">
            <v>44966</v>
          </cell>
          <cell r="I4709" t="str">
            <v>ENTREGADO</v>
          </cell>
          <cell r="J4709">
            <v>44967</v>
          </cell>
          <cell r="K4709" t="str">
            <v>Yliana Del Rocio Santana Moscoso</v>
          </cell>
          <cell r="L4709" t="str">
            <v>XIMENA   LUQUE  SN  PEDRO CARBO NOVOA</v>
          </cell>
        </row>
        <row r="4710">
          <cell r="A4710" t="str">
            <v>424906933</v>
          </cell>
          <cell r="B4710">
            <v>512150</v>
          </cell>
          <cell r="C4710" t="str">
            <v>424906933</v>
          </cell>
          <cell r="D4710" t="str">
            <v>FLEXTUENTI</v>
          </cell>
          <cell r="E4710" t="str">
            <v>DESPACHO</v>
          </cell>
          <cell r="F4710" t="str">
            <v>NORMAL</v>
          </cell>
          <cell r="G4710" t="str">
            <v>031080424906933</v>
          </cell>
          <cell r="H4710">
            <v>44966</v>
          </cell>
          <cell r="I4710" t="str">
            <v>ENTREGADO</v>
          </cell>
          <cell r="J4710">
            <v>44967</v>
          </cell>
          <cell r="K4710" t="str">
            <v>Francisco Carrillo</v>
          </cell>
          <cell r="L4710" t="str">
            <v>NUEVE DE MAYO  AV DE LAS AMERICAS  MZ 6 VILLA 22 CALLE CIRCUNVALACION SUR</v>
          </cell>
        </row>
        <row r="4711">
          <cell r="A4711" t="str">
            <v>424906979</v>
          </cell>
          <cell r="B4711">
            <v>512151</v>
          </cell>
          <cell r="C4711" t="str">
            <v>424906979</v>
          </cell>
          <cell r="D4711" t="str">
            <v>FLEXTUENTI</v>
          </cell>
          <cell r="E4711" t="str">
            <v>DESPACHO</v>
          </cell>
          <cell r="F4711" t="str">
            <v>NORMAL</v>
          </cell>
          <cell r="G4711" t="str">
            <v>FT85032</v>
          </cell>
          <cell r="H4711">
            <v>44966</v>
          </cell>
          <cell r="I4711" t="str">
            <v>ENTREGADO</v>
          </cell>
          <cell r="J4711">
            <v>44967</v>
          </cell>
          <cell r="K4711" t="str">
            <v>dejie zhu</v>
          </cell>
          <cell r="L4711" t="str">
            <v>LA CONCEPCION  AV CARLOS QUINTO OE6 15 CALLE MACHALA</v>
          </cell>
        </row>
        <row r="4712">
          <cell r="A4712" t="str">
            <v>424906980</v>
          </cell>
          <cell r="B4712">
            <v>512152</v>
          </cell>
          <cell r="C4712" t="str">
            <v>424906980</v>
          </cell>
          <cell r="D4712" t="str">
            <v>FLEXTUENTI</v>
          </cell>
          <cell r="E4712" t="str">
            <v>DESPACHO</v>
          </cell>
          <cell r="F4712" t="str">
            <v>NORMAL</v>
          </cell>
          <cell r="G4712" t="str">
            <v>FT85031</v>
          </cell>
          <cell r="H4712">
            <v>44966</v>
          </cell>
          <cell r="I4712" t="str">
            <v>ENTREGADO</v>
          </cell>
          <cell r="J4712">
            <v>44967</v>
          </cell>
          <cell r="K4712" t="str">
            <v>Felix Sanunga</v>
          </cell>
          <cell r="L4712" t="str">
            <v>CONOCOTO  CALLE PLACIDO CAAMANO 323 CALLE  FEDERICO GONZALEZ SUARES</v>
          </cell>
        </row>
        <row r="4713">
          <cell r="A4713" t="str">
            <v>424906990</v>
          </cell>
          <cell r="B4713">
            <v>512153</v>
          </cell>
          <cell r="C4713" t="str">
            <v>424906990</v>
          </cell>
          <cell r="D4713" t="str">
            <v>FLEXTUENTI</v>
          </cell>
          <cell r="E4713" t="str">
            <v>DESPACHO</v>
          </cell>
          <cell r="F4713" t="str">
            <v>NORMAL</v>
          </cell>
          <cell r="G4713" t="str">
            <v>FT85030</v>
          </cell>
          <cell r="H4713">
            <v>44966</v>
          </cell>
          <cell r="I4713" t="str">
            <v>ENTREGADO</v>
          </cell>
          <cell r="J4713">
            <v>44967</v>
          </cell>
          <cell r="K4713" t="str">
            <v>Enrique Bermeo</v>
          </cell>
          <cell r="L4713" t="str">
            <v>LA MENA  AV MARISCAL SUCRE  SN CALLE PILALO</v>
          </cell>
        </row>
        <row r="4714">
          <cell r="A4714" t="str">
            <v>WS414891180</v>
          </cell>
          <cell r="B4714">
            <v>512154</v>
          </cell>
          <cell r="C4714" t="str">
            <v>WS414891180</v>
          </cell>
          <cell r="D4714" t="str">
            <v>FLEXTUENTI</v>
          </cell>
          <cell r="E4714" t="str">
            <v>DESPACHO</v>
          </cell>
          <cell r="F4714" t="str">
            <v>NORMAL</v>
          </cell>
          <cell r="G4714" t="str">
            <v>FT85028</v>
          </cell>
          <cell r="H4714">
            <v>44966</v>
          </cell>
          <cell r="I4714" t="str">
            <v>ENTREGADO</v>
          </cell>
          <cell r="J4714">
            <v>44967</v>
          </cell>
          <cell r="K4714" t="str">
            <v>Wilman Eugenia Cevallos Salazar</v>
          </cell>
          <cell r="L4714" t="str">
            <v>COCHAPAMBA  CALLE JOSE RAYGADA  N45 500  AV OCCIDENTAL</v>
          </cell>
        </row>
        <row r="4715">
          <cell r="A4715" t="str">
            <v>424906336</v>
          </cell>
          <cell r="B4715">
            <v>512155</v>
          </cell>
          <cell r="C4715" t="str">
            <v>424906336</v>
          </cell>
          <cell r="D4715" t="str">
            <v>FLEXTUENTI</v>
          </cell>
          <cell r="E4715" t="str">
            <v>DESPACHO</v>
          </cell>
          <cell r="F4715" t="str">
            <v>EXPRESS GYE</v>
          </cell>
          <cell r="G4715" t="str">
            <v>FT84991</v>
          </cell>
          <cell r="H4715">
            <v>44966</v>
          </cell>
          <cell r="I4715" t="str">
            <v>ENTREGADO</v>
          </cell>
          <cell r="J4715">
            <v>44966</v>
          </cell>
          <cell r="K4715" t="str">
            <v>DENNISSE COX NARANJO</v>
          </cell>
          <cell r="L4715" t="str">
            <v>TARQUI (GY)  AV KENNEDY  SN  AV DELTA</v>
          </cell>
        </row>
        <row r="4716">
          <cell r="A4716" t="str">
            <v>424906573</v>
          </cell>
          <cell r="B4716">
            <v>512156</v>
          </cell>
          <cell r="C4716" t="str">
            <v>424906573</v>
          </cell>
          <cell r="D4716" t="str">
            <v>FLEXTUENTI</v>
          </cell>
          <cell r="E4716" t="str">
            <v>DESPACHO</v>
          </cell>
          <cell r="F4716" t="str">
            <v>EXPRESS GYE</v>
          </cell>
          <cell r="G4716" t="str">
            <v>FT84990</v>
          </cell>
          <cell r="H4716">
            <v>44966</v>
          </cell>
          <cell r="I4716" t="str">
            <v>ENTREGADO</v>
          </cell>
          <cell r="J4716">
            <v>44966</v>
          </cell>
          <cell r="K4716" t="str">
            <v>EDUARDO MONTES</v>
          </cell>
          <cell r="L4716" t="str">
            <v>CARBO  CALLE 10 DE AGOSTO  SN  ENTRE  CHILE Y PEDRO CARBO</v>
          </cell>
        </row>
        <row r="4717">
          <cell r="A4717" t="str">
            <v>414892474</v>
          </cell>
          <cell r="B4717">
            <v>512157</v>
          </cell>
          <cell r="C4717" t="str">
            <v>414892474</v>
          </cell>
          <cell r="D4717" t="str">
            <v>FLEXTUENTI</v>
          </cell>
          <cell r="E4717" t="str">
            <v>DESPACHO</v>
          </cell>
          <cell r="F4717" t="str">
            <v>NORMAL</v>
          </cell>
          <cell r="G4717" t="str">
            <v>IC6829</v>
          </cell>
          <cell r="H4717">
            <v>44966</v>
          </cell>
          <cell r="I4717" t="str">
            <v>ENTREGADO</v>
          </cell>
          <cell r="J4717">
            <v>44967</v>
          </cell>
          <cell r="K4717" t="str">
            <v>Martha Gutama</v>
          </cell>
          <cell r="L4717" t="str">
            <v>MONAY   QUITO 2 36 C AZOGUES</v>
          </cell>
        </row>
        <row r="4718">
          <cell r="A4718" t="str">
            <v>424906936</v>
          </cell>
          <cell r="B4718">
            <v>512159</v>
          </cell>
          <cell r="C4718" t="str">
            <v>424906936</v>
          </cell>
          <cell r="D4718" t="str">
            <v>FLEXTUENTI</v>
          </cell>
          <cell r="E4718" t="str">
            <v>DESPACHO</v>
          </cell>
          <cell r="F4718" t="str">
            <v>NORMAL</v>
          </cell>
          <cell r="G4718" t="str">
            <v>FT85085</v>
          </cell>
          <cell r="H4718">
            <v>44966</v>
          </cell>
          <cell r="I4718" t="str">
            <v>ENTREGADO</v>
          </cell>
          <cell r="J4718">
            <v>44967</v>
          </cell>
          <cell r="K4718" t="str">
            <v>Jennifer Lilibeth Alava Velez</v>
          </cell>
          <cell r="L4718" t="str">
            <v>XIMENA  AV 25 DE JULIO MNZ 1482 SLR 10 2 DO CALLEJON 50 C SO</v>
          </cell>
        </row>
        <row r="4719">
          <cell r="A4719" t="str">
            <v>414892044</v>
          </cell>
          <cell r="B4719">
            <v>512114</v>
          </cell>
          <cell r="C4719" t="str">
            <v>414892044</v>
          </cell>
          <cell r="D4719" t="str">
            <v>FLEXTUENTI</v>
          </cell>
          <cell r="E4719" t="str">
            <v>DESPACHO</v>
          </cell>
          <cell r="F4719" t="str">
            <v>NORMAL</v>
          </cell>
          <cell r="G4719" t="str">
            <v>031080414892044</v>
          </cell>
          <cell r="H4719">
            <v>44966</v>
          </cell>
          <cell r="I4719" t="str">
            <v>INCIDENCIA</v>
          </cell>
          <cell r="J4719">
            <v>44973</v>
          </cell>
          <cell r="K4719" t="str">
            <v>Angel ariel Abad castro</v>
          </cell>
          <cell r="L4719" t="str">
            <v>YAGUACHI VIEJO  AV CENTENARIO  SN  CALLE MONSENOR PAZ RUIZ</v>
          </cell>
        </row>
        <row r="4720">
          <cell r="A4720" t="str">
            <v>414892169</v>
          </cell>
          <cell r="B4720">
            <v>512115</v>
          </cell>
          <cell r="C4720" t="str">
            <v>414892169</v>
          </cell>
          <cell r="D4720" t="str">
            <v>FLEXTUENTI</v>
          </cell>
          <cell r="E4720" t="str">
            <v>DESPACHO</v>
          </cell>
          <cell r="F4720" t="str">
            <v>DERIVADO PICK UP</v>
          </cell>
          <cell r="G4720" t="str">
            <v>031080414892169</v>
          </cell>
          <cell r="H4720">
            <v>44966</v>
          </cell>
          <cell r="I4720" t="str">
            <v>INCIDENCIA</v>
          </cell>
          <cell r="J4720">
            <v>44973</v>
          </cell>
          <cell r="K4720" t="str">
            <v>Jorge gabriel Zambrano obando</v>
          </cell>
          <cell r="L4720" t="str">
            <v>OFICINA TRAMACO CENTRO DE DISTRIBUCION VIA A DAULE</v>
          </cell>
        </row>
        <row r="4721">
          <cell r="A4721" t="str">
            <v>414892177</v>
          </cell>
          <cell r="B4721">
            <v>512116</v>
          </cell>
          <cell r="C4721" t="str">
            <v>414892177</v>
          </cell>
          <cell r="D4721" t="str">
            <v>FLEXTUENTI</v>
          </cell>
          <cell r="E4721" t="str">
            <v>DESPACHO</v>
          </cell>
          <cell r="F4721" t="str">
            <v>DERIVADO PICK UP</v>
          </cell>
          <cell r="G4721" t="str">
            <v>031080414892177</v>
          </cell>
          <cell r="H4721">
            <v>44966</v>
          </cell>
          <cell r="I4721" t="str">
            <v>DEVOLUCION_EN_PROCESO</v>
          </cell>
          <cell r="J4721">
            <v>44972</v>
          </cell>
          <cell r="K4721" t="str">
            <v>Mercy Jima</v>
          </cell>
          <cell r="L4721" t="str">
            <v>OFICINA TRAMACO SANTO DOMINGO  CENTRO DE DISTRIBUCION</v>
          </cell>
        </row>
        <row r="4722">
          <cell r="A4722" t="str">
            <v>414892200</v>
          </cell>
          <cell r="B4722">
            <v>512117</v>
          </cell>
          <cell r="C4722" t="str">
            <v>414892200</v>
          </cell>
          <cell r="D4722" t="str">
            <v>FLEXTUENTI</v>
          </cell>
          <cell r="E4722" t="str">
            <v>DESPACHO</v>
          </cell>
          <cell r="F4722" t="str">
            <v>DERIVADO PICK UP</v>
          </cell>
          <cell r="G4722" t="str">
            <v>031080414892200</v>
          </cell>
          <cell r="H4722">
            <v>44966</v>
          </cell>
          <cell r="I4722" t="str">
            <v>ENTREGADO</v>
          </cell>
          <cell r="J4722">
            <v>44972</v>
          </cell>
          <cell r="K4722" t="str">
            <v>Solange Batallas Arce</v>
          </cell>
          <cell r="L4722" t="str">
            <v>OFICINA TRAMACO ESMERALDAS CENTRO DE DISTRIBUCION</v>
          </cell>
        </row>
        <row r="4723">
          <cell r="A4723" t="str">
            <v>414892236</v>
          </cell>
          <cell r="B4723">
            <v>512118</v>
          </cell>
          <cell r="C4723" t="str">
            <v>414892236</v>
          </cell>
          <cell r="D4723" t="str">
            <v>FLEXTUENTI</v>
          </cell>
          <cell r="E4723" t="str">
            <v>DESPACHO</v>
          </cell>
          <cell r="F4723" t="str">
            <v>NORMAL</v>
          </cell>
          <cell r="G4723" t="str">
            <v>031080414892236</v>
          </cell>
          <cell r="H4723">
            <v>44966</v>
          </cell>
          <cell r="I4723" t="str">
            <v>ENTREGADO</v>
          </cell>
          <cell r="J4723">
            <v>44968</v>
          </cell>
          <cell r="K4723" t="str">
            <v>Jose Zambrano</v>
          </cell>
          <cell r="L4723" t="str">
            <v>CHONE AV ELOY ALFARO  3 CUADRA  SN</v>
          </cell>
        </row>
        <row r="4724">
          <cell r="A4724" t="str">
            <v>414892239</v>
          </cell>
          <cell r="B4724">
            <v>512119</v>
          </cell>
          <cell r="C4724" t="str">
            <v>414892239</v>
          </cell>
          <cell r="D4724" t="str">
            <v>FLEXTUENTI</v>
          </cell>
          <cell r="E4724" t="str">
            <v>DESPACHO</v>
          </cell>
          <cell r="F4724" t="str">
            <v>NORMAL</v>
          </cell>
          <cell r="G4724" t="str">
            <v>031080414892239</v>
          </cell>
          <cell r="H4724">
            <v>44966</v>
          </cell>
          <cell r="I4724" t="str">
            <v>ENTREGADO</v>
          </cell>
          <cell r="J4724">
            <v>44967</v>
          </cell>
          <cell r="K4724" t="str">
            <v>Christian Santiago Cedeno Timbela</v>
          </cell>
          <cell r="L4724" t="str">
            <v>LA MERCED (TU)   CALLE BERNARDO DARQUEA N3 10  AV  UNIDAD NACIONAL</v>
          </cell>
        </row>
        <row r="4725">
          <cell r="A4725" t="str">
            <v>414892264</v>
          </cell>
          <cell r="B4725">
            <v>512120</v>
          </cell>
          <cell r="C4725" t="str">
            <v>414892264</v>
          </cell>
          <cell r="D4725" t="str">
            <v>FLEXTUENTI</v>
          </cell>
          <cell r="E4725" t="str">
            <v>DESPACHO</v>
          </cell>
          <cell r="F4725" t="str">
            <v>NORMAL</v>
          </cell>
          <cell r="G4725" t="str">
            <v>FT85043</v>
          </cell>
          <cell r="H4725">
            <v>44966</v>
          </cell>
          <cell r="I4725" t="str">
            <v>ENTREGADO</v>
          </cell>
          <cell r="J4725">
            <v>44967</v>
          </cell>
          <cell r="K4725" t="str">
            <v>Monica Ortiz</v>
          </cell>
          <cell r="L4725" t="str">
            <v>CALDERON  CALLE GABRIEL GARCIA MORENO N2 232 CALLE 23 DE ABRIL</v>
          </cell>
        </row>
        <row r="4726">
          <cell r="A4726" t="str">
            <v>414892268</v>
          </cell>
          <cell r="B4726">
            <v>512121</v>
          </cell>
          <cell r="C4726" t="str">
            <v>414892268</v>
          </cell>
          <cell r="D4726" t="str">
            <v>FLEXTUENTI</v>
          </cell>
          <cell r="E4726" t="str">
            <v>DESPACHO</v>
          </cell>
          <cell r="F4726" t="str">
            <v>NORMAL</v>
          </cell>
          <cell r="G4726" t="str">
            <v>FT85042</v>
          </cell>
          <cell r="H4726">
            <v>44966</v>
          </cell>
          <cell r="I4726" t="str">
            <v>ENTREGADO</v>
          </cell>
          <cell r="J4726">
            <v>44967</v>
          </cell>
          <cell r="K4726" t="str">
            <v>Cecilia Tibanta</v>
          </cell>
          <cell r="L4726" t="str">
            <v>SAN JUAN CLEMENTE PONCE  N15 117  AV 6 DE DICIEMBRE</v>
          </cell>
        </row>
        <row r="4727">
          <cell r="A4727" t="str">
            <v>414892279</v>
          </cell>
          <cell r="B4727">
            <v>512122</v>
          </cell>
          <cell r="C4727" t="str">
            <v>414892279</v>
          </cell>
          <cell r="D4727" t="str">
            <v>FLEXTUENTI</v>
          </cell>
          <cell r="E4727" t="str">
            <v>DESPACHO</v>
          </cell>
          <cell r="F4727" t="str">
            <v>NORMAL</v>
          </cell>
          <cell r="G4727" t="str">
            <v>FT85041</v>
          </cell>
          <cell r="H4727">
            <v>44966</v>
          </cell>
          <cell r="I4727" t="str">
            <v>ENTREGADO</v>
          </cell>
          <cell r="J4727">
            <v>44967</v>
          </cell>
          <cell r="K4727" t="str">
            <v>Cecilia Tibanta</v>
          </cell>
          <cell r="L4727" t="str">
            <v>CENTRO HISTORICO  CALLE CLEMENTE PONCE  N15  117  AV 6 DE DICIEMBRE</v>
          </cell>
        </row>
        <row r="4728">
          <cell r="A4728" t="str">
            <v>414892292</v>
          </cell>
          <cell r="B4728">
            <v>512123</v>
          </cell>
          <cell r="C4728" t="str">
            <v>414892292</v>
          </cell>
          <cell r="D4728" t="str">
            <v>FLEXTUENTI</v>
          </cell>
          <cell r="E4728" t="str">
            <v>DESPACHO</v>
          </cell>
          <cell r="F4728" t="str">
            <v>DERIVADO PICK UP</v>
          </cell>
          <cell r="G4728" t="str">
            <v>031080414892292</v>
          </cell>
          <cell r="H4728">
            <v>44966</v>
          </cell>
          <cell r="I4728" t="str">
            <v>ENTREGADO</v>
          </cell>
          <cell r="J4728">
            <v>44971</v>
          </cell>
          <cell r="K4728" t="str">
            <v>Cristina Guala</v>
          </cell>
          <cell r="L4728" t="str">
            <v>OFICINA TRAMACO QUITO SANTA CLARA</v>
          </cell>
        </row>
        <row r="4729">
          <cell r="A4729" t="str">
            <v>414892317</v>
          </cell>
          <cell r="B4729">
            <v>512124</v>
          </cell>
          <cell r="C4729" t="str">
            <v>414892317</v>
          </cell>
          <cell r="D4729" t="str">
            <v>FLEXTUENTI</v>
          </cell>
          <cell r="E4729" t="str">
            <v>DESPACHO</v>
          </cell>
          <cell r="F4729" t="str">
            <v>NORMAL</v>
          </cell>
          <cell r="G4729" t="str">
            <v>FT85088</v>
          </cell>
          <cell r="H4729">
            <v>44966</v>
          </cell>
          <cell r="I4729" t="str">
            <v>ENTREGADO</v>
          </cell>
          <cell r="J4729">
            <v>44967</v>
          </cell>
          <cell r="K4729" t="str">
            <v>Zoila Jessica Moreira Garcia</v>
          </cell>
          <cell r="L4729" t="str">
            <v>TARQUI   CALLE VIA DUCTO FLAVIO ALFARO MZ 1419 SL 3 DECIMA TERCER PASAJE 43 NO</v>
          </cell>
        </row>
        <row r="4730">
          <cell r="A4730" t="str">
            <v>414892323</v>
          </cell>
          <cell r="B4730">
            <v>512125</v>
          </cell>
          <cell r="C4730" t="str">
            <v>414892323</v>
          </cell>
          <cell r="D4730" t="str">
            <v>FLEXTUENTI</v>
          </cell>
          <cell r="E4730" t="str">
            <v>DESPACHO</v>
          </cell>
          <cell r="F4730" t="str">
            <v>NORMAL</v>
          </cell>
          <cell r="G4730" t="str">
            <v>031080414892323</v>
          </cell>
          <cell r="H4730">
            <v>44966</v>
          </cell>
          <cell r="I4730" t="str">
            <v>ENTREGADO</v>
          </cell>
          <cell r="J4730">
            <v>44967</v>
          </cell>
          <cell r="K4730" t="str">
            <v>Cristian Perez</v>
          </cell>
          <cell r="L4730" t="str">
            <v>LIZARZABURU CALLE RIO QUEVEDO  SN CALLE RIO AMAZONAS</v>
          </cell>
        </row>
        <row r="4731">
          <cell r="A4731" t="str">
            <v>414892391</v>
          </cell>
          <cell r="B4731">
            <v>512126</v>
          </cell>
          <cell r="C4731" t="str">
            <v>414892391</v>
          </cell>
          <cell r="D4731" t="str">
            <v>FLEXTUENTI</v>
          </cell>
          <cell r="E4731" t="str">
            <v>DESPACHO</v>
          </cell>
          <cell r="F4731" t="str">
            <v>NORMAL</v>
          </cell>
          <cell r="G4731" t="str">
            <v>IC6831</v>
          </cell>
          <cell r="H4731">
            <v>44966</v>
          </cell>
          <cell r="I4731" t="str">
            <v>ENTREGADO</v>
          </cell>
          <cell r="J4731">
            <v>44970</v>
          </cell>
          <cell r="K4731" t="str">
            <v>Juan Andres Penafiel Torres</v>
          </cell>
          <cell r="L4731" t="str">
            <v>GIL RAMIREZ DAVALOS CALLE VARGAS MACHUCA 3 92 ENTRE CALLE LARGA Y ALFONSO JERVEZ</v>
          </cell>
        </row>
        <row r="4732">
          <cell r="A4732" t="str">
            <v>414892392</v>
          </cell>
          <cell r="B4732">
            <v>512127</v>
          </cell>
          <cell r="C4732" t="str">
            <v>414892392</v>
          </cell>
          <cell r="D4732" t="str">
            <v>FLEXTUENTI</v>
          </cell>
          <cell r="E4732" t="str">
            <v>DESPACHO</v>
          </cell>
          <cell r="F4732" t="str">
            <v>NORMAL</v>
          </cell>
          <cell r="G4732" t="str">
            <v>FT85040</v>
          </cell>
          <cell r="H4732">
            <v>44966</v>
          </cell>
          <cell r="I4732" t="str">
            <v>ENTREGADO</v>
          </cell>
          <cell r="J4732">
            <v>44970</v>
          </cell>
          <cell r="K4732" t="str">
            <v>Elsa Margoth Luna Aragon</v>
          </cell>
          <cell r="L4732" t="str">
            <v>CALDERON AV CACHA  N2 46 CASA 11  ATAHUALPA</v>
          </cell>
        </row>
        <row r="4733">
          <cell r="A4733" t="str">
            <v>414892418</v>
          </cell>
          <cell r="B4733">
            <v>512128</v>
          </cell>
          <cell r="C4733" t="str">
            <v>414892418</v>
          </cell>
          <cell r="D4733" t="str">
            <v>FLEXTUENTI</v>
          </cell>
          <cell r="E4733" t="str">
            <v>DESPACHO</v>
          </cell>
          <cell r="F4733" t="str">
            <v>NORMAL</v>
          </cell>
          <cell r="G4733" t="str">
            <v>031080414892418</v>
          </cell>
          <cell r="H4733">
            <v>44966</v>
          </cell>
          <cell r="I4733" t="str">
            <v>ENTREGADO</v>
          </cell>
          <cell r="J4733">
            <v>44970</v>
          </cell>
          <cell r="K4733" t="str">
            <v>Ronal Barragan</v>
          </cell>
          <cell r="L4733" t="str">
            <v>TOTORAS VIA MONTALVO  SN  LOS CRISANTEMOS</v>
          </cell>
        </row>
        <row r="4734">
          <cell r="A4734" t="str">
            <v>414892423</v>
          </cell>
          <cell r="B4734">
            <v>512129</v>
          </cell>
          <cell r="C4734" t="str">
            <v>414892423</v>
          </cell>
          <cell r="D4734" t="str">
            <v>FLEXTUENTI</v>
          </cell>
          <cell r="E4734" t="str">
            <v>DESPACHO</v>
          </cell>
          <cell r="F4734" t="str">
            <v>NORMAL</v>
          </cell>
          <cell r="G4734" t="str">
            <v>IC6830</v>
          </cell>
          <cell r="H4734">
            <v>44966</v>
          </cell>
          <cell r="I4734" t="str">
            <v>DEVOLUCION_EN_PROCESO</v>
          </cell>
          <cell r="J4734">
            <v>44972</v>
          </cell>
          <cell r="K4734" t="str">
            <v>Ana Maria Galarza guerrero</v>
          </cell>
          <cell r="L4734" t="str">
            <v>EL VECINO DEL CHORRO  69 AV  GIL RAMIREZ DAVALOS</v>
          </cell>
        </row>
        <row r="4735">
          <cell r="A4735" t="str">
            <v>414892425</v>
          </cell>
          <cell r="B4735">
            <v>512130</v>
          </cell>
          <cell r="C4735" t="str">
            <v>414892425</v>
          </cell>
          <cell r="D4735" t="str">
            <v>FLEXTUENTI</v>
          </cell>
          <cell r="E4735" t="str">
            <v>DESPACHO</v>
          </cell>
          <cell r="F4735" t="str">
            <v>NORMAL</v>
          </cell>
          <cell r="G4735" t="str">
            <v>031080414892425</v>
          </cell>
          <cell r="H4735">
            <v>44966</v>
          </cell>
          <cell r="I4735" t="str">
            <v>ENTREGADO</v>
          </cell>
          <cell r="J4735">
            <v>44967</v>
          </cell>
          <cell r="K4735" t="str">
            <v>William Fernando Naranjo Calderon</v>
          </cell>
          <cell r="L4735" t="str">
            <v>MILAGRO AV GARCIA MORENO SN  CALLE ELOY ALFARO</v>
          </cell>
        </row>
        <row r="4736">
          <cell r="A4736" t="str">
            <v>414892442</v>
          </cell>
          <cell r="B4736">
            <v>512131</v>
          </cell>
          <cell r="C4736" t="str">
            <v>414892442</v>
          </cell>
          <cell r="D4736" t="str">
            <v>FLEXTUENTI</v>
          </cell>
          <cell r="E4736" t="str">
            <v>DESPACHO</v>
          </cell>
          <cell r="F4736" t="str">
            <v>NORMAL</v>
          </cell>
          <cell r="G4736" t="str">
            <v>FT85029</v>
          </cell>
          <cell r="H4736">
            <v>44966</v>
          </cell>
          <cell r="I4736" t="str">
            <v>ENTREGADO</v>
          </cell>
          <cell r="J4736">
            <v>44967</v>
          </cell>
          <cell r="K4736" t="str">
            <v>Elio Raul Vivanco Riofrio</v>
          </cell>
          <cell r="L4736" t="str">
            <v>SANGOLQUI CALLE C  CASA 18  AV ATUNTAQUI</v>
          </cell>
        </row>
        <row r="4737">
          <cell r="A4737" t="str">
            <v>414892472</v>
          </cell>
          <cell r="B4737">
            <v>512132</v>
          </cell>
          <cell r="C4737" t="str">
            <v>414892472</v>
          </cell>
          <cell r="D4737" t="str">
            <v>FLEXTUENTI</v>
          </cell>
          <cell r="E4737" t="str">
            <v>DESPACHO</v>
          </cell>
          <cell r="F4737" t="str">
            <v>DERIVADO PICK UP</v>
          </cell>
          <cell r="G4737" t="str">
            <v>031080414892472</v>
          </cell>
          <cell r="H4737">
            <v>44966</v>
          </cell>
          <cell r="I4737" t="str">
            <v>ENTREGADO</v>
          </cell>
          <cell r="J4737">
            <v>44967</v>
          </cell>
          <cell r="K4737" t="str">
            <v>Kevin Rodriguez</v>
          </cell>
          <cell r="L4737" t="str">
            <v>OFICINA TRAMACO SAN MARINO</v>
          </cell>
        </row>
        <row r="4738">
          <cell r="A4738" t="str">
            <v>414892482</v>
          </cell>
          <cell r="B4738">
            <v>512133</v>
          </cell>
          <cell r="C4738" t="str">
            <v>414892482</v>
          </cell>
          <cell r="D4738" t="str">
            <v>FLEXTUENTI</v>
          </cell>
          <cell r="E4738" t="str">
            <v>DESPACHO</v>
          </cell>
          <cell r="F4738" t="str">
            <v>NORMAL</v>
          </cell>
          <cell r="G4738" t="str">
            <v>031080414892482</v>
          </cell>
          <cell r="H4738">
            <v>44966</v>
          </cell>
          <cell r="I4738" t="str">
            <v>ENTREGADO</v>
          </cell>
          <cell r="J4738">
            <v>44967</v>
          </cell>
          <cell r="K4738" t="str">
            <v>Marlon Yuquilema</v>
          </cell>
          <cell r="L4738" t="str">
            <v>HUACHI LORETO PASAJE IPILAES   SN CALLE 9 DE OCTUBRE</v>
          </cell>
        </row>
        <row r="4739">
          <cell r="A4739" t="str">
            <v>424906137</v>
          </cell>
          <cell r="B4739">
            <v>512135</v>
          </cell>
          <cell r="C4739" t="str">
            <v>424906137</v>
          </cell>
          <cell r="D4739" t="str">
            <v>FLEXTUENTI</v>
          </cell>
          <cell r="E4739" t="str">
            <v>DESPACHO</v>
          </cell>
          <cell r="F4739" t="str">
            <v>NORMAL</v>
          </cell>
          <cell r="G4739" t="str">
            <v>FT85089</v>
          </cell>
          <cell r="H4739">
            <v>44966</v>
          </cell>
          <cell r="I4739" t="str">
            <v>ENTREGADO</v>
          </cell>
          <cell r="J4739">
            <v>44967</v>
          </cell>
          <cell r="K4739" t="str">
            <v>YUDELIA BETSABE GALARZA PENAFIEL</v>
          </cell>
          <cell r="L4739" t="str">
            <v>LA PUNTILLA   AV LOS ARCOS SN  AV SAMBORONDON</v>
          </cell>
        </row>
        <row r="4740">
          <cell r="A4740" t="str">
            <v>424906275</v>
          </cell>
          <cell r="B4740">
            <v>512136</v>
          </cell>
          <cell r="C4740" t="str">
            <v>424906275</v>
          </cell>
          <cell r="D4740" t="str">
            <v>FLEXTUENTI</v>
          </cell>
          <cell r="E4740" t="str">
            <v>DESPACHO</v>
          </cell>
          <cell r="F4740" t="str">
            <v>NORMAL</v>
          </cell>
          <cell r="G4740" t="str">
            <v>031080424906275</v>
          </cell>
          <cell r="H4740">
            <v>44966</v>
          </cell>
          <cell r="I4740" t="str">
            <v>ENTREGADO</v>
          </cell>
          <cell r="J4740">
            <v>44967</v>
          </cell>
          <cell r="K4740" t="str">
            <v>Angela Maria Rodriguez Zambrano</v>
          </cell>
          <cell r="L4740" t="str">
            <v>EL CARMEN  CALLE GARCIA MORENO  SN  AV  3 DE JULIO</v>
          </cell>
        </row>
        <row r="4741">
          <cell r="A4741" t="str">
            <v>20003098871625</v>
          </cell>
          <cell r="B4741">
            <v>512112</v>
          </cell>
          <cell r="C4741" t="str">
            <v>20003098871625</v>
          </cell>
          <cell r="D4741" t="str">
            <v>CONECEL_REG</v>
          </cell>
          <cell r="E4741" t="str">
            <v>DESPACHO</v>
          </cell>
          <cell r="F4741" t="str">
            <v>NORMAL</v>
          </cell>
          <cell r="G4741" t="str">
            <v>FEX85024</v>
          </cell>
          <cell r="H4741">
            <v>44966</v>
          </cell>
          <cell r="I4741" t="str">
            <v>DEVOLUCION_EN_PROCESO</v>
          </cell>
          <cell r="J4741">
            <v>44973</v>
          </cell>
          <cell r="K4741" t="str">
            <v>SANTIAGO RAUL PEREZ</v>
          </cell>
          <cell r="L4741" t="str">
            <v>QUITO KENNEDY CALLE RAFAEL BUSTAMANTE E-380 Y CALLE SALGADO SAN CARLOS</v>
          </cell>
        </row>
        <row r="4742">
          <cell r="A4742" t="str">
            <v>20003100085464</v>
          </cell>
          <cell r="B4742">
            <v>512097</v>
          </cell>
          <cell r="C4742" t="str">
            <v>20003100085464</v>
          </cell>
          <cell r="D4742" t="str">
            <v>CONECEL_REG</v>
          </cell>
          <cell r="E4742" t="str">
            <v>DESPACHO</v>
          </cell>
          <cell r="F4742" t="str">
            <v>NORMAL</v>
          </cell>
          <cell r="G4742" t="str">
            <v>FEX85010</v>
          </cell>
          <cell r="H4742">
            <v>44966</v>
          </cell>
          <cell r="I4742" t="str">
            <v>DEVOLUCION_EN_PROCESO</v>
          </cell>
          <cell r="J4742">
            <v>44973</v>
          </cell>
          <cell r="K4742" t="str">
            <v>GLORIA JOSEFINA PAREDES</v>
          </cell>
          <cell r="L4742" t="str">
            <v>QUITO COTOCOLLAO AV JOSE NOGALES NO: 414 Y CALLE SAN FRANCISCO DE RUMIURCO</v>
          </cell>
        </row>
        <row r="4743">
          <cell r="A4743" t="str">
            <v>20003097571313</v>
          </cell>
          <cell r="B4743">
            <v>512108</v>
          </cell>
          <cell r="C4743" t="str">
            <v>20003097571313</v>
          </cell>
          <cell r="D4743" t="str">
            <v>CONECEL_REG</v>
          </cell>
          <cell r="E4743" t="str">
            <v>DESPACHO</v>
          </cell>
          <cell r="F4743" t="str">
            <v>NORMAL</v>
          </cell>
          <cell r="G4743" t="str">
            <v>FEX85020</v>
          </cell>
          <cell r="H4743">
            <v>44966</v>
          </cell>
          <cell r="I4743" t="str">
            <v>ENTREGADO</v>
          </cell>
          <cell r="J4743">
            <v>44973</v>
          </cell>
          <cell r="K4743" t="str">
            <v>NELLY KATHERINE MERA</v>
          </cell>
          <cell r="L4743" t="str">
            <v>QUITO IÑAQUITO AV  MARIA DE JESUS ENTRE ALEMANIA E ITALIA /EMPRESA PÚBLICA METROPOLITANA DE AGUA POTABLE Y SANEAMIENTO DE QUITO/  SECTOR OFICINAS DE AGUAS POTABLE</v>
          </cell>
        </row>
        <row r="4744">
          <cell r="A4744" t="str">
            <v>DEC3202302080006</v>
          </cell>
          <cell r="B4744">
            <v>512084</v>
          </cell>
          <cell r="C4744" t="str">
            <v>DEC3202302080006</v>
          </cell>
          <cell r="D4744" t="str">
            <v>HUAWEI</v>
          </cell>
          <cell r="E4744" t="str">
            <v>DESPACHO</v>
          </cell>
          <cell r="F4744" t="str">
            <v>EXCLUSIVO</v>
          </cell>
          <cell r="G4744" t="str">
            <v>84988</v>
          </cell>
          <cell r="H4744">
            <v>44966</v>
          </cell>
          <cell r="I4744" t="str">
            <v>ENTREGADO</v>
          </cell>
          <cell r="J4744">
            <v>44966</v>
          </cell>
          <cell r="K4744" t="str">
            <v>TELCONET S.A.</v>
          </cell>
          <cell r="L4744" t="str">
            <v>AV. PERIMETRAL KM 30,5 Y LEOPOLDO CARRERA CALVO (JUNTO A LA ESPOL  PROSPERINA), GUAYAQUIL</v>
          </cell>
        </row>
        <row r="4745">
          <cell r="A4745" t="str">
            <v>SP_23_072_18648425</v>
          </cell>
          <cell r="B4745">
            <v>512083</v>
          </cell>
          <cell r="C4745" t="str">
            <v>SP_23_072_18648425</v>
          </cell>
          <cell r="D4745" t="str">
            <v>SPARE</v>
          </cell>
          <cell r="E4745" t="str">
            <v>DESPACHO</v>
          </cell>
          <cell r="F4745" t="str">
            <v>NORMAL</v>
          </cell>
          <cell r="G4745" t="str">
            <v>FT84987</v>
          </cell>
          <cell r="H4745">
            <v>44966</v>
          </cell>
          <cell r="I4745" t="str">
            <v>ENTREGADO</v>
          </cell>
          <cell r="J4745">
            <v>44966</v>
          </cell>
          <cell r="K4745" t="str">
            <v>HUAWEI_UIO_FABIAN BAUTISTA</v>
          </cell>
          <cell r="L4745" t="str">
            <v>NACIONES UNIDAS E2-30 Y NUÑEZ DE VELA EDIFICIO METROPOLITAN PISO 18</v>
          </cell>
        </row>
        <row r="4746">
          <cell r="A4746" t="str">
            <v>ZP_2023_019</v>
          </cell>
          <cell r="B4746">
            <v>512082</v>
          </cell>
          <cell r="C4746" t="str">
            <v>ZP_2023_019</v>
          </cell>
          <cell r="D4746" t="str">
            <v>ZIPPAK</v>
          </cell>
          <cell r="E4746" t="str">
            <v>DESPACHO</v>
          </cell>
          <cell r="F4746" t="str">
            <v>NORMAL</v>
          </cell>
          <cell r="G4746" t="str">
            <v>84986</v>
          </cell>
          <cell r="H4746">
            <v>44966</v>
          </cell>
          <cell r="I4746" t="str">
            <v>ENTREGADO</v>
          </cell>
          <cell r="J4746">
            <v>44966</v>
          </cell>
          <cell r="K4746" t="str">
            <v>SOLUBLES INSTANTANEOS SICA C.A.</v>
          </cell>
          <cell r="L4746" t="str">
            <v>KM 2 AV CARLOS JULIO AROSEMENA</v>
          </cell>
        </row>
        <row r="4747">
          <cell r="A4747" t="str">
            <v>TK-8144</v>
          </cell>
          <cell r="B4747">
            <v>512074</v>
          </cell>
          <cell r="C4747" t="str">
            <v>TK-8144</v>
          </cell>
          <cell r="D4747" t="str">
            <v>MDELIVERY</v>
          </cell>
          <cell r="E4747" t="str">
            <v>DESPACHO</v>
          </cell>
          <cell r="F4747" t="str">
            <v>EXPRESS</v>
          </cell>
          <cell r="G4747" t="str">
            <v>GRV8144</v>
          </cell>
          <cell r="H4747">
            <v>44965</v>
          </cell>
          <cell r="I4747" t="str">
            <v>ENTREGADO</v>
          </cell>
          <cell r="J4747">
            <v>44967</v>
          </cell>
          <cell r="K4747" t="str">
            <v>OTECEL</v>
          </cell>
          <cell r="L4747" t="str">
            <v>AVDA SIMON BOLIVAR Y VIA NAYON CONJUNTO CORPORATIVO EKOPARK TORRE 3 TELEFONICA</v>
          </cell>
        </row>
        <row r="4748">
          <cell r="A4748" t="str">
            <v>TK-8145</v>
          </cell>
          <cell r="B4748">
            <v>512075</v>
          </cell>
          <cell r="C4748" t="str">
            <v>TK-8145</v>
          </cell>
          <cell r="D4748" t="str">
            <v>MDELIVERY</v>
          </cell>
          <cell r="E4748" t="str">
            <v>DESPACHO</v>
          </cell>
          <cell r="F4748" t="str">
            <v>EXPRESS</v>
          </cell>
          <cell r="G4748" t="str">
            <v>GRV8145</v>
          </cell>
          <cell r="H4748">
            <v>44965</v>
          </cell>
          <cell r="I4748" t="str">
            <v>ENTREGADO</v>
          </cell>
          <cell r="J4748">
            <v>44967</v>
          </cell>
          <cell r="K4748" t="str">
            <v>OTECEL</v>
          </cell>
          <cell r="L4748" t="str">
            <v>AVDA SIMON BOLIVAR Y VIA NAYON CONJUNTO CORPORATIVO EKOPARK TORRE 3 TELEFONICA</v>
          </cell>
        </row>
        <row r="4749">
          <cell r="A4749" t="str">
            <v>TK-8146</v>
          </cell>
          <cell r="B4749">
            <v>512076</v>
          </cell>
          <cell r="C4749" t="str">
            <v>TK-8146</v>
          </cell>
          <cell r="D4749" t="str">
            <v>MDELIVERY</v>
          </cell>
          <cell r="E4749" t="str">
            <v>DESPACHO</v>
          </cell>
          <cell r="F4749" t="str">
            <v>EXPRESS</v>
          </cell>
          <cell r="G4749" t="str">
            <v>GRV8146</v>
          </cell>
          <cell r="H4749">
            <v>44965</v>
          </cell>
          <cell r="I4749" t="str">
            <v>ENTREGADO</v>
          </cell>
          <cell r="J4749">
            <v>44967</v>
          </cell>
          <cell r="K4749" t="str">
            <v>OTECEL</v>
          </cell>
          <cell r="L4749" t="str">
            <v>AVDA SIMON BOLIVAR Y VIA NAYON CONJUNTO CORPORATIVO EKOPARK TORRE 3 TELEFONICA</v>
          </cell>
        </row>
        <row r="4750">
          <cell r="A4750" t="str">
            <v>TK-8147</v>
          </cell>
          <cell r="B4750">
            <v>512077</v>
          </cell>
          <cell r="C4750" t="str">
            <v>TK-8147</v>
          </cell>
          <cell r="D4750" t="str">
            <v>MDELIVERY</v>
          </cell>
          <cell r="E4750" t="str">
            <v>DESPACHO</v>
          </cell>
          <cell r="F4750" t="str">
            <v>EXPRESS</v>
          </cell>
          <cell r="G4750" t="str">
            <v>GRV8147</v>
          </cell>
          <cell r="H4750">
            <v>44965</v>
          </cell>
          <cell r="I4750" t="str">
            <v>ENTREGADO</v>
          </cell>
          <cell r="J4750">
            <v>44967</v>
          </cell>
          <cell r="K4750" t="str">
            <v>OTECEL</v>
          </cell>
          <cell r="L4750" t="str">
            <v>AVDA SIMON BOLIVAR Y VIA NAYON CONJUNTO CORPORATIVO EKOPARK TORRE 3 TELEFONICA</v>
          </cell>
        </row>
        <row r="4751">
          <cell r="A4751" t="str">
            <v>TK-8148</v>
          </cell>
          <cell r="B4751">
            <v>512078</v>
          </cell>
          <cell r="C4751" t="str">
            <v>TK-8148</v>
          </cell>
          <cell r="D4751" t="str">
            <v>MDELIVERY</v>
          </cell>
          <cell r="E4751" t="str">
            <v>DESPACHO</v>
          </cell>
          <cell r="F4751" t="str">
            <v>EXPRESS</v>
          </cell>
          <cell r="G4751" t="str">
            <v>GRV8148</v>
          </cell>
          <cell r="H4751">
            <v>44965</v>
          </cell>
          <cell r="I4751" t="str">
            <v>ENTREGADO</v>
          </cell>
          <cell r="J4751">
            <v>44967</v>
          </cell>
          <cell r="K4751" t="str">
            <v>OTECEL</v>
          </cell>
          <cell r="L4751" t="str">
            <v>AVDA SIMON BOLIVAR Y VIA NAYON CONJUNTO CORPORATIVO EKOPARK TORRE 3 TELEFONICA</v>
          </cell>
        </row>
        <row r="4752">
          <cell r="A4752" t="str">
            <v>TK-8149</v>
          </cell>
          <cell r="B4752">
            <v>512079</v>
          </cell>
          <cell r="C4752" t="str">
            <v>TK-8149</v>
          </cell>
          <cell r="D4752" t="str">
            <v>MDELIVERY</v>
          </cell>
          <cell r="E4752" t="str">
            <v>DESPACHO</v>
          </cell>
          <cell r="F4752" t="str">
            <v>EXPRESS</v>
          </cell>
          <cell r="G4752" t="str">
            <v>GRV8149</v>
          </cell>
          <cell r="H4752">
            <v>44965</v>
          </cell>
          <cell r="I4752" t="str">
            <v>ENTREGADO</v>
          </cell>
          <cell r="J4752">
            <v>44967</v>
          </cell>
          <cell r="K4752" t="str">
            <v>OTECEL</v>
          </cell>
          <cell r="L4752" t="str">
            <v>AVDA SIMON BOLIVAR Y VIA NAYON CONJUNTO CORPORATIVO EKOPARK TORRE 3 TELEFONICA</v>
          </cell>
        </row>
        <row r="4753">
          <cell r="A4753" t="str">
            <v>TK-8150</v>
          </cell>
          <cell r="B4753">
            <v>512080</v>
          </cell>
          <cell r="C4753" t="str">
            <v>TK-8150</v>
          </cell>
          <cell r="D4753" t="str">
            <v>MDELIVERY</v>
          </cell>
          <cell r="E4753" t="str">
            <v>DESPACHO</v>
          </cell>
          <cell r="F4753" t="str">
            <v>EXPRESS</v>
          </cell>
          <cell r="G4753" t="str">
            <v>GRV8150</v>
          </cell>
          <cell r="H4753">
            <v>44965</v>
          </cell>
          <cell r="I4753" t="str">
            <v>ENTREGADO</v>
          </cell>
          <cell r="J4753">
            <v>44967</v>
          </cell>
          <cell r="K4753" t="str">
            <v>OTECEL</v>
          </cell>
          <cell r="L4753" t="str">
            <v>AVDA SIMON BOLIVAR Y VIA NAYON CONJUNTO CORPORATIVO EKOPARK TORRE 3 TELEFONICA</v>
          </cell>
        </row>
        <row r="4754">
          <cell r="A4754" t="str">
            <v>TK-8151</v>
          </cell>
          <cell r="B4754">
            <v>512081</v>
          </cell>
          <cell r="C4754" t="str">
            <v>TK-8151</v>
          </cell>
          <cell r="D4754" t="str">
            <v>MDELIVERY</v>
          </cell>
          <cell r="E4754" t="str">
            <v>DESPACHO</v>
          </cell>
          <cell r="F4754" t="str">
            <v>EXPRESS</v>
          </cell>
          <cell r="G4754" t="str">
            <v>GRV8151</v>
          </cell>
          <cell r="H4754">
            <v>44965</v>
          </cell>
          <cell r="I4754" t="str">
            <v>ENTREGADO</v>
          </cell>
          <cell r="J4754">
            <v>44967</v>
          </cell>
          <cell r="K4754" t="str">
            <v>OTECEL</v>
          </cell>
          <cell r="L4754" t="str">
            <v>AVDA SIMON BOLIVAR Y VIA NAYON CONJUNTO CORPORATIVO EKOPARK TORRE 3 TELEFONICA</v>
          </cell>
        </row>
        <row r="4755">
          <cell r="A4755" t="str">
            <v>TK-8137</v>
          </cell>
          <cell r="B4755">
            <v>512067</v>
          </cell>
          <cell r="C4755" t="str">
            <v>TK-8137</v>
          </cell>
          <cell r="D4755" t="str">
            <v>MDELIVERY</v>
          </cell>
          <cell r="E4755" t="str">
            <v>DESPACHO</v>
          </cell>
          <cell r="F4755" t="str">
            <v>EXPRESS</v>
          </cell>
          <cell r="G4755" t="str">
            <v>GRV8137</v>
          </cell>
          <cell r="H4755">
            <v>44965</v>
          </cell>
          <cell r="I4755" t="str">
            <v>ENTREGADO</v>
          </cell>
          <cell r="J4755">
            <v>44967</v>
          </cell>
          <cell r="K4755" t="str">
            <v>OTECEL</v>
          </cell>
          <cell r="L4755" t="str">
            <v>AVDA SIMON BOLIVAR Y VIA NAYON CONJUNTO CORPORATIVO EKOPARK TORRE 3 TELEFONICA</v>
          </cell>
        </row>
        <row r="4756">
          <cell r="A4756" t="str">
            <v>TK-8138</v>
          </cell>
          <cell r="B4756">
            <v>512068</v>
          </cell>
          <cell r="C4756" t="str">
            <v>TK-8138</v>
          </cell>
          <cell r="D4756" t="str">
            <v>MDELIVERY</v>
          </cell>
          <cell r="E4756" t="str">
            <v>DESPACHO</v>
          </cell>
          <cell r="F4756" t="str">
            <v>EXPRESS</v>
          </cell>
          <cell r="G4756" t="str">
            <v>GRV8138</v>
          </cell>
          <cell r="H4756">
            <v>44965</v>
          </cell>
          <cell r="I4756" t="str">
            <v>ENTREGADO</v>
          </cell>
          <cell r="J4756">
            <v>44967</v>
          </cell>
          <cell r="K4756" t="str">
            <v>OTECEL</v>
          </cell>
          <cell r="L4756" t="str">
            <v>AVDA SIMON BOLIVAR Y VIA NAYON CONJUNTO CORPORATIVO EKOPARK TORRE 3 TELEFONICA</v>
          </cell>
        </row>
        <row r="4757">
          <cell r="A4757" t="str">
            <v>TK-8139</v>
          </cell>
          <cell r="B4757">
            <v>512069</v>
          </cell>
          <cell r="C4757" t="str">
            <v>TK-8139</v>
          </cell>
          <cell r="D4757" t="str">
            <v>MDELIVERY</v>
          </cell>
          <cell r="E4757" t="str">
            <v>DESPACHO</v>
          </cell>
          <cell r="F4757" t="str">
            <v>EXPRESS</v>
          </cell>
          <cell r="G4757" t="str">
            <v>GRV8139</v>
          </cell>
          <cell r="H4757">
            <v>44965</v>
          </cell>
          <cell r="I4757" t="str">
            <v>ENTREGADO</v>
          </cell>
          <cell r="J4757">
            <v>44967</v>
          </cell>
          <cell r="K4757" t="str">
            <v>OTECEL</v>
          </cell>
          <cell r="L4757" t="str">
            <v>AVDA SIMON BOLIVAR Y VIA NAYON CONJUNTO CORPORATIVO EKOPARK TORRE 3 TELEFONICA</v>
          </cell>
        </row>
        <row r="4758">
          <cell r="A4758" t="str">
            <v>TK-8140</v>
          </cell>
          <cell r="B4758">
            <v>512070</v>
          </cell>
          <cell r="C4758" t="str">
            <v>TK-8140</v>
          </cell>
          <cell r="D4758" t="str">
            <v>MDELIVERY</v>
          </cell>
          <cell r="E4758" t="str">
            <v>DESPACHO</v>
          </cell>
          <cell r="F4758" t="str">
            <v>EXPRESS</v>
          </cell>
          <cell r="G4758" t="str">
            <v>GRV8140</v>
          </cell>
          <cell r="H4758">
            <v>44965</v>
          </cell>
          <cell r="I4758" t="str">
            <v>ENTREGADO</v>
          </cell>
          <cell r="J4758">
            <v>44967</v>
          </cell>
          <cell r="K4758" t="str">
            <v>OTECEL</v>
          </cell>
          <cell r="L4758" t="str">
            <v>AVDA SIMON BOLIVAR Y VIA NAYON CONJUNTO CORPORATIVO EKOPARK TORRE 3 TELEFONICA</v>
          </cell>
        </row>
        <row r="4759">
          <cell r="A4759" t="str">
            <v>TK-8141</v>
          </cell>
          <cell r="B4759">
            <v>512071</v>
          </cell>
          <cell r="C4759" t="str">
            <v>TK-8141</v>
          </cell>
          <cell r="D4759" t="str">
            <v>MDELIVERY</v>
          </cell>
          <cell r="E4759" t="str">
            <v>DESPACHO</v>
          </cell>
          <cell r="F4759" t="str">
            <v>EXPRESS</v>
          </cell>
          <cell r="G4759" t="str">
            <v>GRV8141</v>
          </cell>
          <cell r="H4759">
            <v>44965</v>
          </cell>
          <cell r="I4759" t="str">
            <v>ENTREGADO</v>
          </cell>
          <cell r="J4759">
            <v>44967</v>
          </cell>
          <cell r="K4759" t="str">
            <v>OTECEL</v>
          </cell>
          <cell r="L4759" t="str">
            <v>AVDA SIMON BOLIVAR Y VIA NAYON CONJUNTO CORPORATIVO EKOPARK TORRE 3 TELEFONICA</v>
          </cell>
        </row>
        <row r="4760">
          <cell r="A4760" t="str">
            <v>TK-8142</v>
          </cell>
          <cell r="B4760">
            <v>512072</v>
          </cell>
          <cell r="C4760" t="str">
            <v>TK-8142</v>
          </cell>
          <cell r="D4760" t="str">
            <v>MDELIVERY</v>
          </cell>
          <cell r="E4760" t="str">
            <v>DESPACHO</v>
          </cell>
          <cell r="F4760" t="str">
            <v>EXPRESS</v>
          </cell>
          <cell r="G4760" t="str">
            <v>GRV8142</v>
          </cell>
          <cell r="H4760">
            <v>44965</v>
          </cell>
          <cell r="I4760" t="str">
            <v>ENTREGADO</v>
          </cell>
          <cell r="J4760">
            <v>44967</v>
          </cell>
          <cell r="K4760" t="str">
            <v>OTECEL</v>
          </cell>
          <cell r="L4760" t="str">
            <v>AVDA SIMON BOLIVAR Y VIA NAYON CONJUNTO CORPORATIVO EKOPARK TORRE 3 TELEFONICA</v>
          </cell>
        </row>
        <row r="4761">
          <cell r="A4761" t="str">
            <v>TK-8143</v>
          </cell>
          <cell r="B4761">
            <v>512073</v>
          </cell>
          <cell r="C4761" t="str">
            <v>TK-8143</v>
          </cell>
          <cell r="D4761" t="str">
            <v>MDELIVERY</v>
          </cell>
          <cell r="E4761" t="str">
            <v>DESPACHO</v>
          </cell>
          <cell r="F4761" t="str">
            <v>EXPRESS</v>
          </cell>
          <cell r="G4761" t="str">
            <v>GRV8143</v>
          </cell>
          <cell r="H4761">
            <v>44965</v>
          </cell>
          <cell r="I4761" t="str">
            <v>ENTREGADO</v>
          </cell>
          <cell r="J4761">
            <v>44967</v>
          </cell>
          <cell r="K4761" t="str">
            <v>OTECEL</v>
          </cell>
          <cell r="L4761" t="str">
            <v>AVDA SIMON BOLIVAR Y VIA NAYON CONJUNTO CORPORATIVO EKOPARK TORRE 3 TELEFONICA</v>
          </cell>
        </row>
        <row r="4762">
          <cell r="A4762" t="str">
            <v>20003107087050</v>
          </cell>
          <cell r="B4762">
            <v>512040</v>
          </cell>
          <cell r="C4762" t="str">
            <v>20003107087050</v>
          </cell>
          <cell r="D4762" t="str">
            <v>CONECEL</v>
          </cell>
          <cell r="E4762" t="str">
            <v>DESPACHO</v>
          </cell>
          <cell r="F4762" t="str">
            <v>NORMAL</v>
          </cell>
          <cell r="G4762" t="str">
            <v>GR20003107087050</v>
          </cell>
          <cell r="H4762">
            <v>44965</v>
          </cell>
          <cell r="I4762" t="str">
            <v>EN_TRANSITO</v>
          </cell>
          <cell r="J4762">
            <v>44973</v>
          </cell>
          <cell r="K4762" t="str">
            <v xml:space="preserve">STALIN JAVIER GUADAMUD ZAMBRANO / </v>
          </cell>
          <cell r="L4762" t="str">
            <v>SANTO DOMINGO / BOMBOLI / COOP 30 DE JULIO SECT 2 AV ESMERALDAS Y RIO PASTAZA INGRESA POR EL DISTRITO 2 ATRAS DEL GRAN AKI EN CASA CELESTE 3 PISO EN LAVANDERIA JOSE ANDRES</v>
          </cell>
        </row>
        <row r="4763">
          <cell r="A4763" t="str">
            <v>20003089457234_1</v>
          </cell>
          <cell r="B4763">
            <v>512047</v>
          </cell>
          <cell r="C4763" t="str">
            <v>20003089457234_1</v>
          </cell>
          <cell r="D4763" t="str">
            <v>CONECEL</v>
          </cell>
          <cell r="E4763" t="str">
            <v>DESPACHO</v>
          </cell>
          <cell r="F4763" t="str">
            <v>NORMAL</v>
          </cell>
          <cell r="G4763" t="str">
            <v>GR20003089457234_1</v>
          </cell>
          <cell r="H4763">
            <v>44965</v>
          </cell>
          <cell r="I4763" t="str">
            <v>DEVOLUCION_EN_PROCESO</v>
          </cell>
          <cell r="J4763">
            <v>44967</v>
          </cell>
          <cell r="K4763" t="str">
            <v xml:space="preserve">DAVID ALEJANDRO MOREJON GAROFALO / </v>
          </cell>
          <cell r="L4763" t="str">
            <v>SANTO DOMINGO / BOMBOLI / COOPERATIVA 30 DE JULIO SECTOR 1 CALLE RIO CENEPA Y CLEMENCIA DE MORA/ CASA DE 3 PISO COLOR BLANCO REF CEVICHECERIA LAS PALMAS POR EL SUPER TAXI</v>
          </cell>
        </row>
        <row r="4764">
          <cell r="A4764" t="str">
            <v>20003107091122</v>
          </cell>
          <cell r="B4764">
            <v>512051</v>
          </cell>
          <cell r="C4764" t="str">
            <v>20003107091122</v>
          </cell>
          <cell r="D4764" t="str">
            <v>CONECEL</v>
          </cell>
          <cell r="E4764" t="str">
            <v>DESPACHO</v>
          </cell>
          <cell r="F4764" t="str">
            <v>NORMAL</v>
          </cell>
          <cell r="G4764" t="str">
            <v/>
          </cell>
          <cell r="H4764">
            <v>44965</v>
          </cell>
          <cell r="I4764" t="str">
            <v>ENTREGADO</v>
          </cell>
          <cell r="J4764">
            <v>44972</v>
          </cell>
          <cell r="K4764" t="str">
            <v xml:space="preserve">JAIME SAMUEL NAVAS ARCINIEGAS / </v>
          </cell>
          <cell r="L4764" t="str">
            <v>LA JOYA DE LOS SACHAS / LA JOYA DE LOS SACHAS / AV LOS FUNDADORES 754 Y SIMON BOLIVAR A 1 CDRA DE LA UNIDAD EDUCATIVA AGOYAN , CSA DE 1 PSO CLOR BLANCO</v>
          </cell>
        </row>
        <row r="4765">
          <cell r="A4765" t="str">
            <v>23-332</v>
          </cell>
          <cell r="B4765">
            <v>512023</v>
          </cell>
          <cell r="C4765" t="str">
            <v>23-332</v>
          </cell>
          <cell r="D4765" t="str">
            <v>VENTURA</v>
          </cell>
          <cell r="E4765" t="str">
            <v>DESPACHO</v>
          </cell>
          <cell r="F4765" t="str">
            <v>NORMAL</v>
          </cell>
          <cell r="G4765" t="str">
            <v>IC6743</v>
          </cell>
          <cell r="H4765">
            <v>44965</v>
          </cell>
          <cell r="I4765" t="str">
            <v>ENTREGADO</v>
          </cell>
          <cell r="J4765">
            <v>44966</v>
          </cell>
          <cell r="K4765" t="str">
            <v>MIRASOL CUENCA</v>
          </cell>
          <cell r="L4765" t="str">
            <v>AV ESPAÑA 2-114 Y SEBASTIAN DE BENALCAZAR</v>
          </cell>
        </row>
        <row r="4766">
          <cell r="A4766" t="str">
            <v>SG_2023_208_1</v>
          </cell>
          <cell r="B4766">
            <v>512022</v>
          </cell>
          <cell r="C4766" t="str">
            <v>SG_2023_208_1</v>
          </cell>
          <cell r="D4766" t="str">
            <v>SG</v>
          </cell>
          <cell r="E4766" t="str">
            <v>DESPACHO</v>
          </cell>
          <cell r="F4766" t="str">
            <v>NORMAL</v>
          </cell>
          <cell r="G4766" t="str">
            <v>84989</v>
          </cell>
          <cell r="H4766">
            <v>44965</v>
          </cell>
          <cell r="I4766" t="str">
            <v>ENTREGADO</v>
          </cell>
          <cell r="J4766">
            <v>44966</v>
          </cell>
          <cell r="K4766" t="str">
            <v>DEMACO CENTRO</v>
          </cell>
          <cell r="L4766" t="str">
            <v>AV MACHALA 1701 Y COLON ESQUINA</v>
          </cell>
        </row>
        <row r="4767">
          <cell r="A4767" t="str">
            <v>OB-2023-FEB-08-30</v>
          </cell>
          <cell r="B4767">
            <v>512021</v>
          </cell>
          <cell r="C4767" t="str">
            <v>OB-2023-FEB-08-30</v>
          </cell>
          <cell r="D4767" t="str">
            <v>LYNX</v>
          </cell>
          <cell r="E4767" t="str">
            <v>DESPACHO</v>
          </cell>
          <cell r="F4767" t="str">
            <v>EXCLUSIVO</v>
          </cell>
          <cell r="G4767" t="str">
            <v>FT84947</v>
          </cell>
          <cell r="H4767">
            <v>44965</v>
          </cell>
          <cell r="I4767" t="str">
            <v>ENTREGADO</v>
          </cell>
          <cell r="J4767">
            <v>44966</v>
          </cell>
          <cell r="K4767" t="str">
            <v>SUPTELCOM - EDISON MONTENEGRO / DANIEL GONZÁLEZ</v>
          </cell>
          <cell r="L4767" t="str">
            <v>AV. AMAZONAS N25-23 Y COLÓN. EDIFICIO ESPAÑA OFICINA 25</v>
          </cell>
        </row>
        <row r="4768">
          <cell r="A4768" t="str">
            <v>WTEC32302080001_1</v>
          </cell>
          <cell r="B4768">
            <v>512017</v>
          </cell>
          <cell r="C4768" t="str">
            <v>WTEC32302080001_1</v>
          </cell>
          <cell r="D4768" t="str">
            <v>HUAWEI</v>
          </cell>
          <cell r="E4768" t="str">
            <v>DESPACHO</v>
          </cell>
          <cell r="F4768" t="str">
            <v>EXCLUSIVO</v>
          </cell>
          <cell r="G4768" t="str">
            <v>84967</v>
          </cell>
          <cell r="H4768">
            <v>44965</v>
          </cell>
          <cell r="I4768" t="str">
            <v>ENTREGADO</v>
          </cell>
          <cell r="J4768">
            <v>44971</v>
          </cell>
          <cell r="K4768" t="str">
            <v>FLEXNET QUITO</v>
          </cell>
          <cell r="L4768" t="str">
            <v>COMPLEJO SAN JORGE. 28 DE JUNIO Y GARCIA MORENO - ENTRADA A LLANO GRANDE.</v>
          </cell>
        </row>
        <row r="4769">
          <cell r="A4769" t="str">
            <v>2494187</v>
          </cell>
          <cell r="B4769">
            <v>512008</v>
          </cell>
          <cell r="C4769" t="str">
            <v>2494187</v>
          </cell>
          <cell r="D4769" t="str">
            <v>MDELIVERY</v>
          </cell>
          <cell r="E4769" t="str">
            <v>DESPACHO</v>
          </cell>
          <cell r="F4769" t="str">
            <v>NORMAL</v>
          </cell>
          <cell r="G4769" t="str">
            <v>FT84851</v>
          </cell>
          <cell r="H4769">
            <v>44965</v>
          </cell>
          <cell r="I4769" t="str">
            <v>ENTREGADO</v>
          </cell>
          <cell r="J4769">
            <v>44966</v>
          </cell>
          <cell r="K4769" t="str">
            <v>ANA BAZANTE_ANA MARIA BAZANTE GARCIA</v>
          </cell>
          <cell r="L4769" t="str">
            <v>Jipijapa S10 31 e Iturralde diagonal al subcentro de Salud de Atahualpa</v>
          </cell>
        </row>
        <row r="4770">
          <cell r="A4770" t="str">
            <v>WTEC32302080001</v>
          </cell>
          <cell r="B4770">
            <v>512007</v>
          </cell>
          <cell r="C4770" t="str">
            <v>WTEC32302080001</v>
          </cell>
          <cell r="D4770" t="str">
            <v>HUAWEI</v>
          </cell>
          <cell r="E4770" t="str">
            <v>DESPACHO</v>
          </cell>
          <cell r="F4770" t="str">
            <v>EXCLUSIVO</v>
          </cell>
          <cell r="G4770" t="str">
            <v>84966</v>
          </cell>
          <cell r="H4770">
            <v>44965</v>
          </cell>
          <cell r="I4770" t="str">
            <v>ENTREGADO</v>
          </cell>
          <cell r="J4770">
            <v>44971</v>
          </cell>
          <cell r="K4770" t="str">
            <v>FLEXNET QUITO_SANTIAGO GUAÑUNA</v>
          </cell>
          <cell r="L4770" t="str">
            <v>COMPLEJO SAN JORGE. 28 DE JUNIO Y GARCIA MORENO - ENTRADA A LLANO GRANDE.</v>
          </cell>
        </row>
        <row r="4771">
          <cell r="A4771" t="str">
            <v>84826</v>
          </cell>
          <cell r="B4771">
            <v>512006</v>
          </cell>
          <cell r="C4771" t="str">
            <v>84826</v>
          </cell>
          <cell r="D4771" t="str">
            <v>VENTURA</v>
          </cell>
          <cell r="E4771" t="str">
            <v>RETIRO</v>
          </cell>
          <cell r="F4771" t="str">
            <v>NORMAL</v>
          </cell>
          <cell r="G4771" t="str">
            <v>FT84826</v>
          </cell>
          <cell r="H4771">
            <v>44965</v>
          </cell>
          <cell r="I4771" t="str">
            <v>INCIDENCIA</v>
          </cell>
          <cell r="J4771">
            <v>44966</v>
          </cell>
          <cell r="K4771" t="str">
            <v>FLEXNET DEL ECUAODR</v>
          </cell>
          <cell r="L4771" t="str">
            <v>CALLE 28 DE JUNIO Y GARCIA MORENO</v>
          </cell>
        </row>
        <row r="4772">
          <cell r="A4772" t="str">
            <v>2023-01509</v>
          </cell>
          <cell r="B4772">
            <v>512004</v>
          </cell>
          <cell r="C4772" t="str">
            <v>2023-01509</v>
          </cell>
          <cell r="D4772" t="str">
            <v>MOVISTAR</v>
          </cell>
          <cell r="E4772" t="str">
            <v>DESPACHO</v>
          </cell>
          <cell r="F4772" t="str">
            <v>NORMAL</v>
          </cell>
          <cell r="G4772" t="str">
            <v>FT84935</v>
          </cell>
          <cell r="H4772">
            <v>44965</v>
          </cell>
          <cell r="I4772" t="str">
            <v>ENTREGADO</v>
          </cell>
          <cell r="J4772">
            <v>44966</v>
          </cell>
          <cell r="K4772" t="str">
            <v>MARIA DE LOURDES TRIVINO_MARIA DE LOURDES TRIVINO</v>
          </cell>
          <cell r="L4772" t="str">
            <v>AV. SIMON BOLIVAR Y AV. VIA A NAYON. EKOPARK TORRE 3,  MOVISTAR</v>
          </cell>
        </row>
        <row r="4773">
          <cell r="A4773" t="str">
            <v>2023-01478</v>
          </cell>
          <cell r="B4773">
            <v>512005</v>
          </cell>
          <cell r="C4773" t="str">
            <v>2023-01478</v>
          </cell>
          <cell r="D4773" t="str">
            <v>TUENTI</v>
          </cell>
          <cell r="E4773" t="str">
            <v>DESPACHO</v>
          </cell>
          <cell r="F4773" t="str">
            <v>NORMAL</v>
          </cell>
          <cell r="G4773" t="str">
            <v>FT84915</v>
          </cell>
          <cell r="H4773">
            <v>44965</v>
          </cell>
          <cell r="I4773" t="str">
            <v>ENTREGADO</v>
          </cell>
          <cell r="J4773">
            <v>44966</v>
          </cell>
          <cell r="K4773" t="str">
            <v>DINADEC ZONIFICACION TUENTI GUAYAS_MELISSA HIDALGO</v>
          </cell>
          <cell r="L4773" t="str">
            <v>DIRECCION  KM 15 5 VIA A DAULE  BODEGA GRIFFINE GARITA 2</v>
          </cell>
        </row>
        <row r="4774">
          <cell r="A4774" t="str">
            <v>Proyecto Puntonet-8-02-23</v>
          </cell>
          <cell r="B4774">
            <v>512003</v>
          </cell>
          <cell r="C4774" t="str">
            <v>Proyecto Puntonet-8-02-23</v>
          </cell>
          <cell r="D4774" t="str">
            <v>NOKIA_ALU</v>
          </cell>
          <cell r="E4774" t="str">
            <v>DESPACHO</v>
          </cell>
          <cell r="F4774" t="str">
            <v>EXCLUSIVO</v>
          </cell>
          <cell r="G4774" t="str">
            <v>84823</v>
          </cell>
          <cell r="H4774">
            <v>44965</v>
          </cell>
          <cell r="I4774" t="str">
            <v>ENTREGADO</v>
          </cell>
          <cell r="J4774">
            <v>44966</v>
          </cell>
          <cell r="K4774" t="str">
            <v>CENTRO DE OFICINAS IÑAQUITO</v>
          </cell>
          <cell r="L4774" t="str">
            <v>?JORGE DROM N39-44 Y ALFONSO PEREIRA (EDIFICIO CENTRO DE OFICINAS IÑAQUITO 1, OFICINA 201B)</v>
          </cell>
        </row>
        <row r="4775">
          <cell r="A4775" t="str">
            <v>TKM_RET_23_001</v>
          </cell>
          <cell r="B4775">
            <v>512002</v>
          </cell>
          <cell r="C4775" t="str">
            <v>TKM_RET_23_001</v>
          </cell>
          <cell r="D4775" t="str">
            <v>TEKMAN</v>
          </cell>
          <cell r="E4775" t="str">
            <v>RETIRO</v>
          </cell>
          <cell r="F4775" t="str">
            <v>NORMAL</v>
          </cell>
          <cell r="H4775">
            <v>44965</v>
          </cell>
          <cell r="I4775" t="str">
            <v>EN_PROCESO</v>
          </cell>
          <cell r="J4775">
            <v>44965</v>
          </cell>
          <cell r="K4775" t="str">
            <v>TEKMAN - FLEXNET UIO</v>
          </cell>
          <cell r="L4775" t="str">
            <v>PANAMERICA NORTE KM 121/2. ENTRADA A LLANO GRANDE, CALLE GARCÍA MORENO Y 28 DE JUNIO S/N</v>
          </cell>
        </row>
        <row r="4776">
          <cell r="A4776" t="str">
            <v>ERIK GUEVARA_SOBRE</v>
          </cell>
          <cell r="B4776">
            <v>512001</v>
          </cell>
          <cell r="C4776" t="str">
            <v>ERIK GUEVARA_SOBRE</v>
          </cell>
          <cell r="D4776" t="str">
            <v>SG</v>
          </cell>
          <cell r="E4776" t="str">
            <v>DESPACHO</v>
          </cell>
          <cell r="F4776" t="str">
            <v>NORMAL</v>
          </cell>
          <cell r="G4776" t="str">
            <v>84946</v>
          </cell>
          <cell r="H4776">
            <v>44965</v>
          </cell>
          <cell r="I4776" t="str">
            <v>ENTREGADO</v>
          </cell>
          <cell r="J4776">
            <v>44966</v>
          </cell>
          <cell r="K4776" t="str">
            <v>ERIK GUEVARA</v>
          </cell>
          <cell r="L4776" t="str">
            <v>VALLE DE LOS CHILLOS, BARRIO SAN CARLOS DE ALANGASI, URB. LA COMUNIDAD, CALLE PRINCIPAL AV. PUERTO RICO Y OE9F, CASA S1-177</v>
          </cell>
        </row>
        <row r="4777">
          <cell r="A4777" t="str">
            <v>SG_2023_221_222</v>
          </cell>
          <cell r="B4777">
            <v>512000</v>
          </cell>
          <cell r="C4777" t="str">
            <v>SG_2023_221_222</v>
          </cell>
          <cell r="D4777" t="str">
            <v>SG</v>
          </cell>
          <cell r="E4777" t="str">
            <v>DESPACHO</v>
          </cell>
          <cell r="F4777" t="str">
            <v>NORMAL</v>
          </cell>
          <cell r="G4777" t="str">
            <v>84965</v>
          </cell>
          <cell r="H4777">
            <v>44965</v>
          </cell>
          <cell r="I4777" t="str">
            <v>ENTREGADO</v>
          </cell>
          <cell r="J4777">
            <v>44966</v>
          </cell>
          <cell r="K4777" t="str">
            <v>PROMESA - BODEGAS GYE</v>
          </cell>
          <cell r="L4777" t="str">
            <v>KM 1 AUTOPISTA NARCISA DE JESUS (AUTOPISTA TERMINAL PASCUALES) A 100 MTS DE CIUDADES METROPOLIS 2</v>
          </cell>
        </row>
        <row r="4778">
          <cell r="A4778" t="str">
            <v>SG_2023_211</v>
          </cell>
          <cell r="B4778">
            <v>511999</v>
          </cell>
          <cell r="C4778" t="str">
            <v>SG_2023_211</v>
          </cell>
          <cell r="D4778" t="str">
            <v>SG</v>
          </cell>
          <cell r="E4778" t="str">
            <v>DESPACHO</v>
          </cell>
          <cell r="F4778" t="str">
            <v>NORMAL</v>
          </cell>
          <cell r="G4778" t="str">
            <v>84964</v>
          </cell>
          <cell r="H4778">
            <v>44965</v>
          </cell>
          <cell r="I4778" t="str">
            <v>ENTREGADO</v>
          </cell>
          <cell r="J4778">
            <v>44966</v>
          </cell>
          <cell r="K4778" t="str">
            <v>KYWI SA QUITO</v>
          </cell>
          <cell r="L4778" t="str">
            <v>CEDI CORPORACION FAVORITA,AV.GRAL. ENRÍQUEZ Y CALLE E SANGOLQUI</v>
          </cell>
        </row>
        <row r="4779">
          <cell r="A4779" t="str">
            <v xml:space="preserve">RETIRO_3MH24T </v>
          </cell>
          <cell r="B4779">
            <v>511993</v>
          </cell>
          <cell r="C4779" t="str">
            <v xml:space="preserve">RETIRO_3MH24T </v>
          </cell>
          <cell r="D4779" t="str">
            <v>DEGSO</v>
          </cell>
          <cell r="E4779" t="str">
            <v>DESPACHO</v>
          </cell>
          <cell r="F4779" t="str">
            <v>NORMAL</v>
          </cell>
          <cell r="G4779" t="str">
            <v>#N/A</v>
          </cell>
          <cell r="H4779">
            <v>44965</v>
          </cell>
          <cell r="I4779" t="str">
            <v>ENTREGADO</v>
          </cell>
          <cell r="J4779">
            <v>44966</v>
          </cell>
          <cell r="K4779" t="str">
            <v>ACERIA DEL ECUADOR CA ADELCA.</v>
          </cell>
          <cell r="L4779" t="str">
            <v>Aloag Km 1 1/2 via a Santo Domingo - Aloag - Mejia TELEFONO 3968-100 - RETIRAR EN BODEGA DE LAMINADOS</v>
          </cell>
        </row>
        <row r="4780">
          <cell r="A4780" t="str">
            <v>53380</v>
          </cell>
          <cell r="B4780">
            <v>511994</v>
          </cell>
          <cell r="C4780" t="str">
            <v>53380</v>
          </cell>
          <cell r="D4780" t="str">
            <v>DEGSO</v>
          </cell>
          <cell r="E4780" t="str">
            <v>DESPACHO</v>
          </cell>
          <cell r="F4780" t="str">
            <v>NORMAL</v>
          </cell>
          <cell r="G4780" t="str">
            <v>FT84895</v>
          </cell>
          <cell r="H4780">
            <v>44965</v>
          </cell>
          <cell r="I4780" t="str">
            <v>ENTREGADO</v>
          </cell>
          <cell r="J4780">
            <v>44966</v>
          </cell>
          <cell r="K4780" t="str">
            <v>SALGRAF CIA. LTDA.</v>
          </cell>
          <cell r="L4780" t="str">
            <v xml:space="preserve">DE LOS EUCALIPTOS E1-37 Y AV. 10 DE AGOSTO-CONTACTO:098 455 4416-JORGE BAQUERO </v>
          </cell>
        </row>
        <row r="4781">
          <cell r="A4781" t="str">
            <v>53689</v>
          </cell>
          <cell r="B4781">
            <v>511996</v>
          </cell>
          <cell r="C4781" t="str">
            <v>53689</v>
          </cell>
          <cell r="D4781" t="str">
            <v>DEGSO</v>
          </cell>
          <cell r="E4781" t="str">
            <v>DESPACHO</v>
          </cell>
          <cell r="F4781" t="str">
            <v>NORMAL</v>
          </cell>
          <cell r="G4781" t="str">
            <v>FT84896</v>
          </cell>
          <cell r="H4781">
            <v>44965</v>
          </cell>
          <cell r="I4781" t="str">
            <v>ENTREGADO</v>
          </cell>
          <cell r="J4781">
            <v>44966</v>
          </cell>
          <cell r="K4781" t="str">
            <v>SEDEMI S.C.C.</v>
          </cell>
          <cell r="L4781" t="str">
            <v>DIRECCION:VIA SANGOLQUI AMAGUANA KM 4 ½ EL CARMEN LOTE 4 ? ATENCION CARLOS VACA - TELF 2093992</v>
          </cell>
        </row>
        <row r="4782">
          <cell r="A4782" t="str">
            <v>303</v>
          </cell>
          <cell r="B4782">
            <v>511990</v>
          </cell>
          <cell r="C4782" t="str">
            <v>303</v>
          </cell>
          <cell r="D4782" t="str">
            <v>TEKMAN</v>
          </cell>
          <cell r="E4782" t="str">
            <v>DESPACHO</v>
          </cell>
          <cell r="F4782" t="str">
            <v>NORMAL</v>
          </cell>
          <cell r="G4782" t="str">
            <v>031002004248429</v>
          </cell>
          <cell r="H4782">
            <v>44965</v>
          </cell>
          <cell r="I4782" t="str">
            <v>ENTREGADO</v>
          </cell>
          <cell r="J4782">
            <v>44966</v>
          </cell>
          <cell r="K4782" t="str">
            <v>ALEJANDRO HUMBOLDT (JIPIJAPA, MANABI), ESCUELA</v>
          </cell>
          <cell r="L4782" t="str">
            <v>OLMEDO Y FEBRES CORDERO</v>
          </cell>
        </row>
        <row r="4783">
          <cell r="A4783" t="str">
            <v>20003104794453</v>
          </cell>
          <cell r="B4783">
            <v>511985</v>
          </cell>
          <cell r="C4783" t="str">
            <v>20003104794453</v>
          </cell>
          <cell r="D4783" t="str">
            <v>BRELDYNG</v>
          </cell>
          <cell r="E4783" t="str">
            <v>DESPACHO</v>
          </cell>
          <cell r="F4783" t="str">
            <v>NORMAL</v>
          </cell>
          <cell r="G4783" t="str">
            <v>031002004247166</v>
          </cell>
          <cell r="H4783">
            <v>44965</v>
          </cell>
          <cell r="I4783" t="str">
            <v>ENTREGADO</v>
          </cell>
          <cell r="J4783">
            <v>44970</v>
          </cell>
          <cell r="K4783" t="str">
            <v>JULIANA VALENTINA HERDOIZA QUINTO</v>
          </cell>
          <cell r="L4783" t="str">
            <v>DOMICILIO / LOS RIOS / QUEVEDO / QUEVEDO / CALLE 3 DE DICIEMBRE / SN / 2 DE AGOSTO / SECTOR CENTRO BARRIO 2 DE AGOSTO SALON DE BELLEZA UNIXES DE JULY OFIC ATENCIO PELUQUERIA REF PANADERIA EL CHAPY</v>
          </cell>
        </row>
        <row r="4784">
          <cell r="A4784" t="str">
            <v>302</v>
          </cell>
          <cell r="B4784">
            <v>511983</v>
          </cell>
          <cell r="C4784" t="str">
            <v>302</v>
          </cell>
          <cell r="D4784" t="str">
            <v>TEKMAN</v>
          </cell>
          <cell r="E4784" t="str">
            <v>DESPACHO</v>
          </cell>
          <cell r="F4784" t="str">
            <v>NORMAL</v>
          </cell>
          <cell r="G4784" t="str">
            <v>031002004247860</v>
          </cell>
          <cell r="H4784">
            <v>44965</v>
          </cell>
          <cell r="I4784" t="str">
            <v>ENTREGADO</v>
          </cell>
          <cell r="J4784">
            <v>44966</v>
          </cell>
          <cell r="K4784" t="str">
            <v>JEAN ROUSSEAU (MANTA, MANABI), UE</v>
          </cell>
          <cell r="L4784" t="str">
            <v>BARRIO COLINA ROCAFUERTE, CALLE LV 5 FRENTE AL PARQUE</v>
          </cell>
        </row>
        <row r="4785">
          <cell r="A4785" t="str">
            <v>309</v>
          </cell>
          <cell r="B4785">
            <v>511982</v>
          </cell>
          <cell r="C4785" t="str">
            <v>309</v>
          </cell>
          <cell r="D4785" t="str">
            <v>TEKMAN</v>
          </cell>
          <cell r="E4785" t="str">
            <v>DESPACHO</v>
          </cell>
          <cell r="F4785" t="str">
            <v>NORMAL</v>
          </cell>
          <cell r="G4785" t="str">
            <v>84945</v>
          </cell>
          <cell r="H4785">
            <v>44965</v>
          </cell>
          <cell r="I4785" t="str">
            <v>ENTREGADO</v>
          </cell>
          <cell r="J4785">
            <v>44966</v>
          </cell>
          <cell r="K4785" t="str">
            <v>JEFFERSON SEDE GUAYAQUIL (GUAYAQUIL, GUAYAS), UEB</v>
          </cell>
          <cell r="L4785" t="str">
            <v>CIUDADELA SANTA CECILIA , AVENIDA 12 ATRAS DEL ALEMAN HUMBOLD , ESCUELA JEFFERSON PORTONES VERDES</v>
          </cell>
        </row>
        <row r="4786">
          <cell r="A4786" t="str">
            <v>4893173</v>
          </cell>
          <cell r="B4786">
            <v>511977</v>
          </cell>
          <cell r="C4786" t="str">
            <v>4893173</v>
          </cell>
          <cell r="D4786" t="str">
            <v>MDELIVERY</v>
          </cell>
          <cell r="E4786" t="str">
            <v>DESPACHO</v>
          </cell>
          <cell r="F4786" t="str">
            <v>DERIVADO PICK UP</v>
          </cell>
          <cell r="G4786" t="str">
            <v>031080004893173</v>
          </cell>
          <cell r="H4786">
            <v>44965</v>
          </cell>
          <cell r="I4786" t="str">
            <v>DEVOLUCION_EN_PROCESO</v>
          </cell>
          <cell r="J4786">
            <v>44973</v>
          </cell>
          <cell r="K4786" t="str">
            <v>joxser Antonio Mideros Solarte</v>
          </cell>
          <cell r="L4786" t="str">
            <v>OFICINA TRAMACO SAN LORENZO</v>
          </cell>
        </row>
        <row r="4787">
          <cell r="A4787" t="str">
            <v>4893363</v>
          </cell>
          <cell r="B4787">
            <v>511978</v>
          </cell>
          <cell r="C4787" t="str">
            <v>4893363</v>
          </cell>
          <cell r="D4787" t="str">
            <v>MDELIVERY</v>
          </cell>
          <cell r="E4787" t="str">
            <v>DESPACHO</v>
          </cell>
          <cell r="F4787" t="str">
            <v>NORMAL</v>
          </cell>
          <cell r="G4787" t="str">
            <v>FT84858</v>
          </cell>
          <cell r="H4787">
            <v>44965</v>
          </cell>
          <cell r="I4787" t="str">
            <v>ENTREGADO</v>
          </cell>
          <cell r="J4787">
            <v>44966</v>
          </cell>
          <cell r="K4787" t="str">
            <v>Jimmy Jefferson Arias Arias</v>
          </cell>
          <cell r="L4787" t="str">
            <v>CUMBAYA  CALLE ALFONSO LAMINA   SN Y TAURA</v>
          </cell>
        </row>
        <row r="4788">
          <cell r="A4788" t="str">
            <v>4893380</v>
          </cell>
          <cell r="B4788">
            <v>511979</v>
          </cell>
          <cell r="C4788" t="str">
            <v>4893380</v>
          </cell>
          <cell r="D4788" t="str">
            <v>MDELIVERY</v>
          </cell>
          <cell r="E4788" t="str">
            <v>DESPACHO</v>
          </cell>
          <cell r="F4788" t="str">
            <v>NORMAL</v>
          </cell>
          <cell r="G4788" t="str">
            <v>031080004893380</v>
          </cell>
          <cell r="H4788">
            <v>44965</v>
          </cell>
          <cell r="I4788" t="str">
            <v>INCIDENCIA</v>
          </cell>
          <cell r="J4788">
            <v>44973</v>
          </cell>
          <cell r="K4788" t="str">
            <v>Maximo Andres Alvarez Haro</v>
          </cell>
          <cell r="L4788" t="str">
            <v>10 DE NOVIEMBRE  CALLE MEDARDO ANGEL SILVA  SN  ARTURO CARRION</v>
          </cell>
        </row>
        <row r="4789">
          <cell r="A4789" t="str">
            <v>4893442</v>
          </cell>
          <cell r="B4789">
            <v>511980</v>
          </cell>
          <cell r="C4789" t="str">
            <v>4893442</v>
          </cell>
          <cell r="D4789" t="str">
            <v>MDELIVERY</v>
          </cell>
          <cell r="E4789" t="str">
            <v>DESPACHO</v>
          </cell>
          <cell r="F4789" t="str">
            <v>NORMAL</v>
          </cell>
          <cell r="G4789" t="str">
            <v>FT84856</v>
          </cell>
          <cell r="H4789">
            <v>44965</v>
          </cell>
          <cell r="I4789" t="str">
            <v>ENTREGADO</v>
          </cell>
          <cell r="J4789">
            <v>44966</v>
          </cell>
          <cell r="K4789" t="str">
            <v>Jenniffer Katherine Ortiz Cagua</v>
          </cell>
          <cell r="L4789" t="str">
            <v>PONCEANO  AV GALO PLAZA LASSO  SN  Y LOS EUCALIPTOS</v>
          </cell>
        </row>
        <row r="4790">
          <cell r="A4790" t="str">
            <v>4893648</v>
          </cell>
          <cell r="B4790">
            <v>511981</v>
          </cell>
          <cell r="C4790" t="str">
            <v>4893648</v>
          </cell>
          <cell r="D4790" t="str">
            <v>MDELIVERY</v>
          </cell>
          <cell r="E4790" t="str">
            <v>DESPACHO</v>
          </cell>
          <cell r="F4790" t="str">
            <v>NORMAL</v>
          </cell>
          <cell r="G4790" t="str">
            <v>031080004893648</v>
          </cell>
          <cell r="H4790">
            <v>44965</v>
          </cell>
          <cell r="I4790" t="str">
            <v>ENTREGADO</v>
          </cell>
          <cell r="J4790">
            <v>44967</v>
          </cell>
          <cell r="K4790" t="str">
            <v>NICOLE KATHERINE QUINDE VARGAS</v>
          </cell>
          <cell r="L4790" t="str">
            <v>LA AURORA  CDLA ANGEL DUARTE  SOLAR 15B</v>
          </cell>
        </row>
        <row r="4791">
          <cell r="A4791" t="str">
            <v>17822</v>
          </cell>
          <cell r="B4791">
            <v>511938</v>
          </cell>
          <cell r="C4791" t="str">
            <v>17822</v>
          </cell>
          <cell r="D4791" t="str">
            <v>MDELIVERY</v>
          </cell>
          <cell r="E4791" t="str">
            <v>DESPACHO</v>
          </cell>
          <cell r="F4791" t="str">
            <v>DERIVADO PICK UP</v>
          </cell>
          <cell r="G4791" t="str">
            <v>031080000017822</v>
          </cell>
          <cell r="H4791">
            <v>44965</v>
          </cell>
          <cell r="I4791" t="str">
            <v>ENTREGADO</v>
          </cell>
          <cell r="J4791">
            <v>44968</v>
          </cell>
          <cell r="K4791" t="str">
            <v>JUAN CARLOS  VEINTIMILLA BARROS</v>
          </cell>
          <cell r="L4791" t="str">
            <v>OFICINA TRAMACO CENTRO DE TRANSFERENCIA CARCELEN</v>
          </cell>
        </row>
        <row r="4792">
          <cell r="A4792" t="str">
            <v>18997</v>
          </cell>
          <cell r="B4792">
            <v>511939</v>
          </cell>
          <cell r="C4792" t="str">
            <v>18997</v>
          </cell>
          <cell r="D4792" t="str">
            <v>MDELIVERY</v>
          </cell>
          <cell r="E4792" t="str">
            <v>DESPACHO</v>
          </cell>
          <cell r="F4792" t="str">
            <v>NORMAL</v>
          </cell>
          <cell r="G4792" t="str">
            <v>FT84878</v>
          </cell>
          <cell r="H4792">
            <v>44965</v>
          </cell>
          <cell r="I4792" t="str">
            <v>ENTREGADO</v>
          </cell>
          <cell r="J4792">
            <v>44967</v>
          </cell>
          <cell r="K4792" t="str">
            <v>ELMER DANIEL BECERRA ESPINOZA</v>
          </cell>
          <cell r="L4792" t="str">
            <v>TARQUI CDLA LOS VERGELES MZ 2111 SOLAR 10</v>
          </cell>
        </row>
        <row r="4793">
          <cell r="A4793" t="str">
            <v>22516</v>
          </cell>
          <cell r="B4793">
            <v>511940</v>
          </cell>
          <cell r="C4793" t="str">
            <v>22516</v>
          </cell>
          <cell r="D4793" t="str">
            <v>MDELIVERY</v>
          </cell>
          <cell r="E4793" t="str">
            <v>DESPACHO</v>
          </cell>
          <cell r="F4793" t="str">
            <v>NORMAL</v>
          </cell>
          <cell r="G4793" t="str">
            <v>031080000022516</v>
          </cell>
          <cell r="H4793">
            <v>44965</v>
          </cell>
          <cell r="I4793" t="str">
            <v>INCIDENCIA</v>
          </cell>
          <cell r="J4793">
            <v>44973</v>
          </cell>
          <cell r="K4793" t="str">
            <v>CARLOS FERNANDO PAUTA MATUTE</v>
          </cell>
          <cell r="L4793" t="str">
            <v>EL CAMBIO CALLE B SN ENTRE CALLE 13 Y CALLE 14</v>
          </cell>
        </row>
        <row r="4794">
          <cell r="A4794" t="str">
            <v>23739</v>
          </cell>
          <cell r="B4794">
            <v>511941</v>
          </cell>
          <cell r="C4794" t="str">
            <v>23739</v>
          </cell>
          <cell r="D4794" t="str">
            <v>MDELIVERY</v>
          </cell>
          <cell r="E4794" t="str">
            <v>DESPACHO</v>
          </cell>
          <cell r="F4794" t="str">
            <v>DERIVADO PICK UP</v>
          </cell>
          <cell r="G4794" t="str">
            <v>031080000023739</v>
          </cell>
          <cell r="H4794">
            <v>44965</v>
          </cell>
          <cell r="I4794" t="str">
            <v>ENTREGADO</v>
          </cell>
          <cell r="J4794">
            <v>44966</v>
          </cell>
          <cell r="K4794" t="str">
            <v>JAIR ALEXANDER CARDONA VELIZ</v>
          </cell>
          <cell r="L4794" t="str">
            <v>OFICINA TRAMACO SAN MARINO</v>
          </cell>
        </row>
        <row r="4795">
          <cell r="A4795" t="str">
            <v>27996</v>
          </cell>
          <cell r="B4795">
            <v>511942</v>
          </cell>
          <cell r="C4795" t="str">
            <v>27996</v>
          </cell>
          <cell r="D4795" t="str">
            <v>MDELIVERY</v>
          </cell>
          <cell r="E4795" t="str">
            <v>DESPACHO</v>
          </cell>
          <cell r="F4795" t="str">
            <v>NORMAL</v>
          </cell>
          <cell r="G4795" t="str">
            <v>031080000027996</v>
          </cell>
          <cell r="H4795">
            <v>44965</v>
          </cell>
          <cell r="I4795" t="str">
            <v>EN_TRANSITO</v>
          </cell>
          <cell r="J4795">
            <v>44965</v>
          </cell>
          <cell r="K4795" t="str">
            <v>RUBEN ARIEL  COCHEA PANCHANA</v>
          </cell>
          <cell r="L4795" t="str">
            <v>PUERTO AYORA AV CHARLES DARWIN SN AV BALTRA</v>
          </cell>
        </row>
        <row r="4796">
          <cell r="A4796" t="str">
            <v>29214</v>
          </cell>
          <cell r="B4796">
            <v>511943</v>
          </cell>
          <cell r="C4796" t="str">
            <v>29214</v>
          </cell>
          <cell r="D4796" t="str">
            <v>MDELIVERY</v>
          </cell>
          <cell r="E4796" t="str">
            <v>DESPACHO</v>
          </cell>
          <cell r="F4796" t="str">
            <v>NORMAL</v>
          </cell>
          <cell r="G4796" t="str">
            <v>031080000029214</v>
          </cell>
          <cell r="H4796">
            <v>44965</v>
          </cell>
          <cell r="I4796" t="str">
            <v>DEVOLUCION_EN_PROCESO</v>
          </cell>
          <cell r="J4796">
            <v>44970</v>
          </cell>
          <cell r="K4796" t="str">
            <v>MIGUEL ANGEL ESCALANTE GONZALEZ</v>
          </cell>
          <cell r="L4796" t="str">
            <v>ELOY ALFARO CALLE AMBATO 139 CALLE 16 DE OCTUBRE</v>
          </cell>
        </row>
        <row r="4797">
          <cell r="A4797" t="str">
            <v>31817</v>
          </cell>
          <cell r="B4797">
            <v>511944</v>
          </cell>
          <cell r="C4797" t="str">
            <v>31817</v>
          </cell>
          <cell r="D4797" t="str">
            <v>MDELIVERY</v>
          </cell>
          <cell r="E4797" t="str">
            <v>DESPACHO</v>
          </cell>
          <cell r="F4797" t="str">
            <v>NORMAL</v>
          </cell>
          <cell r="G4797" t="str">
            <v>031080000031817</v>
          </cell>
          <cell r="H4797">
            <v>44965</v>
          </cell>
          <cell r="I4797" t="str">
            <v>ENTREGADO</v>
          </cell>
          <cell r="J4797">
            <v>44967</v>
          </cell>
          <cell r="K4797" t="str">
            <v>ANGELO DIVAN VIVAS TORO</v>
          </cell>
          <cell r="L4797" t="str">
            <v>LA MANA CALLE ZACARIAS PEREZ SN  Y VELASCO IBARRA</v>
          </cell>
        </row>
        <row r="4798">
          <cell r="A4798" t="str">
            <v>31938</v>
          </cell>
          <cell r="B4798">
            <v>511945</v>
          </cell>
          <cell r="C4798" t="str">
            <v>31938</v>
          </cell>
          <cell r="D4798" t="str">
            <v>MDELIVERY</v>
          </cell>
          <cell r="E4798" t="str">
            <v>DESPACHO</v>
          </cell>
          <cell r="F4798" t="str">
            <v>NORMAL</v>
          </cell>
          <cell r="G4798" t="str">
            <v>FT84887</v>
          </cell>
          <cell r="H4798">
            <v>44965</v>
          </cell>
          <cell r="I4798" t="str">
            <v>ENTREGADO</v>
          </cell>
          <cell r="J4798">
            <v>44966</v>
          </cell>
          <cell r="K4798" t="str">
            <v>GRACE DENNISSE  RIOFRIO BARRE</v>
          </cell>
          <cell r="L4798" t="str">
            <v>XIMENA ESTEROS POPULARES MZ 43 VILLA 14</v>
          </cell>
        </row>
        <row r="4799">
          <cell r="A4799" t="str">
            <v>31948</v>
          </cell>
          <cell r="B4799">
            <v>511946</v>
          </cell>
          <cell r="C4799" t="str">
            <v>31948</v>
          </cell>
          <cell r="D4799" t="str">
            <v>MDELIVERY</v>
          </cell>
          <cell r="E4799" t="str">
            <v>DESPACHO</v>
          </cell>
          <cell r="F4799" t="str">
            <v>DERIVADO PICK UP</v>
          </cell>
          <cell r="G4799" t="str">
            <v>031080000031948</v>
          </cell>
          <cell r="H4799">
            <v>44965</v>
          </cell>
          <cell r="I4799" t="str">
            <v>ENTREGADO</v>
          </cell>
          <cell r="J4799">
            <v>44970</v>
          </cell>
          <cell r="K4799" t="str">
            <v>ANGIE STEFANY  TEJENA DELGADO</v>
          </cell>
          <cell r="L4799" t="str">
            <v>OFICINA TRAMACO MANTA CENTRO DE DISTRIBUCION</v>
          </cell>
        </row>
        <row r="4800">
          <cell r="A4800" t="str">
            <v>32697</v>
          </cell>
          <cell r="B4800">
            <v>511947</v>
          </cell>
          <cell r="C4800" t="str">
            <v>32697</v>
          </cell>
          <cell r="D4800" t="str">
            <v>MDELIVERY</v>
          </cell>
          <cell r="E4800" t="str">
            <v>DESPACHO</v>
          </cell>
          <cell r="F4800" t="str">
            <v>DERIVADO PICK UP</v>
          </cell>
          <cell r="G4800" t="str">
            <v>031080000032697</v>
          </cell>
          <cell r="H4800">
            <v>44965</v>
          </cell>
          <cell r="I4800" t="str">
            <v>ENTREGADO</v>
          </cell>
          <cell r="J4800">
            <v>44966</v>
          </cell>
          <cell r="K4800" t="str">
            <v>JESUS JACINTO DESIDERIO LOZANO</v>
          </cell>
          <cell r="L4800" t="str">
            <v>OFICINA TRAMACO CENTRO DE DISTRIBUCION VIA A DAULE</v>
          </cell>
        </row>
        <row r="4801">
          <cell r="A4801" t="str">
            <v>32706</v>
          </cell>
          <cell r="B4801">
            <v>511948</v>
          </cell>
          <cell r="C4801" t="str">
            <v>32706</v>
          </cell>
          <cell r="D4801" t="str">
            <v>MDELIVERY</v>
          </cell>
          <cell r="E4801" t="str">
            <v>DESPACHO</v>
          </cell>
          <cell r="F4801" t="str">
            <v>DERIVADO PICK UP</v>
          </cell>
          <cell r="G4801" t="str">
            <v>031080000032706</v>
          </cell>
          <cell r="H4801">
            <v>44965</v>
          </cell>
          <cell r="I4801" t="str">
            <v>ENTREGADO</v>
          </cell>
          <cell r="J4801">
            <v>44966</v>
          </cell>
          <cell r="K4801" t="str">
            <v>JESUS JACINTO DESIDERIO LOZANO</v>
          </cell>
          <cell r="L4801" t="str">
            <v>OFICINA TRAMACO CENTRO DE DISTRIBUCION VIA A DAULE</v>
          </cell>
        </row>
        <row r="4802">
          <cell r="A4802" t="str">
            <v>32841</v>
          </cell>
          <cell r="B4802">
            <v>511949</v>
          </cell>
          <cell r="C4802" t="str">
            <v>32841</v>
          </cell>
          <cell r="D4802" t="str">
            <v>MDELIVERY</v>
          </cell>
          <cell r="E4802" t="str">
            <v>DESPACHO</v>
          </cell>
          <cell r="F4802" t="str">
            <v>NORMAL</v>
          </cell>
          <cell r="G4802" t="str">
            <v>FT84862</v>
          </cell>
          <cell r="H4802">
            <v>44965</v>
          </cell>
          <cell r="I4802" t="str">
            <v>ENTREGADO</v>
          </cell>
          <cell r="J4802">
            <v>44966</v>
          </cell>
          <cell r="K4802" t="str">
            <v>EDUARDO JAVIER SANUNGA MORALES</v>
          </cell>
          <cell r="L4802" t="str">
            <v>QUITUMBE AV RUMICHACA  SN  Y AV GUAYANAY NAN</v>
          </cell>
        </row>
        <row r="4803">
          <cell r="A4803" t="str">
            <v>33039</v>
          </cell>
          <cell r="B4803">
            <v>511950</v>
          </cell>
          <cell r="C4803" t="str">
            <v>33039</v>
          </cell>
          <cell r="D4803" t="str">
            <v>MDELIVERY</v>
          </cell>
          <cell r="E4803" t="str">
            <v>DESPACHO</v>
          </cell>
          <cell r="F4803" t="str">
            <v>DERIVADO PICK UP</v>
          </cell>
          <cell r="G4803" t="str">
            <v>031080000033039</v>
          </cell>
          <cell r="H4803">
            <v>44965</v>
          </cell>
          <cell r="I4803" t="str">
            <v>ENTREGADO</v>
          </cell>
          <cell r="J4803">
            <v>44967</v>
          </cell>
          <cell r="K4803" t="str">
            <v>DARIO JAVIER DAVILA ROMERO</v>
          </cell>
          <cell r="L4803" t="str">
            <v>OFICINA TRAMACO LA CONCORDIA</v>
          </cell>
        </row>
        <row r="4804">
          <cell r="A4804" t="str">
            <v>33055</v>
          </cell>
          <cell r="B4804">
            <v>511951</v>
          </cell>
          <cell r="C4804" t="str">
            <v>33055</v>
          </cell>
          <cell r="D4804" t="str">
            <v>MDELIVERY</v>
          </cell>
          <cell r="E4804" t="str">
            <v>DESPACHO</v>
          </cell>
          <cell r="F4804" t="str">
            <v>NORMAL</v>
          </cell>
          <cell r="G4804" t="str">
            <v>FT84881</v>
          </cell>
          <cell r="H4804">
            <v>44965</v>
          </cell>
          <cell r="I4804" t="str">
            <v>ENTREGADO</v>
          </cell>
          <cell r="J4804">
            <v>44966</v>
          </cell>
          <cell r="K4804" t="str">
            <v>CARLOS ALFREDO  ILLESCAS GUZMAN</v>
          </cell>
          <cell r="L4804" t="str">
            <v>GARCIA MORENO CALLE PORTETE SN Y GARCIA MORENO</v>
          </cell>
        </row>
        <row r="4805">
          <cell r="A4805" t="str">
            <v>33078</v>
          </cell>
          <cell r="B4805">
            <v>511952</v>
          </cell>
          <cell r="C4805" t="str">
            <v>33078</v>
          </cell>
          <cell r="D4805" t="str">
            <v>MDELIVERY</v>
          </cell>
          <cell r="E4805" t="str">
            <v>DESPACHO</v>
          </cell>
          <cell r="F4805" t="str">
            <v>DERIVADO PICK UP</v>
          </cell>
          <cell r="G4805" t="str">
            <v>031080000033078</v>
          </cell>
          <cell r="H4805">
            <v>44965</v>
          </cell>
          <cell r="I4805" t="str">
            <v>ENTREGADO</v>
          </cell>
          <cell r="J4805">
            <v>44970</v>
          </cell>
          <cell r="K4805" t="str">
            <v>OSCAR ARMANDO RODRIGUEZ PAY</v>
          </cell>
          <cell r="L4805" t="str">
            <v>OFICINA TRAMACO PUEMBO</v>
          </cell>
        </row>
        <row r="4806">
          <cell r="A4806" t="str">
            <v>33157</v>
          </cell>
          <cell r="B4806">
            <v>511953</v>
          </cell>
          <cell r="C4806" t="str">
            <v>33157</v>
          </cell>
          <cell r="D4806" t="str">
            <v>MDELIVERY</v>
          </cell>
          <cell r="E4806" t="str">
            <v>DESPACHO</v>
          </cell>
          <cell r="F4806" t="str">
            <v>DERIVADO PICK UP</v>
          </cell>
          <cell r="G4806" t="str">
            <v>031080000033157</v>
          </cell>
          <cell r="H4806">
            <v>44965</v>
          </cell>
          <cell r="I4806" t="str">
            <v>ENTREGADO</v>
          </cell>
          <cell r="J4806">
            <v>44966</v>
          </cell>
          <cell r="K4806" t="str">
            <v>FRANKLIN ENRIQUE PEREZ AYERVE</v>
          </cell>
          <cell r="L4806" t="str">
            <v>OFICINA TRAMACO PORTETE</v>
          </cell>
        </row>
        <row r="4807">
          <cell r="A4807" t="str">
            <v>33314</v>
          </cell>
          <cell r="B4807">
            <v>511954</v>
          </cell>
          <cell r="C4807" t="str">
            <v>33314</v>
          </cell>
          <cell r="D4807" t="str">
            <v>MDELIVERY</v>
          </cell>
          <cell r="E4807" t="str">
            <v>DESPACHO</v>
          </cell>
          <cell r="F4807" t="str">
            <v>NORMAL</v>
          </cell>
          <cell r="G4807" t="str">
            <v>FT84831</v>
          </cell>
          <cell r="H4807">
            <v>44965</v>
          </cell>
          <cell r="I4807" t="str">
            <v>ENTREGADO</v>
          </cell>
          <cell r="J4807">
            <v>44967</v>
          </cell>
          <cell r="K4807" t="str">
            <v>JUAN CARLOS  MORENO DIAZ</v>
          </cell>
          <cell r="L4807" t="str">
            <v>INAQUITO AV DE LOS GRANADOS  E1445  Y JOSE QUERI</v>
          </cell>
        </row>
        <row r="4808">
          <cell r="A4808" t="str">
            <v>33340</v>
          </cell>
          <cell r="B4808">
            <v>511955</v>
          </cell>
          <cell r="C4808" t="str">
            <v>33340</v>
          </cell>
          <cell r="D4808" t="str">
            <v>MDELIVERY</v>
          </cell>
          <cell r="E4808" t="str">
            <v>DESPACHO</v>
          </cell>
          <cell r="F4808" t="str">
            <v>DERIVADO PICK UP</v>
          </cell>
          <cell r="G4808" t="str">
            <v>031080000033340</v>
          </cell>
          <cell r="H4808">
            <v>44965</v>
          </cell>
          <cell r="I4808" t="str">
            <v>ENTREGADO</v>
          </cell>
          <cell r="J4808">
            <v>44966</v>
          </cell>
          <cell r="K4808" t="str">
            <v>JOHN ANTONIO PONCE FIGUEROA</v>
          </cell>
          <cell r="L4808" t="str">
            <v>OFICINA TRAMACO PORTETE</v>
          </cell>
        </row>
        <row r="4809">
          <cell r="A4809" t="str">
            <v>33361</v>
          </cell>
          <cell r="B4809">
            <v>511956</v>
          </cell>
          <cell r="C4809" t="str">
            <v>33361</v>
          </cell>
          <cell r="D4809" t="str">
            <v>MDELIVERY</v>
          </cell>
          <cell r="E4809" t="str">
            <v>DESPACHO</v>
          </cell>
          <cell r="F4809" t="str">
            <v>NORMAL</v>
          </cell>
          <cell r="G4809" t="str">
            <v>IC6746</v>
          </cell>
          <cell r="H4809">
            <v>44965</v>
          </cell>
          <cell r="I4809" t="str">
            <v>ENTREGADO</v>
          </cell>
          <cell r="J4809">
            <v>44966</v>
          </cell>
          <cell r="K4809" t="str">
            <v>VALERIA JANNETH QUIZHPE ROSALES</v>
          </cell>
          <cell r="L4809" t="str">
            <v>MONAY AV CAMINO A RAYOLOMA SN CALLE POPAYAN</v>
          </cell>
        </row>
        <row r="4810">
          <cell r="A4810" t="str">
            <v>33370</v>
          </cell>
          <cell r="B4810">
            <v>511957</v>
          </cell>
          <cell r="C4810" t="str">
            <v>33370</v>
          </cell>
          <cell r="D4810" t="str">
            <v>MDELIVERY</v>
          </cell>
          <cell r="E4810" t="str">
            <v>DESPACHO</v>
          </cell>
          <cell r="F4810" t="str">
            <v>NORMAL</v>
          </cell>
          <cell r="G4810" t="str">
            <v>FT84877</v>
          </cell>
          <cell r="H4810">
            <v>44965</v>
          </cell>
          <cell r="I4810" t="str">
            <v>ENTREGADO</v>
          </cell>
          <cell r="J4810">
            <v>44966</v>
          </cell>
          <cell r="K4810" t="str">
            <v>OSCAR MANUEL  ARTEAGA VALERO</v>
          </cell>
          <cell r="L4810" t="str">
            <v>XIMENA CALLE LORENZO JUAN DE GARAICOA  4024 ENTRE BOLIVIA Y VACAS GALINDO</v>
          </cell>
        </row>
        <row r="4811">
          <cell r="A4811" t="str">
            <v>33398</v>
          </cell>
          <cell r="B4811">
            <v>511958</v>
          </cell>
          <cell r="C4811" t="str">
            <v>33398</v>
          </cell>
          <cell r="D4811" t="str">
            <v>MDELIVERY</v>
          </cell>
          <cell r="E4811" t="str">
            <v>DESPACHO</v>
          </cell>
          <cell r="F4811" t="str">
            <v>NORMAL</v>
          </cell>
          <cell r="G4811" t="str">
            <v>FT84857</v>
          </cell>
          <cell r="H4811">
            <v>44965</v>
          </cell>
          <cell r="I4811" t="str">
            <v>ENTREGADO</v>
          </cell>
          <cell r="J4811">
            <v>44966</v>
          </cell>
          <cell r="K4811" t="str">
            <v>EDISON JAVIER CAIZALITIN COLLAGUAZO</v>
          </cell>
          <cell r="L4811" t="str">
            <v>CHIMBACALLE CALLE PEDRO PINTO E7 42 Y PALACIOS</v>
          </cell>
        </row>
        <row r="4812">
          <cell r="A4812" t="str">
            <v>33436</v>
          </cell>
          <cell r="B4812">
            <v>511959</v>
          </cell>
          <cell r="C4812" t="str">
            <v>33436</v>
          </cell>
          <cell r="D4812" t="str">
            <v>MDELIVERY</v>
          </cell>
          <cell r="E4812" t="str">
            <v>DESPACHO</v>
          </cell>
          <cell r="F4812" t="str">
            <v>NORMAL</v>
          </cell>
          <cell r="G4812" t="str">
            <v>FT84879</v>
          </cell>
          <cell r="H4812">
            <v>44965</v>
          </cell>
          <cell r="I4812" t="str">
            <v>ENTREGADO</v>
          </cell>
          <cell r="J4812">
            <v>44966</v>
          </cell>
          <cell r="K4812" t="str">
            <v>JAIME MANUEL PINO ALVARADO</v>
          </cell>
          <cell r="L4812" t="str">
            <v>GARCIA MORENO CALLE JOSE MASCOTE   4515 CALLE ROSENDO AVILES</v>
          </cell>
        </row>
        <row r="4813">
          <cell r="A4813" t="str">
            <v>33461</v>
          </cell>
          <cell r="B4813">
            <v>511960</v>
          </cell>
          <cell r="C4813" t="str">
            <v>33461</v>
          </cell>
          <cell r="D4813" t="str">
            <v>MDELIVERY</v>
          </cell>
          <cell r="E4813" t="str">
            <v>DESPACHO</v>
          </cell>
          <cell r="F4813" t="str">
            <v>NORMAL</v>
          </cell>
          <cell r="G4813" t="str">
            <v>FT84886</v>
          </cell>
          <cell r="H4813">
            <v>44965</v>
          </cell>
          <cell r="I4813" t="str">
            <v>ENTREGADO</v>
          </cell>
          <cell r="J4813">
            <v>44967</v>
          </cell>
          <cell r="K4813" t="str">
            <v>CINTHYA DENNISSE  ALVARADO MORALES</v>
          </cell>
          <cell r="L4813" t="str">
            <v>LETAMENDI CALLE FRANCO DAVILA  130  Y 6 DE MARZO</v>
          </cell>
        </row>
        <row r="4814">
          <cell r="A4814" t="str">
            <v>33568</v>
          </cell>
          <cell r="B4814">
            <v>511961</v>
          </cell>
          <cell r="C4814" t="str">
            <v>33568</v>
          </cell>
          <cell r="D4814" t="str">
            <v>MDELIVERY</v>
          </cell>
          <cell r="E4814" t="str">
            <v>DESPACHO</v>
          </cell>
          <cell r="F4814" t="str">
            <v>DERIVADO PICK UP</v>
          </cell>
          <cell r="G4814" t="str">
            <v>031080000033568</v>
          </cell>
          <cell r="H4814">
            <v>44965</v>
          </cell>
          <cell r="I4814" t="str">
            <v>ENTREGADO</v>
          </cell>
          <cell r="J4814">
            <v>44967</v>
          </cell>
          <cell r="K4814" t="str">
            <v>CARLOS ALBERTO PIGUAVE PIN</v>
          </cell>
          <cell r="L4814" t="str">
            <v>OFICINA TRAMACO PORTETE</v>
          </cell>
        </row>
        <row r="4815">
          <cell r="A4815" t="str">
            <v>33599</v>
          </cell>
          <cell r="B4815">
            <v>511962</v>
          </cell>
          <cell r="C4815" t="str">
            <v>33599</v>
          </cell>
          <cell r="D4815" t="str">
            <v>MDELIVERY</v>
          </cell>
          <cell r="E4815" t="str">
            <v>DESPACHO</v>
          </cell>
          <cell r="F4815" t="str">
            <v>DERIVADO PICK UP</v>
          </cell>
          <cell r="G4815" t="str">
            <v>031080000033599</v>
          </cell>
          <cell r="H4815">
            <v>44965</v>
          </cell>
          <cell r="I4815" t="str">
            <v>ENTREGADO</v>
          </cell>
          <cell r="J4815">
            <v>44967</v>
          </cell>
          <cell r="K4815" t="str">
            <v>CONCEPCION PRISCILA BAJANA MIRANDA</v>
          </cell>
          <cell r="L4815" t="str">
            <v>OFICINA TRAMACO PORTETE</v>
          </cell>
        </row>
        <row r="4816">
          <cell r="A4816" t="str">
            <v>33691</v>
          </cell>
          <cell r="B4816">
            <v>511963</v>
          </cell>
          <cell r="C4816" t="str">
            <v>33691</v>
          </cell>
          <cell r="D4816" t="str">
            <v>MDELIVERY</v>
          </cell>
          <cell r="E4816" t="str">
            <v>DESPACHO</v>
          </cell>
          <cell r="F4816" t="str">
            <v>NORMAL</v>
          </cell>
          <cell r="G4816" t="str">
            <v>FT84853</v>
          </cell>
          <cell r="H4816">
            <v>44965</v>
          </cell>
          <cell r="I4816" t="str">
            <v>ENTREGADO</v>
          </cell>
          <cell r="J4816">
            <v>44966</v>
          </cell>
          <cell r="K4816" t="str">
            <v>CHRISTIAN JOSUE CRUZ TAPIA</v>
          </cell>
          <cell r="L4816" t="str">
            <v>TURUBAMBA CALLE QUIMIAG  SN Y CALLE MANGLAR ALTO</v>
          </cell>
        </row>
        <row r="4817">
          <cell r="A4817" t="str">
            <v>4881760</v>
          </cell>
          <cell r="B4817">
            <v>511966</v>
          </cell>
          <cell r="C4817" t="str">
            <v>4881760</v>
          </cell>
          <cell r="D4817" t="str">
            <v>MDELIVERY</v>
          </cell>
          <cell r="E4817" t="str">
            <v>DESPACHO</v>
          </cell>
          <cell r="F4817" t="str">
            <v>DERIVADO PICK UP</v>
          </cell>
          <cell r="G4817" t="str">
            <v>031080004881760</v>
          </cell>
          <cell r="H4817">
            <v>44965</v>
          </cell>
          <cell r="I4817" t="str">
            <v>ENTREGADO</v>
          </cell>
          <cell r="J4817">
            <v>44967</v>
          </cell>
          <cell r="K4817" t="str">
            <v>CABRERA RUILOVA TANYA KARINA</v>
          </cell>
          <cell r="L4817" t="str">
            <v>OFICINA TRAMACO MACHALA CENTRO DE DISTRIBUCION</v>
          </cell>
        </row>
        <row r="4818">
          <cell r="A4818" t="str">
            <v>4888855</v>
          </cell>
          <cell r="B4818">
            <v>511967</v>
          </cell>
          <cell r="C4818" t="str">
            <v>4888855</v>
          </cell>
          <cell r="D4818" t="str">
            <v>MDELIVERY</v>
          </cell>
          <cell r="E4818" t="str">
            <v>DESPACHO</v>
          </cell>
          <cell r="F4818" t="str">
            <v>NORMAL</v>
          </cell>
          <cell r="G4818" t="str">
            <v>FT84848</v>
          </cell>
          <cell r="H4818">
            <v>44965</v>
          </cell>
          <cell r="I4818" t="str">
            <v>ENTREGADO</v>
          </cell>
          <cell r="J4818">
            <v>44966</v>
          </cell>
          <cell r="K4818" t="str">
            <v>Johhny Xavier Freire Yanez</v>
          </cell>
          <cell r="L4818" t="str">
            <v>BELISARIO QUEVEDO AV 18 DE SEPTIEMBRE  SN  Y AV UNIVERSITARIA</v>
          </cell>
        </row>
        <row r="4819">
          <cell r="A4819" t="str">
            <v>4891162</v>
          </cell>
          <cell r="B4819">
            <v>511968</v>
          </cell>
          <cell r="C4819" t="str">
            <v>4891162</v>
          </cell>
          <cell r="D4819" t="str">
            <v>MDELIVERY</v>
          </cell>
          <cell r="E4819" t="str">
            <v>DESPACHO</v>
          </cell>
          <cell r="F4819" t="str">
            <v>NORMAL</v>
          </cell>
          <cell r="G4819" t="str">
            <v>FT84832</v>
          </cell>
          <cell r="H4819">
            <v>44965</v>
          </cell>
          <cell r="I4819" t="str">
            <v>ENTREGADO</v>
          </cell>
          <cell r="J4819">
            <v>44967</v>
          </cell>
          <cell r="K4819" t="str">
            <v>Miguel Angel Chicaiza Aguirre</v>
          </cell>
          <cell r="L4819" t="str">
            <v>QUITUMBE CALLE E10D  140  Y CALLE S45</v>
          </cell>
        </row>
        <row r="4820">
          <cell r="A4820" t="str">
            <v>4892135</v>
          </cell>
          <cell r="B4820">
            <v>511969</v>
          </cell>
          <cell r="C4820" t="str">
            <v>4892135</v>
          </cell>
          <cell r="D4820" t="str">
            <v>MDELIVERY</v>
          </cell>
          <cell r="E4820" t="str">
            <v>DESPACHO</v>
          </cell>
          <cell r="F4820" t="str">
            <v>NORMAL</v>
          </cell>
          <cell r="G4820" t="str">
            <v>FT84833</v>
          </cell>
          <cell r="H4820">
            <v>44965</v>
          </cell>
          <cell r="I4820" t="str">
            <v>ENTREGADO</v>
          </cell>
          <cell r="J4820">
            <v>44966</v>
          </cell>
          <cell r="K4820" t="str">
            <v>Carolina Elizabeth Felix Rubio</v>
          </cell>
          <cell r="L4820" t="str">
            <v>LA KENNEDY CALLE DE LOS JAZMNIES  SN  Y AV RAMON BORJA</v>
          </cell>
        </row>
        <row r="4821">
          <cell r="A4821" t="str">
            <v>4892234</v>
          </cell>
          <cell r="B4821">
            <v>511970</v>
          </cell>
          <cell r="C4821" t="str">
            <v>4892234</v>
          </cell>
          <cell r="D4821" t="str">
            <v>MDELIVERY</v>
          </cell>
          <cell r="E4821" t="str">
            <v>DESPACHO</v>
          </cell>
          <cell r="F4821" t="str">
            <v>NORMAL</v>
          </cell>
          <cell r="G4821" t="str">
            <v>031080004892234</v>
          </cell>
          <cell r="H4821">
            <v>44965</v>
          </cell>
          <cell r="I4821" t="str">
            <v>INCIDENCIA</v>
          </cell>
          <cell r="J4821">
            <v>44973</v>
          </cell>
          <cell r="K4821" t="str">
            <v>FERNANDO FABRICIO FEIJOO FEIJOO</v>
          </cell>
          <cell r="L4821" t="str">
            <v>PASAJE CALLE COLON  SN  Y ELOY ALFARO</v>
          </cell>
        </row>
        <row r="4822">
          <cell r="A4822" t="str">
            <v>4892612</v>
          </cell>
          <cell r="B4822">
            <v>511971</v>
          </cell>
          <cell r="C4822" t="str">
            <v>4892612</v>
          </cell>
          <cell r="D4822" t="str">
            <v>MDELIVERY</v>
          </cell>
          <cell r="E4822" t="str">
            <v>DESPACHO</v>
          </cell>
          <cell r="F4822" t="str">
            <v>NORMAL</v>
          </cell>
          <cell r="G4822" t="str">
            <v>FT84849</v>
          </cell>
          <cell r="H4822">
            <v>44965</v>
          </cell>
          <cell r="I4822" t="str">
            <v>ENTREGADO</v>
          </cell>
          <cell r="J4822">
            <v>44966</v>
          </cell>
          <cell r="K4822" t="str">
            <v>ISAAC ISAIAS COELLO VERA</v>
          </cell>
          <cell r="L4822" t="str">
            <v>LA ECUATORIANA CALLE 0E9E  LT 12  S46D</v>
          </cell>
        </row>
        <row r="4823">
          <cell r="A4823" t="str">
            <v>4892777</v>
          </cell>
          <cell r="B4823">
            <v>511972</v>
          </cell>
          <cell r="C4823" t="str">
            <v>4892777</v>
          </cell>
          <cell r="D4823" t="str">
            <v>MDELIVERY</v>
          </cell>
          <cell r="E4823" t="str">
            <v>DESPACHO</v>
          </cell>
          <cell r="F4823" t="str">
            <v>NORMAL</v>
          </cell>
          <cell r="G4823" t="str">
            <v>FT84859</v>
          </cell>
          <cell r="H4823">
            <v>44965</v>
          </cell>
          <cell r="I4823" t="str">
            <v>ENTREGADO</v>
          </cell>
          <cell r="J4823">
            <v>44966</v>
          </cell>
          <cell r="K4823" t="str">
            <v>PRISCILA ABIGAIL SANTAMARIA ANGULO</v>
          </cell>
          <cell r="L4823" t="str">
            <v>LLANO CHICO CALLE JULIO PARRA  E1 307  Y 17 DE SEPTIEMBRE</v>
          </cell>
        </row>
        <row r="4824">
          <cell r="A4824" t="str">
            <v>4892890</v>
          </cell>
          <cell r="B4824">
            <v>511973</v>
          </cell>
          <cell r="C4824" t="str">
            <v>4892890</v>
          </cell>
          <cell r="D4824" t="str">
            <v>MDELIVERY</v>
          </cell>
          <cell r="E4824" t="str">
            <v>DESPACHO</v>
          </cell>
          <cell r="F4824" t="str">
            <v>NORMAL</v>
          </cell>
          <cell r="G4824" t="str">
            <v>FT84847</v>
          </cell>
          <cell r="H4824">
            <v>44965</v>
          </cell>
          <cell r="I4824" t="str">
            <v>ENTREGADO</v>
          </cell>
          <cell r="J4824">
            <v>44966</v>
          </cell>
          <cell r="K4824" t="str">
            <v>Fabricio Marlon Suarez Delgado</v>
          </cell>
          <cell r="L4824" t="str">
            <v>INAQUITO AV SHYRIS  SN  ENTRE EL TELEGRAFO Y EL UNIVERSO</v>
          </cell>
        </row>
        <row r="4825">
          <cell r="A4825" t="str">
            <v>4892915</v>
          </cell>
          <cell r="B4825">
            <v>511974</v>
          </cell>
          <cell r="C4825" t="str">
            <v>4892915</v>
          </cell>
          <cell r="D4825" t="str">
            <v>MDELIVERY</v>
          </cell>
          <cell r="E4825" t="str">
            <v>DESPACHO</v>
          </cell>
          <cell r="F4825" t="str">
            <v>NORMAL</v>
          </cell>
          <cell r="G4825" t="str">
            <v>FT84850</v>
          </cell>
          <cell r="H4825">
            <v>44965</v>
          </cell>
          <cell r="I4825" t="str">
            <v>ENTREGADO</v>
          </cell>
          <cell r="J4825">
            <v>44967</v>
          </cell>
          <cell r="K4825" t="str">
            <v>Ricardo Alfredo Bueno Rueda</v>
          </cell>
          <cell r="L4825" t="str">
            <v>INAQUITO CALLE JOEL POLANCO  N43 95  Y DE LOS COLIMES</v>
          </cell>
        </row>
        <row r="4826">
          <cell r="A4826" t="str">
            <v>4893054</v>
          </cell>
          <cell r="B4826">
            <v>511975</v>
          </cell>
          <cell r="C4826" t="str">
            <v>4893054</v>
          </cell>
          <cell r="D4826" t="str">
            <v>MDELIVERY</v>
          </cell>
          <cell r="E4826" t="str">
            <v>DESPACHO</v>
          </cell>
          <cell r="F4826" t="str">
            <v>NORMAL</v>
          </cell>
          <cell r="G4826" t="str">
            <v>031080004893054</v>
          </cell>
          <cell r="H4826">
            <v>44965</v>
          </cell>
          <cell r="I4826" t="str">
            <v>ENTREGADO</v>
          </cell>
          <cell r="J4826">
            <v>44966</v>
          </cell>
          <cell r="K4826" t="str">
            <v>ALBERTO JESUS LUCAS POSLIGUA</v>
          </cell>
          <cell r="L4826" t="str">
            <v>PICOAZA  CALLE TOMAS LARREA  SN  Y 24 DE MAYO</v>
          </cell>
        </row>
        <row r="4827">
          <cell r="A4827" t="str">
            <v>4893104</v>
          </cell>
          <cell r="B4827">
            <v>511976</v>
          </cell>
          <cell r="C4827" t="str">
            <v>4893104</v>
          </cell>
          <cell r="D4827" t="str">
            <v>MDELIVERY</v>
          </cell>
          <cell r="E4827" t="str">
            <v>DESPACHO</v>
          </cell>
          <cell r="F4827" t="str">
            <v>NORMAL</v>
          </cell>
          <cell r="G4827" t="str">
            <v>IC6745</v>
          </cell>
          <cell r="H4827">
            <v>44965</v>
          </cell>
          <cell r="I4827" t="str">
            <v>ENTREGADO</v>
          </cell>
          <cell r="J4827">
            <v>44966</v>
          </cell>
          <cell r="K4827" t="str">
            <v>MANUEL MAURICIO MORA SILVA</v>
          </cell>
          <cell r="L4827" t="str">
            <v>SAN SEBASTIAN AV DEL TEJAR  SN  Y CALLE DEL SARAR</v>
          </cell>
        </row>
        <row r="4828">
          <cell r="A4828" t="str">
            <v>20003083649611_1</v>
          </cell>
          <cell r="B4828">
            <v>511924</v>
          </cell>
          <cell r="C4828" t="str">
            <v>20003083649611_1</v>
          </cell>
          <cell r="D4828" t="str">
            <v>CONECEL_REG</v>
          </cell>
          <cell r="E4828" t="str">
            <v>DESPACHO</v>
          </cell>
          <cell r="F4828" t="str">
            <v>NORMAL</v>
          </cell>
          <cell r="G4828" t="str">
            <v>FEX84972</v>
          </cell>
          <cell r="H4828">
            <v>44965</v>
          </cell>
          <cell r="I4828" t="str">
            <v>EN_TRANSITO</v>
          </cell>
          <cell r="J4828">
            <v>44973</v>
          </cell>
          <cell r="K4828" t="str">
            <v>DOLORES DE LOURDES YANEZ</v>
          </cell>
          <cell r="L4828" t="str">
            <v>QUITO TUMBACO AV OSWALDO GUAYASAMIN NO: OE1154 OE1 Y CALLE EUGENIO ESPEJO EDF.EL AGRICULTOR PB DP2 ESQ</v>
          </cell>
        </row>
        <row r="4829">
          <cell r="A4829" t="str">
            <v>20002966165132_3</v>
          </cell>
          <cell r="B4829">
            <v>511933</v>
          </cell>
          <cell r="C4829" t="str">
            <v>20002966165132_3</v>
          </cell>
          <cell r="D4829" t="str">
            <v>CONECEL_REG</v>
          </cell>
          <cell r="E4829" t="str">
            <v>DESPACHO</v>
          </cell>
          <cell r="F4829" t="str">
            <v>NORMAL</v>
          </cell>
          <cell r="G4829" t="str">
            <v>FEX84979</v>
          </cell>
          <cell r="H4829">
            <v>44965</v>
          </cell>
          <cell r="I4829" t="str">
            <v>DEVOLUCION_EN_PROCESO</v>
          </cell>
          <cell r="J4829">
            <v>44973</v>
          </cell>
          <cell r="K4829" t="str">
            <v>NATALIA XIMENA CARRASCO</v>
          </cell>
          <cell r="L4829" t="str">
            <v>QUITO LA CONCEPCION CALLE JORGE PIEDRA NO: OE4100 Y CALLE MANUEL SERRANO CDLA ANDALUCIA CASA BLANCA CON FILO CAFE Y MURO CAFE DE LA MONSERRAT UNA CUADRA Y MEDIA MAS ARRIBA</v>
          </cell>
        </row>
        <row r="4830">
          <cell r="A4830" t="str">
            <v>322</v>
          </cell>
          <cell r="B4830">
            <v>511921</v>
          </cell>
          <cell r="C4830" t="str">
            <v>322</v>
          </cell>
          <cell r="D4830" t="str">
            <v>TEKMAN</v>
          </cell>
          <cell r="E4830" t="str">
            <v>DESPACHO</v>
          </cell>
          <cell r="F4830" t="str">
            <v>NORMAL</v>
          </cell>
          <cell r="G4830" t="str">
            <v>84863</v>
          </cell>
          <cell r="H4830">
            <v>44965</v>
          </cell>
          <cell r="I4830" t="str">
            <v>ENTREGADO</v>
          </cell>
          <cell r="J4830">
            <v>44966</v>
          </cell>
          <cell r="K4830" t="str">
            <v>JEFFERSON SEDE GUAYAQUIL (GUAYAQUIL, GUAYAS), UEB</v>
          </cell>
          <cell r="L4830" t="str">
            <v>CIUDADELA SANTA CECILIA , AVENIDA 12 ATRAS DEL ALEMAN HUMBOLD , ESCUELA JEFFERSON PORTONES VERDES</v>
          </cell>
        </row>
        <row r="4831">
          <cell r="A4831" t="str">
            <v>308</v>
          </cell>
          <cell r="B4831">
            <v>511920</v>
          </cell>
          <cell r="C4831" t="str">
            <v>308</v>
          </cell>
          <cell r="D4831" t="str">
            <v>TEKMAN</v>
          </cell>
          <cell r="E4831" t="str">
            <v>DESPACHO</v>
          </cell>
          <cell r="F4831" t="str">
            <v>NORMAL</v>
          </cell>
          <cell r="G4831" t="str">
            <v>84830</v>
          </cell>
          <cell r="H4831">
            <v>44965</v>
          </cell>
          <cell r="I4831" t="str">
            <v>ENTREGADO</v>
          </cell>
          <cell r="J4831">
            <v>44966</v>
          </cell>
          <cell r="K4831" t="str">
            <v>INDOALEMAN (GUAYAQUIL, GUAYAS), INSTITUTO</v>
          </cell>
          <cell r="L4831" t="str">
            <v>COOP. QUISQUIS, MZ. S2, SOLAR 1</v>
          </cell>
        </row>
        <row r="4832">
          <cell r="A4832" t="str">
            <v>310</v>
          </cell>
          <cell r="B4832">
            <v>511919</v>
          </cell>
          <cell r="C4832" t="str">
            <v>310</v>
          </cell>
          <cell r="D4832" t="str">
            <v>TEKMAN</v>
          </cell>
          <cell r="E4832" t="str">
            <v>DESPACHO</v>
          </cell>
          <cell r="F4832" t="str">
            <v>NORMAL</v>
          </cell>
          <cell r="G4832" t="str">
            <v>84950</v>
          </cell>
          <cell r="H4832">
            <v>44965</v>
          </cell>
          <cell r="I4832" t="str">
            <v>ENTREGADO</v>
          </cell>
          <cell r="J4832">
            <v>44966</v>
          </cell>
          <cell r="K4832" t="str">
            <v>MENTES BRILLANTES ( GUAYAS, GUAYAQUIL) UE</v>
          </cell>
          <cell r="L4832" t="str">
            <v>ALBORADA 10MA ETAPAS MZ 302 SOLARES 2 Y 3</v>
          </cell>
        </row>
        <row r="4833">
          <cell r="A4833" t="str">
            <v>18646970</v>
          </cell>
          <cell r="B4833">
            <v>511918</v>
          </cell>
          <cell r="C4833" t="str">
            <v>18646970</v>
          </cell>
          <cell r="D4833" t="str">
            <v>SPARE</v>
          </cell>
          <cell r="E4833" t="str">
            <v>DESPACHO</v>
          </cell>
          <cell r="F4833" t="str">
            <v>NORMAL</v>
          </cell>
          <cell r="G4833" t="str">
            <v>84798</v>
          </cell>
          <cell r="H4833">
            <v>44965</v>
          </cell>
          <cell r="I4833" t="str">
            <v>ENTREGADO</v>
          </cell>
          <cell r="J4833">
            <v>44966</v>
          </cell>
          <cell r="K4833" t="str">
            <v>FLEXNET QUITO</v>
          </cell>
          <cell r="L4833" t="str">
            <v>COMPLEJO SAN JORGE. 28 DE JUNIO Y GARCIA MORENO - ENTRADA A LLANO GRANDE.</v>
          </cell>
        </row>
        <row r="4834">
          <cell r="A4834" t="str">
            <v>98876140</v>
          </cell>
          <cell r="B4834">
            <v>511895</v>
          </cell>
          <cell r="C4834" t="str">
            <v>98876140</v>
          </cell>
          <cell r="D4834" t="str">
            <v>HYCITE</v>
          </cell>
          <cell r="E4834" t="str">
            <v>DESPACHO</v>
          </cell>
          <cell r="F4834" t="str">
            <v>NORMAL</v>
          </cell>
          <cell r="G4834" t="str">
            <v>031002004246965</v>
          </cell>
          <cell r="H4834">
            <v>44965</v>
          </cell>
          <cell r="I4834" t="str">
            <v>ENTREGADO</v>
          </cell>
          <cell r="J4834">
            <v>44966</v>
          </cell>
          <cell r="K4834" t="str">
            <v>SERGIO CONDOR</v>
          </cell>
          <cell r="L4834" t="str">
            <v>CRESPO TORAL Y RAMON OSORIO INCIANDO EL ADOQUINADO QUITO // YARUQUI YARUQUI 170908 PICHINCHA</v>
          </cell>
        </row>
        <row r="4835">
          <cell r="A4835" t="str">
            <v>98878717</v>
          </cell>
          <cell r="B4835">
            <v>511896</v>
          </cell>
          <cell r="C4835" t="str">
            <v>98878717</v>
          </cell>
          <cell r="D4835" t="str">
            <v>HYCITE</v>
          </cell>
          <cell r="E4835" t="str">
            <v>DESPACHO</v>
          </cell>
          <cell r="F4835" t="str">
            <v>NORMAL</v>
          </cell>
          <cell r="G4835" t="str">
            <v>031002004246966</v>
          </cell>
          <cell r="H4835">
            <v>44965</v>
          </cell>
          <cell r="I4835" t="str">
            <v>ENTREGADO</v>
          </cell>
          <cell r="J4835">
            <v>44970</v>
          </cell>
          <cell r="K4835" t="str">
            <v>DOMINGA RODRIGUEZ</v>
          </cell>
          <cell r="L4835" t="str">
            <v>KM 2 1/2 VIA A VALENCIA LOTIZACION LA JULITH MZ L SOLAR 7 A 3 CDRS UNIDAS EDU QUEVEDO / QUEVEDO SAN CRISTOBAL 120310 LOS RIOS</v>
          </cell>
        </row>
        <row r="4836">
          <cell r="A4836" t="str">
            <v>98882947</v>
          </cell>
          <cell r="B4836">
            <v>511897</v>
          </cell>
          <cell r="C4836" t="str">
            <v>98882947</v>
          </cell>
          <cell r="D4836" t="str">
            <v>HYCITE</v>
          </cell>
          <cell r="E4836" t="str">
            <v>DESPACHO</v>
          </cell>
          <cell r="F4836" t="str">
            <v>NORMAL</v>
          </cell>
          <cell r="G4836" t="str">
            <v>031002004246280</v>
          </cell>
          <cell r="H4836">
            <v>44965</v>
          </cell>
          <cell r="I4836" t="str">
            <v>ENTREGADO</v>
          </cell>
          <cell r="J4836">
            <v>44970</v>
          </cell>
          <cell r="K4836" t="str">
            <v>MARIA PALMA</v>
          </cell>
          <cell r="L4836" t="str">
            <v>AV REALES TAMARINDOS Y ROTARIA CALLE ROTARIA PRIMER CALLEJON PORTOVIEJO / LA CORUNA 18 DE OCTUBRE 130103 MANABI</v>
          </cell>
        </row>
        <row r="4837">
          <cell r="A4837" t="str">
            <v>98891249</v>
          </cell>
          <cell r="B4837">
            <v>511898</v>
          </cell>
          <cell r="C4837" t="str">
            <v>98891249</v>
          </cell>
          <cell r="D4837" t="str">
            <v>HYCITE</v>
          </cell>
          <cell r="E4837" t="str">
            <v>DESPACHO</v>
          </cell>
          <cell r="F4837" t="str">
            <v>NORMAL</v>
          </cell>
          <cell r="G4837" t="str">
            <v>ITG6717</v>
          </cell>
          <cell r="H4837">
            <v>44965</v>
          </cell>
          <cell r="I4837" t="str">
            <v>ENTREGADO</v>
          </cell>
          <cell r="J4837">
            <v>44970</v>
          </cell>
          <cell r="K4837" t="str">
            <v>ESTEBAN ESPINOZA</v>
          </cell>
          <cell r="L4837" t="str">
            <v>AV LOS ARROZALES CDLA MANGLERO VISTA CONDOMINIO 7 PMB GUAYAQUIL / CDLA MANGLERO VISTA LA PUNTILLA 092302 GUAYAS</v>
          </cell>
        </row>
        <row r="4838">
          <cell r="A4838" t="str">
            <v>98892224</v>
          </cell>
          <cell r="B4838">
            <v>511899</v>
          </cell>
          <cell r="C4838" t="str">
            <v>98892224</v>
          </cell>
          <cell r="D4838" t="str">
            <v>HYCITE</v>
          </cell>
          <cell r="E4838" t="str">
            <v>DESPACHO</v>
          </cell>
          <cell r="F4838" t="str">
            <v>NORMAL</v>
          </cell>
          <cell r="G4838" t="str">
            <v>031002004246281</v>
          </cell>
          <cell r="H4838">
            <v>44965</v>
          </cell>
          <cell r="I4838" t="str">
            <v>ENTREGADO</v>
          </cell>
          <cell r="J4838">
            <v>44966</v>
          </cell>
          <cell r="K4838" t="str">
            <v>CARMITA CHERRES</v>
          </cell>
          <cell r="L4838" t="str">
            <v>SIMON BOLIVAR Y ADOLFO PAEZ 17 PASOS DEL PARQUE CENTRAL GUARANDA// CENTRAL GUANUJO 020103 BOLIVAR</v>
          </cell>
        </row>
        <row r="4839">
          <cell r="A4839" t="str">
            <v>98894378</v>
          </cell>
          <cell r="B4839">
            <v>511900</v>
          </cell>
          <cell r="C4839" t="str">
            <v>98894378</v>
          </cell>
          <cell r="D4839" t="str">
            <v>HYCITE</v>
          </cell>
          <cell r="E4839" t="str">
            <v>DESPACHO</v>
          </cell>
          <cell r="F4839" t="str">
            <v>NORMAL</v>
          </cell>
          <cell r="G4839" t="str">
            <v>031002004246282</v>
          </cell>
          <cell r="H4839">
            <v>44965</v>
          </cell>
          <cell r="I4839" t="str">
            <v>ENTREGADO</v>
          </cell>
          <cell r="J4839">
            <v>44971</v>
          </cell>
          <cell r="K4839" t="str">
            <v>ROGELIA ALVAREZ</v>
          </cell>
          <cell r="L4839" t="str">
            <v>CALLE GALO PLAZA LA50 070 VIA A CAYAMBE JUNTO AL RESTAURANTE LA CHAZA DE MAMA SO IBARRA// COMUNA ZUELETA ANGOCHAGUA (TROJALOMA) 100114 IMBABURA</v>
          </cell>
        </row>
        <row r="4840">
          <cell r="A4840" t="str">
            <v>98895541</v>
          </cell>
          <cell r="B4840">
            <v>511901</v>
          </cell>
          <cell r="C4840" t="str">
            <v>98895541</v>
          </cell>
          <cell r="D4840" t="str">
            <v>HYCITE</v>
          </cell>
          <cell r="E4840" t="str">
            <v>DESPACHO</v>
          </cell>
          <cell r="F4840" t="str">
            <v>NORMAL</v>
          </cell>
          <cell r="G4840" t="str">
            <v>ITG6718</v>
          </cell>
          <cell r="H4840">
            <v>44965</v>
          </cell>
          <cell r="I4840" t="str">
            <v>ENTREGADO</v>
          </cell>
          <cell r="J4840">
            <v>44966</v>
          </cell>
          <cell r="K4840" t="str">
            <v>MONICA CARRERA</v>
          </cell>
          <cell r="L4840" t="str">
            <v>ISLA MOCOLI URB LISOLA LT 45 GUAYAQUIL//SAMBORONDON  SAMBORONDON 092304 GUAYAS</v>
          </cell>
        </row>
        <row r="4841">
          <cell r="A4841" t="str">
            <v>98897360</v>
          </cell>
          <cell r="B4841">
            <v>511902</v>
          </cell>
          <cell r="C4841" t="str">
            <v>98897360</v>
          </cell>
          <cell r="D4841" t="str">
            <v>HYCITE</v>
          </cell>
          <cell r="E4841" t="str">
            <v>DESPACHO</v>
          </cell>
          <cell r="F4841" t="str">
            <v>NORMAL</v>
          </cell>
          <cell r="G4841" t="str">
            <v>ITG6719</v>
          </cell>
          <cell r="H4841">
            <v>44965</v>
          </cell>
          <cell r="I4841" t="str">
            <v>ENTREGADO</v>
          </cell>
          <cell r="J4841">
            <v>44966</v>
          </cell>
          <cell r="K4841" t="str">
            <v>SARA E TINOCO SARA</v>
          </cell>
          <cell r="L4841" t="str">
            <v>DALIAS 16 Y JOSE RODRIGUEZ   TARQUI 090501 GUAYAS</v>
          </cell>
        </row>
        <row r="4842">
          <cell r="A4842" t="str">
            <v>98897818</v>
          </cell>
          <cell r="B4842">
            <v>511903</v>
          </cell>
          <cell r="C4842" t="str">
            <v>98897818</v>
          </cell>
          <cell r="D4842" t="str">
            <v>HYCITE</v>
          </cell>
          <cell r="E4842" t="str">
            <v>DESPACHO</v>
          </cell>
          <cell r="F4842" t="str">
            <v>NORMAL</v>
          </cell>
          <cell r="G4842" t="str">
            <v>031002004246283</v>
          </cell>
          <cell r="H4842">
            <v>44965</v>
          </cell>
          <cell r="I4842" t="str">
            <v>ENTREGADO</v>
          </cell>
          <cell r="J4842">
            <v>44971</v>
          </cell>
          <cell r="K4842" t="str">
            <v>ROMEL MORALES</v>
          </cell>
          <cell r="L4842" t="str">
            <v>CALLE ROCAFUERTE 5030 ATAHUALPA SALCHIS TIA JACKIE PIMAMPIRO // CENTRO PIMAMPIRO 100117 IMBABURA</v>
          </cell>
        </row>
        <row r="4843">
          <cell r="A4843" t="str">
            <v>98904605</v>
          </cell>
          <cell r="B4843">
            <v>511905</v>
          </cell>
          <cell r="C4843" t="str">
            <v>98904605</v>
          </cell>
          <cell r="D4843" t="str">
            <v>HYCITE</v>
          </cell>
          <cell r="E4843" t="str">
            <v>DESPACHO</v>
          </cell>
          <cell r="F4843" t="str">
            <v>NORMAL</v>
          </cell>
          <cell r="G4843" t="str">
            <v>ITG6721</v>
          </cell>
          <cell r="H4843">
            <v>44965</v>
          </cell>
          <cell r="I4843" t="str">
            <v>ENTREGADO</v>
          </cell>
          <cell r="J4843">
            <v>44966</v>
          </cell>
          <cell r="K4843" t="str">
            <v>GLORIA LEONES</v>
          </cell>
          <cell r="L4843" t="str">
            <v>SAUCES 6 MZ-F 354 SOLAR-12, DIAGONAL TIE EL CHINO / CASA 2 PISOS COLOR MARRON GUAYAQUIL // SAUCES 6 TARQUI 090503 GUAYAS</v>
          </cell>
        </row>
        <row r="4844">
          <cell r="A4844" t="str">
            <v>98905087</v>
          </cell>
          <cell r="B4844">
            <v>511906</v>
          </cell>
          <cell r="C4844" t="str">
            <v>98905087</v>
          </cell>
          <cell r="D4844" t="str">
            <v>HYCITE</v>
          </cell>
          <cell r="E4844" t="str">
            <v>DESPACHO</v>
          </cell>
          <cell r="F4844" t="str">
            <v>NORMAL</v>
          </cell>
          <cell r="G4844" t="str">
            <v>ITQ6722</v>
          </cell>
          <cell r="H4844">
            <v>44965</v>
          </cell>
          <cell r="I4844" t="str">
            <v>ENTREGADO</v>
          </cell>
          <cell r="J4844">
            <v>44966</v>
          </cell>
          <cell r="K4844" t="str">
            <v>MARIA CHAVEZ</v>
          </cell>
          <cell r="L4844" t="str">
            <v>AV UNIVERSITARIA Y PIO JARAMILLO E8-319 TOLA CHICA 2 QUITO // VALLE DE TUMBACO TUMBACO 170903 PICHINCHA</v>
          </cell>
        </row>
        <row r="4845">
          <cell r="A4845" t="str">
            <v>98905667</v>
          </cell>
          <cell r="B4845">
            <v>511907</v>
          </cell>
          <cell r="C4845" t="str">
            <v>98905667</v>
          </cell>
          <cell r="D4845" t="str">
            <v>HYCITE</v>
          </cell>
          <cell r="E4845" t="str">
            <v>DESPACHO</v>
          </cell>
          <cell r="F4845" t="str">
            <v>NORMAL</v>
          </cell>
          <cell r="G4845" t="str">
            <v>IC6729</v>
          </cell>
          <cell r="H4845">
            <v>44965</v>
          </cell>
          <cell r="I4845" t="str">
            <v>ENTREGADO</v>
          </cell>
          <cell r="J4845">
            <v>44966</v>
          </cell>
          <cell r="K4845" t="str">
            <v>SILVIA PINOS</v>
          </cell>
          <cell r="L4845" t="str">
            <v>URBANIZACION LA PLAYA CALLE CUEVA CALLE CUEVA LOS TAYOS CASA #19 CUENCA // LAS ORQUIDEAS HERMANO MIGUEL 010101 AZUAY</v>
          </cell>
        </row>
        <row r="4846">
          <cell r="A4846" t="str">
            <v>98905749</v>
          </cell>
          <cell r="B4846">
            <v>511908</v>
          </cell>
          <cell r="C4846" t="str">
            <v>98905749</v>
          </cell>
          <cell r="D4846" t="str">
            <v>HYCITE</v>
          </cell>
          <cell r="E4846" t="str">
            <v>DESPACHO</v>
          </cell>
          <cell r="F4846" t="str">
            <v>NORMAL</v>
          </cell>
          <cell r="G4846" t="str">
            <v>031002004246285</v>
          </cell>
          <cell r="H4846">
            <v>44965</v>
          </cell>
          <cell r="I4846" t="str">
            <v>ENTREGADO</v>
          </cell>
          <cell r="J4846">
            <v>44967</v>
          </cell>
          <cell r="K4846" t="str">
            <v>GEOCONDA CHILUIZA</v>
          </cell>
          <cell r="L4846" t="str">
            <v>OSCAR EFREN REYES M C1 ALFREDO PAREJA (TOMATE RUJAS BLANCAS) RIOBAMBA // LA CERAMICA VELASCO 060107 CHIMBORAZO</v>
          </cell>
        </row>
        <row r="4847">
          <cell r="A4847" t="str">
            <v>98906740</v>
          </cell>
          <cell r="B4847">
            <v>511909</v>
          </cell>
          <cell r="C4847" t="str">
            <v>98906740</v>
          </cell>
          <cell r="D4847" t="str">
            <v>HYCITE</v>
          </cell>
          <cell r="E4847" t="str">
            <v>DESPACHO</v>
          </cell>
          <cell r="F4847" t="str">
            <v>NORMAL</v>
          </cell>
          <cell r="G4847" t="str">
            <v>ITQ6723</v>
          </cell>
          <cell r="H4847">
            <v>44965</v>
          </cell>
          <cell r="I4847" t="str">
            <v>ENTREGADO</v>
          </cell>
          <cell r="J4847">
            <v>44966</v>
          </cell>
          <cell r="K4847" t="str">
            <v>KEVIN PINTO</v>
          </cell>
          <cell r="L4847" t="str">
            <v>ISLA FERNANDINA N73 -42 Y RIO COCA ENTRE TOMA DE BORJONGA QUITO - QUITO NORTE JOPILOPA 170105 PICHINCHA</v>
          </cell>
        </row>
        <row r="4848">
          <cell r="A4848" t="str">
            <v>98914138</v>
          </cell>
          <cell r="B4848">
            <v>511910</v>
          </cell>
          <cell r="C4848" t="str">
            <v>98914138</v>
          </cell>
          <cell r="D4848" t="str">
            <v>HYCITE</v>
          </cell>
          <cell r="E4848" t="str">
            <v>DESPACHO</v>
          </cell>
          <cell r="F4848" t="str">
            <v>NORMAL</v>
          </cell>
          <cell r="G4848" t="str">
            <v>031002004246967</v>
          </cell>
          <cell r="H4848">
            <v>44965</v>
          </cell>
          <cell r="I4848" t="str">
            <v>ENTREGADO</v>
          </cell>
          <cell r="J4848">
            <v>44971</v>
          </cell>
          <cell r="K4848" t="str">
            <v>NOHAVA IZQUIERDO</v>
          </cell>
          <cell r="L4848" t="str">
            <v>LLANEDO 21332 FAJADO PALACIOS LOJA// CENTRO SAN SEBASTIAN 110110 LOJA</v>
          </cell>
        </row>
        <row r="4849">
          <cell r="A4849" t="str">
            <v>98914795</v>
          </cell>
          <cell r="B4849">
            <v>511911</v>
          </cell>
          <cell r="C4849" t="str">
            <v>98914795</v>
          </cell>
          <cell r="D4849" t="str">
            <v>HYCITE</v>
          </cell>
          <cell r="E4849" t="str">
            <v>DESPACHO</v>
          </cell>
          <cell r="F4849" t="str">
            <v>NORMAL</v>
          </cell>
          <cell r="G4849" t="str">
            <v>ITG6724</v>
          </cell>
          <cell r="H4849">
            <v>44965</v>
          </cell>
          <cell r="I4849" t="str">
            <v>ENTREGADO</v>
          </cell>
          <cell r="J4849">
            <v>44966</v>
          </cell>
          <cell r="K4849" t="str">
            <v>CLARA AYALA</v>
          </cell>
          <cell r="L4849" t="str">
            <v>MONTE VIDEO 6044 Y PASAJE PEDRO HUNCAYO GUAYAQUIL ** CENTRO SUR XIMENA 090101 GUAYAS</v>
          </cell>
        </row>
        <row r="4850">
          <cell r="A4850" t="str">
            <v>98915027</v>
          </cell>
          <cell r="B4850">
            <v>511912</v>
          </cell>
          <cell r="C4850" t="str">
            <v>98915027</v>
          </cell>
          <cell r="D4850" t="str">
            <v>HYCITE</v>
          </cell>
          <cell r="E4850" t="str">
            <v>DESPACHO</v>
          </cell>
          <cell r="F4850" t="str">
            <v>NORMAL</v>
          </cell>
          <cell r="G4850" t="str">
            <v>ITQ6725</v>
          </cell>
          <cell r="H4850">
            <v>44965</v>
          </cell>
          <cell r="I4850" t="str">
            <v>ENTREGADO</v>
          </cell>
          <cell r="J4850">
            <v>44966</v>
          </cell>
          <cell r="K4850" t="str">
            <v>MARTHA MAZAPANTA</v>
          </cell>
          <cell r="L4850" t="str">
            <v>JUAN MONTALVO E4-121 VACAS GALINDO REST CASA DE MARTIT QUITO-EL EJIDO ITCHIMBIA 170403 PICHINCHA</v>
          </cell>
        </row>
        <row r="4851">
          <cell r="A4851" t="str">
            <v>98918199</v>
          </cell>
          <cell r="B4851">
            <v>511913</v>
          </cell>
          <cell r="C4851" t="str">
            <v>98918199</v>
          </cell>
          <cell r="D4851" t="str">
            <v>HYCITE</v>
          </cell>
          <cell r="E4851" t="str">
            <v>DESPACHO</v>
          </cell>
          <cell r="F4851" t="str">
            <v>NORMAL</v>
          </cell>
          <cell r="G4851" t="str">
            <v>031002004246287</v>
          </cell>
          <cell r="H4851">
            <v>44965</v>
          </cell>
          <cell r="I4851" t="str">
            <v>ENTREGADO</v>
          </cell>
          <cell r="J4851">
            <v>44967</v>
          </cell>
          <cell r="K4851" t="str">
            <v>ANGEL GUAPULEMA</v>
          </cell>
          <cell r="L4851" t="str">
            <v>CALLE NAPO Y 6 DE DICIEMBRE ESQUINA DETRAS DE LA ESCUELA UNE LAGO AGRIO // CENTRAL SANTA CECILIA 210205 SUCUMBIOS</v>
          </cell>
        </row>
        <row r="4852">
          <cell r="A4852" t="str">
            <v>98918354</v>
          </cell>
          <cell r="B4852">
            <v>511914</v>
          </cell>
          <cell r="C4852" t="str">
            <v>98918354</v>
          </cell>
          <cell r="D4852" t="str">
            <v>HYCITE</v>
          </cell>
          <cell r="E4852" t="str">
            <v>DESPACHO</v>
          </cell>
          <cell r="F4852" t="str">
            <v>NORMAL</v>
          </cell>
          <cell r="G4852" t="str">
            <v>ITQ6726</v>
          </cell>
          <cell r="H4852">
            <v>44965</v>
          </cell>
          <cell r="I4852" t="str">
            <v>ENTREGADO</v>
          </cell>
          <cell r="J4852">
            <v>44967</v>
          </cell>
          <cell r="K4852" t="str">
            <v>MARCIA CHAVEZ</v>
          </cell>
          <cell r="L4852" t="str">
            <v>DIEGO BRIEDA E16-67 Y JOSE CARBO JUNTO IGLESIA DE BELLAVISTA QUITO//BELLAVISTA QUITO 170516 PICHINCHA</v>
          </cell>
        </row>
        <row r="4853">
          <cell r="A4853" t="str">
            <v>98918464</v>
          </cell>
          <cell r="B4853">
            <v>511915</v>
          </cell>
          <cell r="C4853" t="str">
            <v>98918464</v>
          </cell>
          <cell r="D4853" t="str">
            <v>HYCITE</v>
          </cell>
          <cell r="E4853" t="str">
            <v>DESPACHO</v>
          </cell>
          <cell r="F4853" t="str">
            <v>NORMAL</v>
          </cell>
          <cell r="G4853" t="str">
            <v>ITQ6727</v>
          </cell>
          <cell r="H4853">
            <v>44965</v>
          </cell>
          <cell r="I4853" t="str">
            <v>ENTREGADO</v>
          </cell>
          <cell r="J4853">
            <v>44966</v>
          </cell>
          <cell r="K4853" t="str">
            <v>MARIA ACOSTA</v>
          </cell>
          <cell r="L4853" t="str">
            <v>CALLE VERACRUZ N34 90 ENTRE PEDRO BEDON Y AMERICA QUITO RUMIPAMBA 170508 PICHINCHA</v>
          </cell>
        </row>
        <row r="4854">
          <cell r="A4854" t="str">
            <v>98918560</v>
          </cell>
          <cell r="B4854">
            <v>511916</v>
          </cell>
          <cell r="C4854" t="str">
            <v>98918560</v>
          </cell>
          <cell r="D4854" t="str">
            <v>HYCITE</v>
          </cell>
          <cell r="E4854" t="str">
            <v>DESPACHO</v>
          </cell>
          <cell r="F4854" t="str">
            <v>NORMAL</v>
          </cell>
          <cell r="G4854" t="str">
            <v>031002004246288</v>
          </cell>
          <cell r="H4854">
            <v>44965</v>
          </cell>
          <cell r="I4854" t="str">
            <v>ENTREGADO</v>
          </cell>
          <cell r="J4854">
            <v>44968</v>
          </cell>
          <cell r="K4854" t="str">
            <v>MARLENE EUDORA BAQUE PIN</v>
          </cell>
          <cell r="L4854" t="str">
            <v>CRISANTO VERA 3 CUADRAS DESPUA,S DE LA IGLESIA SAN JUAN LA CONCORDIA LA CONCORDIA 000000 SANTO DOMINGO</v>
          </cell>
        </row>
        <row r="4855">
          <cell r="A4855" t="str">
            <v>98918628</v>
          </cell>
          <cell r="B4855">
            <v>511917</v>
          </cell>
          <cell r="C4855" t="str">
            <v>98918628</v>
          </cell>
          <cell r="D4855" t="str">
            <v>HYCITE</v>
          </cell>
          <cell r="E4855" t="str">
            <v>DESPACHO</v>
          </cell>
          <cell r="F4855" t="str">
            <v>NORMAL</v>
          </cell>
          <cell r="G4855" t="str">
            <v>ITQ6728 / ITQ7212</v>
          </cell>
          <cell r="H4855">
            <v>44965</v>
          </cell>
          <cell r="I4855" t="str">
            <v>ENTREGADO</v>
          </cell>
          <cell r="J4855">
            <v>44972</v>
          </cell>
          <cell r="K4855" t="str">
            <v>HUGO PAZMIÑO</v>
          </cell>
          <cell r="L4855" t="str">
            <v>CALLE JOSE MARIA VELASCO IBARRA N80-261 Y AV JAIME ROLDO AGUILERA CONJ JIRETH QUITO // MASTODONTES CARALEN, PICHINCHA EC</v>
          </cell>
        </row>
        <row r="4856">
          <cell r="A4856" t="str">
            <v>98875515</v>
          </cell>
          <cell r="B4856">
            <v>511894</v>
          </cell>
          <cell r="C4856" t="str">
            <v>98875515</v>
          </cell>
          <cell r="D4856" t="str">
            <v>HYCITE</v>
          </cell>
          <cell r="E4856" t="str">
            <v>DESPACHO</v>
          </cell>
          <cell r="F4856" t="str">
            <v>NORMAL</v>
          </cell>
          <cell r="G4856" t="str">
            <v>031002004246277</v>
          </cell>
          <cell r="H4856">
            <v>44965</v>
          </cell>
          <cell r="I4856" t="str">
            <v>ENTREGADO</v>
          </cell>
          <cell r="J4856">
            <v>44967</v>
          </cell>
          <cell r="K4856" t="str">
            <v>FREDDY CABRERA</v>
          </cell>
          <cell r="L4856" t="str">
            <v>CALLEJON 1RA SUR Y 26 AVA OESTE INGRESANDO POR LA AVDA BOLIVAR MADERO VA MACHALA//CDLA GONZALEZ RUBIO PUERTO BOLIVAR 070215 EL ORO</v>
          </cell>
        </row>
        <row r="4857">
          <cell r="A4857" t="str">
            <v>307</v>
          </cell>
          <cell r="B4857">
            <v>511893</v>
          </cell>
          <cell r="C4857" t="str">
            <v>307</v>
          </cell>
          <cell r="D4857" t="str">
            <v>TEKMAN</v>
          </cell>
          <cell r="E4857" t="str">
            <v>DESPACHO</v>
          </cell>
          <cell r="F4857" t="str">
            <v>NORMAL</v>
          </cell>
          <cell r="G4857" t="str">
            <v>84829</v>
          </cell>
          <cell r="H4857">
            <v>44965</v>
          </cell>
          <cell r="I4857" t="str">
            <v>ENTREGADO</v>
          </cell>
          <cell r="J4857">
            <v>44966</v>
          </cell>
          <cell r="K4857" t="str">
            <v>CREAR ONLINE ( GUAYAS , GUAYAQUIL ) UE</v>
          </cell>
          <cell r="L4857" t="str">
            <v>KM 13.5 VÍA SAMBORONDÓN AL INGRESO DE UNIVERSIDAD ECOTEC</v>
          </cell>
        </row>
        <row r="4858">
          <cell r="A4858" t="str">
            <v>2494109</v>
          </cell>
          <cell r="B4858">
            <v>511880</v>
          </cell>
          <cell r="C4858" t="str">
            <v>2494109</v>
          </cell>
          <cell r="D4858" t="str">
            <v>MDELIVERY</v>
          </cell>
          <cell r="E4858" t="str">
            <v>DESPACHO</v>
          </cell>
          <cell r="F4858" t="str">
            <v>NORMAL</v>
          </cell>
          <cell r="G4858" t="str">
            <v>031080002494109</v>
          </cell>
          <cell r="H4858">
            <v>44965</v>
          </cell>
          <cell r="I4858" t="str">
            <v>ENTREGADO</v>
          </cell>
          <cell r="J4858">
            <v>44966</v>
          </cell>
          <cell r="K4858" t="str">
            <v>FABIAN GUERRERO DANNY DEL SALTO_NANCY LUCIA CORONEL HERRERA</v>
          </cell>
          <cell r="L4858" t="str">
            <v>AMBATO CDLA INGAHURCO CHILE 03 30 Y URUGUAY AL LADO DE RESTAURANT LA SAZON DEL NEGRO</v>
          </cell>
        </row>
        <row r="4859">
          <cell r="A4859" t="str">
            <v>2494110</v>
          </cell>
          <cell r="B4859">
            <v>511881</v>
          </cell>
          <cell r="C4859" t="str">
            <v>2494110</v>
          </cell>
          <cell r="D4859" t="str">
            <v>MDELIVERY</v>
          </cell>
          <cell r="E4859" t="str">
            <v>DESPACHO</v>
          </cell>
          <cell r="F4859" t="str">
            <v>NORMAL</v>
          </cell>
          <cell r="G4859" t="str">
            <v>FT84846</v>
          </cell>
          <cell r="H4859">
            <v>44965</v>
          </cell>
          <cell r="I4859" t="str">
            <v>ENTREGADO</v>
          </cell>
          <cell r="J4859">
            <v>44966</v>
          </cell>
          <cell r="K4859" t="str">
            <v>MAURICIO PONCE_SEMERCA S A AGENCIA ASESORA PRODUCTORA DE SEGUROS</v>
          </cell>
          <cell r="L4859" t="str">
            <v xml:space="preserve"> SEMERCA S A IRLANDA e10 16 y republica del salvador Edificio siglo XXI PISO 6 </v>
          </cell>
        </row>
        <row r="4860">
          <cell r="A4860" t="str">
            <v>2494111</v>
          </cell>
          <cell r="B4860">
            <v>511882</v>
          </cell>
          <cell r="C4860" t="str">
            <v>2494111</v>
          </cell>
          <cell r="D4860" t="str">
            <v>MDELIVERY</v>
          </cell>
          <cell r="E4860" t="str">
            <v>DESPACHO</v>
          </cell>
          <cell r="F4860" t="str">
            <v>NORMAL</v>
          </cell>
          <cell r="G4860" t="str">
            <v>FT84845</v>
          </cell>
          <cell r="H4860">
            <v>44965</v>
          </cell>
          <cell r="I4860" t="str">
            <v>ENTREGADO</v>
          </cell>
          <cell r="J4860">
            <v>44966</v>
          </cell>
          <cell r="K4860" t="str">
            <v>Jose Ramiro Basantes Arguello_Jose Ramiro Basantes Arguello</v>
          </cell>
          <cell r="L4860" t="str">
            <v>Centro Corporativo Ekopark Torre 3 Planta Baja Av Simon Bolivar y via a Nayon</v>
          </cell>
        </row>
        <row r="4861">
          <cell r="A4861" t="str">
            <v>2494117</v>
          </cell>
          <cell r="B4861">
            <v>511883</v>
          </cell>
          <cell r="C4861" t="str">
            <v>2494117</v>
          </cell>
          <cell r="D4861" t="str">
            <v>MDELIVERY</v>
          </cell>
          <cell r="E4861" t="str">
            <v>DESPACHO</v>
          </cell>
          <cell r="F4861" t="str">
            <v>NORMAL</v>
          </cell>
          <cell r="G4861" t="str">
            <v>031080002494117</v>
          </cell>
          <cell r="H4861">
            <v>44965</v>
          </cell>
          <cell r="I4861" t="str">
            <v>ENTREGADO</v>
          </cell>
          <cell r="J4861">
            <v>44970</v>
          </cell>
          <cell r="K4861" t="str">
            <v>Yessenia Monserrate OrdoNez Macias_Yessenia Monserrate OrdoNez Macia</v>
          </cell>
          <cell r="L4861" t="str">
            <v>Provincia Manabi canton santa ana parroquia ayacucho a una cuadra del ubico parque de la parroquia pasando l farmacia cruz azul</v>
          </cell>
        </row>
        <row r="4862">
          <cell r="A4862" t="str">
            <v>2494118</v>
          </cell>
          <cell r="B4862">
            <v>511884</v>
          </cell>
          <cell r="C4862" t="str">
            <v>2494118</v>
          </cell>
          <cell r="D4862" t="str">
            <v>MDELIVERY</v>
          </cell>
          <cell r="E4862" t="str">
            <v>DESPACHO</v>
          </cell>
          <cell r="F4862" t="str">
            <v>NORMAL</v>
          </cell>
          <cell r="G4862" t="str">
            <v>031080002494118</v>
          </cell>
          <cell r="H4862">
            <v>44965</v>
          </cell>
          <cell r="I4862" t="str">
            <v>ENTREGADO</v>
          </cell>
          <cell r="J4862">
            <v>44966</v>
          </cell>
          <cell r="K4862" t="str">
            <v>ROLANDO GREGORIO DELGADO BERMELLO_ROLANDO GREGORIO DELGADO BERMELLO</v>
          </cell>
          <cell r="L4862" t="str">
            <v>CALLE QUITO Y CORDOVA AL FINAL DIAGONAL A EX BODEGA DE ARIOSTO ANDRADE</v>
          </cell>
        </row>
        <row r="4863">
          <cell r="A4863" t="str">
            <v>2494119</v>
          </cell>
          <cell r="B4863">
            <v>511885</v>
          </cell>
          <cell r="C4863" t="str">
            <v>2494119</v>
          </cell>
          <cell r="D4863" t="str">
            <v>MDELIVERY</v>
          </cell>
          <cell r="E4863" t="str">
            <v>DESPACHO</v>
          </cell>
          <cell r="F4863" t="str">
            <v>NORMAL</v>
          </cell>
          <cell r="G4863" t="str">
            <v>IC6748</v>
          </cell>
          <cell r="H4863">
            <v>44965</v>
          </cell>
          <cell r="I4863" t="str">
            <v>ENTREGADO</v>
          </cell>
          <cell r="J4863">
            <v>44966</v>
          </cell>
          <cell r="K4863" t="str">
            <v xml:space="preserve">Shirley Romero_SEGUROS EQUINOCCIAL S A </v>
          </cell>
          <cell r="L4863" t="str">
            <v>Seguros Equinoccial Av del estadio y Florencio Astudillo</v>
          </cell>
        </row>
        <row r="4864">
          <cell r="A4864" t="str">
            <v>2494132</v>
          </cell>
          <cell r="B4864">
            <v>511887</v>
          </cell>
          <cell r="C4864" t="str">
            <v>2494132</v>
          </cell>
          <cell r="D4864" t="str">
            <v>MDELIVERY</v>
          </cell>
          <cell r="E4864" t="str">
            <v>DESPACHO</v>
          </cell>
          <cell r="F4864" t="str">
            <v>NORMAL</v>
          </cell>
          <cell r="G4864" t="str">
            <v>FT84841</v>
          </cell>
          <cell r="H4864">
            <v>44965</v>
          </cell>
          <cell r="I4864" t="str">
            <v>ENTREGADO</v>
          </cell>
          <cell r="J4864">
            <v>44966</v>
          </cell>
          <cell r="K4864" t="str">
            <v>GRACIELA ZULAY MENA REINOSO_GRACIELA ZULAY MENA REINOSO</v>
          </cell>
          <cell r="L4864" t="str">
            <v>Pasaje Guayas y Av Amazonas Edificio Torre Centre Piso 14 oficina 1401</v>
          </cell>
        </row>
        <row r="4865">
          <cell r="A4865" t="str">
            <v>2494133</v>
          </cell>
          <cell r="B4865">
            <v>511888</v>
          </cell>
          <cell r="C4865" t="str">
            <v>2494133</v>
          </cell>
          <cell r="D4865" t="str">
            <v>MDELIVERY</v>
          </cell>
          <cell r="E4865" t="str">
            <v>DESPACHO</v>
          </cell>
          <cell r="F4865" t="str">
            <v>NORMAL</v>
          </cell>
          <cell r="G4865" t="str">
            <v>FT84872</v>
          </cell>
          <cell r="H4865">
            <v>44965</v>
          </cell>
          <cell r="I4865" t="str">
            <v>ENTREGADO</v>
          </cell>
          <cell r="J4865">
            <v>44967</v>
          </cell>
          <cell r="K4865" t="str">
            <v>JOSE HECTOR ANDRADE GUERRERO_JOSE HECTOR ANDRADE GUERRERO</v>
          </cell>
          <cell r="L4865" t="str">
            <v>Avenida 25 de Julio y Avenida Rodolfo Baquerizo Floresta 3 manzana 215 Villa 8 por gasolinera Hermano Miguel</v>
          </cell>
        </row>
        <row r="4866">
          <cell r="A4866" t="str">
            <v>2494134</v>
          </cell>
          <cell r="B4866">
            <v>511889</v>
          </cell>
          <cell r="C4866" t="str">
            <v>2494134</v>
          </cell>
          <cell r="D4866" t="str">
            <v>MDELIVERY</v>
          </cell>
          <cell r="E4866" t="str">
            <v>DESPACHO</v>
          </cell>
          <cell r="F4866" t="str">
            <v>NORMAL</v>
          </cell>
          <cell r="G4866" t="str">
            <v>FT84873</v>
          </cell>
          <cell r="H4866">
            <v>44965</v>
          </cell>
          <cell r="I4866" t="str">
            <v>ENTREGADO</v>
          </cell>
          <cell r="J4866">
            <v>44966</v>
          </cell>
          <cell r="K4866" t="str">
            <v xml:space="preserve">GUARDIA TURNO_TELCONET S A </v>
          </cell>
          <cell r="L4866" t="str">
            <v xml:space="preserve"> GUAYAS GUAYAQUIL Kennedy Norte Mz 109 solar 21 En la garita de los agentes de seguridad </v>
          </cell>
        </row>
        <row r="4867">
          <cell r="A4867" t="str">
            <v>2494135</v>
          </cell>
          <cell r="B4867">
            <v>511890</v>
          </cell>
          <cell r="C4867" t="str">
            <v>2494135</v>
          </cell>
          <cell r="D4867" t="str">
            <v>MDELIVERY</v>
          </cell>
          <cell r="E4867" t="str">
            <v>DESPACHO</v>
          </cell>
          <cell r="F4867" t="str">
            <v>NORMAL</v>
          </cell>
          <cell r="G4867" t="str">
            <v>031080002494135</v>
          </cell>
          <cell r="H4867">
            <v>44965</v>
          </cell>
          <cell r="I4867" t="str">
            <v>ENTREGADO</v>
          </cell>
          <cell r="J4867">
            <v>44966</v>
          </cell>
          <cell r="K4867" t="str">
            <v>CARMEN JANETH LOPEZ LOPEZ_CARMEN JANETH LOPEZ LOPEZ</v>
          </cell>
          <cell r="L4867" t="str">
            <v>Sector huachi av ppal San Francisco Referencia iglesia evangelica Peniel</v>
          </cell>
        </row>
        <row r="4868">
          <cell r="A4868" t="str">
            <v>2494136</v>
          </cell>
          <cell r="B4868">
            <v>511891</v>
          </cell>
          <cell r="C4868" t="str">
            <v>2494136</v>
          </cell>
          <cell r="D4868" t="str">
            <v>MDELIVERY</v>
          </cell>
          <cell r="E4868" t="str">
            <v>DESPACHO</v>
          </cell>
          <cell r="F4868" t="str">
            <v>NORMAL</v>
          </cell>
          <cell r="G4868" t="str">
            <v>031080002494136</v>
          </cell>
          <cell r="H4868">
            <v>44965</v>
          </cell>
          <cell r="I4868" t="str">
            <v>ENTREGADO</v>
          </cell>
          <cell r="J4868">
            <v>44966</v>
          </cell>
          <cell r="K4868" t="str">
            <v xml:space="preserve">german salazar_GGCS SERVICIOS CORPORATIVOS INTEGRALES S A </v>
          </cell>
          <cell r="L4868" t="str">
            <v>AILLON 829 Y BOLIVAR Y DARQUEA SECTOR LA MERCED</v>
          </cell>
        </row>
        <row r="4869">
          <cell r="A4869" t="str">
            <v>2494137</v>
          </cell>
          <cell r="B4869">
            <v>511892</v>
          </cell>
          <cell r="C4869" t="str">
            <v>2494137</v>
          </cell>
          <cell r="D4869" t="str">
            <v>MDELIVERY</v>
          </cell>
          <cell r="E4869" t="str">
            <v>DESPACHO</v>
          </cell>
          <cell r="F4869" t="str">
            <v>NORMAL</v>
          </cell>
          <cell r="G4869" t="str">
            <v>FT84880</v>
          </cell>
          <cell r="H4869">
            <v>44965</v>
          </cell>
          <cell r="I4869" t="str">
            <v>ENTREGADO</v>
          </cell>
          <cell r="J4869">
            <v>44970</v>
          </cell>
          <cell r="K4869" t="str">
            <v xml:space="preserve">918551094 Correa Correa Sonia Raquel_INDUSTRIAL SURINDU S A </v>
          </cell>
          <cell r="L4869" t="str">
            <v>AV DOMINGO COMIN Y ERNESTO ALBAN NESTLE SUR FAVOR TENER PRESENTE QUE EL USUARIO LABORA DE 08 00 A 15 00</v>
          </cell>
        </row>
        <row r="4870">
          <cell r="A4870" t="str">
            <v>2494039</v>
          </cell>
          <cell r="B4870">
            <v>511842</v>
          </cell>
          <cell r="C4870" t="str">
            <v>2494039</v>
          </cell>
          <cell r="D4870" t="str">
            <v>MDELIVERY</v>
          </cell>
          <cell r="E4870" t="str">
            <v>DESPACHO</v>
          </cell>
          <cell r="F4870" t="str">
            <v>NORMAL</v>
          </cell>
          <cell r="G4870" t="str">
            <v>031080002494039</v>
          </cell>
          <cell r="H4870">
            <v>44965</v>
          </cell>
          <cell r="I4870" t="str">
            <v>ENTREGADO</v>
          </cell>
          <cell r="J4870">
            <v>44966</v>
          </cell>
          <cell r="K4870" t="str">
            <v>ALBERT LARA RAUL LARA_ALBERT RAUL LARA VILLACRES</v>
          </cell>
          <cell r="L4870" t="str">
            <v>Victor Manuel Rendon y Gral RumiNahui Referencia a dos cuadras del hospital MSP de Daule Villa una planta color beige puerta de casa color cafe y porton grande de garaje color cafe</v>
          </cell>
        </row>
        <row r="4871">
          <cell r="A4871" t="str">
            <v>2494040</v>
          </cell>
          <cell r="B4871">
            <v>511843</v>
          </cell>
          <cell r="C4871" t="str">
            <v>2494040</v>
          </cell>
          <cell r="D4871" t="str">
            <v>MDELIVERY</v>
          </cell>
          <cell r="E4871" t="str">
            <v>DESPACHO</v>
          </cell>
          <cell r="F4871" t="str">
            <v>NORMAL</v>
          </cell>
          <cell r="G4871" t="str">
            <v>031080002494040</v>
          </cell>
          <cell r="H4871">
            <v>44965</v>
          </cell>
          <cell r="I4871" t="str">
            <v>ENTREGADO</v>
          </cell>
          <cell r="J4871">
            <v>44966</v>
          </cell>
          <cell r="K4871" t="str">
            <v>ALBERT LARA RAUL LARA_RAUL ALBERTO LARA BRIONES</v>
          </cell>
          <cell r="L4871" t="str">
            <v>Victor Manuel Rendon y Gral RumiNahui Referencia a dos cuadras del hospital MSP de Daule Villa una planta color beige puerta de casa color cafe y porton grande de garaje color cafe</v>
          </cell>
        </row>
        <row r="4872">
          <cell r="A4872" t="str">
            <v>2494041</v>
          </cell>
          <cell r="B4872">
            <v>511844</v>
          </cell>
          <cell r="C4872" t="str">
            <v>2494041</v>
          </cell>
          <cell r="D4872" t="str">
            <v>MDELIVERY</v>
          </cell>
          <cell r="E4872" t="str">
            <v>DESPACHO</v>
          </cell>
          <cell r="F4872" t="str">
            <v>NORMAL</v>
          </cell>
          <cell r="G4872" t="str">
            <v>FT84839/FT86766</v>
          </cell>
          <cell r="H4872">
            <v>44965</v>
          </cell>
          <cell r="I4872" t="str">
            <v>HABILITADO_RUTEO</v>
          </cell>
          <cell r="J4872">
            <v>44973</v>
          </cell>
          <cell r="K4872" t="str">
            <v xml:space="preserve"> SORAYA DEL ROCIO MONCAYO VERDESOTO_ SORAYA DEL ROCIO MONCAYO VERDESOTO</v>
          </cell>
          <cell r="L4872" t="str">
            <v>MALCHINGUI CALLE JORGE HIDALGO CONJUNTO LOS ROBLES PORTON NEGRO PREGUNTAR EN GARITA</v>
          </cell>
        </row>
        <row r="4873">
          <cell r="A4873" t="str">
            <v>2494042_1</v>
          </cell>
          <cell r="B4873">
            <v>511845</v>
          </cell>
          <cell r="C4873" t="str">
            <v>2494042_1</v>
          </cell>
          <cell r="D4873" t="str">
            <v>MDELIVERY</v>
          </cell>
          <cell r="E4873" t="str">
            <v>DESPACHO</v>
          </cell>
          <cell r="F4873" t="str">
            <v>NORMAL</v>
          </cell>
          <cell r="G4873" t="str">
            <v>FT84844</v>
          </cell>
          <cell r="H4873">
            <v>44965</v>
          </cell>
          <cell r="I4873" t="str">
            <v>ENTREGADO</v>
          </cell>
          <cell r="J4873">
            <v>44966</v>
          </cell>
          <cell r="K4873" t="str">
            <v xml:space="preserve">Martha franco_DIGITEC S A </v>
          </cell>
          <cell r="L4873" t="str">
            <v>Avenida de los shyris n44 297 y 6 de diciembre</v>
          </cell>
        </row>
        <row r="4874">
          <cell r="A4874" t="str">
            <v>2494052</v>
          </cell>
          <cell r="B4874">
            <v>511846</v>
          </cell>
          <cell r="C4874" t="str">
            <v>2494052</v>
          </cell>
          <cell r="D4874" t="str">
            <v>MDELIVERY</v>
          </cell>
          <cell r="E4874" t="str">
            <v>DESPACHO</v>
          </cell>
          <cell r="F4874" t="str">
            <v>NORMAL</v>
          </cell>
          <cell r="G4874" t="str">
            <v>FT84840</v>
          </cell>
          <cell r="H4874">
            <v>44965</v>
          </cell>
          <cell r="I4874" t="str">
            <v>ENTREGADO</v>
          </cell>
          <cell r="J4874">
            <v>44966</v>
          </cell>
          <cell r="K4874" t="str">
            <v xml:space="preserve">Alexandra Cepeda Gabriela Vega_ PEREZ BUSTAMANTE Y PONCE ABOGADOS CIA LTDA </v>
          </cell>
          <cell r="L4874" t="str">
            <v xml:space="preserve"> PICHINCHA QUITO Av Republica de El Salvador N36 140 Edif Mansion Blanca </v>
          </cell>
        </row>
        <row r="4875">
          <cell r="A4875" t="str">
            <v>2494053</v>
          </cell>
          <cell r="B4875">
            <v>511847</v>
          </cell>
          <cell r="C4875" t="str">
            <v>2494053</v>
          </cell>
          <cell r="D4875" t="str">
            <v>MDELIVERY</v>
          </cell>
          <cell r="E4875" t="str">
            <v>DESPACHO</v>
          </cell>
          <cell r="F4875" t="str">
            <v>NORMAL</v>
          </cell>
          <cell r="G4875" t="str">
            <v>FT84842</v>
          </cell>
          <cell r="H4875">
            <v>44965</v>
          </cell>
          <cell r="I4875" t="str">
            <v>ENTREGADO</v>
          </cell>
          <cell r="J4875">
            <v>44966</v>
          </cell>
          <cell r="K4875" t="str">
            <v>Alexandra Arteaga_AUDESUR S A</v>
          </cell>
          <cell r="L4875" t="str">
            <v>PICHINCHA QUITO AVENIDA MARISCAL SUCRE S25 06 Y TABIAZO</v>
          </cell>
        </row>
        <row r="4876">
          <cell r="A4876" t="str">
            <v>2494054</v>
          </cell>
          <cell r="B4876">
            <v>511848</v>
          </cell>
          <cell r="C4876" t="str">
            <v>2494054</v>
          </cell>
          <cell r="D4876" t="str">
            <v>MDELIVERY</v>
          </cell>
          <cell r="E4876" t="str">
            <v>DESPACHO</v>
          </cell>
          <cell r="F4876" t="str">
            <v>NORMAL</v>
          </cell>
          <cell r="G4876" t="str">
            <v>031080002494054</v>
          </cell>
          <cell r="H4876">
            <v>44965</v>
          </cell>
          <cell r="I4876" t="str">
            <v>ENTREGADO</v>
          </cell>
          <cell r="J4876">
            <v>44966</v>
          </cell>
          <cell r="K4876" t="str">
            <v>johanna torres_COOPERATIVA DE AHORRO Y CREDITO DE LOS EMPLEADOS D</v>
          </cell>
          <cell r="L4876" t="str">
            <v>GUAYAS GUAYAQUIL km 71 2 via daule interaccion con avenida juan tanca marengo antiguas bodegas de picca</v>
          </cell>
        </row>
        <row r="4877">
          <cell r="A4877" t="str">
            <v>2494055</v>
          </cell>
          <cell r="B4877">
            <v>511849</v>
          </cell>
          <cell r="C4877" t="str">
            <v>2494055</v>
          </cell>
          <cell r="D4877" t="str">
            <v>MDELIVERY</v>
          </cell>
          <cell r="E4877" t="str">
            <v>DESPACHO</v>
          </cell>
          <cell r="F4877" t="str">
            <v>NORMAL</v>
          </cell>
          <cell r="G4877" t="str">
            <v>FT84843</v>
          </cell>
          <cell r="H4877">
            <v>44965</v>
          </cell>
          <cell r="I4877" t="str">
            <v>ENTREGADO</v>
          </cell>
          <cell r="J4877">
            <v>44966</v>
          </cell>
          <cell r="K4877" t="str">
            <v xml:space="preserve">Karla Verdezoto_MULTICINES S A </v>
          </cell>
          <cell r="L4877" t="str">
            <v>Gonzales Suarez y San Ignacio esquina edificio delta piso 7 pichincha quito</v>
          </cell>
        </row>
        <row r="4878">
          <cell r="A4878" t="str">
            <v>2494056</v>
          </cell>
          <cell r="B4878">
            <v>511850</v>
          </cell>
          <cell r="C4878" t="str">
            <v>2494056</v>
          </cell>
          <cell r="D4878" t="str">
            <v>MDELIVERY</v>
          </cell>
          <cell r="E4878" t="str">
            <v>DESPACHO</v>
          </cell>
          <cell r="F4878" t="str">
            <v>NORMAL</v>
          </cell>
          <cell r="G4878" t="str">
            <v>031080002494056</v>
          </cell>
          <cell r="H4878">
            <v>44965</v>
          </cell>
          <cell r="I4878" t="str">
            <v>ENTREGADO</v>
          </cell>
          <cell r="J4878">
            <v>44966</v>
          </cell>
          <cell r="K4878" t="str">
            <v>ALEX DANIEL MOLINA ALCIVAR_CHRISTIAN PAUL GOMEZ DELGADO</v>
          </cell>
          <cell r="L4878" t="str">
            <v>CIUDADELA PRESIDENCIAL CALLE ALFREDO BAQUERIZO MORENO Y LOS CHASQUIS CASA DE 3 PISOS COLOR VESH EN KRONOS COMUNICACIONES JUNTO A MARY TERE LAVANDERIA</v>
          </cell>
        </row>
        <row r="4879">
          <cell r="A4879" t="str">
            <v>2494057</v>
          </cell>
          <cell r="B4879">
            <v>511851</v>
          </cell>
          <cell r="C4879" t="str">
            <v>2494057</v>
          </cell>
          <cell r="D4879" t="str">
            <v>MDELIVERY</v>
          </cell>
          <cell r="E4879" t="str">
            <v>DESPACHO</v>
          </cell>
          <cell r="F4879" t="str">
            <v>NORMAL</v>
          </cell>
          <cell r="G4879" t="str">
            <v>031080002494057</v>
          </cell>
          <cell r="H4879">
            <v>44965</v>
          </cell>
          <cell r="I4879" t="str">
            <v>ENTREGADO</v>
          </cell>
          <cell r="J4879">
            <v>44966</v>
          </cell>
          <cell r="K4879" t="str">
            <v>FABIAN GUERRERO DANNY DEL SALTO_NELSON GERARDO BARRAGAN HERNANDEZ</v>
          </cell>
          <cell r="L4879" t="str">
            <v>AMBATO CDLA INGAHURCO CHILE 03 30 Y URUGUAY AL LADO DE RESTAURANT LA SAZON DEL NEGRO</v>
          </cell>
        </row>
        <row r="4880">
          <cell r="A4880" t="str">
            <v>2494059</v>
          </cell>
          <cell r="B4880">
            <v>511852</v>
          </cell>
          <cell r="C4880" t="str">
            <v>2494059</v>
          </cell>
          <cell r="D4880" t="str">
            <v>MDELIVERY</v>
          </cell>
          <cell r="E4880" t="str">
            <v>DESPACHO</v>
          </cell>
          <cell r="F4880" t="str">
            <v>NORMAL</v>
          </cell>
          <cell r="G4880" t="str">
            <v>FT84836</v>
          </cell>
          <cell r="H4880">
            <v>44965</v>
          </cell>
          <cell r="I4880" t="str">
            <v>ENTREGADO</v>
          </cell>
          <cell r="J4880">
            <v>44966</v>
          </cell>
          <cell r="K4880" t="str">
            <v>JOHONNY JAVIER VASQUEZ PALAGUACHI_JOHONNY JAVIER VASQUEZ PALAGUACHI</v>
          </cell>
          <cell r="L4880" t="str">
            <v>SECTOR VICENTINA CALLES VERDE CRUZ E 17 181 Y NICOLaS CORTEZ CASA DE PARED PIEDRA Y PUERTA COLOR NEGRA DE MADERA REFERENCIA AL FRENTE ESTA UNA CASA DE 1 PISO CON PORTON METALICO NEGRO Y A UNA CUADRA D</v>
          </cell>
        </row>
        <row r="4881">
          <cell r="A4881" t="str">
            <v>2494060</v>
          </cell>
          <cell r="B4881">
            <v>511853</v>
          </cell>
          <cell r="C4881" t="str">
            <v>2494060</v>
          </cell>
          <cell r="D4881" t="str">
            <v>MDELIVERY</v>
          </cell>
          <cell r="E4881" t="str">
            <v>DESPACHO</v>
          </cell>
          <cell r="F4881" t="str">
            <v>NORMAL</v>
          </cell>
          <cell r="G4881" t="str">
            <v>FT84860</v>
          </cell>
          <cell r="H4881">
            <v>44965</v>
          </cell>
          <cell r="I4881" t="str">
            <v>ENTREGADO</v>
          </cell>
          <cell r="J4881">
            <v>44966</v>
          </cell>
          <cell r="K4881" t="str">
            <v>Sofia Alexandra Benitez Recalde_ASOCIACION SOLIDARISTA PROFUTURO</v>
          </cell>
          <cell r="L4881" t="str">
            <v>Holcim Planta Quito Norte Av Manuel Zambrano 200 y 6 de Diciembre</v>
          </cell>
        </row>
        <row r="4882">
          <cell r="A4882" t="str">
            <v>2494061</v>
          </cell>
          <cell r="B4882">
            <v>511854</v>
          </cell>
          <cell r="C4882" t="str">
            <v>2494061</v>
          </cell>
          <cell r="D4882" t="str">
            <v>MDELIVERY</v>
          </cell>
          <cell r="E4882" t="str">
            <v>DESPACHO</v>
          </cell>
          <cell r="F4882" t="str">
            <v>NORMAL</v>
          </cell>
          <cell r="G4882" t="str">
            <v>FT84861</v>
          </cell>
          <cell r="H4882">
            <v>44965</v>
          </cell>
          <cell r="I4882" t="str">
            <v>ENTREGADO</v>
          </cell>
          <cell r="J4882">
            <v>44966</v>
          </cell>
          <cell r="K4882" t="str">
            <v xml:space="preserve">MARCO COELLO_IDEAL ALAMBREC S A </v>
          </cell>
          <cell r="L4882" t="str">
            <v>DX CALLE S60 E3 423 Y CLL E3E SCTR PARQUE INDUSTRIA L EN LA PANASUR FRTE A NOVA CERO TRAS DE LA FBCA DE ETERNI</v>
          </cell>
        </row>
        <row r="4883">
          <cell r="A4883" t="str">
            <v>2494062</v>
          </cell>
          <cell r="B4883">
            <v>511855</v>
          </cell>
          <cell r="C4883" t="str">
            <v>2494062</v>
          </cell>
          <cell r="D4883" t="str">
            <v>MDELIVERY</v>
          </cell>
          <cell r="E4883" t="str">
            <v>DESPACHO</v>
          </cell>
          <cell r="F4883" t="str">
            <v>NORMAL</v>
          </cell>
          <cell r="G4883" t="str">
            <v>031080002494062</v>
          </cell>
          <cell r="H4883">
            <v>44965</v>
          </cell>
          <cell r="I4883" t="str">
            <v>ENTREGADO</v>
          </cell>
          <cell r="J4883">
            <v>44966</v>
          </cell>
          <cell r="K4883" t="str">
            <v>TAMAYO QUINTERO CARLOS JACINTO_TAMAYO QUINTERO CARLOS JACINTO</v>
          </cell>
          <cell r="L4883" t="str">
            <v>DURAN PQA ELOY ALFARO SECTOR RECREO 3RA ETAPA CDLA LA FAE MZ B VILLA 27 REF CASA 1 PS AMARILLO CON CERRAMIENTO CRCA DE ASADERO ERICK</v>
          </cell>
        </row>
        <row r="4884">
          <cell r="A4884" t="str">
            <v>2494063</v>
          </cell>
          <cell r="B4884">
            <v>511856</v>
          </cell>
          <cell r="C4884" t="str">
            <v>2494063</v>
          </cell>
          <cell r="D4884" t="str">
            <v>MDELIVERY</v>
          </cell>
          <cell r="E4884" t="str">
            <v>DESPACHO</v>
          </cell>
          <cell r="F4884" t="str">
            <v>NORMAL</v>
          </cell>
          <cell r="G4884" t="str">
            <v>FT84837</v>
          </cell>
          <cell r="H4884">
            <v>44965</v>
          </cell>
          <cell r="I4884" t="str">
            <v>ENTREGADO</v>
          </cell>
          <cell r="J4884">
            <v>44966</v>
          </cell>
          <cell r="K4884" t="str">
            <v>ALEX VINICIO CASTRO CASTRO_ALEX VINICIO CASTRO CASTRO</v>
          </cell>
          <cell r="L4884" t="str">
            <v>SECTOR DE LA ARMENIA CALLE BENJAMIN CARRION Y PEDRO AVILA CONJUNTO LA ARMENIA SE ANUNCIA EN GARITA ENTREGAR EN LA AM XQ EN ESE HORARIO PASA AHI</v>
          </cell>
        </row>
        <row r="4885">
          <cell r="A4885" t="str">
            <v>2494065</v>
          </cell>
          <cell r="B4885">
            <v>511857</v>
          </cell>
          <cell r="C4885" t="str">
            <v>2494065</v>
          </cell>
          <cell r="D4885" t="str">
            <v>MDELIVERY</v>
          </cell>
          <cell r="E4885" t="str">
            <v>DESPACHO</v>
          </cell>
          <cell r="F4885" t="str">
            <v>NORMAL</v>
          </cell>
          <cell r="G4885" t="str">
            <v>FT84868</v>
          </cell>
          <cell r="H4885">
            <v>44965</v>
          </cell>
          <cell r="I4885" t="str">
            <v>ENTREGADO</v>
          </cell>
          <cell r="J4885">
            <v>44966</v>
          </cell>
          <cell r="K4885" t="str">
            <v>SONIA LORENA BOHORQUEZ COLOMA_SONIA LORENA BOHORQUEZ COLOMA</v>
          </cell>
          <cell r="L4885" t="str">
            <v>DR EMILIO ROMERO Y AV BENJAMIN CARRION EDIFICIO ESQ LABRA QUE LABRA EMPANADAS ALBORADA 6TA ETAPA MZ 601 VILLA 1 PISO 1 OFICINA</v>
          </cell>
        </row>
        <row r="4886">
          <cell r="A4886" t="str">
            <v>2494073</v>
          </cell>
          <cell r="B4886">
            <v>511858</v>
          </cell>
          <cell r="C4886" t="str">
            <v>2494073</v>
          </cell>
          <cell r="D4886" t="str">
            <v>MDELIVERY</v>
          </cell>
          <cell r="E4886" t="str">
            <v>DESPACHO</v>
          </cell>
          <cell r="F4886" t="str">
            <v>NORMAL</v>
          </cell>
          <cell r="G4886" t="str">
            <v>FT84869</v>
          </cell>
          <cell r="H4886">
            <v>44965</v>
          </cell>
          <cell r="I4886" t="str">
            <v>ENTREGADO</v>
          </cell>
          <cell r="J4886">
            <v>44966</v>
          </cell>
          <cell r="K4886" t="str">
            <v>BYRON FERNANDO FREIRE ENDARA_BYRON FERNANDO FREIRE ENDARA</v>
          </cell>
          <cell r="L4886" t="str">
            <v xml:space="preserve"> AVENIDA BENJAMIN CARRION Y DR EMILIO ROMERO ALBORADA SEXTA ETAPA REFERENCIA EN EL EDIFICO DE LABRA QUE LABRA EN LA PARTE DE ABAJO EN EL CYBER </v>
          </cell>
        </row>
        <row r="4887">
          <cell r="A4887" t="str">
            <v>2494076</v>
          </cell>
          <cell r="B4887">
            <v>511859</v>
          </cell>
          <cell r="C4887" t="str">
            <v>2494076</v>
          </cell>
          <cell r="D4887" t="str">
            <v>MDELIVERY</v>
          </cell>
          <cell r="E4887" t="str">
            <v>DESPACHO</v>
          </cell>
          <cell r="F4887" t="str">
            <v>NORMAL</v>
          </cell>
          <cell r="G4887" t="str">
            <v>FT84883</v>
          </cell>
          <cell r="H4887">
            <v>44965</v>
          </cell>
          <cell r="I4887" t="str">
            <v>ENTREGADO</v>
          </cell>
          <cell r="J4887">
            <v>44966</v>
          </cell>
          <cell r="K4887" t="str">
            <v>CARLOS JIMENEZ_ECUAPRIMAS</v>
          </cell>
          <cell r="L4887" t="str">
            <v xml:space="preserve">BELLAVISTA MZ 20 SL 23 AV PERRONE GALARZA ATRaS DE IDEAL ALAMBREC distribuidora romero reyes </v>
          </cell>
        </row>
        <row r="4888">
          <cell r="A4888" t="str">
            <v>2494077</v>
          </cell>
          <cell r="B4888">
            <v>511860</v>
          </cell>
          <cell r="C4888" t="str">
            <v>2494077</v>
          </cell>
          <cell r="D4888" t="str">
            <v>MDELIVERY</v>
          </cell>
          <cell r="E4888" t="str">
            <v>DESPACHO</v>
          </cell>
          <cell r="F4888" t="str">
            <v>NORMAL</v>
          </cell>
          <cell r="G4888" t="str">
            <v>FT84874</v>
          </cell>
          <cell r="H4888">
            <v>44965</v>
          </cell>
          <cell r="I4888" t="str">
            <v>ENTREGADO</v>
          </cell>
          <cell r="J4888">
            <v>44966</v>
          </cell>
          <cell r="K4888" t="str">
            <v>TANYA RON_JENNY JUDITH ANDRADE DELGADO</v>
          </cell>
          <cell r="L4888" t="str">
            <v xml:space="preserve">Urbanizacion la joya etapa ambar manzana 14 villa 2 guayaquil </v>
          </cell>
        </row>
        <row r="4889">
          <cell r="A4889" t="str">
            <v>2494078</v>
          </cell>
          <cell r="B4889">
            <v>511861</v>
          </cell>
          <cell r="C4889" t="str">
            <v>2494078</v>
          </cell>
          <cell r="D4889" t="str">
            <v>MDELIVERY</v>
          </cell>
          <cell r="E4889" t="str">
            <v>DESPACHO</v>
          </cell>
          <cell r="F4889" t="str">
            <v>NORMAL</v>
          </cell>
          <cell r="G4889" t="str">
            <v>031080002494078</v>
          </cell>
          <cell r="H4889">
            <v>44965</v>
          </cell>
          <cell r="I4889" t="str">
            <v>ENTREGADO</v>
          </cell>
          <cell r="J4889">
            <v>44967</v>
          </cell>
          <cell r="K4889" t="str">
            <v xml:space="preserve">IVONNE DELGADO_MAXSEG CIA LTDA </v>
          </cell>
          <cell r="L4889" t="str">
            <v>CDLA UNIVERSITARIA CALLE U8 ENTRE AV U4 Y U5 MANTA</v>
          </cell>
        </row>
        <row r="4890">
          <cell r="A4890" t="str">
            <v>2494083</v>
          </cell>
          <cell r="B4890">
            <v>511862</v>
          </cell>
          <cell r="C4890" t="str">
            <v>2494083</v>
          </cell>
          <cell r="D4890" t="str">
            <v>MDELIVERY</v>
          </cell>
          <cell r="E4890" t="str">
            <v>DESPACHO</v>
          </cell>
          <cell r="F4890" t="str">
            <v>NORMAL</v>
          </cell>
          <cell r="G4890" t="str">
            <v>031080002494083</v>
          </cell>
          <cell r="H4890">
            <v>44965</v>
          </cell>
          <cell r="I4890" t="str">
            <v>ENTREGADO</v>
          </cell>
          <cell r="J4890">
            <v>44966</v>
          </cell>
          <cell r="K4890" t="str">
            <v xml:space="preserve">PATRICIA ANDRADE_THGROUPECUADOR S A </v>
          </cell>
          <cell r="L4890" t="str">
            <v>CIUDADELA MEDITERRANEO 1 VIA SAN MATEO EMPRESA THGROUP FRENTE A URB BARLOVENTO</v>
          </cell>
        </row>
        <row r="4891">
          <cell r="A4891" t="str">
            <v>2494085</v>
          </cell>
          <cell r="B4891">
            <v>511863</v>
          </cell>
          <cell r="C4891" t="str">
            <v>2494085</v>
          </cell>
          <cell r="D4891" t="str">
            <v>MDELIVERY</v>
          </cell>
          <cell r="E4891" t="str">
            <v>DESPACHO</v>
          </cell>
          <cell r="F4891" t="str">
            <v>NORMAL</v>
          </cell>
          <cell r="G4891" t="str">
            <v>FT84855</v>
          </cell>
          <cell r="H4891">
            <v>44965</v>
          </cell>
          <cell r="I4891" t="str">
            <v>ENTREGADO</v>
          </cell>
          <cell r="J4891">
            <v>44966</v>
          </cell>
          <cell r="K4891" t="str">
            <v>CECILIA BASTIDAS KEVIN CARRION_BANCO INTERNACIONAL</v>
          </cell>
          <cell r="L4891" t="str">
            <v>PATRIA Y 9 DE OCTUBRE MATRIZ BANCO INTERNACIONAL AREA DE CORRESPONDENCIA</v>
          </cell>
        </row>
        <row r="4892">
          <cell r="A4892" t="str">
            <v>2494086</v>
          </cell>
          <cell r="B4892">
            <v>511864</v>
          </cell>
          <cell r="C4892" t="str">
            <v>2494086</v>
          </cell>
          <cell r="D4892" t="str">
            <v>MDELIVERY</v>
          </cell>
          <cell r="E4892" t="str">
            <v>DESPACHO</v>
          </cell>
          <cell r="F4892" t="str">
            <v>NORMAL</v>
          </cell>
          <cell r="G4892" t="str">
            <v>FT84852</v>
          </cell>
          <cell r="H4892">
            <v>44965</v>
          </cell>
          <cell r="I4892" t="str">
            <v>ENTREGADO</v>
          </cell>
          <cell r="J4892">
            <v>44967</v>
          </cell>
          <cell r="K4892" t="str">
            <v>Daysi Gabriela Mera Baez_COOPERATIVA DE AHORRO Y CREDITO DE LOS EMPLEADOS D</v>
          </cell>
          <cell r="L4892" t="str">
            <v xml:space="preserve"> PICHINCHA QUITO Avda Francisco de Orellana Parroquia Cumbaya Planta Cumbaya Cerveceria Nacional CN S A </v>
          </cell>
        </row>
        <row r="4893">
          <cell r="A4893" t="str">
            <v>2494087</v>
          </cell>
          <cell r="B4893">
            <v>511865</v>
          </cell>
          <cell r="C4893" t="str">
            <v>2494087</v>
          </cell>
          <cell r="D4893" t="str">
            <v>MDELIVERY</v>
          </cell>
          <cell r="E4893" t="str">
            <v>DESPACHO</v>
          </cell>
          <cell r="F4893" t="str">
            <v>NORMAL</v>
          </cell>
          <cell r="G4893" t="str">
            <v>031080002494087</v>
          </cell>
          <cell r="H4893">
            <v>44965</v>
          </cell>
          <cell r="I4893" t="str">
            <v>ENTREGADO</v>
          </cell>
          <cell r="J4893">
            <v>44966</v>
          </cell>
          <cell r="K4893" t="str">
            <v>Jorge Luis Torres Perez_COOPERATIVA DE AHORRO Y CREDITO DE LOS EMPLEADOS D</v>
          </cell>
          <cell r="L4893" t="str">
            <v xml:space="preserve"> GUAYAS GUAYAQUIL Km 16 via a Daule Dinadec Guayaquil </v>
          </cell>
        </row>
        <row r="4894">
          <cell r="A4894" t="str">
            <v>2494088</v>
          </cell>
          <cell r="B4894">
            <v>511866</v>
          </cell>
          <cell r="C4894" t="str">
            <v>2494088</v>
          </cell>
          <cell r="D4894" t="str">
            <v>MDELIVERY</v>
          </cell>
          <cell r="E4894" t="str">
            <v>DESPACHO</v>
          </cell>
          <cell r="F4894" t="str">
            <v>NORMAL</v>
          </cell>
          <cell r="G4894" t="str">
            <v>FT84871</v>
          </cell>
          <cell r="H4894">
            <v>44965</v>
          </cell>
          <cell r="I4894" t="str">
            <v>ENTREGADO</v>
          </cell>
          <cell r="J4894">
            <v>44966</v>
          </cell>
          <cell r="K4894" t="str">
            <v>KARINA RIOS_MEZA MACIAS JOSSTIN EDISON</v>
          </cell>
          <cell r="L4894" t="str">
            <v>AV JOSE DE LA CUADRA Y CALLE SEGUNDA FRENTE AL MALL DEL SUR ENTRANDO POR EL KIWI DOS CUADRAS A MANO DERECHA DIAGONAL AL RESTAURANTE VERDE PINTON Y MADURO</v>
          </cell>
        </row>
        <row r="4895">
          <cell r="A4895" t="str">
            <v>2494089</v>
          </cell>
          <cell r="B4895">
            <v>511867</v>
          </cell>
          <cell r="C4895" t="str">
            <v>2494089</v>
          </cell>
          <cell r="D4895" t="str">
            <v>MDELIVERY</v>
          </cell>
          <cell r="E4895" t="str">
            <v>DESPACHO</v>
          </cell>
          <cell r="F4895" t="str">
            <v>NORMAL</v>
          </cell>
          <cell r="G4895" t="str">
            <v>FT84870</v>
          </cell>
          <cell r="H4895">
            <v>44965</v>
          </cell>
          <cell r="I4895" t="str">
            <v>ENTREGADO</v>
          </cell>
          <cell r="J4895">
            <v>44966</v>
          </cell>
          <cell r="K4895" t="str">
            <v>KARINA RIOS_ZAMBRANO DE LA CRUZ FRANCISCO BRYAN</v>
          </cell>
          <cell r="L4895" t="str">
            <v>AV JOSE DE LA CUADRA Y CALLE SEGUNDA FRENTE AL MALL DEL SUR ENTRANDO POR EL KIWI DOS CUADRAS A MANO DERECHA DIAGONAL AL RESTAURANTE VERDE PINTON Y MADURO</v>
          </cell>
        </row>
        <row r="4896">
          <cell r="A4896" t="str">
            <v>2494090</v>
          </cell>
          <cell r="B4896">
            <v>511868</v>
          </cell>
          <cell r="C4896" t="str">
            <v>2494090</v>
          </cell>
          <cell r="D4896" t="str">
            <v>MDELIVERY</v>
          </cell>
          <cell r="E4896" t="str">
            <v>DESPACHO</v>
          </cell>
          <cell r="F4896" t="str">
            <v>NORMAL</v>
          </cell>
          <cell r="G4896" t="str">
            <v>FT84867</v>
          </cell>
          <cell r="H4896">
            <v>44965</v>
          </cell>
          <cell r="I4896" t="str">
            <v>ENTREGADO</v>
          </cell>
          <cell r="J4896">
            <v>44966</v>
          </cell>
          <cell r="K4896" t="str">
            <v>KARINA RIOS_ROSERO TORRES HILDA LISBETH</v>
          </cell>
          <cell r="L4896" t="str">
            <v>AV JOSE DE LA CUADRA Y CALLE SEGUNDA FRENTE AL MALL DEL SUR ENTRANDO POR EL KIWI DOS CUADRAS A MANO DERECHA DIAGONAL AL RESTAURANTE VERDE PINTON Y MADURO</v>
          </cell>
        </row>
        <row r="4897">
          <cell r="A4897" t="str">
            <v>2494091</v>
          </cell>
          <cell r="B4897">
            <v>511869</v>
          </cell>
          <cell r="C4897" t="str">
            <v>2494091</v>
          </cell>
          <cell r="D4897" t="str">
            <v>MDELIVERY</v>
          </cell>
          <cell r="E4897" t="str">
            <v>DESPACHO</v>
          </cell>
          <cell r="F4897" t="str">
            <v>NORMAL</v>
          </cell>
          <cell r="G4897" t="str">
            <v>FT84875</v>
          </cell>
          <cell r="H4897">
            <v>44965</v>
          </cell>
          <cell r="I4897" t="str">
            <v>ENTREGADO</v>
          </cell>
          <cell r="J4897">
            <v>44966</v>
          </cell>
          <cell r="K4897" t="str">
            <v>KARINA RIOS_MATAMOROS DELGADO WENDY DEL PILAR</v>
          </cell>
          <cell r="L4897" t="str">
            <v>AV JOSE DE LA CUADRA Y CALLE SEGUNDA FRENTE AL MALL DEL SUR ENTRANDO POR EL KIWI DOS CUADRAS A MANO DERECHA DIAGONAL AL RESTAURANTE VERDE PINTON Y MADURO</v>
          </cell>
        </row>
        <row r="4898">
          <cell r="A4898" t="str">
            <v>2494092</v>
          </cell>
          <cell r="B4898">
            <v>511870</v>
          </cell>
          <cell r="C4898" t="str">
            <v>2494092</v>
          </cell>
          <cell r="D4898" t="str">
            <v>MDELIVERY</v>
          </cell>
          <cell r="E4898" t="str">
            <v>DESPACHO</v>
          </cell>
          <cell r="F4898" t="str">
            <v>NORMAL</v>
          </cell>
          <cell r="G4898" t="str">
            <v>FT84876</v>
          </cell>
          <cell r="H4898">
            <v>44965</v>
          </cell>
          <cell r="I4898" t="str">
            <v>ENTREGADO</v>
          </cell>
          <cell r="J4898">
            <v>44966</v>
          </cell>
          <cell r="K4898" t="str">
            <v>KARINA RIOS_BONE TAMAYO JOEL RAMIRO</v>
          </cell>
          <cell r="L4898" t="str">
            <v>AV JOSE DE LA CUADRA Y CALLE SEGUNDA FRENTE AL MALL DEL SUR ENTRANDO POR EL KIWI DOS CUADRAS A MANO DERECHA DIAGONAL AL RESTAURANTE VERDE PINTON Y MADURO</v>
          </cell>
        </row>
        <row r="4899">
          <cell r="A4899" t="str">
            <v>2494093</v>
          </cell>
          <cell r="B4899">
            <v>511871</v>
          </cell>
          <cell r="C4899" t="str">
            <v>2494093</v>
          </cell>
          <cell r="D4899" t="str">
            <v>MDELIVERY</v>
          </cell>
          <cell r="E4899" t="str">
            <v>DESPACHO</v>
          </cell>
          <cell r="F4899" t="str">
            <v>NORMAL</v>
          </cell>
          <cell r="G4899" t="str">
            <v>FT84834</v>
          </cell>
          <cell r="H4899">
            <v>44965</v>
          </cell>
          <cell r="I4899" t="str">
            <v>ENTREGADO</v>
          </cell>
          <cell r="J4899">
            <v>44967</v>
          </cell>
          <cell r="K4899" t="str">
            <v xml:space="preserve"> SILVIA JACQUELINE MINO MARTINEZ_ SILVIA JACQUELINE MINO MARTINEZ</v>
          </cell>
          <cell r="L4899" t="str">
            <v>Sector ciudadela atahualpa calle intin oe2 104 y laura geurrerro casa beige de 4 pisos piso 4 parqueadero posterior de comercial el recreo</v>
          </cell>
        </row>
        <row r="4900">
          <cell r="A4900" t="str">
            <v>2494094</v>
          </cell>
          <cell r="B4900">
            <v>511872</v>
          </cell>
          <cell r="C4900" t="str">
            <v>2494094</v>
          </cell>
          <cell r="D4900" t="str">
            <v>MDELIVERY</v>
          </cell>
          <cell r="E4900" t="str">
            <v>DESPACHO</v>
          </cell>
          <cell r="F4900" t="str">
            <v>NORMAL</v>
          </cell>
          <cell r="G4900" t="str">
            <v>031080002494094</v>
          </cell>
          <cell r="H4900">
            <v>44965</v>
          </cell>
          <cell r="I4900" t="str">
            <v>ENTREGADO</v>
          </cell>
          <cell r="J4900">
            <v>44966</v>
          </cell>
          <cell r="K4900" t="str">
            <v xml:space="preserve">Anselmo vera_CONSTRUCCIONES ANMAVER S A </v>
          </cell>
          <cell r="L4900" t="str">
            <v>Construcciones Anmaver S A lotizacion INMACONSA KM 12 Y Medio via a Daule Mz 28 Sol 35</v>
          </cell>
        </row>
        <row r="4901">
          <cell r="A4901" t="str">
            <v>2494095</v>
          </cell>
          <cell r="B4901">
            <v>511873</v>
          </cell>
          <cell r="C4901" t="str">
            <v>2494095</v>
          </cell>
          <cell r="D4901" t="str">
            <v>MDELIVERY</v>
          </cell>
          <cell r="E4901" t="str">
            <v>DESPACHO</v>
          </cell>
          <cell r="F4901" t="str">
            <v>NORMAL</v>
          </cell>
          <cell r="G4901" t="str">
            <v>031080002494095</v>
          </cell>
          <cell r="H4901">
            <v>44965</v>
          </cell>
          <cell r="I4901" t="str">
            <v>DEVOLUCION_EN_PROCESO</v>
          </cell>
          <cell r="J4901">
            <v>44973</v>
          </cell>
          <cell r="K4901" t="str">
            <v>LINO ARTURO ROJAS PEREZ_LINO ARTURO ROJAS PEREZ</v>
          </cell>
          <cell r="L4901" t="str">
            <v>CALLE GARCIA MORENO YPEDRO MONDRAGON A MEDIA CUADRA DEL CUERPO DE BOMBEROS CASA CON PAREDES COLOR BLANCAS CON PILARES COLOR CAFE UNICA CASA NUEVA</v>
          </cell>
        </row>
        <row r="4902">
          <cell r="A4902" t="str">
            <v>2494101</v>
          </cell>
          <cell r="B4902">
            <v>511874</v>
          </cell>
          <cell r="C4902" t="str">
            <v>2494101</v>
          </cell>
          <cell r="D4902" t="str">
            <v>MDELIVERY</v>
          </cell>
          <cell r="E4902" t="str">
            <v>DESPACHO</v>
          </cell>
          <cell r="F4902" t="str">
            <v>NORMAL</v>
          </cell>
          <cell r="G4902" t="str">
            <v>031080002494101</v>
          </cell>
          <cell r="H4902">
            <v>44965</v>
          </cell>
          <cell r="I4902" t="str">
            <v>ENTREGADO</v>
          </cell>
          <cell r="J4902">
            <v>44966</v>
          </cell>
          <cell r="K4902" t="str">
            <v xml:space="preserve">STEFANIA CASCANTE_ASOCIACION DE LOS TRABAJADORES DE PAPELERA NACIONAL S A </v>
          </cell>
          <cell r="L4902" t="str">
            <v xml:space="preserve">MARCELINO MARIDUENA AV PAPELERA NACIONAL FRENTE A GARITA 1 DE PAPELERA NACIONAL </v>
          </cell>
        </row>
        <row r="4903">
          <cell r="A4903" t="str">
            <v>2494103</v>
          </cell>
          <cell r="B4903">
            <v>511875</v>
          </cell>
          <cell r="C4903" t="str">
            <v>2494103</v>
          </cell>
          <cell r="D4903" t="str">
            <v>MDELIVERY</v>
          </cell>
          <cell r="E4903" t="str">
            <v>DESPACHO</v>
          </cell>
          <cell r="F4903" t="str">
            <v>NORMAL</v>
          </cell>
          <cell r="G4903" t="str">
            <v>FT84854</v>
          </cell>
          <cell r="H4903">
            <v>44965</v>
          </cell>
          <cell r="I4903" t="str">
            <v>ENTREGADO</v>
          </cell>
          <cell r="J4903">
            <v>44966</v>
          </cell>
          <cell r="K4903" t="str">
            <v>FABRICIO MORENO_ FUNDACION CRISFE</v>
          </cell>
          <cell r="L4903" t="str">
            <v>La Colina N26 70 y San Ignacio</v>
          </cell>
        </row>
        <row r="4904">
          <cell r="A4904" t="str">
            <v>2494104</v>
          </cell>
          <cell r="B4904">
            <v>511876</v>
          </cell>
          <cell r="C4904" t="str">
            <v>2494104</v>
          </cell>
          <cell r="D4904" t="str">
            <v>MDELIVERY</v>
          </cell>
          <cell r="E4904" t="str">
            <v>DESPACHO</v>
          </cell>
          <cell r="F4904" t="str">
            <v>NORMAL</v>
          </cell>
          <cell r="G4904" t="str">
            <v>031080002494104</v>
          </cell>
          <cell r="H4904">
            <v>44965</v>
          </cell>
          <cell r="I4904" t="str">
            <v>ENTREGADO</v>
          </cell>
          <cell r="J4904">
            <v>44966</v>
          </cell>
          <cell r="K4904" t="str">
            <v xml:space="preserve">FABIAN GUERRERO DANNY DEL SALTO_CECFECONSULTORES C L </v>
          </cell>
          <cell r="L4904" t="str">
            <v>AMBATO CDLA INGAHURCO CHILE 03 30 Y URUGUAY AL LADO DE RESTAURANT LA SAZON DEL NEGRO</v>
          </cell>
        </row>
        <row r="4905">
          <cell r="A4905" t="str">
            <v>2494106</v>
          </cell>
          <cell r="B4905">
            <v>511877</v>
          </cell>
          <cell r="C4905" t="str">
            <v>2494106</v>
          </cell>
          <cell r="D4905" t="str">
            <v>MDELIVERY</v>
          </cell>
          <cell r="E4905" t="str">
            <v>DESPACHO</v>
          </cell>
          <cell r="F4905" t="str">
            <v>NORMAL</v>
          </cell>
          <cell r="G4905" t="str">
            <v>FT84866</v>
          </cell>
          <cell r="H4905">
            <v>44965</v>
          </cell>
          <cell r="I4905" t="str">
            <v>ENTREGADO</v>
          </cell>
          <cell r="J4905">
            <v>44966</v>
          </cell>
          <cell r="K4905" t="str">
            <v>Sandy Indacochea_IGLESIA UNIVERSAL DEL REINO DE DIOS</v>
          </cell>
          <cell r="L4905" t="str">
            <v>Av de las Americas 305</v>
          </cell>
        </row>
        <row r="4906">
          <cell r="A4906" t="str">
            <v>2494107</v>
          </cell>
          <cell r="B4906">
            <v>511878</v>
          </cell>
          <cell r="C4906" t="str">
            <v>2494107</v>
          </cell>
          <cell r="D4906" t="str">
            <v>MDELIVERY</v>
          </cell>
          <cell r="E4906" t="str">
            <v>DESPACHO</v>
          </cell>
          <cell r="F4906" t="str">
            <v>NORMAL</v>
          </cell>
          <cell r="G4906" t="str">
            <v>FT84885</v>
          </cell>
          <cell r="H4906">
            <v>44965</v>
          </cell>
          <cell r="I4906" t="str">
            <v>ENTREGADO</v>
          </cell>
          <cell r="J4906">
            <v>44966</v>
          </cell>
          <cell r="K4906" t="str">
            <v>ANNY ESCUDERO_ECUAPRIMAS</v>
          </cell>
          <cell r="L4906" t="str">
            <v>CC Alban Borja Primero piso Oficina 108 Av Carlos Julio Arosemena km 2 Valango</v>
          </cell>
        </row>
        <row r="4907">
          <cell r="A4907" t="str">
            <v>2494108</v>
          </cell>
          <cell r="B4907">
            <v>511879</v>
          </cell>
          <cell r="C4907" t="str">
            <v>2494108</v>
          </cell>
          <cell r="D4907" t="str">
            <v>MDELIVERY</v>
          </cell>
          <cell r="E4907" t="str">
            <v>DESPACHO</v>
          </cell>
          <cell r="F4907" t="str">
            <v>NORMAL</v>
          </cell>
          <cell r="G4907" t="str">
            <v>FT84835</v>
          </cell>
          <cell r="H4907">
            <v>44965</v>
          </cell>
          <cell r="I4907" t="str">
            <v>ENTREGADO</v>
          </cell>
          <cell r="J4907">
            <v>44966</v>
          </cell>
          <cell r="K4907" t="str">
            <v>FABRICIO MORENO_ FUNDACION CRISFE</v>
          </cell>
          <cell r="L4907" t="str">
            <v>La Colina N26 70 y San Ignacio</v>
          </cell>
        </row>
        <row r="4908">
          <cell r="A4908" t="str">
            <v>304</v>
          </cell>
          <cell r="B4908">
            <v>511840</v>
          </cell>
          <cell r="C4908" t="str">
            <v>304</v>
          </cell>
          <cell r="D4908" t="str">
            <v>TEKMAN</v>
          </cell>
          <cell r="E4908" t="str">
            <v>DESPACHO</v>
          </cell>
          <cell r="F4908" t="str">
            <v>NORMAL</v>
          </cell>
          <cell r="G4908" t="str">
            <v>84828</v>
          </cell>
          <cell r="H4908">
            <v>44965</v>
          </cell>
          <cell r="I4908" t="str">
            <v>ENTREGADO</v>
          </cell>
          <cell r="J4908">
            <v>44966</v>
          </cell>
          <cell r="K4908" t="str">
            <v>ABDÓN CALDERÓN IPAC (SAMBORONDÓN, GUAYAS), INSTITUTO</v>
          </cell>
          <cell r="L4908" t="str">
            <v>AVDA. ABELARDO GARCÍA ARRIETA  NO. 568 KM 1.5 VIA SAMBORONDÓN-COLEGIO IPAC</v>
          </cell>
        </row>
        <row r="4909">
          <cell r="A4909" t="str">
            <v>301</v>
          </cell>
          <cell r="B4909">
            <v>511839</v>
          </cell>
          <cell r="C4909" t="str">
            <v>301</v>
          </cell>
          <cell r="D4909" t="str">
            <v>TEKMAN</v>
          </cell>
          <cell r="E4909" t="str">
            <v>DESPACHO</v>
          </cell>
          <cell r="F4909" t="str">
            <v>NORMAL</v>
          </cell>
          <cell r="G4909" t="str">
            <v>84827</v>
          </cell>
          <cell r="H4909">
            <v>44965</v>
          </cell>
          <cell r="I4909" t="str">
            <v>ENTREGADO</v>
          </cell>
          <cell r="J4909">
            <v>44966</v>
          </cell>
          <cell r="K4909" t="str">
            <v>POLITÉCNICO (GUAYAQUIL, GUAYAS), UE</v>
          </cell>
          <cell r="L4909" t="str">
            <v>KM. 30.5 VÍA PERIMETRAL, CONTIGUO A CEIBOS NORTE</v>
          </cell>
        </row>
        <row r="4910">
          <cell r="A4910" t="str">
            <v>SG_23_172</v>
          </cell>
          <cell r="B4910">
            <v>511838</v>
          </cell>
          <cell r="C4910" t="str">
            <v>SG_23_172</v>
          </cell>
          <cell r="D4910" t="str">
            <v>SG</v>
          </cell>
          <cell r="E4910" t="str">
            <v>DESPACHO</v>
          </cell>
          <cell r="F4910" t="str">
            <v>NORMAL</v>
          </cell>
          <cell r="G4910" t="str">
            <v>FT84904</v>
          </cell>
          <cell r="H4910">
            <v>44965</v>
          </cell>
          <cell r="I4910" t="str">
            <v>ENTREGADO</v>
          </cell>
          <cell r="J4910">
            <v>44970</v>
          </cell>
          <cell r="K4910" t="str">
            <v>PROMESA</v>
          </cell>
          <cell r="L4910" t="str">
            <v>KM 1 AUTOPISTA NARCISA DE JESUS (AUTOPISTA TERMINAL PASCUALES) A 100 MTS DE CIUDADES METROPOLIS 2</v>
          </cell>
        </row>
        <row r="4911">
          <cell r="A4911" t="str">
            <v>2023-01510</v>
          </cell>
          <cell r="B4911">
            <v>511827</v>
          </cell>
          <cell r="C4911" t="str">
            <v>2023-01510</v>
          </cell>
          <cell r="D4911" t="str">
            <v>MOVISTAR</v>
          </cell>
          <cell r="E4911" t="str">
            <v>DESPACHO</v>
          </cell>
          <cell r="F4911" t="str">
            <v>NORMAL</v>
          </cell>
          <cell r="G4911" t="str">
            <v>031080202301510</v>
          </cell>
          <cell r="H4911">
            <v>44965</v>
          </cell>
          <cell r="I4911" t="str">
            <v>ENTREGADO</v>
          </cell>
          <cell r="J4911">
            <v>44966</v>
          </cell>
          <cell r="K4911" t="str">
            <v>CAVS QUICENTRO_KLEVER ANDRES REA BARRERA_ESTEBAN ALEJANDRO JIMENEZ ORTIZ</v>
          </cell>
          <cell r="L4911" t="str">
            <v>AV 6 DE DICIEMBRE NOP104 Y NACIONES UNIDAS CQUICENTRO SHOPPING PLANTA ALTA LOCAL 9</v>
          </cell>
        </row>
        <row r="4912">
          <cell r="A4912" t="str">
            <v>2023-01512</v>
          </cell>
          <cell r="B4912">
            <v>511829</v>
          </cell>
          <cell r="C4912" t="str">
            <v>2023-01512</v>
          </cell>
          <cell r="D4912" t="str">
            <v>MOVISTAR</v>
          </cell>
          <cell r="E4912" t="str">
            <v>DESPACHO</v>
          </cell>
          <cell r="F4912" t="str">
            <v>NORMAL</v>
          </cell>
          <cell r="G4912" t="str">
            <v>031080202301512</v>
          </cell>
          <cell r="H4912">
            <v>44965</v>
          </cell>
          <cell r="I4912" t="str">
            <v>ENTREGADO</v>
          </cell>
          <cell r="J4912">
            <v>44966</v>
          </cell>
          <cell r="K4912" t="str">
            <v>DIPOR CUENCA_ Luis Gamarra</v>
          </cell>
          <cell r="L4912" t="str">
            <v>CUENCA / RICAURTE   Ricaurte via la Dolorosa, Sector el Tablon junto a Tubos RIVAL</v>
          </cell>
        </row>
        <row r="4913">
          <cell r="A4913" t="str">
            <v>2023-01513</v>
          </cell>
          <cell r="B4913">
            <v>511830</v>
          </cell>
          <cell r="C4913" t="str">
            <v>2023-01513</v>
          </cell>
          <cell r="D4913" t="str">
            <v>MOVISTAR</v>
          </cell>
          <cell r="E4913" t="str">
            <v>DESPACHO</v>
          </cell>
          <cell r="F4913" t="str">
            <v>NORMAL</v>
          </cell>
          <cell r="G4913" t="str">
            <v>031080202301513</v>
          </cell>
          <cell r="H4913">
            <v>44965</v>
          </cell>
          <cell r="I4913" t="str">
            <v>ENTREGADO</v>
          </cell>
          <cell r="J4913">
            <v>44966</v>
          </cell>
          <cell r="K4913" t="str">
            <v>FDV&amp;H Productos y Servicios Esmeraldas_VICTOR HUGO FLORES DE VALGAZ ANDRADE</v>
          </cell>
          <cell r="L4913" t="str">
            <v>Av Olmedo 007, entre Manuela Canizares y Vicente Maldonado Piedrahita</v>
          </cell>
        </row>
        <row r="4914">
          <cell r="A4914" t="str">
            <v>2023-01514</v>
          </cell>
          <cell r="B4914">
            <v>511831</v>
          </cell>
          <cell r="C4914" t="str">
            <v>2023-01514</v>
          </cell>
          <cell r="D4914" t="str">
            <v>MOVISTAR</v>
          </cell>
          <cell r="E4914" t="str">
            <v>DESPACHO</v>
          </cell>
          <cell r="F4914" t="str">
            <v>NORMAL</v>
          </cell>
          <cell r="G4914" t="str">
            <v>IC6747</v>
          </cell>
          <cell r="H4914">
            <v>44965</v>
          </cell>
          <cell r="I4914" t="str">
            <v>ENTREGADO</v>
          </cell>
          <cell r="J4914">
            <v>44966</v>
          </cell>
          <cell r="K4914" t="str">
            <v>OC OPTIMUSCELL_ANA LUCIA MOGROVEJO AZANZA</v>
          </cell>
          <cell r="L4914" t="str">
            <v>LUIS CORDERO 7100 Y PRESIDENTE CORDOVA ESQUINA JUNTO A LA CASA DE LA CULTURA FRENTE A LOS BOMBEROS</v>
          </cell>
        </row>
        <row r="4915">
          <cell r="A4915" t="str">
            <v>2023-01515</v>
          </cell>
          <cell r="B4915">
            <v>511832</v>
          </cell>
          <cell r="C4915" t="str">
            <v>2023-01515</v>
          </cell>
          <cell r="D4915" t="str">
            <v>MOVISTAR</v>
          </cell>
          <cell r="E4915" t="str">
            <v>DESPACHO</v>
          </cell>
          <cell r="F4915" t="str">
            <v>NORMAL</v>
          </cell>
          <cell r="G4915" t="str">
            <v>031080202301515</v>
          </cell>
          <cell r="H4915">
            <v>44965</v>
          </cell>
          <cell r="I4915" t="str">
            <v>ENTREGADO</v>
          </cell>
          <cell r="J4915">
            <v>44967</v>
          </cell>
          <cell r="K4915" t="str">
            <v>CC PASEO SHOPPING (DANICELL)_DANIELA BARRAZUETA</v>
          </cell>
          <cell r="L4915" t="str">
            <v>DV VIA MACHALA – PASAJE EN EL KM 1 ½ CENTRO COMERCIAL PASEO SHOPPING MACHALA MACHALA EL ORO</v>
          </cell>
        </row>
        <row r="4916">
          <cell r="A4916" t="str">
            <v>2023-01516</v>
          </cell>
          <cell r="B4916">
            <v>511833</v>
          </cell>
          <cell r="C4916" t="str">
            <v>2023-01516</v>
          </cell>
          <cell r="D4916" t="str">
            <v>MOVISTAR</v>
          </cell>
          <cell r="E4916" t="str">
            <v>DESPACHO</v>
          </cell>
          <cell r="F4916" t="str">
            <v>NORMAL</v>
          </cell>
          <cell r="G4916" t="str">
            <v>FT84916</v>
          </cell>
          <cell r="H4916">
            <v>44965</v>
          </cell>
          <cell r="I4916" t="str">
            <v>ENTREGADO</v>
          </cell>
          <cell r="J4916">
            <v>44966</v>
          </cell>
          <cell r="K4916" t="str">
            <v>BODEGA DAULE AUTOSERVICIOS_ANDREA FALCONES</v>
          </cell>
          <cell r="L4916" t="str">
            <v>Km 5.5 via Daule ingresando por las Bodegas SGS (porton negro), pasando el Colegio Dolores Sucre, Autoservicios</v>
          </cell>
        </row>
        <row r="4917">
          <cell r="A4917" t="str">
            <v>2023-01517</v>
          </cell>
          <cell r="B4917">
            <v>511834</v>
          </cell>
          <cell r="C4917" t="str">
            <v>2023-01517</v>
          </cell>
          <cell r="D4917" t="str">
            <v>MOVISTAR</v>
          </cell>
          <cell r="E4917" t="str">
            <v>DESPACHO</v>
          </cell>
          <cell r="F4917" t="str">
            <v>NORMAL</v>
          </cell>
          <cell r="G4917" t="str">
            <v>031080202301517</v>
          </cell>
          <cell r="H4917">
            <v>44965</v>
          </cell>
          <cell r="I4917" t="str">
            <v>ENTREGADO</v>
          </cell>
          <cell r="J4917">
            <v>44966</v>
          </cell>
          <cell r="K4917" t="str">
            <v>FDV&amp;H Productos y Servicios Manta Calle 13_VICTOR HUGO FLORES DE VALGAZ ANDRADE</v>
          </cell>
          <cell r="L4917" t="str">
            <v>CALLE 13 Y AV 12</v>
          </cell>
        </row>
        <row r="4918">
          <cell r="A4918" t="str">
            <v>2023-01518</v>
          </cell>
          <cell r="B4918">
            <v>511835</v>
          </cell>
          <cell r="C4918" t="str">
            <v>2023-01518</v>
          </cell>
          <cell r="D4918" t="str">
            <v>TUENTI</v>
          </cell>
          <cell r="E4918" t="str">
            <v>DESPACHO</v>
          </cell>
          <cell r="F4918" t="str">
            <v>NORMAL</v>
          </cell>
          <cell r="G4918" t="str">
            <v>031080202301518</v>
          </cell>
          <cell r="H4918">
            <v>44965</v>
          </cell>
          <cell r="I4918" t="str">
            <v>ENTREGADO</v>
          </cell>
          <cell r="J4918">
            <v>44966</v>
          </cell>
          <cell r="K4918" t="str">
            <v>DISTRIMARKET TUENTI GUAYAQUIL_DIEXY ALEXANDRA ALMEIDA GUZMAN</v>
          </cell>
          <cell r="L4918" t="str">
            <v>SAUCES 6 MZ 259 V 16</v>
          </cell>
        </row>
        <row r="4919">
          <cell r="A4919" t="str">
            <v>2023-01519</v>
          </cell>
          <cell r="B4919">
            <v>511836</v>
          </cell>
          <cell r="C4919" t="str">
            <v>2023-01519</v>
          </cell>
          <cell r="D4919" t="str">
            <v>TUENTI</v>
          </cell>
          <cell r="E4919" t="str">
            <v>DESPACHO</v>
          </cell>
          <cell r="F4919" t="str">
            <v>NORMAL</v>
          </cell>
          <cell r="G4919" t="str">
            <v>031080202301519</v>
          </cell>
          <cell r="H4919">
            <v>44965</v>
          </cell>
          <cell r="I4919" t="str">
            <v>ENTREGADO</v>
          </cell>
          <cell r="J4919">
            <v>44966</v>
          </cell>
          <cell r="K4919" t="str">
            <v>M&amp;M TUENTI LATACUNGA_Amado Camargo Dany</v>
          </cell>
          <cell r="L4919" t="str">
            <v>Calle Guayaquil casa 2-62 y avenida amazonas</v>
          </cell>
        </row>
        <row r="4920">
          <cell r="A4920" t="str">
            <v>2023-01520</v>
          </cell>
          <cell r="B4920">
            <v>511837</v>
          </cell>
          <cell r="C4920" t="str">
            <v>2023-01520</v>
          </cell>
          <cell r="D4920" t="str">
            <v>TUENTI</v>
          </cell>
          <cell r="E4920" t="str">
            <v>DESPACHO</v>
          </cell>
          <cell r="F4920" t="str">
            <v>NORMAL</v>
          </cell>
          <cell r="G4920" t="str">
            <v>FT84914</v>
          </cell>
          <cell r="H4920">
            <v>44965</v>
          </cell>
          <cell r="I4920" t="str">
            <v>ENTREGADO</v>
          </cell>
          <cell r="J4920">
            <v>44966</v>
          </cell>
          <cell r="K4920" t="str">
            <v>DISTRIMARKET ZONIFICACION GYE TUENTI_VERONICA CHIRAN</v>
          </cell>
          <cell r="L4920" t="str">
            <v>CIUDADELA SAUCES VI MZ 259 S 16 CASA TUENTI</v>
          </cell>
        </row>
        <row r="4921">
          <cell r="A4921" t="str">
            <v>414892013</v>
          </cell>
          <cell r="B4921">
            <v>511791</v>
          </cell>
          <cell r="C4921" t="str">
            <v>414892013</v>
          </cell>
          <cell r="D4921" t="str">
            <v>FLEXTUENTI</v>
          </cell>
          <cell r="E4921" t="str">
            <v>DESPACHO</v>
          </cell>
          <cell r="F4921" t="str">
            <v>NORMAL</v>
          </cell>
          <cell r="G4921" t="str">
            <v>031080414892013</v>
          </cell>
          <cell r="H4921">
            <v>44965</v>
          </cell>
          <cell r="I4921" t="str">
            <v>ENTREGADO</v>
          </cell>
          <cell r="J4921">
            <v>44966</v>
          </cell>
          <cell r="K4921" t="str">
            <v>Valentina Balon</v>
          </cell>
          <cell r="L4921" t="str">
            <v>SANTA ROSA CALLE  SN  SN   AV 25 DE  DICIEMBRE</v>
          </cell>
        </row>
        <row r="4922">
          <cell r="A4922" t="str">
            <v>414892047</v>
          </cell>
          <cell r="B4922">
            <v>511792</v>
          </cell>
          <cell r="C4922" t="str">
            <v>414892047</v>
          </cell>
          <cell r="D4922" t="str">
            <v>FLEXTUENTI</v>
          </cell>
          <cell r="E4922" t="str">
            <v>DESPACHO</v>
          </cell>
          <cell r="F4922" t="str">
            <v>NORMAL</v>
          </cell>
          <cell r="G4922" t="str">
            <v>031080414892047</v>
          </cell>
          <cell r="H4922">
            <v>44965</v>
          </cell>
          <cell r="I4922" t="str">
            <v>ENTREGADO</v>
          </cell>
          <cell r="J4922">
            <v>44966</v>
          </cell>
          <cell r="K4922" t="str">
            <v>Jose Loor</v>
          </cell>
          <cell r="L4922" t="str">
            <v>CORONEL MARCELINO MARIDUENA  AV SAN CARLOS   SN  CIRCUNVALACION ESTE</v>
          </cell>
        </row>
        <row r="4923">
          <cell r="A4923" t="str">
            <v>414892048</v>
          </cell>
          <cell r="B4923">
            <v>511793</v>
          </cell>
          <cell r="C4923" t="str">
            <v>414892048</v>
          </cell>
          <cell r="D4923" t="str">
            <v>FLEXTUENTI</v>
          </cell>
          <cell r="E4923" t="str">
            <v>DESPACHO</v>
          </cell>
          <cell r="F4923" t="str">
            <v>NORMAL</v>
          </cell>
          <cell r="G4923" t="str">
            <v>031080414892048</v>
          </cell>
          <cell r="H4923">
            <v>44965</v>
          </cell>
          <cell r="I4923" t="str">
            <v>ENTREGADO</v>
          </cell>
          <cell r="J4923">
            <v>44966</v>
          </cell>
          <cell r="K4923" t="str">
            <v>Alex macario Arana cortez</v>
          </cell>
          <cell r="L4923" t="str">
            <v>EL RECREO CALLE EL RECREO  3ERA ETAPA MZ 325 VILLA 4  SN</v>
          </cell>
        </row>
        <row r="4924">
          <cell r="A4924" t="str">
            <v>414892102</v>
          </cell>
          <cell r="B4924">
            <v>511794</v>
          </cell>
          <cell r="C4924" t="str">
            <v>414892102</v>
          </cell>
          <cell r="D4924" t="str">
            <v>FLEXTUENTI</v>
          </cell>
          <cell r="E4924" t="str">
            <v>DESPACHO</v>
          </cell>
          <cell r="F4924" t="str">
            <v>NORMAL</v>
          </cell>
          <cell r="G4924" t="str">
            <v>031080414892102</v>
          </cell>
          <cell r="H4924">
            <v>44965</v>
          </cell>
          <cell r="I4924" t="str">
            <v>ENTREGADO</v>
          </cell>
          <cell r="J4924">
            <v>44966</v>
          </cell>
          <cell r="K4924" t="str">
            <v>Carla Jimabel Calderon Tello</v>
          </cell>
          <cell r="L4924" t="str">
            <v>BOMBOLI  AV EMILIO LORENZO ESTELER  SN AV LOS COLONOS</v>
          </cell>
        </row>
        <row r="4925">
          <cell r="A4925" t="str">
            <v>414892107</v>
          </cell>
          <cell r="B4925">
            <v>511795</v>
          </cell>
          <cell r="C4925" t="str">
            <v>414892107</v>
          </cell>
          <cell r="D4925" t="str">
            <v>FLEXTUENTI</v>
          </cell>
          <cell r="E4925" t="str">
            <v>DESPACHO</v>
          </cell>
          <cell r="F4925" t="str">
            <v>NORMAL</v>
          </cell>
          <cell r="G4925" t="str">
            <v>FT84930</v>
          </cell>
          <cell r="H4925">
            <v>44965</v>
          </cell>
          <cell r="I4925" t="str">
            <v>ENTREGADO</v>
          </cell>
          <cell r="J4925">
            <v>44966</v>
          </cell>
          <cell r="K4925" t="str">
            <v>Maria Jose Zurita Morales</v>
          </cell>
          <cell r="L4925" t="str">
            <v>ALANGASI  CALLE FRANCISCO GONZALEZ SUAREZ CASA 27  BRASIL EJE TRANSVERSAL</v>
          </cell>
        </row>
        <row r="4926">
          <cell r="A4926" t="str">
            <v>414892112</v>
          </cell>
          <cell r="B4926">
            <v>511796</v>
          </cell>
          <cell r="C4926" t="str">
            <v>414892112</v>
          </cell>
          <cell r="D4926" t="str">
            <v>FLEXTUENTI</v>
          </cell>
          <cell r="E4926" t="str">
            <v>DESPACHO</v>
          </cell>
          <cell r="F4926" t="str">
            <v>NORMAL</v>
          </cell>
          <cell r="G4926" t="str">
            <v>FT84912</v>
          </cell>
          <cell r="H4926">
            <v>44965</v>
          </cell>
          <cell r="I4926" t="str">
            <v>ENTREGADO</v>
          </cell>
          <cell r="J4926">
            <v>44966</v>
          </cell>
          <cell r="K4926" t="str">
            <v>Erick Sanchez</v>
          </cell>
          <cell r="L4926" t="str">
            <v>TARQUI AV 38 E NO  MZ 472 SOLAR 11  AV 39</v>
          </cell>
        </row>
        <row r="4927">
          <cell r="A4927" t="str">
            <v>414892121</v>
          </cell>
          <cell r="B4927">
            <v>511797</v>
          </cell>
          <cell r="C4927" t="str">
            <v>414892121</v>
          </cell>
          <cell r="D4927" t="str">
            <v>FLEXTUENTI</v>
          </cell>
          <cell r="E4927" t="str">
            <v>DESPACHO</v>
          </cell>
          <cell r="F4927" t="str">
            <v>DERIVADO PICK UP</v>
          </cell>
          <cell r="G4927" t="str">
            <v>031080414892121</v>
          </cell>
          <cell r="H4927">
            <v>44965</v>
          </cell>
          <cell r="I4927" t="str">
            <v>ENTREGADO</v>
          </cell>
          <cell r="J4927">
            <v>44970</v>
          </cell>
          <cell r="K4927" t="str">
            <v>Luz Maria Torres Rodriguez</v>
          </cell>
          <cell r="L4927" t="str">
            <v>OFICINA TRAMACO PORTETE</v>
          </cell>
        </row>
        <row r="4928">
          <cell r="A4928" t="str">
            <v>414892158</v>
          </cell>
          <cell r="B4928">
            <v>511798</v>
          </cell>
          <cell r="C4928" t="str">
            <v>414892158</v>
          </cell>
          <cell r="D4928" t="str">
            <v>FLEXTUENTI</v>
          </cell>
          <cell r="E4928" t="str">
            <v>DESPACHO</v>
          </cell>
          <cell r="F4928" t="str">
            <v>NORMAL</v>
          </cell>
          <cell r="G4928" t="str">
            <v>FT84929</v>
          </cell>
          <cell r="H4928">
            <v>44965</v>
          </cell>
          <cell r="I4928" t="str">
            <v>ENTREGADO</v>
          </cell>
          <cell r="J4928">
            <v>44966</v>
          </cell>
          <cell r="K4928" t="str">
            <v>HIRMIS TORREALBA</v>
          </cell>
          <cell r="L4928" t="str">
            <v>LA CONCEPCION  AV EL INCA OE 1211 AV LA PRENSA</v>
          </cell>
        </row>
        <row r="4929">
          <cell r="A4929" t="str">
            <v>414892165</v>
          </cell>
          <cell r="B4929">
            <v>511799</v>
          </cell>
          <cell r="C4929" t="str">
            <v>414892165</v>
          </cell>
          <cell r="D4929" t="str">
            <v>FLEXTUENTI</v>
          </cell>
          <cell r="E4929" t="str">
            <v>DESPACHO</v>
          </cell>
          <cell r="F4929" t="str">
            <v>NORMAL</v>
          </cell>
          <cell r="G4929" t="str">
            <v>FT84928</v>
          </cell>
          <cell r="H4929">
            <v>44965</v>
          </cell>
          <cell r="I4929" t="str">
            <v>ENTREGADO</v>
          </cell>
          <cell r="J4929">
            <v>44966</v>
          </cell>
          <cell r="K4929" t="str">
            <v>Bryan Jimenez</v>
          </cell>
          <cell r="L4929" t="str">
            <v>CHIMBACALLE   AV NAPO  SN CALLE PEDRO PINTO</v>
          </cell>
        </row>
        <row r="4930">
          <cell r="A4930" t="str">
            <v>414892168</v>
          </cell>
          <cell r="B4930">
            <v>511800</v>
          </cell>
          <cell r="C4930" t="str">
            <v>414892168</v>
          </cell>
          <cell r="D4930" t="str">
            <v>FLEXTUENTI</v>
          </cell>
          <cell r="E4930" t="str">
            <v>DESPACHO</v>
          </cell>
          <cell r="F4930" t="str">
            <v>NORMAL</v>
          </cell>
          <cell r="G4930" t="str">
            <v>FT84927</v>
          </cell>
          <cell r="H4930">
            <v>44965</v>
          </cell>
          <cell r="I4930" t="str">
            <v>ENTREGADO</v>
          </cell>
          <cell r="J4930">
            <v>44966</v>
          </cell>
          <cell r="K4930" t="str">
            <v>Alejandra Vivero</v>
          </cell>
          <cell r="L4930" t="str">
            <v>CONOCOTO CALLE JOSE CUERO Y CAICEDO  CASA 67  CALLE  E</v>
          </cell>
        </row>
        <row r="4931">
          <cell r="A4931" t="str">
            <v>414892176</v>
          </cell>
          <cell r="B4931">
            <v>511801</v>
          </cell>
          <cell r="C4931" t="str">
            <v>414892176</v>
          </cell>
          <cell r="D4931" t="str">
            <v>FLEXTUENTI</v>
          </cell>
          <cell r="E4931" t="str">
            <v>DESPACHO</v>
          </cell>
          <cell r="F4931" t="str">
            <v>NORMAL</v>
          </cell>
          <cell r="G4931" t="str">
            <v>031080414892176</v>
          </cell>
          <cell r="H4931">
            <v>44965</v>
          </cell>
          <cell r="I4931" t="str">
            <v>ENTREGADO</v>
          </cell>
          <cell r="J4931">
            <v>44966</v>
          </cell>
          <cell r="K4931" t="str">
            <v>Juan Orozco</v>
          </cell>
          <cell r="L4931" t="str">
            <v>LIZARZABURU   AV JOSE LIZARZABURU SN  CALLE  JOAQUIN PINTO</v>
          </cell>
        </row>
        <row r="4932">
          <cell r="A4932" t="str">
            <v>414892178</v>
          </cell>
          <cell r="B4932">
            <v>511802</v>
          </cell>
          <cell r="C4932" t="str">
            <v>414892178</v>
          </cell>
          <cell r="D4932" t="str">
            <v>FLEXTUENTI</v>
          </cell>
          <cell r="E4932" t="str">
            <v>DESPACHO</v>
          </cell>
          <cell r="F4932" t="str">
            <v>NORMAL</v>
          </cell>
          <cell r="G4932" t="str">
            <v>FT84926</v>
          </cell>
          <cell r="H4932">
            <v>44965</v>
          </cell>
          <cell r="I4932" t="str">
            <v>ENTREGADO</v>
          </cell>
          <cell r="J4932">
            <v>44967</v>
          </cell>
          <cell r="K4932" t="str">
            <v>Willan Quillupangui</v>
          </cell>
          <cell r="L4932" t="str">
            <v>KENNEDY  RAFAEL BUSTAMANTE  SN GONZALO ZALDUMBIDE</v>
          </cell>
        </row>
        <row r="4933">
          <cell r="A4933" t="str">
            <v>424905669</v>
          </cell>
          <cell r="B4933">
            <v>511803</v>
          </cell>
          <cell r="C4933" t="str">
            <v>424905669</v>
          </cell>
          <cell r="D4933" t="str">
            <v>FLEXTUENTI</v>
          </cell>
          <cell r="E4933" t="str">
            <v>DESPACHO</v>
          </cell>
          <cell r="F4933" t="str">
            <v>NORMAL</v>
          </cell>
          <cell r="G4933" t="str">
            <v>FT84925</v>
          </cell>
          <cell r="H4933">
            <v>44965</v>
          </cell>
          <cell r="I4933" t="str">
            <v>ENTREGADO</v>
          </cell>
          <cell r="J4933">
            <v>44966</v>
          </cell>
          <cell r="K4933" t="str">
            <v>Sara Tipantisa</v>
          </cell>
          <cell r="L4933" t="str">
            <v>YARUQUI  SIMON BOLIVAR CASA 5 JOSE MEJIA</v>
          </cell>
        </row>
        <row r="4934">
          <cell r="A4934" t="str">
            <v>424905680</v>
          </cell>
          <cell r="B4934">
            <v>511804</v>
          </cell>
          <cell r="C4934" t="str">
            <v>424905680</v>
          </cell>
          <cell r="D4934" t="str">
            <v>FLEXTUENTI</v>
          </cell>
          <cell r="E4934" t="str">
            <v>DESPACHO</v>
          </cell>
          <cell r="F4934" t="str">
            <v>NORMAL</v>
          </cell>
          <cell r="G4934" t="str">
            <v>FT84924</v>
          </cell>
          <cell r="H4934">
            <v>44965</v>
          </cell>
          <cell r="I4934" t="str">
            <v>ENTREGADO</v>
          </cell>
          <cell r="J4934">
            <v>44966</v>
          </cell>
          <cell r="K4934" t="str">
            <v>Jose Espinoza</v>
          </cell>
          <cell r="L4934" t="str">
            <v>COTOCOLLAO AV DEL MAESTRO  OE3 238  SEBASTIAN BUARA</v>
          </cell>
        </row>
        <row r="4935">
          <cell r="A4935" t="str">
            <v>424905684</v>
          </cell>
          <cell r="B4935">
            <v>511805</v>
          </cell>
          <cell r="C4935" t="str">
            <v>424905684</v>
          </cell>
          <cell r="D4935" t="str">
            <v>FLEXTUENTI</v>
          </cell>
          <cell r="E4935" t="str">
            <v>DESPACHO</v>
          </cell>
          <cell r="F4935" t="str">
            <v>NORMAL</v>
          </cell>
          <cell r="G4935" t="str">
            <v>FT84923</v>
          </cell>
          <cell r="H4935">
            <v>44965</v>
          </cell>
          <cell r="I4935" t="str">
            <v>ENTREGADO</v>
          </cell>
          <cell r="J4935">
            <v>44966</v>
          </cell>
          <cell r="K4935" t="str">
            <v>Angel Tipantisa</v>
          </cell>
          <cell r="L4935" t="str">
            <v>YARUQUI  SIMON BOLIVAR CASA 5 JOSE MEJIA</v>
          </cell>
        </row>
        <row r="4936">
          <cell r="A4936" t="str">
            <v>424905694</v>
          </cell>
          <cell r="B4936">
            <v>511806</v>
          </cell>
          <cell r="C4936" t="str">
            <v>424905694</v>
          </cell>
          <cell r="D4936" t="str">
            <v>FLEXTUENTI</v>
          </cell>
          <cell r="E4936" t="str">
            <v>DESPACHO</v>
          </cell>
          <cell r="F4936" t="str">
            <v>DERIVADO PICK UP</v>
          </cell>
          <cell r="G4936" t="str">
            <v>031080424905694</v>
          </cell>
          <cell r="H4936">
            <v>44965</v>
          </cell>
          <cell r="I4936" t="str">
            <v>ENTREGADO</v>
          </cell>
          <cell r="J4936">
            <v>44966</v>
          </cell>
          <cell r="K4936" t="str">
            <v>Tatiana Andrade Vera</v>
          </cell>
          <cell r="L4936" t="str">
            <v>OFICINA TRAMACO PORTETE</v>
          </cell>
        </row>
        <row r="4937">
          <cell r="A4937" t="str">
            <v>424905744</v>
          </cell>
          <cell r="B4937">
            <v>511807</v>
          </cell>
          <cell r="C4937" t="str">
            <v>424905744</v>
          </cell>
          <cell r="D4937" t="str">
            <v>FLEXTUENTI</v>
          </cell>
          <cell r="E4937" t="str">
            <v>DESPACHO</v>
          </cell>
          <cell r="F4937" t="str">
            <v>DERIVADO PICK UP</v>
          </cell>
          <cell r="G4937" t="str">
            <v>031080424905744</v>
          </cell>
          <cell r="H4937">
            <v>44965</v>
          </cell>
          <cell r="I4937" t="str">
            <v>ENTREGADO</v>
          </cell>
          <cell r="J4937">
            <v>44967</v>
          </cell>
          <cell r="K4937" t="str">
            <v>Nancy del Rocio Valdiviezo Alban</v>
          </cell>
          <cell r="L4937" t="str">
            <v>OFICINA TRAMACO QUITO SANTA CLARA</v>
          </cell>
        </row>
        <row r="4938">
          <cell r="A4938" t="str">
            <v>424905908</v>
          </cell>
          <cell r="B4938">
            <v>511808</v>
          </cell>
          <cell r="C4938" t="str">
            <v>424905908</v>
          </cell>
          <cell r="D4938" t="str">
            <v>FLEXTUENTI</v>
          </cell>
          <cell r="E4938" t="str">
            <v>DESPACHO</v>
          </cell>
          <cell r="F4938" t="str">
            <v>NORMAL</v>
          </cell>
          <cell r="G4938" t="str">
            <v>FT84911</v>
          </cell>
          <cell r="H4938">
            <v>44965</v>
          </cell>
          <cell r="I4938" t="str">
            <v>ENTREGADO</v>
          </cell>
          <cell r="J4938">
            <v>44966</v>
          </cell>
          <cell r="K4938" t="str">
            <v>Herbert Arnulfo Romero Quintin</v>
          </cell>
          <cell r="L4938" t="str">
            <v>TARQUI  DESTACAMENTO BASE SUR MNZ 668 SOLAR 11 JOSE ANTONIO CAJAMARCA</v>
          </cell>
        </row>
        <row r="4939">
          <cell r="A4939" t="str">
            <v>424906012</v>
          </cell>
          <cell r="B4939">
            <v>511809</v>
          </cell>
          <cell r="C4939" t="str">
            <v>424906012</v>
          </cell>
          <cell r="D4939" t="str">
            <v>FLEXTUENTI</v>
          </cell>
          <cell r="E4939" t="str">
            <v>DESPACHO</v>
          </cell>
          <cell r="F4939" t="str">
            <v>NORMAL</v>
          </cell>
          <cell r="G4939" t="str">
            <v>FT84922</v>
          </cell>
          <cell r="H4939">
            <v>44965</v>
          </cell>
          <cell r="I4939" t="str">
            <v>ENTREGADO</v>
          </cell>
          <cell r="J4939">
            <v>44966</v>
          </cell>
          <cell r="K4939" t="str">
            <v>Mayra Rivadeneira</v>
          </cell>
          <cell r="L4939" t="str">
            <v>MARISCAL SUCRE   YANEZ PINZON SN COLON</v>
          </cell>
        </row>
        <row r="4940">
          <cell r="A4940" t="str">
            <v>424906052</v>
          </cell>
          <cell r="B4940">
            <v>511810</v>
          </cell>
          <cell r="C4940" t="str">
            <v>424906052</v>
          </cell>
          <cell r="D4940" t="str">
            <v>FLEXTUENTI</v>
          </cell>
          <cell r="E4940" t="str">
            <v>DESPACHO</v>
          </cell>
          <cell r="F4940" t="str">
            <v>NORMAL</v>
          </cell>
          <cell r="G4940" t="str">
            <v>031080424906052</v>
          </cell>
          <cell r="H4940">
            <v>44965</v>
          </cell>
          <cell r="I4940" t="str">
            <v>ENTREGADO</v>
          </cell>
          <cell r="J4940">
            <v>44966</v>
          </cell>
          <cell r="K4940" t="str">
            <v>Adrian Vera velasquez</v>
          </cell>
          <cell r="L4940" t="str">
            <v>LOS ESTEROS  C 35  SN C  C 1</v>
          </cell>
        </row>
        <row r="4941">
          <cell r="A4941" t="str">
            <v>424906136</v>
          </cell>
          <cell r="B4941">
            <v>511811</v>
          </cell>
          <cell r="C4941" t="str">
            <v>424906136</v>
          </cell>
          <cell r="D4941" t="str">
            <v>FLEXTUENTI</v>
          </cell>
          <cell r="E4941" t="str">
            <v>DESPACHO</v>
          </cell>
          <cell r="F4941" t="str">
            <v>NORMAL</v>
          </cell>
          <cell r="G4941" t="str">
            <v>FT84906</v>
          </cell>
          <cell r="H4941">
            <v>44965</v>
          </cell>
          <cell r="I4941" t="str">
            <v>ENTREGADO</v>
          </cell>
          <cell r="J4941">
            <v>44966</v>
          </cell>
          <cell r="K4941" t="str">
            <v>Yudelia Betsabe Galarza Penafiel</v>
          </cell>
          <cell r="L4941" t="str">
            <v>LA PUNTILLA   AV LOS ARCOS SN AV SAMBORONDON</v>
          </cell>
        </row>
        <row r="4942">
          <cell r="A4942" t="str">
            <v>424906204</v>
          </cell>
          <cell r="B4942">
            <v>511812</v>
          </cell>
          <cell r="C4942" t="str">
            <v>424906204</v>
          </cell>
          <cell r="D4942" t="str">
            <v>FLEXTUENTI</v>
          </cell>
          <cell r="E4942" t="str">
            <v>DESPACHO</v>
          </cell>
          <cell r="F4942" t="str">
            <v>NORMAL</v>
          </cell>
          <cell r="G4942" t="str">
            <v>031080424906204</v>
          </cell>
          <cell r="H4942">
            <v>44965</v>
          </cell>
          <cell r="I4942" t="str">
            <v>INCIDENCIA</v>
          </cell>
          <cell r="J4942">
            <v>44973</v>
          </cell>
          <cell r="K4942" t="str">
            <v>Walter Orellana</v>
          </cell>
          <cell r="L4942" t="str">
            <v>TRES CERRITOS   DARIO MENA SN LUIS LARREA</v>
          </cell>
        </row>
        <row r="4943">
          <cell r="A4943" t="str">
            <v>424906264</v>
          </cell>
          <cell r="B4943">
            <v>511814</v>
          </cell>
          <cell r="C4943" t="str">
            <v>424906264</v>
          </cell>
          <cell r="D4943" t="str">
            <v>FLEXTUENTI</v>
          </cell>
          <cell r="E4943" t="str">
            <v>DESPACHO</v>
          </cell>
          <cell r="F4943" t="str">
            <v>NORMAL</v>
          </cell>
          <cell r="G4943" t="str">
            <v>031080424906264</v>
          </cell>
          <cell r="H4943">
            <v>44965</v>
          </cell>
          <cell r="I4943" t="str">
            <v>ENTREGADO</v>
          </cell>
          <cell r="J4943">
            <v>44966</v>
          </cell>
          <cell r="K4943" t="str">
            <v>Bryan Clavon</v>
          </cell>
          <cell r="L4943" t="str">
            <v>ESMERALDAS  JR CORONEL SN GUAYAQUIL</v>
          </cell>
        </row>
        <row r="4944">
          <cell r="A4944" t="str">
            <v>424906313</v>
          </cell>
          <cell r="B4944">
            <v>511815</v>
          </cell>
          <cell r="C4944" t="str">
            <v>424906313</v>
          </cell>
          <cell r="D4944" t="str">
            <v>FLEXTUENTI</v>
          </cell>
          <cell r="E4944" t="str">
            <v>DESPACHO</v>
          </cell>
          <cell r="F4944" t="str">
            <v>NORMAL</v>
          </cell>
          <cell r="G4944" t="str">
            <v>IC6744</v>
          </cell>
          <cell r="H4944">
            <v>44965</v>
          </cell>
          <cell r="I4944" t="str">
            <v>ENTREGADO</v>
          </cell>
          <cell r="J4944">
            <v>44966</v>
          </cell>
          <cell r="K4944" t="str">
            <v>Cesar Fernando Espinoza Cabrera</v>
          </cell>
          <cell r="L4944" t="str">
            <v>TOTORACOCHA  GONZALES SUAREZ SN PASEO MILCHICHIG</v>
          </cell>
        </row>
        <row r="4945">
          <cell r="A4945" t="str">
            <v>424906314</v>
          </cell>
          <cell r="B4945">
            <v>511816</v>
          </cell>
          <cell r="C4945" t="str">
            <v>424906314</v>
          </cell>
          <cell r="D4945" t="str">
            <v>FLEXTUENTI</v>
          </cell>
          <cell r="E4945" t="str">
            <v>DESPACHO</v>
          </cell>
          <cell r="F4945" t="str">
            <v>NORMAL</v>
          </cell>
          <cell r="G4945" t="str">
            <v>FT84910</v>
          </cell>
          <cell r="H4945">
            <v>44965</v>
          </cell>
          <cell r="I4945" t="str">
            <v>ENTREGADO</v>
          </cell>
          <cell r="J4945">
            <v>44966</v>
          </cell>
          <cell r="K4945" t="str">
            <v>Rosa Colombia Orrala Guzman</v>
          </cell>
          <cell r="L4945" t="str">
            <v>URDANETA  ANTONIO JOSE FRANCISCO DE SUCRE ALCALA 224 SANTA ELENA</v>
          </cell>
        </row>
        <row r="4946">
          <cell r="A4946" t="str">
            <v>424906317</v>
          </cell>
          <cell r="B4946">
            <v>511817</v>
          </cell>
          <cell r="C4946" t="str">
            <v>424906317</v>
          </cell>
          <cell r="D4946" t="str">
            <v>FLEXTUENTI</v>
          </cell>
          <cell r="E4946" t="str">
            <v>DESPACHO</v>
          </cell>
          <cell r="F4946" t="str">
            <v>NORMAL</v>
          </cell>
          <cell r="G4946" t="str">
            <v>031080424906317</v>
          </cell>
          <cell r="H4946">
            <v>44965</v>
          </cell>
          <cell r="I4946" t="str">
            <v>ENTREGADO</v>
          </cell>
          <cell r="J4946">
            <v>44966</v>
          </cell>
          <cell r="K4946" t="str">
            <v>Clara natalia Solorzano mero</v>
          </cell>
          <cell r="L4946" t="str">
            <v>LA AURORA     AV LEON FEBRES CORDERO  SN  KM 7 VIA A DAULE</v>
          </cell>
        </row>
        <row r="4947">
          <cell r="A4947" t="str">
            <v>424906327</v>
          </cell>
          <cell r="B4947">
            <v>511818</v>
          </cell>
          <cell r="C4947" t="str">
            <v>424906327</v>
          </cell>
          <cell r="D4947" t="str">
            <v>FLEXTUENTI</v>
          </cell>
          <cell r="E4947" t="str">
            <v>DESPACHO</v>
          </cell>
          <cell r="F4947" t="str">
            <v>NORMAL</v>
          </cell>
          <cell r="G4947" t="str">
            <v>031080424906327</v>
          </cell>
          <cell r="H4947">
            <v>44965</v>
          </cell>
          <cell r="I4947" t="str">
            <v>ENTREGADO</v>
          </cell>
          <cell r="J4947">
            <v>44968</v>
          </cell>
          <cell r="K4947" t="str">
            <v>Martha Orellana</v>
          </cell>
          <cell r="L4947" t="str">
            <v>PASCUALES  3ERA HERRADURA 27 NE MNZ 946 VILLA 5 AVENIDA 2A NE</v>
          </cell>
        </row>
        <row r="4948">
          <cell r="A4948" t="str">
            <v>424906392</v>
          </cell>
          <cell r="B4948">
            <v>511819</v>
          </cell>
          <cell r="C4948" t="str">
            <v>424906392</v>
          </cell>
          <cell r="D4948" t="str">
            <v>FLEXTUENTI</v>
          </cell>
          <cell r="E4948" t="str">
            <v>DESPACHO</v>
          </cell>
          <cell r="F4948" t="str">
            <v>NORMAL</v>
          </cell>
          <cell r="G4948" t="str">
            <v>FT84920</v>
          </cell>
          <cell r="H4948">
            <v>44965</v>
          </cell>
          <cell r="I4948" t="str">
            <v>ENTREGADO</v>
          </cell>
          <cell r="J4948">
            <v>44966</v>
          </cell>
          <cell r="K4948" t="str">
            <v>YOLANDA MARICELA CAMPOVERDE GUANCA</v>
          </cell>
          <cell r="L4948" t="str">
            <v>SOLANDA  AV TENEIENTE HUGO ORTIZ SN CALLE S24</v>
          </cell>
        </row>
        <row r="4949">
          <cell r="A4949" t="str">
            <v>424906393</v>
          </cell>
          <cell r="B4949">
            <v>511820</v>
          </cell>
          <cell r="C4949" t="str">
            <v>424906393</v>
          </cell>
          <cell r="D4949" t="str">
            <v>FLEXTUENTI</v>
          </cell>
          <cell r="E4949" t="str">
            <v>DESPACHO</v>
          </cell>
          <cell r="F4949" t="str">
            <v>NORMAL</v>
          </cell>
          <cell r="G4949" t="str">
            <v>FT84909</v>
          </cell>
          <cell r="H4949">
            <v>44965</v>
          </cell>
          <cell r="I4949" t="str">
            <v>ENTREGADO</v>
          </cell>
          <cell r="J4949">
            <v>44966</v>
          </cell>
          <cell r="K4949" t="str">
            <v>Wilson Coello</v>
          </cell>
          <cell r="L4949" t="str">
            <v>FEBRES CORDERO  CALLE SANTA ANA  SN  AV JOSE RODRIGUEZ BONIN</v>
          </cell>
        </row>
        <row r="4950">
          <cell r="A4950" t="str">
            <v>424906474</v>
          </cell>
          <cell r="B4950">
            <v>511821</v>
          </cell>
          <cell r="C4950" t="str">
            <v>424906474</v>
          </cell>
          <cell r="D4950" t="str">
            <v>FLEXTUENTI</v>
          </cell>
          <cell r="E4950" t="str">
            <v>DESPACHO</v>
          </cell>
          <cell r="F4950" t="str">
            <v>NORMAL</v>
          </cell>
          <cell r="G4950" t="str">
            <v>FT84919</v>
          </cell>
          <cell r="H4950">
            <v>44965</v>
          </cell>
          <cell r="I4950" t="str">
            <v>ENTREGADO</v>
          </cell>
          <cell r="J4950">
            <v>44966</v>
          </cell>
          <cell r="K4950" t="str">
            <v>YOLANDA MARICELA CAMPOVERDE GUANCA</v>
          </cell>
          <cell r="L4950" t="str">
            <v>SOLANDA  AV TNTE  HUGO ORTIZ SN  PSJE S24</v>
          </cell>
        </row>
        <row r="4951">
          <cell r="A4951" t="str">
            <v>424906475</v>
          </cell>
          <cell r="B4951">
            <v>511822</v>
          </cell>
          <cell r="C4951" t="str">
            <v>424906475</v>
          </cell>
          <cell r="D4951" t="str">
            <v>FLEXTUENTI</v>
          </cell>
          <cell r="E4951" t="str">
            <v>DESPACHO</v>
          </cell>
          <cell r="F4951" t="str">
            <v>NORMAL</v>
          </cell>
          <cell r="G4951" t="str">
            <v>FT84908</v>
          </cell>
          <cell r="H4951">
            <v>44965</v>
          </cell>
          <cell r="I4951" t="str">
            <v>ENTREGADO</v>
          </cell>
          <cell r="J4951">
            <v>44967</v>
          </cell>
          <cell r="K4951" t="str">
            <v>Roberto Carrasco</v>
          </cell>
          <cell r="L4951" t="str">
            <v>NUEVE DE OCTUBRE  JOSE VELEZ 1016 QUITO</v>
          </cell>
        </row>
        <row r="4952">
          <cell r="A4952" t="str">
            <v>424906477</v>
          </cell>
          <cell r="B4952">
            <v>511823</v>
          </cell>
          <cell r="C4952" t="str">
            <v>424906477</v>
          </cell>
          <cell r="D4952" t="str">
            <v>FLEXTUENTI</v>
          </cell>
          <cell r="E4952" t="str">
            <v>DESPACHO</v>
          </cell>
          <cell r="F4952" t="str">
            <v>NORMAL</v>
          </cell>
          <cell r="G4952" t="str">
            <v>031080424906477</v>
          </cell>
          <cell r="H4952">
            <v>44965</v>
          </cell>
          <cell r="I4952" t="str">
            <v>ENTREGADO</v>
          </cell>
          <cell r="J4952">
            <v>44967</v>
          </cell>
          <cell r="K4952" t="str">
            <v>Alexis Parraga Romero</v>
          </cell>
          <cell r="L4952" t="str">
            <v>SAN VICENTE CALLE PABLO GARCIA  SN  AV MANABI</v>
          </cell>
        </row>
        <row r="4953">
          <cell r="A4953" t="str">
            <v>424906491</v>
          </cell>
          <cell r="B4953">
            <v>511824</v>
          </cell>
          <cell r="C4953" t="str">
            <v>424906491</v>
          </cell>
          <cell r="D4953" t="str">
            <v>FLEXTUENTI</v>
          </cell>
          <cell r="E4953" t="str">
            <v>DESPACHO</v>
          </cell>
          <cell r="F4953" t="str">
            <v>NORMAL</v>
          </cell>
          <cell r="G4953" t="str">
            <v>031080424906491</v>
          </cell>
          <cell r="H4953">
            <v>44965</v>
          </cell>
          <cell r="I4953" t="str">
            <v>ENTREGADO</v>
          </cell>
          <cell r="J4953">
            <v>44966</v>
          </cell>
          <cell r="K4953" t="str">
            <v>Silvio Leonardo Cedeno Guevara</v>
          </cell>
          <cell r="L4953" t="str">
            <v>MANTA   AV 8  SN  AV 7</v>
          </cell>
        </row>
        <row r="4954">
          <cell r="A4954" t="str">
            <v>424906541</v>
          </cell>
          <cell r="B4954">
            <v>511825</v>
          </cell>
          <cell r="C4954" t="str">
            <v>424906541</v>
          </cell>
          <cell r="D4954" t="str">
            <v>FLEXTUENTI</v>
          </cell>
          <cell r="E4954" t="str">
            <v>DESPACHO</v>
          </cell>
          <cell r="F4954" t="str">
            <v>NORMAL</v>
          </cell>
          <cell r="G4954" t="str">
            <v>031080424906541</v>
          </cell>
          <cell r="H4954">
            <v>44965</v>
          </cell>
          <cell r="I4954" t="str">
            <v>ENTREGADO</v>
          </cell>
          <cell r="J4954">
            <v>44966</v>
          </cell>
          <cell r="K4954" t="str">
            <v>Veronica Fuentes</v>
          </cell>
          <cell r="L4954" t="str">
            <v>LIZARZABURU   RIO PAUTE SN ROMERO Y CORDERO</v>
          </cell>
        </row>
        <row r="4955">
          <cell r="A4955" t="str">
            <v>WS414892174</v>
          </cell>
          <cell r="B4955">
            <v>511826</v>
          </cell>
          <cell r="C4955" t="str">
            <v>WS414892174</v>
          </cell>
          <cell r="D4955" t="str">
            <v>FLEXTUENTI</v>
          </cell>
          <cell r="E4955" t="str">
            <v>DESPACHO</v>
          </cell>
          <cell r="F4955" t="str">
            <v>NORMAL</v>
          </cell>
          <cell r="G4955" t="str">
            <v>FT84907</v>
          </cell>
          <cell r="H4955">
            <v>44965</v>
          </cell>
          <cell r="I4955" t="str">
            <v>ENTREGADO</v>
          </cell>
          <cell r="J4955">
            <v>44966</v>
          </cell>
          <cell r="K4955" t="str">
            <v>David Alberto Banchon Fajardo</v>
          </cell>
          <cell r="L4955" t="str">
            <v>TARQUI  AV ROBERTO GILBER SN NICASIO SAFADI</v>
          </cell>
        </row>
        <row r="4956">
          <cell r="A4956" t="str">
            <v>414876939</v>
          </cell>
          <cell r="B4956">
            <v>511784</v>
          </cell>
          <cell r="C4956" t="str">
            <v>414876939</v>
          </cell>
          <cell r="D4956" t="str">
            <v>FLEXTUENTI</v>
          </cell>
          <cell r="E4956" t="str">
            <v>DESPACHO</v>
          </cell>
          <cell r="F4956" t="str">
            <v>NORMAL</v>
          </cell>
          <cell r="G4956" t="str">
            <v>031080414876939</v>
          </cell>
          <cell r="H4956">
            <v>44965</v>
          </cell>
          <cell r="I4956" t="str">
            <v>DEVOLUCION_EN_PROCESO</v>
          </cell>
          <cell r="J4956">
            <v>44973</v>
          </cell>
          <cell r="K4956" t="str">
            <v>Marilyn Monar</v>
          </cell>
          <cell r="L4956" t="str">
            <v>MALDONADO CALLE SALVADOR  SN  ARGENTINA</v>
          </cell>
        </row>
        <row r="4957">
          <cell r="A4957" t="str">
            <v>414891785</v>
          </cell>
          <cell r="B4957">
            <v>511786</v>
          </cell>
          <cell r="C4957" t="str">
            <v>414891785</v>
          </cell>
          <cell r="D4957" t="str">
            <v>FLEXTUENTI</v>
          </cell>
          <cell r="E4957" t="str">
            <v>DESPACHO</v>
          </cell>
          <cell r="F4957" t="str">
            <v>NORMAL</v>
          </cell>
          <cell r="G4957" t="str">
            <v>FT84933</v>
          </cell>
          <cell r="H4957">
            <v>44965</v>
          </cell>
          <cell r="I4957" t="str">
            <v>ENTREGADO</v>
          </cell>
          <cell r="J4957">
            <v>44966</v>
          </cell>
          <cell r="K4957" t="str">
            <v>David Fernando Toledo Orellana</v>
          </cell>
          <cell r="L4957" t="str">
            <v>INAQUITO  ALPALLANA  E7183 WHYMPER</v>
          </cell>
        </row>
        <row r="4958">
          <cell r="A4958" t="str">
            <v>414891900</v>
          </cell>
          <cell r="B4958">
            <v>511787</v>
          </cell>
          <cell r="C4958" t="str">
            <v>414891900</v>
          </cell>
          <cell r="D4958" t="str">
            <v>FLEXTUENTI</v>
          </cell>
          <cell r="E4958" t="str">
            <v>DESPACHO</v>
          </cell>
          <cell r="F4958" t="str">
            <v>NORMAL</v>
          </cell>
          <cell r="G4958" t="str">
            <v>031080414891900</v>
          </cell>
          <cell r="H4958">
            <v>44965</v>
          </cell>
          <cell r="I4958" t="str">
            <v>ENTREGADO</v>
          </cell>
          <cell r="J4958">
            <v>44972</v>
          </cell>
          <cell r="K4958" t="str">
            <v>Juan Salazar</v>
          </cell>
          <cell r="L4958" t="str">
            <v>PLAYAS AV SEPTIMA  SN CALLE SEXTA</v>
          </cell>
        </row>
        <row r="4959">
          <cell r="A4959" t="str">
            <v>414891909</v>
          </cell>
          <cell r="B4959">
            <v>511788</v>
          </cell>
          <cell r="C4959" t="str">
            <v>414891909</v>
          </cell>
          <cell r="D4959" t="str">
            <v>FLEXTUENTI</v>
          </cell>
          <cell r="E4959" t="str">
            <v>DESPACHO</v>
          </cell>
          <cell r="F4959" t="str">
            <v>NORMAL</v>
          </cell>
          <cell r="G4959" t="str">
            <v>FT84932</v>
          </cell>
          <cell r="H4959">
            <v>44965</v>
          </cell>
          <cell r="I4959" t="str">
            <v>ENTREGADO</v>
          </cell>
          <cell r="J4959">
            <v>44966</v>
          </cell>
          <cell r="K4959" t="str">
            <v>Alex Soldado</v>
          </cell>
          <cell r="L4959" t="str">
            <v>CALDERON  JAIME ROLDOS AGUILERA N14 182 RIO CAYAMBE</v>
          </cell>
        </row>
        <row r="4960">
          <cell r="A4960" t="str">
            <v>414891951</v>
          </cell>
          <cell r="B4960">
            <v>511789</v>
          </cell>
          <cell r="C4960" t="str">
            <v>414891951</v>
          </cell>
          <cell r="D4960" t="str">
            <v>FLEXTUENTI</v>
          </cell>
          <cell r="E4960" t="str">
            <v>DESPACHO</v>
          </cell>
          <cell r="F4960" t="str">
            <v>NORMAL</v>
          </cell>
          <cell r="G4960" t="str">
            <v>FT84931</v>
          </cell>
          <cell r="H4960">
            <v>44965</v>
          </cell>
          <cell r="I4960" t="str">
            <v>ENTREGADO</v>
          </cell>
          <cell r="J4960">
            <v>44966</v>
          </cell>
          <cell r="K4960" t="str">
            <v>John Llive</v>
          </cell>
          <cell r="L4960" t="str">
            <v>COTOCOLLAO  CALLE YANACONA N74 OE6L</v>
          </cell>
        </row>
        <row r="4961">
          <cell r="A4961" t="str">
            <v>414891992</v>
          </cell>
          <cell r="B4961">
            <v>511790</v>
          </cell>
          <cell r="C4961" t="str">
            <v>414891992</v>
          </cell>
          <cell r="D4961" t="str">
            <v>FLEXTUENTI</v>
          </cell>
          <cell r="E4961" t="str">
            <v>DESPACHO</v>
          </cell>
          <cell r="F4961" t="str">
            <v>NORMAL</v>
          </cell>
          <cell r="G4961" t="str">
            <v>031080414891992</v>
          </cell>
          <cell r="H4961">
            <v>44965</v>
          </cell>
          <cell r="I4961" t="str">
            <v>ENTREGADO</v>
          </cell>
          <cell r="J4961">
            <v>44966</v>
          </cell>
          <cell r="K4961" t="str">
            <v>Janeth Alexandra Calle Avila</v>
          </cell>
          <cell r="L4961" t="str">
            <v>LA TRONCAL CALLE 1 DE MAYO  SN  25 DE DICIEMBRE</v>
          </cell>
        </row>
        <row r="4962">
          <cell r="A4962" t="str">
            <v>11801</v>
          </cell>
          <cell r="B4962">
            <v>511782</v>
          </cell>
          <cell r="C4962" t="str">
            <v>11801</v>
          </cell>
          <cell r="D4962" t="str">
            <v>MOVISTAR</v>
          </cell>
          <cell r="E4962" t="str">
            <v>RETIRO</v>
          </cell>
          <cell r="F4962" t="str">
            <v>NORMAL</v>
          </cell>
          <cell r="G4962" t="str">
            <v>031002004247401</v>
          </cell>
          <cell r="H4962">
            <v>44965</v>
          </cell>
          <cell r="I4962" t="str">
            <v>ENTREGADO</v>
          </cell>
          <cell r="J4962">
            <v>44972</v>
          </cell>
          <cell r="K4962" t="str">
            <v>FLEXNET - LI</v>
          </cell>
          <cell r="L4962" t="str">
            <v>CALLE 28 DE JUNIO S/N Y GARCIA MORENO ENTRADA LLANO GRANDE</v>
          </cell>
        </row>
        <row r="4963">
          <cell r="A4963" t="str">
            <v>11802</v>
          </cell>
          <cell r="B4963">
            <v>511783</v>
          </cell>
          <cell r="C4963" t="str">
            <v>11802</v>
          </cell>
          <cell r="D4963" t="str">
            <v>MOVISTAR</v>
          </cell>
          <cell r="E4963" t="str">
            <v>RETIRO</v>
          </cell>
          <cell r="F4963" t="str">
            <v>NORMAL</v>
          </cell>
          <cell r="G4963" t="str">
            <v>031002004247346</v>
          </cell>
          <cell r="H4963">
            <v>44965</v>
          </cell>
          <cell r="I4963" t="str">
            <v>ENTREGADO</v>
          </cell>
          <cell r="J4963">
            <v>44972</v>
          </cell>
          <cell r="K4963" t="str">
            <v>FLEXNET - LI</v>
          </cell>
          <cell r="L4963" t="str">
            <v>CALLE 28 DE JUNIO S/N Y GARCIA MORENO ENTRADA LLANO GRANDE</v>
          </cell>
        </row>
        <row r="4964">
          <cell r="A4964" t="str">
            <v>23-330</v>
          </cell>
          <cell r="B4964">
            <v>511769</v>
          </cell>
          <cell r="C4964" t="str">
            <v>23-330</v>
          </cell>
          <cell r="D4964" t="str">
            <v>VENTURA</v>
          </cell>
          <cell r="E4964" t="str">
            <v>DESPACHO</v>
          </cell>
          <cell r="F4964" t="str">
            <v>NORMAL</v>
          </cell>
          <cell r="G4964" t="str">
            <v>IC6735</v>
          </cell>
          <cell r="H4964">
            <v>44965</v>
          </cell>
          <cell r="I4964" t="str">
            <v>ENTREGADO</v>
          </cell>
          <cell r="J4964">
            <v>44966</v>
          </cell>
          <cell r="K4964" t="str">
            <v>PROAUTO C.A. CUENCA</v>
          </cell>
          <cell r="L4964" t="str">
            <v>AV. GIL RAMIREZ DAVALOS Y TURUHAYCO</v>
          </cell>
        </row>
        <row r="4965">
          <cell r="A4965" t="str">
            <v>23-325</v>
          </cell>
          <cell r="B4965">
            <v>511770</v>
          </cell>
          <cell r="C4965" t="str">
            <v>23-325</v>
          </cell>
          <cell r="D4965" t="str">
            <v>VENTURA</v>
          </cell>
          <cell r="E4965" t="str">
            <v>DESPACHO</v>
          </cell>
          <cell r="F4965" t="str">
            <v>NORMAL</v>
          </cell>
          <cell r="G4965" t="str">
            <v>FT84819</v>
          </cell>
          <cell r="H4965">
            <v>44965</v>
          </cell>
          <cell r="I4965" t="str">
            <v>ENTREGADO</v>
          </cell>
          <cell r="J4965">
            <v>44966</v>
          </cell>
          <cell r="K4965" t="str">
            <v>E. MAULME C.A. GYE</v>
          </cell>
          <cell r="L4965" t="str">
            <v xml:space="preserve">AV DE LAS AMERICAS 601 Y CALLE 13 </v>
          </cell>
        </row>
        <row r="4966">
          <cell r="A4966" t="str">
            <v>23-331</v>
          </cell>
          <cell r="B4966">
            <v>511771</v>
          </cell>
          <cell r="C4966" t="str">
            <v>23-331</v>
          </cell>
          <cell r="D4966" t="str">
            <v>VENTURA</v>
          </cell>
          <cell r="E4966" t="str">
            <v>DESPACHO</v>
          </cell>
          <cell r="F4966" t="str">
            <v>NORMAL</v>
          </cell>
          <cell r="G4966" t="str">
            <v>FT84905</v>
          </cell>
          <cell r="H4966">
            <v>44965</v>
          </cell>
          <cell r="I4966" t="str">
            <v>ENTREGADO</v>
          </cell>
          <cell r="J4966">
            <v>44966</v>
          </cell>
          <cell r="K4966" t="str">
            <v>PROAUTO QUITO</v>
          </cell>
          <cell r="L4966" t="str">
            <v>AV. ELOY ALFARO Y RUSIA</v>
          </cell>
        </row>
        <row r="4967">
          <cell r="A4967" t="str">
            <v>23-322</v>
          </cell>
          <cell r="B4967">
            <v>511772</v>
          </cell>
          <cell r="C4967" t="str">
            <v>23-322</v>
          </cell>
          <cell r="D4967" t="str">
            <v>VENTURA</v>
          </cell>
          <cell r="E4967" t="str">
            <v>DESPACHO</v>
          </cell>
          <cell r="F4967" t="str">
            <v>NORMAL</v>
          </cell>
          <cell r="G4967" t="str">
            <v>FT85164</v>
          </cell>
          <cell r="H4967">
            <v>44965</v>
          </cell>
          <cell r="I4967" t="str">
            <v>ENTREGADO</v>
          </cell>
          <cell r="J4967">
            <v>44967</v>
          </cell>
          <cell r="K4967" t="str">
            <v>IMPOVENTURA</v>
          </cell>
          <cell r="L4967" t="str">
            <v>CALLE DEL ESTABLO Y DEL CHARRO</v>
          </cell>
        </row>
        <row r="4968">
          <cell r="A4968" t="str">
            <v>23-320</v>
          </cell>
          <cell r="B4968">
            <v>511773</v>
          </cell>
          <cell r="C4968" t="str">
            <v>23-320</v>
          </cell>
          <cell r="D4968" t="str">
            <v>VENTURA</v>
          </cell>
          <cell r="E4968" t="str">
            <v>DESPACHO</v>
          </cell>
          <cell r="F4968" t="str">
            <v>NORMAL</v>
          </cell>
          <cell r="G4968" t="str">
            <v>031002004247273</v>
          </cell>
          <cell r="H4968">
            <v>44965</v>
          </cell>
          <cell r="I4968" t="str">
            <v>ENTREGADO</v>
          </cell>
          <cell r="J4968">
            <v>44966</v>
          </cell>
          <cell r="K4968" t="str">
            <v>ASSA MIRAFLORES</v>
          </cell>
          <cell r="L4968" t="str">
            <v>AV FRANCISCO FLOR Y BOLIVAR</v>
          </cell>
        </row>
        <row r="4969">
          <cell r="A4969" t="str">
            <v>23-323</v>
          </cell>
          <cell r="B4969">
            <v>511774</v>
          </cell>
          <cell r="C4969" t="str">
            <v>23-323</v>
          </cell>
          <cell r="D4969" t="str">
            <v>VENTURA</v>
          </cell>
          <cell r="E4969" t="str">
            <v>DESPACHO</v>
          </cell>
          <cell r="F4969" t="str">
            <v>NORMAL</v>
          </cell>
          <cell r="G4969" t="str">
            <v>FT84898</v>
          </cell>
          <cell r="H4969">
            <v>44965</v>
          </cell>
          <cell r="I4969" t="str">
            <v>ENTREGADO</v>
          </cell>
          <cell r="J4969">
            <v>44966</v>
          </cell>
          <cell r="K4969" t="str">
            <v>ASSA VALLE</v>
          </cell>
          <cell r="L4969" t="str">
            <v>CALLE ISABELA ENTRE AV. SAN LUIS Y AV.GENERAL</v>
          </cell>
        </row>
        <row r="4970">
          <cell r="A4970" t="str">
            <v>23-326</v>
          </cell>
          <cell r="B4970">
            <v>511775</v>
          </cell>
          <cell r="C4970" t="str">
            <v>23-326</v>
          </cell>
          <cell r="D4970" t="str">
            <v>VENTURA</v>
          </cell>
          <cell r="E4970" t="str">
            <v>DESPACHO</v>
          </cell>
          <cell r="F4970" t="str">
            <v>NORMAL</v>
          </cell>
          <cell r="G4970" t="str">
            <v>FT84864</v>
          </cell>
          <cell r="H4970">
            <v>44965</v>
          </cell>
          <cell r="I4970" t="str">
            <v>ENTREGADO</v>
          </cell>
          <cell r="J4970">
            <v>44966</v>
          </cell>
          <cell r="K4970" t="str">
            <v>ECUAWAGEN</v>
          </cell>
          <cell r="L4970" t="str">
            <v> AV. DE LOS GRANADOS E14-70 E ISLA MARCHENA.</v>
          </cell>
        </row>
        <row r="4971">
          <cell r="A4971" t="str">
            <v>23-321</v>
          </cell>
          <cell r="B4971">
            <v>511776</v>
          </cell>
          <cell r="C4971" t="str">
            <v>23-321</v>
          </cell>
          <cell r="D4971" t="str">
            <v>VENTURA</v>
          </cell>
          <cell r="E4971" t="str">
            <v>DESPACHO</v>
          </cell>
          <cell r="F4971" t="str">
            <v>NORMAL</v>
          </cell>
          <cell r="G4971" t="str">
            <v>FT84897</v>
          </cell>
          <cell r="H4971">
            <v>44965</v>
          </cell>
          <cell r="I4971" t="str">
            <v>ENTREGADO</v>
          </cell>
          <cell r="J4971">
            <v>44966</v>
          </cell>
          <cell r="K4971" t="str">
            <v>ASSA QUITO SUR</v>
          </cell>
          <cell r="L4971" t="str">
            <v>AV. MALDONADO S12-72 Y PUJILI</v>
          </cell>
        </row>
        <row r="4972">
          <cell r="A4972" t="str">
            <v>23-324</v>
          </cell>
          <cell r="B4972">
            <v>511777</v>
          </cell>
          <cell r="C4972" t="str">
            <v>23-324</v>
          </cell>
          <cell r="D4972" t="str">
            <v>VENTURA</v>
          </cell>
          <cell r="E4972" t="str">
            <v>DESPACHO</v>
          </cell>
          <cell r="F4972" t="str">
            <v>NORMAL</v>
          </cell>
          <cell r="G4972" t="str">
            <v>FT84818</v>
          </cell>
          <cell r="H4972">
            <v>44965</v>
          </cell>
          <cell r="I4972" t="str">
            <v>ENTREGADO</v>
          </cell>
          <cell r="J4972">
            <v>44966</v>
          </cell>
          <cell r="K4972" t="str">
            <v>DISMARKLUB GYE</v>
          </cell>
          <cell r="L4972" t="str">
            <v>AV. CARLOS JULIO AROSEMENA KM 11 ½</v>
          </cell>
        </row>
        <row r="4973">
          <cell r="A4973" t="str">
            <v>23-329</v>
          </cell>
          <cell r="B4973">
            <v>511778</v>
          </cell>
          <cell r="C4973" t="str">
            <v>23-329</v>
          </cell>
          <cell r="D4973" t="str">
            <v>VENTURA</v>
          </cell>
          <cell r="E4973" t="str">
            <v>DESPACHO</v>
          </cell>
          <cell r="F4973" t="str">
            <v>NORMAL</v>
          </cell>
          <cell r="G4973" t="str">
            <v>FT84825</v>
          </cell>
          <cell r="H4973">
            <v>44965</v>
          </cell>
          <cell r="I4973" t="str">
            <v>ENTREGADO</v>
          </cell>
          <cell r="J4973">
            <v>44966</v>
          </cell>
          <cell r="K4973" t="str">
            <v>MUNDO MOTRIZ</v>
          </cell>
          <cell r="L4973" t="str">
            <v>AV. ELOY ALFARO Y DE LAS ANONAS</v>
          </cell>
        </row>
        <row r="4974">
          <cell r="A4974" t="str">
            <v>23-319</v>
          </cell>
          <cell r="B4974">
            <v>511780</v>
          </cell>
          <cell r="C4974" t="str">
            <v>23-319</v>
          </cell>
          <cell r="D4974" t="str">
            <v>VENTURA</v>
          </cell>
          <cell r="E4974" t="str">
            <v>DESPACHO</v>
          </cell>
          <cell r="F4974" t="str">
            <v>NORMAL</v>
          </cell>
          <cell r="G4974" t="str">
            <v>031002004247274</v>
          </cell>
          <cell r="H4974">
            <v>44965</v>
          </cell>
          <cell r="I4974" t="str">
            <v>ENTREGADO</v>
          </cell>
          <cell r="J4974">
            <v>44966</v>
          </cell>
          <cell r="K4974" t="str">
            <v>ASSA AMBATO MATRIZ</v>
          </cell>
          <cell r="L4974" t="str">
            <v>AV. ATAHUALPA Y RIO GUAYLLABAMBA</v>
          </cell>
        </row>
        <row r="4975">
          <cell r="A4975" t="str">
            <v>23-328</v>
          </cell>
          <cell r="B4975">
            <v>511781</v>
          </cell>
          <cell r="C4975" t="str">
            <v>23-328</v>
          </cell>
          <cell r="D4975" t="str">
            <v>VENTURA</v>
          </cell>
          <cell r="E4975" t="str">
            <v>DESPACHO</v>
          </cell>
          <cell r="F4975" t="str">
            <v>NORMAL</v>
          </cell>
          <cell r="G4975" t="str">
            <v>031002004247275</v>
          </cell>
          <cell r="H4975">
            <v>44965</v>
          </cell>
          <cell r="I4975" t="str">
            <v>ENTREGADO</v>
          </cell>
          <cell r="J4975">
            <v>44966</v>
          </cell>
          <cell r="K4975" t="str">
            <v xml:space="preserve">MIRASOL LOJA </v>
          </cell>
          <cell r="L4975" t="str">
            <v>AV. ISIDRO AYORA Y JUAN JOSE FLORES </v>
          </cell>
        </row>
        <row r="4976">
          <cell r="A4976" t="str">
            <v>2023-01508</v>
          </cell>
          <cell r="B4976">
            <v>511768</v>
          </cell>
          <cell r="C4976" t="str">
            <v>2023-01508</v>
          </cell>
          <cell r="D4976" t="str">
            <v>TUENTI</v>
          </cell>
          <cell r="E4976" t="str">
            <v>DESPACHO</v>
          </cell>
          <cell r="F4976" t="str">
            <v>NORMAL</v>
          </cell>
          <cell r="G4976" t="str">
            <v>031080202301508</v>
          </cell>
          <cell r="H4976">
            <v>44965</v>
          </cell>
          <cell r="I4976" t="str">
            <v>ENTREGADO</v>
          </cell>
          <cell r="J4976">
            <v>44966</v>
          </cell>
          <cell r="K4976" t="str">
            <v>TUNGURAHUA (PRILANTEC)_COELLO ARCENTALES GUIDO ARMANDO</v>
          </cell>
          <cell r="L4976" t="str">
            <v>AVDA CEVALLOS 07 16 Y AYLLON 2DO PISO</v>
          </cell>
        </row>
        <row r="4977">
          <cell r="A4977" t="str">
            <v>2023-01480</v>
          </cell>
          <cell r="B4977">
            <v>511740</v>
          </cell>
          <cell r="C4977" t="str">
            <v>2023-01480</v>
          </cell>
          <cell r="D4977" t="str">
            <v>MOVISTAR</v>
          </cell>
          <cell r="E4977" t="str">
            <v>DESPACHO</v>
          </cell>
          <cell r="F4977" t="str">
            <v>NORMAL</v>
          </cell>
          <cell r="G4977" t="str">
            <v>031080202301480</v>
          </cell>
          <cell r="H4977">
            <v>44965</v>
          </cell>
          <cell r="I4977" t="str">
            <v>ENTREGADO</v>
          </cell>
          <cell r="J4977">
            <v>44966</v>
          </cell>
          <cell r="K4977" t="str">
            <v>CAVS SAN MARINO_CARLOS FRANCO_ERIKA GOMEZ_IAN RIVERA</v>
          </cell>
          <cell r="L4977" t="str">
            <v>AV FRANCISCO DE ORELLANA SN Y AV PLAZA DANIN</v>
          </cell>
        </row>
        <row r="4978">
          <cell r="A4978" t="str">
            <v>2023-01481</v>
          </cell>
          <cell r="B4978">
            <v>511741</v>
          </cell>
          <cell r="C4978" t="str">
            <v>2023-01481</v>
          </cell>
          <cell r="D4978" t="str">
            <v>MOVISTAR</v>
          </cell>
          <cell r="E4978" t="str">
            <v>DESPACHO</v>
          </cell>
          <cell r="F4978" t="str">
            <v>NORMAL</v>
          </cell>
          <cell r="G4978" t="str">
            <v>031080202301481</v>
          </cell>
          <cell r="H4978">
            <v>44965</v>
          </cell>
          <cell r="I4978" t="str">
            <v>ENTREGADO</v>
          </cell>
          <cell r="J4978">
            <v>44966</v>
          </cell>
          <cell r="K4978" t="str">
            <v>CAVS QUICENTRO_KLEVER ANDRES REA BARRERA_ESTEBAN ALEJANDRO JIMENEZ ORTIZ</v>
          </cell>
          <cell r="L4978" t="str">
            <v>AV 6 DE DICIEMBRE NOP104 Y NACIONES UNIDAS CQUICENTRO SHOPPING PLANTA ALTA LOCAL 9</v>
          </cell>
        </row>
        <row r="4979">
          <cell r="A4979" t="str">
            <v>2023-01482</v>
          </cell>
          <cell r="B4979">
            <v>511742</v>
          </cell>
          <cell r="C4979" t="str">
            <v>2023-01482</v>
          </cell>
          <cell r="D4979" t="str">
            <v>MOVISTAR</v>
          </cell>
          <cell r="E4979" t="str">
            <v>DESPACHO</v>
          </cell>
          <cell r="F4979" t="str">
            <v>NORMAL</v>
          </cell>
          <cell r="G4979" t="str">
            <v>031080202301482</v>
          </cell>
          <cell r="H4979">
            <v>44965</v>
          </cell>
          <cell r="I4979" t="str">
            <v>ENTREGADO</v>
          </cell>
          <cell r="J4979">
            <v>44966</v>
          </cell>
          <cell r="K4979" t="str">
            <v>CAVS MALL DEL RIO_SANTIAGO IVAN PINEDA BERMEO_ALIRIO JOSE BRICENO RIVAS</v>
          </cell>
          <cell r="L4979" t="str">
            <v>AV FELIPE II LB86 Y CIRCUNVALACION SUR CC MALL DEL RIO</v>
          </cell>
        </row>
        <row r="4980">
          <cell r="A4980" t="str">
            <v>2023-01483</v>
          </cell>
          <cell r="B4980">
            <v>511743</v>
          </cell>
          <cell r="C4980" t="str">
            <v>2023-01483</v>
          </cell>
          <cell r="D4980" t="str">
            <v>MOVISTAR</v>
          </cell>
          <cell r="E4980" t="str">
            <v>DESPACHO</v>
          </cell>
          <cell r="F4980" t="str">
            <v>NORMAL</v>
          </cell>
          <cell r="G4980" t="str">
            <v>031080202301483</v>
          </cell>
          <cell r="H4980">
            <v>44965</v>
          </cell>
          <cell r="I4980" t="str">
            <v>ENTREGADO</v>
          </cell>
          <cell r="J4980">
            <v>44966</v>
          </cell>
          <cell r="K4980" t="str">
            <v>CAV MALL DEL PACIFICO_Maria Fernanda Carvajal Reinoso</v>
          </cell>
          <cell r="L4980" t="str">
            <v>Avenida Malecon y Calle 23 , Centro Comercial Mall del Pacifico, Local PB -057-058</v>
          </cell>
        </row>
        <row r="4981">
          <cell r="A4981" t="str">
            <v>2023-01484</v>
          </cell>
          <cell r="B4981">
            <v>511744</v>
          </cell>
          <cell r="C4981" t="str">
            <v>2023-01484</v>
          </cell>
          <cell r="D4981" t="str">
            <v>MOVISTAR</v>
          </cell>
          <cell r="E4981" t="str">
            <v>DESPACHO</v>
          </cell>
          <cell r="F4981" t="str">
            <v>NORMAL</v>
          </cell>
          <cell r="G4981" t="str">
            <v>FT84936</v>
          </cell>
          <cell r="H4981">
            <v>44965</v>
          </cell>
          <cell r="I4981" t="str">
            <v>ENTREGADO</v>
          </cell>
          <cell r="J4981">
            <v>44966</v>
          </cell>
          <cell r="K4981" t="str">
            <v>FDV&amp;H PRODUCTOS Y SERVICIOS_VICTOR HUGO FLORES DE VALGAZ ANDRADE</v>
          </cell>
          <cell r="L4981" t="str">
            <v>CALLE CHAULLABAMBA N32 Y ABDON CALDERON SEC CONOCOTO CJTO. LA SEVILLANA CASA 16</v>
          </cell>
        </row>
        <row r="4982">
          <cell r="A4982" t="str">
            <v>2023-01485</v>
          </cell>
          <cell r="B4982">
            <v>511745</v>
          </cell>
          <cell r="C4982" t="str">
            <v>2023-01485</v>
          </cell>
          <cell r="D4982" t="str">
            <v>MOVISTAR</v>
          </cell>
          <cell r="E4982" t="str">
            <v>DESPACHO</v>
          </cell>
          <cell r="F4982" t="str">
            <v>NORMAL</v>
          </cell>
          <cell r="G4982" t="str">
            <v>031080202301485</v>
          </cell>
          <cell r="H4982">
            <v>44965</v>
          </cell>
          <cell r="I4982" t="str">
            <v>ENTREGADO</v>
          </cell>
          <cell r="J4982">
            <v>44966</v>
          </cell>
          <cell r="K4982" t="str">
            <v>CELL EXPRESS LATACUNGA_XAVIER BENITEZ</v>
          </cell>
          <cell r="L4982" t="str">
            <v>AV GUAYAQUIL Y 2 DE MAYO LATACUNGA</v>
          </cell>
        </row>
        <row r="4983">
          <cell r="A4983" t="str">
            <v>2023-01486</v>
          </cell>
          <cell r="B4983">
            <v>511746</v>
          </cell>
          <cell r="C4983" t="str">
            <v>2023-01486</v>
          </cell>
          <cell r="D4983" t="str">
            <v>MOVISTAR</v>
          </cell>
          <cell r="E4983" t="str">
            <v>DESPACHO</v>
          </cell>
          <cell r="F4983" t="str">
            <v>NORMAL</v>
          </cell>
          <cell r="G4983" t="str">
            <v>031080202301486</v>
          </cell>
          <cell r="H4983">
            <v>44965</v>
          </cell>
          <cell r="I4983" t="str">
            <v>ENTREGADO</v>
          </cell>
          <cell r="J4983">
            <v>44968</v>
          </cell>
          <cell r="K4983" t="str">
            <v>DIPOR PUYO_ROY PINEDA</v>
          </cell>
          <cell r="L4983" t="str">
            <v>Via al Tena Km 2 1/2 / Juanto a la bodega de Pilsener / Sector de Marcos</v>
          </cell>
        </row>
        <row r="4984">
          <cell r="A4984" t="str">
            <v>2023-01487</v>
          </cell>
          <cell r="B4984">
            <v>511747</v>
          </cell>
          <cell r="C4984" t="str">
            <v>2023-01487</v>
          </cell>
          <cell r="D4984" t="str">
            <v>MOVISTAR</v>
          </cell>
          <cell r="E4984" t="str">
            <v>DESPACHO</v>
          </cell>
          <cell r="F4984" t="str">
            <v>NORMAL</v>
          </cell>
          <cell r="G4984" t="str">
            <v>FT84937</v>
          </cell>
          <cell r="H4984">
            <v>44965</v>
          </cell>
          <cell r="I4984" t="str">
            <v>ENTREGADO</v>
          </cell>
          <cell r="J4984">
            <v>44966</v>
          </cell>
          <cell r="K4984" t="str">
            <v>DIPOR QUITO NORTE_MARCO CARVAJAL</v>
          </cell>
          <cell r="L4984" t="str">
            <v>QUITO / CALDERON  Gabriel Garcia Moreno, 170211, Calderon / Panamericana Norte, junto a la fabrica de Harina YA Ecuador</v>
          </cell>
        </row>
        <row r="4985">
          <cell r="A4985" t="str">
            <v>2023-01488</v>
          </cell>
          <cell r="B4985">
            <v>511748</v>
          </cell>
          <cell r="C4985" t="str">
            <v>2023-01488</v>
          </cell>
          <cell r="D4985" t="str">
            <v>MOVISTAR</v>
          </cell>
          <cell r="E4985" t="str">
            <v>DESPACHO</v>
          </cell>
          <cell r="F4985" t="str">
            <v>NORMAL</v>
          </cell>
          <cell r="G4985" t="str">
            <v>FT84938</v>
          </cell>
          <cell r="H4985">
            <v>44965</v>
          </cell>
          <cell r="I4985" t="str">
            <v>ENTREGADO</v>
          </cell>
          <cell r="J4985">
            <v>44966</v>
          </cell>
          <cell r="K4985" t="str">
            <v>DIPOR QUITO VALLE_JOSE CACUANGO// CARLOS NACATO // WILSON CHIQUITO // MIGUEL ACOSTA</v>
          </cell>
          <cell r="L4985" t="str">
            <v>Sangolqui, Tanicuchi Y Pasaje S / N Lot No. 3, Via Amaguana antes de llegar a las bodegas de Supermaxi</v>
          </cell>
        </row>
        <row r="4986">
          <cell r="A4986" t="str">
            <v>2023-01489</v>
          </cell>
          <cell r="B4986">
            <v>511749</v>
          </cell>
          <cell r="C4986" t="str">
            <v>2023-01489</v>
          </cell>
          <cell r="D4986" t="str">
            <v>MOVISTAR</v>
          </cell>
          <cell r="E4986" t="str">
            <v>DESPACHO</v>
          </cell>
          <cell r="F4986" t="str">
            <v>NORMAL</v>
          </cell>
          <cell r="G4986" t="str">
            <v>031080202301489</v>
          </cell>
          <cell r="H4986">
            <v>44965</v>
          </cell>
          <cell r="I4986" t="str">
            <v>ENTREGADO</v>
          </cell>
          <cell r="J4986">
            <v>44967</v>
          </cell>
          <cell r="K4986" t="str">
            <v>DIPOR ESMERALDAS_JOSELINE CHICA</v>
          </cell>
          <cell r="L4986" t="str">
            <v>Av. Jaime Roldos Aguilera via al puerto pesquero.</v>
          </cell>
        </row>
        <row r="4987">
          <cell r="A4987" t="str">
            <v>2023-01490</v>
          </cell>
          <cell r="B4987">
            <v>511750</v>
          </cell>
          <cell r="C4987" t="str">
            <v>2023-01490</v>
          </cell>
          <cell r="D4987" t="str">
            <v>MOVISTAR</v>
          </cell>
          <cell r="E4987" t="str">
            <v>DESPACHO</v>
          </cell>
          <cell r="F4987" t="str">
            <v>NORMAL</v>
          </cell>
          <cell r="G4987" t="str">
            <v/>
          </cell>
          <cell r="H4987">
            <v>44965</v>
          </cell>
          <cell r="I4987" t="str">
            <v>ENTREGADO</v>
          </cell>
          <cell r="J4987">
            <v>44966</v>
          </cell>
          <cell r="K4987" t="str">
            <v>DISTRIMARKET ZONIFICADO GUAYAQUIL CALLE_VERONICA CHIRAN</v>
          </cell>
          <cell r="L4987" t="str">
            <v>Av 2 entre las calles Josue Robles Bodero y Salomon Pinargote atras del banco de Gyq</v>
          </cell>
        </row>
        <row r="4988">
          <cell r="A4988" t="str">
            <v>2023-01491</v>
          </cell>
          <cell r="B4988">
            <v>511751</v>
          </cell>
          <cell r="C4988" t="str">
            <v>2023-01491</v>
          </cell>
          <cell r="D4988" t="str">
            <v>MOVISTAR</v>
          </cell>
          <cell r="E4988" t="str">
            <v>DESPACHO</v>
          </cell>
          <cell r="F4988" t="str">
            <v>NORMAL</v>
          </cell>
          <cell r="G4988" t="str">
            <v>031080202301491</v>
          </cell>
          <cell r="H4988">
            <v>44965</v>
          </cell>
          <cell r="I4988" t="str">
            <v>ENTREGADO</v>
          </cell>
          <cell r="J4988">
            <v>44966</v>
          </cell>
          <cell r="K4988" t="str">
            <v>DISTRIBUIDORA IMPORTADORA DIPOR. S.A. IBARRA_MIGUEL ACOSTA</v>
          </cell>
          <cell r="L4988" t="str">
            <v>IBARRA / ALPACHACA Av. 13 de abril y Azuay esquina, Sector Huertos Familiares</v>
          </cell>
        </row>
        <row r="4989">
          <cell r="A4989" t="str">
            <v>2023-01492</v>
          </cell>
          <cell r="B4989">
            <v>511752</v>
          </cell>
          <cell r="C4989" t="str">
            <v>2023-01492</v>
          </cell>
          <cell r="D4989" t="str">
            <v>MOVISTAR</v>
          </cell>
          <cell r="E4989" t="str">
            <v>DESPACHO</v>
          </cell>
          <cell r="F4989" t="str">
            <v>NORMAL</v>
          </cell>
          <cell r="G4989" t="str">
            <v>031080202301492</v>
          </cell>
          <cell r="H4989">
            <v>44965</v>
          </cell>
          <cell r="I4989" t="str">
            <v>ENTREGADO</v>
          </cell>
          <cell r="J4989">
            <v>44966</v>
          </cell>
          <cell r="K4989" t="str">
            <v>DIPOR AMBATO_WILLIAN ZAPATA</v>
          </cell>
          <cell r="L4989" t="str">
            <v>Parque Industrial Ambato Calle F Y Cuarta. Pisque. Ecuador</v>
          </cell>
        </row>
        <row r="4990">
          <cell r="A4990" t="str">
            <v>2023-01493</v>
          </cell>
          <cell r="B4990">
            <v>511753</v>
          </cell>
          <cell r="C4990" t="str">
            <v>2023-01493</v>
          </cell>
          <cell r="D4990" t="str">
            <v>MOVISTAR</v>
          </cell>
          <cell r="E4990" t="str">
            <v>DESPACHO</v>
          </cell>
          <cell r="F4990" t="str">
            <v>NORMAL</v>
          </cell>
          <cell r="G4990" t="str">
            <v>FT84913</v>
          </cell>
          <cell r="H4990">
            <v>44965</v>
          </cell>
          <cell r="I4990" t="str">
            <v>ENTREGADO</v>
          </cell>
          <cell r="J4990">
            <v>44966</v>
          </cell>
          <cell r="K4990" t="str">
            <v>DISTRIMARKET ZONIFICACION GYE MOVISTAR_VERONICA CHIRAN</v>
          </cell>
          <cell r="L4990" t="str">
            <v>CIUDADELA SAUCES VI MZ 259 S 16 CASA TUENTI</v>
          </cell>
        </row>
        <row r="4991">
          <cell r="A4991" t="str">
            <v>2023-01494</v>
          </cell>
          <cell r="B4991">
            <v>511754</v>
          </cell>
          <cell r="C4991" t="str">
            <v>2023-01494</v>
          </cell>
          <cell r="D4991" t="str">
            <v>MOVISTAR</v>
          </cell>
          <cell r="E4991" t="str">
            <v>DESPACHO</v>
          </cell>
          <cell r="F4991" t="str">
            <v>NORMAL</v>
          </cell>
          <cell r="G4991" t="str">
            <v>031080202301494</v>
          </cell>
          <cell r="H4991">
            <v>44965</v>
          </cell>
          <cell r="I4991" t="str">
            <v>ENTREGADO</v>
          </cell>
          <cell r="J4991">
            <v>44967</v>
          </cell>
          <cell r="K4991" t="str">
            <v>DIPOR RIOBAMBA_SANTIAGO SISA</v>
          </cell>
          <cell r="L4991" t="str">
            <v>La Habana y Circumbalacion</v>
          </cell>
        </row>
        <row r="4992">
          <cell r="A4992" t="str">
            <v>2023-01495</v>
          </cell>
          <cell r="B4992">
            <v>511755</v>
          </cell>
          <cell r="C4992" t="str">
            <v>2023-01495</v>
          </cell>
          <cell r="D4992" t="str">
            <v>MOVISTAR</v>
          </cell>
          <cell r="E4992" t="str">
            <v>DESPACHO</v>
          </cell>
          <cell r="F4992" t="str">
            <v>NORMAL</v>
          </cell>
          <cell r="G4992" t="str">
            <v>031080202301495</v>
          </cell>
          <cell r="H4992">
            <v>44965</v>
          </cell>
          <cell r="I4992" t="str">
            <v>ENTREGADO</v>
          </cell>
          <cell r="J4992">
            <v>44966</v>
          </cell>
          <cell r="K4992" t="str">
            <v xml:space="preserve">DIPOR QUEVEDO_ALEXIS MORAN </v>
          </cell>
          <cell r="L4992" t="str">
            <v>SAN CAMILO KM 5 VIA VALENVIA (Bodega de Coca Cola)</v>
          </cell>
        </row>
        <row r="4993">
          <cell r="A4993" t="str">
            <v>2023-01496</v>
          </cell>
          <cell r="B4993">
            <v>511756</v>
          </cell>
          <cell r="C4993" t="str">
            <v>2023-01496</v>
          </cell>
          <cell r="D4993" t="str">
            <v>MOVISTAR</v>
          </cell>
          <cell r="E4993" t="str">
            <v>DESPACHO</v>
          </cell>
          <cell r="F4993" t="str">
            <v>NORMAL</v>
          </cell>
          <cell r="G4993" t="str">
            <v>031080202301496</v>
          </cell>
          <cell r="H4993">
            <v>44965</v>
          </cell>
          <cell r="I4993" t="str">
            <v>ENTREGADO</v>
          </cell>
          <cell r="J4993">
            <v>44970</v>
          </cell>
          <cell r="K4993" t="str">
            <v xml:space="preserve">DIPOR GUAYAQUIL_CRISTHIAN RAMIREZ // VICTOR MOREIRA // IVAN SUAREZ //DIMAS HOLGUIN </v>
          </cell>
          <cell r="L4993" t="str">
            <v>GUAYAQUIL/PASCUALES  Avenida Francisco de Orellana, sixto Juan Bernal</v>
          </cell>
        </row>
        <row r="4994">
          <cell r="A4994" t="str">
            <v>2023-01497</v>
          </cell>
          <cell r="B4994">
            <v>511757</v>
          </cell>
          <cell r="C4994" t="str">
            <v>2023-01497</v>
          </cell>
          <cell r="D4994" t="str">
            <v>MOVISTAR</v>
          </cell>
          <cell r="E4994" t="str">
            <v>DESPACHO</v>
          </cell>
          <cell r="F4994" t="str">
            <v>NORMAL</v>
          </cell>
          <cell r="G4994" t="str">
            <v>031080202301497</v>
          </cell>
          <cell r="H4994">
            <v>44965</v>
          </cell>
          <cell r="I4994" t="str">
            <v>ENTREGADO</v>
          </cell>
          <cell r="J4994">
            <v>44966</v>
          </cell>
          <cell r="K4994" t="str">
            <v>DIPOR CHONE_VICTOR ZAMBRANO</v>
          </cell>
          <cell r="L4994" t="str">
            <v>Calle 30 de Marzo y Av Eloy Alfaro</v>
          </cell>
        </row>
        <row r="4995">
          <cell r="A4995" t="str">
            <v>2023-01498</v>
          </cell>
          <cell r="B4995">
            <v>511758</v>
          </cell>
          <cell r="C4995" t="str">
            <v>2023-01498</v>
          </cell>
          <cell r="D4995" t="str">
            <v>MOVISTAR</v>
          </cell>
          <cell r="E4995" t="str">
            <v>DESPACHO</v>
          </cell>
          <cell r="F4995" t="str">
            <v>NORMAL</v>
          </cell>
          <cell r="G4995" t="str">
            <v>031080202301498</v>
          </cell>
          <cell r="H4995">
            <v>44965</v>
          </cell>
          <cell r="I4995" t="str">
            <v>ENTREGADO</v>
          </cell>
          <cell r="J4995">
            <v>44966</v>
          </cell>
          <cell r="K4995" t="str">
            <v>CORPORATIVO ROMERO RYRTECH S.A.S (SHOPPING QUEVEDO)_MAURENY ROMERO</v>
          </cell>
          <cell r="L4995" t="str">
            <v xml:space="preserve">km 1.5 vIa a Sto Domingo y Patria Nueva, Av. Walter Andrade </v>
          </cell>
        </row>
        <row r="4996">
          <cell r="A4996" t="str">
            <v>2023-01499</v>
          </cell>
          <cell r="B4996">
            <v>511759</v>
          </cell>
          <cell r="C4996" t="str">
            <v>2023-01499</v>
          </cell>
          <cell r="D4996" t="str">
            <v>MOVISTAR</v>
          </cell>
          <cell r="E4996" t="str">
            <v>DESPACHO</v>
          </cell>
          <cell r="F4996" t="str">
            <v>NORMAL</v>
          </cell>
          <cell r="G4996" t="str">
            <v>031080202301499</v>
          </cell>
          <cell r="H4996">
            <v>44965</v>
          </cell>
          <cell r="I4996" t="str">
            <v>ENTREGADO</v>
          </cell>
          <cell r="J4996">
            <v>44966</v>
          </cell>
          <cell r="K4996" t="str">
            <v>DIPOR DURAN_CARLOS OVIEDO</v>
          </cell>
          <cell r="L4996" t="str">
            <v>Avenida 49A Y Delia KM 6 Via Duran Tambo</v>
          </cell>
        </row>
        <row r="4997">
          <cell r="A4997" t="str">
            <v>2023-01500</v>
          </cell>
          <cell r="B4997">
            <v>511760</v>
          </cell>
          <cell r="C4997" t="str">
            <v>2023-01500</v>
          </cell>
          <cell r="D4997" t="str">
            <v>MOVISTAR</v>
          </cell>
          <cell r="E4997" t="str">
            <v>DESPACHO</v>
          </cell>
          <cell r="F4997" t="str">
            <v>NORMAL</v>
          </cell>
          <cell r="G4997" t="str">
            <v>031080202301500</v>
          </cell>
          <cell r="H4997">
            <v>44965</v>
          </cell>
          <cell r="I4997" t="str">
            <v>ENTREGADO</v>
          </cell>
          <cell r="J4997">
            <v>44967</v>
          </cell>
          <cell r="K4997" t="str">
            <v>DIPOR LOJA_JEFERSON FLORES</v>
          </cell>
          <cell r="L4997" t="str">
            <v>Avenida 8 de Diciembre-Alto Market share</v>
          </cell>
        </row>
        <row r="4998">
          <cell r="A4998" t="str">
            <v>2023-01501</v>
          </cell>
          <cell r="B4998">
            <v>511761</v>
          </cell>
          <cell r="C4998" t="str">
            <v>2023-01501</v>
          </cell>
          <cell r="D4998" t="str">
            <v>MOVISTAR</v>
          </cell>
          <cell r="E4998" t="str">
            <v>DESPACHO</v>
          </cell>
          <cell r="F4998" t="str">
            <v>NORMAL</v>
          </cell>
          <cell r="G4998" t="str">
            <v>031080202301501</v>
          </cell>
          <cell r="H4998">
            <v>44965</v>
          </cell>
          <cell r="I4998" t="str">
            <v>ENTREGADO</v>
          </cell>
          <cell r="J4998">
            <v>44970</v>
          </cell>
          <cell r="K4998" t="str">
            <v>DIPOR SANTO DOMINGO_ROBERTH MACIAS</v>
          </cell>
          <cell r="L4998" t="str">
            <v>BYPASS QUITO - QUININDE KM 2 1/2 JUNTO AL COMPLEJO TENNIS CLUB BELLAVISTA</v>
          </cell>
        </row>
        <row r="4999">
          <cell r="A4999" t="str">
            <v>2023-01502</v>
          </cell>
          <cell r="B4999">
            <v>511762</v>
          </cell>
          <cell r="C4999" t="str">
            <v>2023-01502</v>
          </cell>
          <cell r="D4999" t="str">
            <v>MOVISTAR</v>
          </cell>
          <cell r="E4999" t="str">
            <v>DESPACHO</v>
          </cell>
          <cell r="F4999" t="str">
            <v>NORMAL</v>
          </cell>
          <cell r="G4999" t="str">
            <v>031080202301502</v>
          </cell>
          <cell r="H4999">
            <v>44965</v>
          </cell>
          <cell r="I4999" t="str">
            <v>ENTREGADO</v>
          </cell>
          <cell r="J4999">
            <v>44967</v>
          </cell>
          <cell r="K4999" t="str">
            <v>KS COMUNICATIONS_KAREN SALES</v>
          </cell>
          <cell r="L4999" t="str">
            <v>AV LIBERTAD 703 Y MANABI ESMERALDAS ESMERALDAS ESMERALDAS</v>
          </cell>
        </row>
        <row r="5000">
          <cell r="A5000" t="str">
            <v>2023-01503</v>
          </cell>
          <cell r="B5000">
            <v>511763</v>
          </cell>
          <cell r="C5000" t="str">
            <v>2023-01503</v>
          </cell>
          <cell r="D5000" t="str">
            <v>MOVISTAR</v>
          </cell>
          <cell r="E5000" t="str">
            <v>DESPACHO</v>
          </cell>
          <cell r="F5000" t="str">
            <v>NORMAL</v>
          </cell>
          <cell r="G5000" t="str">
            <v>031080202301503</v>
          </cell>
          <cell r="H5000">
            <v>44965</v>
          </cell>
          <cell r="I5000" t="str">
            <v>ENTREGADO</v>
          </cell>
          <cell r="J5000">
            <v>44966</v>
          </cell>
          <cell r="K5000" t="str">
            <v>DIPOR PORTOVIEJO_CARLOS MOREIRA</v>
          </cell>
          <cell r="L5000" t="str">
            <v>PORTOVIEJO / SIMON BOLIVAR  Calle 15 de Abril km 2 1/2 via a Santa Ana</v>
          </cell>
        </row>
        <row r="5001">
          <cell r="A5001" t="str">
            <v>2023-01504</v>
          </cell>
          <cell r="B5001">
            <v>511764</v>
          </cell>
          <cell r="C5001" t="str">
            <v>2023-01504</v>
          </cell>
          <cell r="D5001" t="str">
            <v>MOVISTAR</v>
          </cell>
          <cell r="E5001" t="str">
            <v>DESPACHO</v>
          </cell>
          <cell r="F5001" t="str">
            <v>NORMAL</v>
          </cell>
          <cell r="G5001" t="str">
            <v>031080202301504</v>
          </cell>
          <cell r="H5001">
            <v>44965</v>
          </cell>
          <cell r="I5001" t="str">
            <v>ENTREGADO</v>
          </cell>
          <cell r="J5001">
            <v>44970</v>
          </cell>
          <cell r="K5001" t="str">
            <v>DIPOR MACHALA_JEFERSON AGUILAR</v>
          </cell>
          <cell r="L5001" t="str">
            <v> Av. 25 de Junio Km 1  1/2 Via a Pasaje frente a Centro Comercial Oro Plaza</v>
          </cell>
        </row>
        <row r="5002">
          <cell r="A5002" t="str">
            <v>2023-01505</v>
          </cell>
          <cell r="B5002">
            <v>511765</v>
          </cell>
          <cell r="C5002" t="str">
            <v>2023-01505</v>
          </cell>
          <cell r="D5002" t="str">
            <v>TUENTI</v>
          </cell>
          <cell r="E5002" t="str">
            <v>DESPACHO</v>
          </cell>
          <cell r="F5002" t="str">
            <v>NORMAL</v>
          </cell>
          <cell r="G5002" t="str">
            <v>FT84917</v>
          </cell>
          <cell r="H5002">
            <v>44965</v>
          </cell>
          <cell r="I5002" t="str">
            <v>ENTREGADO</v>
          </cell>
          <cell r="J5002">
            <v>44966</v>
          </cell>
          <cell r="K5002" t="str">
            <v>TRANSFERUNION BODEGA DAULE_ANDREA FALCONES</v>
          </cell>
          <cell r="L5002" t="str">
            <v>Km 5.5 via Daule ingresando por las Bodegas SGS (porton negro), pasando el Colegio Dolores Sucre</v>
          </cell>
        </row>
        <row r="5003">
          <cell r="A5003" t="str">
            <v>2023-01506</v>
          </cell>
          <cell r="B5003">
            <v>511766</v>
          </cell>
          <cell r="C5003" t="str">
            <v>2023-01506</v>
          </cell>
          <cell r="D5003" t="str">
            <v>TUENTI</v>
          </cell>
          <cell r="E5003" t="str">
            <v>DESPACHO</v>
          </cell>
          <cell r="F5003" t="str">
            <v>NORMAL</v>
          </cell>
          <cell r="G5003" t="str">
            <v>031080202301506</v>
          </cell>
          <cell r="H5003">
            <v>44965</v>
          </cell>
          <cell r="I5003" t="str">
            <v>ENTREGADO</v>
          </cell>
          <cell r="J5003">
            <v>44966</v>
          </cell>
          <cell r="K5003" t="str">
            <v>MARLMOBILE TUENTI - MANABI_PORTOVIEJO</v>
          </cell>
          <cell r="L5003" t="str">
            <v>CALLE AMERICA Y GABRIELA MISTRAL DIAGONAL A LEO GYM</v>
          </cell>
        </row>
        <row r="5004">
          <cell r="A5004" t="str">
            <v>2023-01507</v>
          </cell>
          <cell r="B5004">
            <v>511767</v>
          </cell>
          <cell r="C5004" t="str">
            <v>2023-01507</v>
          </cell>
          <cell r="D5004" t="str">
            <v>TUENTI</v>
          </cell>
          <cell r="E5004" t="str">
            <v>DESPACHO</v>
          </cell>
          <cell r="F5004" t="str">
            <v>NORMAL</v>
          </cell>
          <cell r="G5004" t="str">
            <v>031080202301507</v>
          </cell>
          <cell r="H5004">
            <v>44965</v>
          </cell>
          <cell r="I5004" t="str">
            <v>ENTREGADO</v>
          </cell>
          <cell r="J5004">
            <v>44966</v>
          </cell>
          <cell r="K5004" t="str">
            <v>EMPRESA DE DESARROLLO TECNOLOGICO PRILANTEC CTA. LTDA_Oscar Coello</v>
          </cell>
          <cell r="L5004" t="str">
            <v>AV GENERAL ENRIQUEZ Y VENEZUELA ESQUINA # 3148.</v>
          </cell>
        </row>
        <row r="5005">
          <cell r="A5005" t="str">
            <v>2023-01479</v>
          </cell>
          <cell r="B5005">
            <v>511739</v>
          </cell>
          <cell r="C5005" t="str">
            <v>2023-01479</v>
          </cell>
          <cell r="D5005" t="str">
            <v>MOVISTAR</v>
          </cell>
          <cell r="E5005" t="str">
            <v>DESPACHO</v>
          </cell>
          <cell r="F5005" t="str">
            <v>EXPRESS</v>
          </cell>
          <cell r="G5005" t="str">
            <v>FEX84725</v>
          </cell>
          <cell r="H5005">
            <v>44965</v>
          </cell>
          <cell r="I5005" t="str">
            <v>ENTREGADO</v>
          </cell>
          <cell r="J5005">
            <v>44965</v>
          </cell>
          <cell r="K5005" t="str">
            <v>DENISSE LANDAZURI_DENISSE LANDAZURI</v>
          </cell>
          <cell r="L5005" t="str">
            <v>JOSE FIGUEROA OE5-94 Y EMILIO BUSTAMANTE. SECTOR COTOCOLLAO CASA BLANCA CON GRIS DE 3 PISOS</v>
          </cell>
        </row>
        <row r="5006">
          <cell r="A5006" t="str">
            <v>20003105986543</v>
          </cell>
          <cell r="B5006">
            <v>511718</v>
          </cell>
          <cell r="C5006" t="str">
            <v>20003105986543</v>
          </cell>
          <cell r="D5006" t="str">
            <v>CONECEL</v>
          </cell>
          <cell r="E5006" t="str">
            <v>DESPACHO</v>
          </cell>
          <cell r="F5006" t="str">
            <v>NORMAL</v>
          </cell>
          <cell r="G5006" t="str">
            <v>GR20003105986543</v>
          </cell>
          <cell r="H5006">
            <v>44965</v>
          </cell>
          <cell r="I5006" t="str">
            <v>ENTREGADO</v>
          </cell>
          <cell r="J5006">
            <v>44967</v>
          </cell>
          <cell r="K5006" t="str">
            <v xml:space="preserve">JESUS EMANUEL CHILAN ORTEGA / </v>
          </cell>
          <cell r="L5006" t="str">
            <v>LA LIBERTAD / LA LIBERTAD / BARRIO 5 DE JUNIO AV 35 Y CALLE 20 CASA DE UN PISO COLOR MELON A 3 CASA DE LA TIENDA MARIA JOSE</v>
          </cell>
        </row>
        <row r="5007">
          <cell r="A5007" t="str">
            <v>20003106004651</v>
          </cell>
          <cell r="B5007">
            <v>511722</v>
          </cell>
          <cell r="C5007" t="str">
            <v>20003106004651</v>
          </cell>
          <cell r="D5007" t="str">
            <v>CONECEL</v>
          </cell>
          <cell r="E5007" t="str">
            <v>DESPACHO</v>
          </cell>
          <cell r="F5007" t="str">
            <v>NORMAL</v>
          </cell>
          <cell r="H5007">
            <v>44965</v>
          </cell>
          <cell r="I5007" t="str">
            <v>ENTREGADO</v>
          </cell>
          <cell r="J5007">
            <v>44972</v>
          </cell>
          <cell r="K5007" t="str">
            <v xml:space="preserve">CARLOS ENRIQUE COLOMA CARRILLO / </v>
          </cell>
          <cell r="L5007" t="str">
            <v>PUERTO FRANCISCO DE ORELLANA / PUERTO FRANCISCO DE ORELLANA / CALLE ALEJANDRO LABAKA Y CALLE ATAHUALPA EN MINISTERIO DE SALUD PUBLICA HOSPITAL ANTIGUO JAMBI WUASI AREA DEL BANCO DE VACUNA</v>
          </cell>
        </row>
        <row r="5008">
          <cell r="A5008" t="str">
            <v>20003105993407</v>
          </cell>
          <cell r="B5008">
            <v>511723</v>
          </cell>
          <cell r="C5008" t="str">
            <v>20003105993407</v>
          </cell>
          <cell r="D5008" t="str">
            <v>CONECEL</v>
          </cell>
          <cell r="E5008" t="str">
            <v>DESPACHO</v>
          </cell>
          <cell r="F5008" t="str">
            <v>NORMAL</v>
          </cell>
          <cell r="G5008" t="str">
            <v>GR20003105993407</v>
          </cell>
          <cell r="H5008">
            <v>44965</v>
          </cell>
          <cell r="I5008" t="str">
            <v>ENTREGADO</v>
          </cell>
          <cell r="J5008">
            <v>44971</v>
          </cell>
          <cell r="K5008" t="str">
            <v xml:space="preserve">GENESIS JOSE POLANCO BOADA / </v>
          </cell>
          <cell r="L5008" t="str">
            <v>EL COCA / EL COCA / CALLE AMBATO Y POMPEYA EN CASA 1 PISO PORTON BALNCO FRENTE A LA TERCENA EL PASO/RANGO ANTES DE ENTREGA LLAMAR AL CLIENTE</v>
          </cell>
        </row>
        <row r="5009">
          <cell r="A5009" t="str">
            <v>20003106353300</v>
          </cell>
          <cell r="B5009">
            <v>511734</v>
          </cell>
          <cell r="C5009" t="str">
            <v>20003106353300</v>
          </cell>
          <cell r="D5009" t="str">
            <v>CONECEL</v>
          </cell>
          <cell r="E5009" t="str">
            <v>DESPACHO</v>
          </cell>
          <cell r="F5009" t="str">
            <v>NORMAL</v>
          </cell>
          <cell r="G5009" t="str">
            <v>031002004246538</v>
          </cell>
          <cell r="H5009">
            <v>44965</v>
          </cell>
          <cell r="I5009" t="str">
            <v>DEVOLUCION_EN_PROCESO</v>
          </cell>
          <cell r="J5009">
            <v>44970</v>
          </cell>
          <cell r="K5009" t="str">
            <v xml:space="preserve">JHONNATAN JAVIER CALLACANDO GUAMAN / </v>
          </cell>
          <cell r="L5009" t="str">
            <v>RIOBAMBA / MALDONADO / VIA PENIPE - BANOS KM 5.5 EN CASA 1 PISO SIN CONSTRUIR A 1 CUADRA DE LA ASADERO SABOR DE LA PIEDRA LLAMAR AL CLIENTE ANTES POR FAVOR</v>
          </cell>
        </row>
        <row r="5010">
          <cell r="A5010" t="str">
            <v>20003106341502</v>
          </cell>
          <cell r="B5010">
            <v>511735</v>
          </cell>
          <cell r="C5010" t="str">
            <v>20003106341502</v>
          </cell>
          <cell r="D5010" t="str">
            <v>CONECEL</v>
          </cell>
          <cell r="E5010" t="str">
            <v>DESPACHO</v>
          </cell>
          <cell r="F5010" t="str">
            <v>NORMAL</v>
          </cell>
          <cell r="G5010" t="str">
            <v>GR20003106341502</v>
          </cell>
          <cell r="H5010">
            <v>44965</v>
          </cell>
          <cell r="I5010" t="str">
            <v>ENTREGADO</v>
          </cell>
          <cell r="J5010">
            <v>44967</v>
          </cell>
          <cell r="K5010" t="str">
            <v xml:space="preserve">CARLOS ENRIQUE DE LA CRUZ TOMALA / </v>
          </cell>
          <cell r="L5010" t="str">
            <v>SANTA ELENA / SANTA ELENA / BARRIO VICENTE ROCAFUERTE AVENI 9 Y AV CARLOS ESPINOZA A DOS CUADRAS DE COLEGIO TECNICO MURY FRENTE A CANCHA MILTIPLE EN CASA 1 PISO BLANCO HUESO REJAS NEGRAS JUNTO PARQUE</v>
          </cell>
        </row>
        <row r="5011">
          <cell r="A5011" t="str">
            <v>20003076199374</v>
          </cell>
          <cell r="B5011">
            <v>511736</v>
          </cell>
          <cell r="C5011" t="str">
            <v>20003076199374</v>
          </cell>
          <cell r="D5011" t="str">
            <v>CONECEL</v>
          </cell>
          <cell r="E5011" t="str">
            <v>DESPACHO</v>
          </cell>
          <cell r="F5011" t="str">
            <v>NORMAL</v>
          </cell>
          <cell r="G5011" t="str">
            <v>GR20003076199374</v>
          </cell>
          <cell r="H5011">
            <v>44965</v>
          </cell>
          <cell r="I5011" t="str">
            <v>DEVOLUCION_EN_PROCESO</v>
          </cell>
          <cell r="J5011">
            <v>44970</v>
          </cell>
          <cell r="K5011" t="str">
            <v xml:space="preserve">SHIRLEY MARIELA PONCE SALVATIERRA / </v>
          </cell>
          <cell r="L5011" t="str">
            <v>LA LIBERTAD / LA LIBERTAD / BARRIO ROCAFUERTE CALLE 23 ENTRE LA 4TA Y 5TA EN POLICLINICO VETERINARIO DRA. PAZ A UNA ANTES DE COOP JET LLAMAR CUANDO SE ENCUENTRE EN EL LUGAR</v>
          </cell>
        </row>
        <row r="5012">
          <cell r="A5012" t="str">
            <v>20003105979097</v>
          </cell>
          <cell r="B5012">
            <v>511690</v>
          </cell>
          <cell r="C5012" t="str">
            <v>20003105979097</v>
          </cell>
          <cell r="D5012" t="str">
            <v>CONECEL</v>
          </cell>
          <cell r="E5012" t="str">
            <v>DESPACHO</v>
          </cell>
          <cell r="F5012" t="str">
            <v>NORMAL</v>
          </cell>
          <cell r="G5012" t="str">
            <v>GR20003105979097</v>
          </cell>
          <cell r="H5012">
            <v>44965</v>
          </cell>
          <cell r="I5012" t="str">
            <v>EN_TRANSITO</v>
          </cell>
          <cell r="J5012">
            <v>44972</v>
          </cell>
          <cell r="K5012" t="str">
            <v xml:space="preserve">DARWIN DAVID NARANJO YUMBO / </v>
          </cell>
          <cell r="L5012" t="str">
            <v>SANTO DOMINGO / RIO VERDE / PUERTO LIMON VIA QUEVEDO KM4 Y MEDIO UNA CUADRA ANTES DEL ESTADIO UNION CIVICA CASA ESQUINERA COLOR NARANJA PUERTA DE LATA COLOR GRIS</v>
          </cell>
        </row>
        <row r="5013">
          <cell r="A5013" t="str">
            <v>20003106002497</v>
          </cell>
          <cell r="B5013">
            <v>511699</v>
          </cell>
          <cell r="C5013" t="str">
            <v>20003106002497</v>
          </cell>
          <cell r="D5013" t="str">
            <v>CONECEL</v>
          </cell>
          <cell r="E5013" t="str">
            <v>DESPACHO</v>
          </cell>
          <cell r="F5013" t="str">
            <v>NORMAL</v>
          </cell>
          <cell r="G5013" t="str">
            <v>FT84940</v>
          </cell>
          <cell r="H5013">
            <v>44965</v>
          </cell>
          <cell r="I5013" t="str">
            <v>DEVOLUCION_EN_PROCESO</v>
          </cell>
          <cell r="J5013">
            <v>44971</v>
          </cell>
          <cell r="K5013" t="str">
            <v xml:space="preserve">LUIS ALFREDO BAJANA VARGAS / </v>
          </cell>
          <cell r="L5013" t="str">
            <v>DURAN / EL RECREO / EL RECREO 5TA ETAPA MZ 501 VILLA 23 EN CASA DE 2 PLANTAS COLOR ROSA Y MELON DIAGONAL A LA ESCUELA HECTOR PILCO CHANGO KILOMETRO 7.5 VIA DURAN</v>
          </cell>
        </row>
        <row r="5014">
          <cell r="A5014" t="str">
            <v>20003105990459</v>
          </cell>
          <cell r="B5014">
            <v>511700</v>
          </cell>
          <cell r="C5014" t="str">
            <v>20003105990459</v>
          </cell>
          <cell r="D5014" t="str">
            <v>CONECEL</v>
          </cell>
          <cell r="E5014" t="str">
            <v>DESPACHO</v>
          </cell>
          <cell r="F5014" t="str">
            <v>NORMAL</v>
          </cell>
          <cell r="H5014">
            <v>44965</v>
          </cell>
          <cell r="I5014" t="str">
            <v>ENTREGADO</v>
          </cell>
          <cell r="J5014">
            <v>44973</v>
          </cell>
          <cell r="K5014" t="str">
            <v xml:space="preserve">ANA BELEN ASTUDILLO LEDESMA / </v>
          </cell>
          <cell r="L5014" t="str">
            <v>CUENCA / HUAYNACAPAC / SECTOR ESTADIO/CALLE CORNELO MERCHAN 391 Y AV MANUEL J CALLE/URBANIZACION ENRIQUE OCHOA CASA 2 PISO LADRILLO CON PLANTAS VERDES JUNTO A VILLA EMILIA HOSTAL</v>
          </cell>
        </row>
        <row r="5015">
          <cell r="A5015" t="str">
            <v>20003105985709</v>
          </cell>
          <cell r="B5015">
            <v>511701</v>
          </cell>
          <cell r="C5015" t="str">
            <v>20003105985709</v>
          </cell>
          <cell r="D5015" t="str">
            <v>CONECEL</v>
          </cell>
          <cell r="E5015" t="str">
            <v>DESPACHO</v>
          </cell>
          <cell r="F5015" t="str">
            <v>NORMAL</v>
          </cell>
          <cell r="G5015" t="str">
            <v/>
          </cell>
          <cell r="H5015">
            <v>44965</v>
          </cell>
          <cell r="I5015" t="str">
            <v>ENTREGADO</v>
          </cell>
          <cell r="J5015">
            <v>44970</v>
          </cell>
          <cell r="K5015" t="str">
            <v xml:space="preserve">PABLO ANDRES VANEGAS SOLORZANO / </v>
          </cell>
          <cell r="L5015" t="str">
            <v>CUENCA / BANOS / AV LOJA Y RODRIGO DE TRIANA/EN ANTIGUO EDIFICIO EL TIEMPO DEPARTAMENTO DE MERCADEO PREGUNTAR EN RECEPCION FRENTE A LOS SECOS DEL TIEMPO</v>
          </cell>
        </row>
        <row r="5016">
          <cell r="A5016" t="str">
            <v>20003105991454</v>
          </cell>
          <cell r="B5016">
            <v>511714</v>
          </cell>
          <cell r="C5016" t="str">
            <v>20003105991454</v>
          </cell>
          <cell r="D5016" t="str">
            <v>CONECEL</v>
          </cell>
          <cell r="E5016" t="str">
            <v>DESPACHO</v>
          </cell>
          <cell r="F5016" t="str">
            <v>NORMAL</v>
          </cell>
          <cell r="G5016" t="str">
            <v>031002004246534</v>
          </cell>
          <cell r="H5016">
            <v>44965</v>
          </cell>
          <cell r="I5016" t="str">
            <v>DEVOLUCION_EN_PROCESO</v>
          </cell>
          <cell r="J5016">
            <v>44971</v>
          </cell>
          <cell r="K5016" t="str">
            <v xml:space="preserve">JENNY LOURDES RODRIGUEZ AREVALO / </v>
          </cell>
          <cell r="L5016" t="str">
            <v>RIOBAMBA / LIZARZABURU / CALLES CONDORAZO &amp; CALLE PRICESA TOA EN CASA 3 PISO CON CAMARAS CON CERCO ELECTRICO</v>
          </cell>
        </row>
        <row r="5017">
          <cell r="A5017" t="str">
            <v>20003105983736</v>
          </cell>
          <cell r="B5017">
            <v>511716</v>
          </cell>
          <cell r="C5017" t="str">
            <v>20003105983736</v>
          </cell>
          <cell r="D5017" t="str">
            <v>CONECEL</v>
          </cell>
          <cell r="E5017" t="str">
            <v>DESPACHO</v>
          </cell>
          <cell r="F5017" t="str">
            <v>NORMAL</v>
          </cell>
          <cell r="G5017" t="str">
            <v>GR20003105983736</v>
          </cell>
          <cell r="H5017">
            <v>44965</v>
          </cell>
          <cell r="I5017" t="str">
            <v>DEVOLUCION_EN_PROCESO</v>
          </cell>
          <cell r="J5017">
            <v>44970</v>
          </cell>
          <cell r="K5017" t="str">
            <v xml:space="preserve">JENIFFER ESTEFANIA VELIZ ZAMBRANO / </v>
          </cell>
          <cell r="L5017" t="str">
            <v>MANTA / MONTECRISTI / CALLE 29 &amp; CALLEJON 29 EN CASA 1 PISO PASANDO LA FABRIL ATRAS DE ESCUELA MONSENOR LEONIDAS PROANO S</v>
          </cell>
        </row>
        <row r="5018">
          <cell r="A5018" t="str">
            <v>SP_23_069_18646952</v>
          </cell>
          <cell r="B5018">
            <v>511688</v>
          </cell>
          <cell r="C5018" t="str">
            <v>SP_23_069_18646952</v>
          </cell>
          <cell r="D5018" t="str">
            <v>SPARE</v>
          </cell>
          <cell r="E5018" t="str">
            <v>DESPACHO</v>
          </cell>
          <cell r="F5018" t="str">
            <v>NORMAL</v>
          </cell>
          <cell r="G5018" t="str">
            <v>FT84648</v>
          </cell>
          <cell r="H5018">
            <v>44965</v>
          </cell>
          <cell r="I5018" t="str">
            <v>ENTREGADO</v>
          </cell>
          <cell r="J5018">
            <v>44965</v>
          </cell>
          <cell r="K5018" t="str">
            <v>HUAWEI_UIO_MARCELO ATIAGA</v>
          </cell>
          <cell r="L5018" t="str">
            <v>NACIONES UNIDAS E2-30 Y NUÑEZ DE VELA EDIFICIO METROPOLITAN PISO 18</v>
          </cell>
        </row>
        <row r="5019">
          <cell r="A5019" t="str">
            <v>2494032</v>
          </cell>
          <cell r="B5019">
            <v>511686</v>
          </cell>
          <cell r="C5019" t="str">
            <v>2494032</v>
          </cell>
          <cell r="D5019" t="str">
            <v>MDELIVERY</v>
          </cell>
          <cell r="E5019" t="str">
            <v>DESPACHO</v>
          </cell>
          <cell r="F5019" t="str">
            <v>EXPRESS</v>
          </cell>
          <cell r="G5019" t="str">
            <v>031080002494032</v>
          </cell>
          <cell r="H5019">
            <v>44965</v>
          </cell>
          <cell r="I5019" t="str">
            <v>ENTREGADO</v>
          </cell>
          <cell r="J5019">
            <v>44966</v>
          </cell>
          <cell r="K5019" t="str">
            <v>ORELLANA CAPELO JIMENA ELIZABETH_COMUNIDAD EDUCATIVA DE FORMACION INTEGRAL CEDFI CI</v>
          </cell>
          <cell r="L5019" t="str">
            <v>BANOS MISICATA VIA A BANOS S N Y SIN NOMBRE</v>
          </cell>
        </row>
        <row r="5020">
          <cell r="A5020" t="str">
            <v>2493896</v>
          </cell>
          <cell r="B5020">
            <v>511687</v>
          </cell>
          <cell r="C5020" t="str">
            <v>2493896</v>
          </cell>
          <cell r="D5020" t="str">
            <v>MDELIVERY</v>
          </cell>
          <cell r="E5020" t="str">
            <v>DESPACHO</v>
          </cell>
          <cell r="F5020" t="str">
            <v>EXPRESS</v>
          </cell>
          <cell r="G5020" t="str">
            <v>FT84717</v>
          </cell>
          <cell r="H5020">
            <v>44965</v>
          </cell>
          <cell r="I5020" t="str">
            <v>ENTREGADO</v>
          </cell>
          <cell r="J5020">
            <v>44965</v>
          </cell>
          <cell r="K5020" t="str">
            <v xml:space="preserve">JEAN CARLOS ZAMBRANO _NIRSA S A </v>
          </cell>
          <cell r="L5020" t="str">
            <v xml:space="preserve">AV CARLOS LUIS PLAZA DANIN Y AV DEMOCRACIA OFICINAS DE NIRSA </v>
          </cell>
        </row>
        <row r="5021">
          <cell r="A5021" t="str">
            <v>2494003</v>
          </cell>
          <cell r="B5021">
            <v>511672</v>
          </cell>
          <cell r="C5021" t="str">
            <v>2494003</v>
          </cell>
          <cell r="D5021" t="str">
            <v>MDELIVERY</v>
          </cell>
          <cell r="E5021" t="str">
            <v>DESPACHO</v>
          </cell>
          <cell r="F5021" t="str">
            <v>NORMAL</v>
          </cell>
          <cell r="G5021" t="str">
            <v>031080002494003</v>
          </cell>
          <cell r="H5021">
            <v>44965</v>
          </cell>
          <cell r="I5021" t="str">
            <v>ENTREGADO</v>
          </cell>
          <cell r="J5021">
            <v>44966</v>
          </cell>
          <cell r="K5021" t="str">
            <v>ROBERTH JAVIER RODRIGUEZ QUINCHIGUANGO_ROBERTH JAVIER RODRIGUEZ QUINCHIGUANGO</v>
          </cell>
          <cell r="L5021" t="str">
            <v>BARRIO JARDINES DE ODILA CALLE JORGE ABDUM NO CASA DE COLOR BLANCA DE DOS PISOS JUNTO A LA CASA COMUNAL</v>
          </cell>
        </row>
        <row r="5022">
          <cell r="A5022" t="str">
            <v>2494005</v>
          </cell>
          <cell r="B5022">
            <v>511673</v>
          </cell>
          <cell r="C5022" t="str">
            <v>2494005</v>
          </cell>
          <cell r="D5022" t="str">
            <v>MDELIVERY</v>
          </cell>
          <cell r="E5022" t="str">
            <v>DESPACHO</v>
          </cell>
          <cell r="F5022" t="str">
            <v>NORMAL</v>
          </cell>
          <cell r="G5022" t="str">
            <v>FT84729</v>
          </cell>
          <cell r="H5022">
            <v>44965</v>
          </cell>
          <cell r="I5022" t="str">
            <v>ENTREGADO</v>
          </cell>
          <cell r="J5022">
            <v>44966</v>
          </cell>
          <cell r="K5022" t="str">
            <v>Silvia MuNoz_ASOCIACION DE DOCENTES ADMINISTRATIVOS Y DE SERVIC</v>
          </cell>
          <cell r="L5022" t="str">
            <v xml:space="preserve">oficina de la adaups Av Isabel la catolica y Wilson Adaups Q parada de los Vingala </v>
          </cell>
        </row>
        <row r="5023">
          <cell r="A5023" t="str">
            <v>2494006</v>
          </cell>
          <cell r="B5023">
            <v>511674</v>
          </cell>
          <cell r="C5023" t="str">
            <v>2494006</v>
          </cell>
          <cell r="D5023" t="str">
            <v>MDELIVERY</v>
          </cell>
          <cell r="E5023" t="str">
            <v>DESPACHO</v>
          </cell>
          <cell r="F5023" t="str">
            <v>NORMAL</v>
          </cell>
          <cell r="G5023" t="str">
            <v>031080002494006</v>
          </cell>
          <cell r="H5023">
            <v>44965</v>
          </cell>
          <cell r="I5023" t="str">
            <v>ENTREGADO</v>
          </cell>
          <cell r="J5023">
            <v>44970</v>
          </cell>
          <cell r="K5023" t="str">
            <v>SANTOS MIGUEL LLATAS RUBIO_SANTOS MIGUEL LLATAS RUBIO</v>
          </cell>
          <cell r="L5023" t="str">
            <v xml:space="preserve">AGENCIA TRAMACO AV DEL EJERCITO Y PADRE TOMAS CONDE FRENTE A LA GASOLINERA LOCAL ESQUINERO JUNTO A TIENDA </v>
          </cell>
        </row>
        <row r="5024">
          <cell r="A5024" t="str">
            <v>2494007</v>
          </cell>
          <cell r="B5024">
            <v>511675</v>
          </cell>
          <cell r="C5024" t="str">
            <v>2494007</v>
          </cell>
          <cell r="D5024" t="str">
            <v>MDELIVERY</v>
          </cell>
          <cell r="E5024" t="str">
            <v>DESPACHO</v>
          </cell>
          <cell r="F5024" t="str">
            <v>NORMAL</v>
          </cell>
          <cell r="G5024" t="str">
            <v>IC6738</v>
          </cell>
          <cell r="H5024">
            <v>44965</v>
          </cell>
          <cell r="I5024" t="str">
            <v>ENTREGADO</v>
          </cell>
          <cell r="J5024">
            <v>44966</v>
          </cell>
          <cell r="K5024" t="str">
            <v>DANIEL MOSQUERA_MONAT MONITOREO DE ALTA TECNOLOGIA CIA LTDA</v>
          </cell>
          <cell r="L5024" t="str">
            <v>JUAN BAUTISTA VASQUEZ 5 11 Y MIGUEL DIAZ</v>
          </cell>
        </row>
        <row r="5025">
          <cell r="A5025" t="str">
            <v>2494014</v>
          </cell>
          <cell r="B5025">
            <v>511676</v>
          </cell>
          <cell r="C5025" t="str">
            <v>2494014</v>
          </cell>
          <cell r="D5025" t="str">
            <v>MDELIVERY</v>
          </cell>
          <cell r="E5025" t="str">
            <v>DESPACHO</v>
          </cell>
          <cell r="F5025" t="str">
            <v>NORMAL</v>
          </cell>
          <cell r="G5025" t="str">
            <v>FT84793</v>
          </cell>
          <cell r="H5025">
            <v>44965</v>
          </cell>
          <cell r="I5025" t="str">
            <v>ENTREGADO</v>
          </cell>
          <cell r="J5025">
            <v>44966</v>
          </cell>
          <cell r="K5025" t="str">
            <v>ESTEFANIA PACHECO_ECUAPRIMAS C LTDA AGENCIA ASESORA PRODUCTORA DE</v>
          </cell>
          <cell r="L5025" t="str">
            <v xml:space="preserve">AV CARLOS JULIO AROSEMENA KM 2 5 OFICINA ECUAPRIMAS </v>
          </cell>
        </row>
        <row r="5026">
          <cell r="A5026" t="str">
            <v>2494015</v>
          </cell>
          <cell r="B5026">
            <v>511677</v>
          </cell>
          <cell r="C5026" t="str">
            <v>2494015</v>
          </cell>
          <cell r="D5026" t="str">
            <v>MDELIVERY</v>
          </cell>
          <cell r="E5026" t="str">
            <v>DESPACHO</v>
          </cell>
          <cell r="F5026" t="str">
            <v>NORMAL</v>
          </cell>
          <cell r="G5026" t="str">
            <v>FT84792</v>
          </cell>
          <cell r="H5026">
            <v>44965</v>
          </cell>
          <cell r="I5026" t="str">
            <v>ENTREGADO</v>
          </cell>
          <cell r="J5026">
            <v>44966</v>
          </cell>
          <cell r="K5026" t="str">
            <v>Marjorie Chamba SHIRMA MANJARREZ_COMITE DE EMPRESA DE LOS TRABAJADORES DE CONTECON</v>
          </cell>
          <cell r="L5026" t="str">
            <v>Av 25 e julio diagonal a la primax Complejo de Ingenieros civiles del Guayas referencia pared y porton naranja Lunes a viernes Horario 9 30 a 17 30</v>
          </cell>
        </row>
        <row r="5027">
          <cell r="A5027" t="str">
            <v>2494016</v>
          </cell>
          <cell r="B5027">
            <v>511678</v>
          </cell>
          <cell r="C5027" t="str">
            <v>2494016</v>
          </cell>
          <cell r="D5027" t="str">
            <v>MDELIVERY</v>
          </cell>
          <cell r="E5027" t="str">
            <v>DESPACHO</v>
          </cell>
          <cell r="F5027" t="str">
            <v>NORMAL</v>
          </cell>
          <cell r="G5027" t="str">
            <v>FT84730</v>
          </cell>
          <cell r="H5027">
            <v>44965</v>
          </cell>
          <cell r="I5027" t="str">
            <v>ENTREGADO</v>
          </cell>
          <cell r="J5027">
            <v>44966</v>
          </cell>
          <cell r="K5027" t="str">
            <v xml:space="preserve">MARCO ANTONIO SAFADI_LEV VYGOTSKY S A S </v>
          </cell>
          <cell r="L5027" t="str">
            <v>SANGOLQUI IMBABURA S N Y CAYAMBE COLEGIO LEV VYGOTSKY</v>
          </cell>
        </row>
        <row r="5028">
          <cell r="A5028" t="str">
            <v>2494017</v>
          </cell>
          <cell r="B5028">
            <v>511679</v>
          </cell>
          <cell r="C5028" t="str">
            <v>2494017</v>
          </cell>
          <cell r="D5028" t="str">
            <v>MDELIVERY</v>
          </cell>
          <cell r="E5028" t="str">
            <v>DESPACHO</v>
          </cell>
          <cell r="F5028" t="str">
            <v>NORMAL</v>
          </cell>
          <cell r="G5028" t="str">
            <v>FT84728</v>
          </cell>
          <cell r="H5028">
            <v>44965</v>
          </cell>
          <cell r="I5028" t="str">
            <v>ENTREGADO</v>
          </cell>
          <cell r="J5028">
            <v>44966</v>
          </cell>
          <cell r="K5028" t="str">
            <v xml:space="preserve">Bryan Salazar_TENSORTEC ECUADOR S A </v>
          </cell>
          <cell r="L5028" t="str">
            <v>VIA A CALACALI LOTE 4C Y CALLE A TENSORTEC</v>
          </cell>
        </row>
        <row r="5029">
          <cell r="A5029" t="str">
            <v>2494024</v>
          </cell>
          <cell r="B5029">
            <v>511681</v>
          </cell>
          <cell r="C5029" t="str">
            <v>2494024</v>
          </cell>
          <cell r="D5029" t="str">
            <v>MDELIVERY</v>
          </cell>
          <cell r="E5029" t="str">
            <v>DESPACHO</v>
          </cell>
          <cell r="F5029" t="str">
            <v>NORMAL</v>
          </cell>
          <cell r="G5029" t="str">
            <v>FT84727</v>
          </cell>
          <cell r="H5029">
            <v>44965</v>
          </cell>
          <cell r="I5029" t="str">
            <v>ENTREGADO</v>
          </cell>
          <cell r="J5029">
            <v>44966</v>
          </cell>
          <cell r="K5029" t="str">
            <v>Lorena Lopez_COMPANiA FRANCESA DE SEGUROS PARA COMERC</v>
          </cell>
          <cell r="L5029" t="str">
            <v xml:space="preserve"> av 6 de diciembre y boussingault edificio torre 6 oficina 706 COFACE Ciudad y Provincia Quito Pichincha </v>
          </cell>
        </row>
        <row r="5030">
          <cell r="A5030" t="str">
            <v>2494025</v>
          </cell>
          <cell r="B5030">
            <v>511682</v>
          </cell>
          <cell r="C5030" t="str">
            <v>2494025</v>
          </cell>
          <cell r="D5030" t="str">
            <v>MDELIVERY</v>
          </cell>
          <cell r="E5030" t="str">
            <v>DESPACHO</v>
          </cell>
          <cell r="F5030" t="str">
            <v>NORMAL</v>
          </cell>
          <cell r="G5030" t="str">
            <v>031080002494025</v>
          </cell>
          <cell r="H5030">
            <v>44965</v>
          </cell>
          <cell r="I5030" t="str">
            <v>ENTREGADO</v>
          </cell>
          <cell r="J5030">
            <v>44971</v>
          </cell>
          <cell r="K5030" t="str">
            <v>WERNER ELIUT GRANADOS ULLOA_WERNER ELIUT GRANADOS ULLOA</v>
          </cell>
          <cell r="L5030" t="str">
            <v>CALLE ISLA SANTA CRUZ Y C120 CASA ESQUINERA URBANIZACION PARKENOR</v>
          </cell>
        </row>
        <row r="5031">
          <cell r="A5031" t="str">
            <v>2494026</v>
          </cell>
          <cell r="B5031">
            <v>511683</v>
          </cell>
          <cell r="C5031" t="str">
            <v>2494026</v>
          </cell>
          <cell r="D5031" t="str">
            <v>MDELIVERY</v>
          </cell>
          <cell r="E5031" t="str">
            <v>DESPACHO</v>
          </cell>
          <cell r="F5031" t="str">
            <v>NORMAL</v>
          </cell>
          <cell r="G5031" t="str">
            <v>IC6739</v>
          </cell>
          <cell r="H5031">
            <v>44965</v>
          </cell>
          <cell r="I5031" t="str">
            <v>ENTREGADO</v>
          </cell>
          <cell r="J5031">
            <v>44966</v>
          </cell>
          <cell r="K5031" t="str">
            <v xml:space="preserve">MARCELA ZUNIGA Y O ALFONSO SUMBA_LACTEOS SAN ANTONIO C A </v>
          </cell>
          <cell r="L5031" t="str">
            <v>CARLOS TOSI Y CORNELIO VINTIMILLA SCTR PARQUE INDUSTRIAL CUENCA EN LACTEOS SAN ANTONIO CUENCA AZUAY</v>
          </cell>
        </row>
        <row r="5032">
          <cell r="A5032" t="str">
            <v>2494030</v>
          </cell>
          <cell r="B5032">
            <v>511684</v>
          </cell>
          <cell r="C5032" t="str">
            <v>2494030</v>
          </cell>
          <cell r="D5032" t="str">
            <v>MDELIVERY</v>
          </cell>
          <cell r="E5032" t="str">
            <v>DESPACHO</v>
          </cell>
          <cell r="F5032" t="str">
            <v>NORMAL</v>
          </cell>
          <cell r="G5032" t="str">
            <v>FT84731</v>
          </cell>
          <cell r="H5032">
            <v>44965</v>
          </cell>
          <cell r="I5032" t="str">
            <v>ENTREGADO</v>
          </cell>
          <cell r="J5032">
            <v>44966</v>
          </cell>
          <cell r="K5032" t="str">
            <v xml:space="preserve">Sophia Arteaga_CONSTECOIN CIA LTDA </v>
          </cell>
          <cell r="L5032" t="str">
            <v>PICHINCHA QUITO INAQUITO ISLA GENOVESA N43 158 Y RIO COCA</v>
          </cell>
        </row>
        <row r="5033">
          <cell r="A5033" t="str">
            <v>2494036</v>
          </cell>
          <cell r="B5033">
            <v>511685</v>
          </cell>
          <cell r="C5033" t="str">
            <v>2494036</v>
          </cell>
          <cell r="D5033" t="str">
            <v>MDELIVERY</v>
          </cell>
          <cell r="E5033" t="str">
            <v>DESPACHO</v>
          </cell>
          <cell r="F5033" t="str">
            <v>NORMAL</v>
          </cell>
          <cell r="G5033" t="str">
            <v>031080002494036</v>
          </cell>
          <cell r="H5033">
            <v>44965</v>
          </cell>
          <cell r="I5033" t="str">
            <v>ENTREGADO</v>
          </cell>
          <cell r="J5033">
            <v>44966</v>
          </cell>
          <cell r="K5033" t="str">
            <v>Pricila Cueva_DIRECCION EMPRESARIAL S A DIRECSA</v>
          </cell>
          <cell r="L5033" t="str">
            <v>Urbanizacion Arroyo Azul Calle Transmarina y Av Hugo Mayo Nota puede recibir Gabriela Anchundia contacto 0999883372</v>
          </cell>
        </row>
        <row r="5034">
          <cell r="A5034" t="str">
            <v>2494000</v>
          </cell>
          <cell r="B5034">
            <v>511662</v>
          </cell>
          <cell r="C5034" t="str">
            <v>2494000</v>
          </cell>
          <cell r="D5034" t="str">
            <v>MDELIVERY</v>
          </cell>
          <cell r="E5034" t="str">
            <v>DESPACHO</v>
          </cell>
          <cell r="F5034" t="str">
            <v>EXPRESS</v>
          </cell>
          <cell r="G5034" t="str">
            <v>FEX84724</v>
          </cell>
          <cell r="H5034">
            <v>44965</v>
          </cell>
          <cell r="I5034" t="str">
            <v>ENTREGADO</v>
          </cell>
          <cell r="J5034">
            <v>44965</v>
          </cell>
          <cell r="K5034" t="str">
            <v xml:space="preserve">Jose Tayupanta_HALLIBURTON LATIN AMERICA S R L </v>
          </cell>
          <cell r="L5034" t="str">
            <v>Av Amazonas y Villalengua Edicio EuroCenter piso 8</v>
          </cell>
        </row>
        <row r="5035">
          <cell r="A5035" t="str">
            <v>2494004</v>
          </cell>
          <cell r="B5035">
            <v>511663</v>
          </cell>
          <cell r="C5035" t="str">
            <v>2494004</v>
          </cell>
          <cell r="D5035" t="str">
            <v>MDELIVERY</v>
          </cell>
          <cell r="E5035" t="str">
            <v>DESPACHO</v>
          </cell>
          <cell r="F5035" t="str">
            <v>EXPRESS</v>
          </cell>
          <cell r="G5035" t="str">
            <v>FTR84719</v>
          </cell>
          <cell r="H5035">
            <v>44965</v>
          </cell>
          <cell r="I5035" t="str">
            <v>ENTREGADO</v>
          </cell>
          <cell r="J5035">
            <v>44965</v>
          </cell>
          <cell r="K5035" t="str">
            <v xml:space="preserve">Romel Acurio_ECUASANITAS S A </v>
          </cell>
          <cell r="L5035" t="str">
            <v>PICHINCHA QUITO MARISCAL SUCRE RABIDA N26 71 Y PINTA</v>
          </cell>
        </row>
        <row r="5036">
          <cell r="A5036" t="str">
            <v>2494010</v>
          </cell>
          <cell r="B5036">
            <v>511664</v>
          </cell>
          <cell r="C5036" t="str">
            <v>2494010</v>
          </cell>
          <cell r="D5036" t="str">
            <v>MDELIVERY</v>
          </cell>
          <cell r="E5036" t="str">
            <v>DESPACHO</v>
          </cell>
          <cell r="F5036" t="str">
            <v>EXPRESS</v>
          </cell>
          <cell r="G5036" t="str">
            <v>FEX84726</v>
          </cell>
          <cell r="H5036">
            <v>44965</v>
          </cell>
          <cell r="I5036" t="str">
            <v>ENTREGADO</v>
          </cell>
          <cell r="J5036">
            <v>44965</v>
          </cell>
          <cell r="K5036" t="str">
            <v xml:space="preserve">Cristina Detken _ DISTRIVEHIC DISTRIBUIDORA DE VEHICULOS S A </v>
          </cell>
          <cell r="L5036" t="str">
            <v>Av Granados y de las Higueras Maresa</v>
          </cell>
        </row>
        <row r="5037">
          <cell r="A5037" t="str">
            <v>2494028</v>
          </cell>
          <cell r="B5037">
            <v>511665</v>
          </cell>
          <cell r="C5037" t="str">
            <v>2494028</v>
          </cell>
          <cell r="D5037" t="str">
            <v>MDELIVERY</v>
          </cell>
          <cell r="E5037" t="str">
            <v>DESPACHO</v>
          </cell>
          <cell r="F5037" t="str">
            <v>EXPRESS</v>
          </cell>
          <cell r="G5037" t="str">
            <v>FTR84720</v>
          </cell>
          <cell r="H5037">
            <v>44965</v>
          </cell>
          <cell r="I5037" t="str">
            <v>ENTREGADO</v>
          </cell>
          <cell r="J5037">
            <v>44965</v>
          </cell>
          <cell r="K5037" t="str">
            <v>Cristina Estrella_GEDEONRICHTER ECUADOR SA</v>
          </cell>
          <cell r="L5037" t="str">
            <v>Av 12 de Octubre y CoruNa Edif Mirage Piso 4 oficina 4A</v>
          </cell>
        </row>
        <row r="5038">
          <cell r="A5038" t="str">
            <v>2494029</v>
          </cell>
          <cell r="B5038">
            <v>511666</v>
          </cell>
          <cell r="C5038" t="str">
            <v>2494029</v>
          </cell>
          <cell r="D5038" t="str">
            <v>MDELIVERY</v>
          </cell>
          <cell r="E5038" t="str">
            <v>DESPACHO</v>
          </cell>
          <cell r="F5038" t="str">
            <v>EXPRESS</v>
          </cell>
          <cell r="G5038" t="str">
            <v>FEX84723</v>
          </cell>
          <cell r="H5038">
            <v>44965</v>
          </cell>
          <cell r="I5038" t="str">
            <v>ENTREGADO</v>
          </cell>
          <cell r="J5038">
            <v>44965</v>
          </cell>
          <cell r="K5038" t="str">
            <v>Katty Cordova_DISTRIBUIDORA DE LIBROS Y PAPELERIA DILIPA CIA LT</v>
          </cell>
          <cell r="L5038" t="str">
            <v xml:space="preserve"> AV 10 DE AGOSTO N52 15 Y CAPITAN RAMON BORJA QUITO QUITO PICHINCHA REGION SIERRA Ecuador </v>
          </cell>
        </row>
        <row r="5039">
          <cell r="A5039" t="str">
            <v>2494033</v>
          </cell>
          <cell r="B5039">
            <v>511667</v>
          </cell>
          <cell r="C5039" t="str">
            <v>2494033</v>
          </cell>
          <cell r="D5039" t="str">
            <v>MDELIVERY</v>
          </cell>
          <cell r="E5039" t="str">
            <v>DESPACHO</v>
          </cell>
          <cell r="F5039" t="str">
            <v>EXPRESS</v>
          </cell>
          <cell r="G5039" t="str">
            <v>FTR84718</v>
          </cell>
          <cell r="H5039">
            <v>44965</v>
          </cell>
          <cell r="I5039" t="str">
            <v>ENTREGADO</v>
          </cell>
          <cell r="J5039">
            <v>44965</v>
          </cell>
          <cell r="K5039" t="str">
            <v>NARVAEZ CAJAS LORENA DEL ROCIO_IMPORTADORA DENTAL MEDICA GUILLERMO GUERRON CIA L</v>
          </cell>
          <cell r="L5039" t="str">
            <v>Av Valladolid N24 282 y Galavis</v>
          </cell>
        </row>
        <row r="5040">
          <cell r="A5040" t="str">
            <v>2494035</v>
          </cell>
          <cell r="B5040">
            <v>511668</v>
          </cell>
          <cell r="C5040" t="str">
            <v>2494035</v>
          </cell>
          <cell r="D5040" t="str">
            <v>MDELIVERY</v>
          </cell>
          <cell r="E5040" t="str">
            <v>DESPACHO</v>
          </cell>
          <cell r="F5040" t="str">
            <v>EXPRESS</v>
          </cell>
          <cell r="G5040" t="str">
            <v>FTR84721</v>
          </cell>
          <cell r="H5040">
            <v>44965</v>
          </cell>
          <cell r="I5040" t="str">
            <v>ENTREGADO</v>
          </cell>
          <cell r="J5040">
            <v>44965</v>
          </cell>
          <cell r="K5040" t="str">
            <v>Moreano Montero Roberto Enrique Pepita Suarez_NOVAECUADOR AGENCIA ASESORA PRODUCTORA DE SEGUROS</v>
          </cell>
          <cell r="L5040" t="str">
            <v>Av Republica E6 573 y Eloy Alfaro Edif Novaecuador</v>
          </cell>
        </row>
        <row r="5041">
          <cell r="A5041" t="str">
            <v>2494037</v>
          </cell>
          <cell r="B5041">
            <v>511669</v>
          </cell>
          <cell r="C5041" t="str">
            <v>2494037</v>
          </cell>
          <cell r="D5041" t="str">
            <v>MDELIVERY</v>
          </cell>
          <cell r="E5041" t="str">
            <v>DESPACHO</v>
          </cell>
          <cell r="F5041" t="str">
            <v>EXPRESS</v>
          </cell>
          <cell r="G5041" t="str">
            <v>FEX84722</v>
          </cell>
          <cell r="H5041">
            <v>44965</v>
          </cell>
          <cell r="I5041" t="str">
            <v>ENTREGADO</v>
          </cell>
          <cell r="J5041">
            <v>44965</v>
          </cell>
          <cell r="K5041" t="str">
            <v xml:space="preserve"> WEGO MOBILE CAR DETAILING S A S _ WEGO MOBILE CAR DETAILING S A S </v>
          </cell>
          <cell r="L5041" t="str">
            <v>AV DE LA PRENSA Y MARIANO ECHEVERRiA OE1 2 A UNA CUADRA DE LA Y AUTOLAVADO WEGO MOBILE CAR DETAILING</v>
          </cell>
        </row>
        <row r="5042">
          <cell r="A5042" t="str">
            <v>2494001</v>
          </cell>
          <cell r="B5042">
            <v>511670</v>
          </cell>
          <cell r="C5042" t="str">
            <v>2494001</v>
          </cell>
          <cell r="D5042" t="str">
            <v>MDELIVERY</v>
          </cell>
          <cell r="E5042" t="str">
            <v>DESPACHO</v>
          </cell>
          <cell r="F5042" t="str">
            <v>NORMAL</v>
          </cell>
          <cell r="G5042" t="str">
            <v>031080002494001</v>
          </cell>
          <cell r="H5042">
            <v>44965</v>
          </cell>
          <cell r="I5042" t="str">
            <v>ENTREGADO</v>
          </cell>
          <cell r="J5042">
            <v>44967</v>
          </cell>
          <cell r="K5042" t="str">
            <v>JAZMINA ELIZABETH SALAZAR LOZADA_JAZMINA ELIZABETH SALAZAR LOZADA</v>
          </cell>
          <cell r="L5042" t="str">
            <v>PQA ATOCHA FICOA JUAN BENIGNO VELA Y CASTILLO EDIFICIO VILLALVA PLANTA BAJA OFICINA 1 REF FRENTE A LAS OFICINAS DE LA COOPERATIVA MUCHURRUNA</v>
          </cell>
        </row>
        <row r="5043">
          <cell r="A5043" t="str">
            <v>2494002</v>
          </cell>
          <cell r="B5043">
            <v>511671</v>
          </cell>
          <cell r="C5043" t="str">
            <v>2494002</v>
          </cell>
          <cell r="D5043" t="str">
            <v>MDELIVERY</v>
          </cell>
          <cell r="E5043" t="str">
            <v>DESPACHO</v>
          </cell>
          <cell r="F5043" t="str">
            <v>NORMAL</v>
          </cell>
          <cell r="G5043" t="str">
            <v>IC6737</v>
          </cell>
          <cell r="H5043">
            <v>44965</v>
          </cell>
          <cell r="I5043" t="str">
            <v>ENTREGADO</v>
          </cell>
          <cell r="J5043">
            <v>44966</v>
          </cell>
          <cell r="K5043" t="str">
            <v>ALEXANDRA CEDILLO_PRODUCTORA RADIAL RODAS SERRANO PRORAVISROSE S A</v>
          </cell>
          <cell r="L5043" t="str">
            <v>Francisco Moscoso 1 24 y Miguel Cordero PRODUCTORA RADIAL RODAS SERRANO</v>
          </cell>
        </row>
        <row r="5044">
          <cell r="A5044" t="str">
            <v>53683</v>
          </cell>
          <cell r="B5044">
            <v>511657</v>
          </cell>
          <cell r="C5044" t="str">
            <v>53683</v>
          </cell>
          <cell r="D5044" t="str">
            <v>DEGSO</v>
          </cell>
          <cell r="E5044" t="str">
            <v>DESPACHO</v>
          </cell>
          <cell r="F5044" t="str">
            <v>NORMAL</v>
          </cell>
          <cell r="G5044" t="str">
            <v>FT84892</v>
          </cell>
          <cell r="H5044">
            <v>44965</v>
          </cell>
          <cell r="I5044" t="str">
            <v>ENTREGADO</v>
          </cell>
          <cell r="J5044">
            <v>44966</v>
          </cell>
          <cell r="K5044" t="str">
            <v>ENERGY &amp; PALMA ENERGYPALMA S.A.</v>
          </cell>
          <cell r="L5044" t="str">
            <v>DIRECCION: ENVIAR POR TRANS ESMERALDAS A SAN LORENZO. ATENCION ENERGYPALMA - TELF 063046501</v>
          </cell>
        </row>
        <row r="5045">
          <cell r="A5045" t="str">
            <v>53688</v>
          </cell>
          <cell r="B5045">
            <v>511661</v>
          </cell>
          <cell r="C5045" t="str">
            <v>53688</v>
          </cell>
          <cell r="D5045" t="str">
            <v>DEGSO</v>
          </cell>
          <cell r="E5045" t="str">
            <v>DESPACHO</v>
          </cell>
          <cell r="F5045" t="str">
            <v>NORMAL</v>
          </cell>
          <cell r="G5045" t="str">
            <v>FT84893</v>
          </cell>
          <cell r="H5045">
            <v>44965</v>
          </cell>
          <cell r="I5045" t="str">
            <v>ENTREGADO</v>
          </cell>
          <cell r="J5045">
            <v>44966</v>
          </cell>
          <cell r="K5045" t="str">
            <v>ALS ECUADOR ALSECU S.A.</v>
          </cell>
          <cell r="L5045" t="str">
            <v xml:space="preserve">DIRECCION : DE LOS EUCALIPTOS E3-23 Y DE LOS CIPRESES    </v>
          </cell>
        </row>
        <row r="5046">
          <cell r="A5046" t="str">
            <v>53547_02</v>
          </cell>
          <cell r="B5046">
            <v>511655</v>
          </cell>
          <cell r="C5046" t="str">
            <v>53547_02</v>
          </cell>
          <cell r="D5046" t="str">
            <v>DEGSO</v>
          </cell>
          <cell r="E5046" t="str">
            <v>DESPACHO</v>
          </cell>
          <cell r="F5046" t="str">
            <v>NORMAL</v>
          </cell>
          <cell r="G5046" t="str">
            <v>FT84890</v>
          </cell>
          <cell r="H5046">
            <v>44965</v>
          </cell>
          <cell r="I5046" t="str">
            <v>ENTREGADO</v>
          </cell>
          <cell r="J5046">
            <v>44967</v>
          </cell>
          <cell r="K5046" t="str">
            <v>UTOPIA FARMS UTF S.A.S.</v>
          </cell>
          <cell r="L5046" t="str">
            <v>DIRECCION: ENTREGAR EN LA HACIENDA FLOR Y CAMPOR DONDE SE ENTREGABA ANTES HILSEA, CONFIRMADO. - HORARIO DE LUNES A VIERNES 06:30-12:00</v>
          </cell>
        </row>
        <row r="5047">
          <cell r="A5047" t="str">
            <v>53682</v>
          </cell>
          <cell r="B5047">
            <v>511656</v>
          </cell>
          <cell r="C5047" t="str">
            <v>53682</v>
          </cell>
          <cell r="D5047" t="str">
            <v>DEGSO</v>
          </cell>
          <cell r="E5047" t="str">
            <v>DESPACHO</v>
          </cell>
          <cell r="F5047" t="str">
            <v>NORMAL</v>
          </cell>
          <cell r="G5047" t="str">
            <v>FT84891</v>
          </cell>
          <cell r="H5047">
            <v>44965</v>
          </cell>
          <cell r="I5047" t="str">
            <v>ENTREGADO</v>
          </cell>
          <cell r="J5047">
            <v>44966</v>
          </cell>
          <cell r="K5047" t="str">
            <v>DICHEM DEL ECUADOR S.A.</v>
          </cell>
          <cell r="L5047" t="str">
            <v>DIRECCION: CALLE EL ARENAL S/N Y GEOVANNY CALLE - JUNTO AL CONJUNTO CASARES BUENAVENTURA - ATENCION MIGUEL DIAZ - CEL0989999997 - HORARIO DE ENTREGA DE 7 A 1 PM</v>
          </cell>
        </row>
        <row r="5048">
          <cell r="A5048" t="str">
            <v>SG_23_171</v>
          </cell>
          <cell r="B5048">
            <v>511654</v>
          </cell>
          <cell r="C5048" t="str">
            <v>SG_23_171</v>
          </cell>
          <cell r="D5048" t="str">
            <v>SG</v>
          </cell>
          <cell r="E5048" t="str">
            <v>DESPACHO</v>
          </cell>
          <cell r="F5048" t="str">
            <v>NORMAL</v>
          </cell>
          <cell r="G5048" t="str">
            <v>FT84899</v>
          </cell>
          <cell r="H5048">
            <v>44965</v>
          </cell>
          <cell r="I5048" t="str">
            <v>ENTREGADO</v>
          </cell>
          <cell r="J5048">
            <v>44967</v>
          </cell>
          <cell r="K5048" t="str">
            <v>PROFERMACO CIA. LTDA</v>
          </cell>
          <cell r="L5048" t="str">
            <v>CALDERON Y AV CARAPUNGO OE7-348, QUITO</v>
          </cell>
        </row>
        <row r="5049">
          <cell r="A5049" t="str">
            <v>GAR5810</v>
          </cell>
          <cell r="B5049">
            <v>511653</v>
          </cell>
          <cell r="C5049" t="str">
            <v>GAR5810</v>
          </cell>
          <cell r="D5049" t="str">
            <v>HYCITE</v>
          </cell>
          <cell r="E5049" t="str">
            <v>RETIRO</v>
          </cell>
          <cell r="F5049" t="str">
            <v>NORMAL</v>
          </cell>
          <cell r="H5049">
            <v>44965</v>
          </cell>
          <cell r="I5049" t="str">
            <v>INCIDENCIA</v>
          </cell>
          <cell r="J5049">
            <v>44971</v>
          </cell>
          <cell r="K5049" t="str">
            <v>RIGOBERTO FLORES MORA</v>
          </cell>
          <cell r="L5049" t="str">
            <v>QUITUMBE NAN OE2 133 PJE B A DOS CUADRAS DEL MERCADO QUITO</v>
          </cell>
        </row>
        <row r="5050">
          <cell r="A5050" t="str">
            <v>MULTI_23_036&amp;040</v>
          </cell>
          <cell r="B5050">
            <v>511652</v>
          </cell>
          <cell r="C5050" t="str">
            <v>MULTI_23_036&amp;040</v>
          </cell>
          <cell r="D5050" t="str">
            <v>MULTIVAC</v>
          </cell>
          <cell r="E5050" t="str">
            <v>DESPACHO</v>
          </cell>
          <cell r="G5050" t="str">
            <v>FT84816</v>
          </cell>
          <cell r="H5050">
            <v>44965</v>
          </cell>
          <cell r="I5050" t="str">
            <v>ENTREGADO</v>
          </cell>
          <cell r="J5050">
            <v>44966</v>
          </cell>
          <cell r="K5050" t="str">
            <v>GRUVALCORP</v>
          </cell>
          <cell r="L5050" t="str">
            <v>KILÓMETRO 10 VÍA DURAN ? YAGUACHI</v>
          </cell>
        </row>
        <row r="5051">
          <cell r="A5051" t="str">
            <v>570095</v>
          </cell>
          <cell r="B5051">
            <v>511648</v>
          </cell>
          <cell r="C5051" t="str">
            <v>570095</v>
          </cell>
          <cell r="D5051" t="str">
            <v>DPW</v>
          </cell>
          <cell r="E5051" t="str">
            <v>DESPACHO</v>
          </cell>
          <cell r="F5051" t="str">
            <v>NORMAL</v>
          </cell>
          <cell r="G5051" t="str">
            <v>FT84901</v>
          </cell>
          <cell r="H5051">
            <v>44965</v>
          </cell>
          <cell r="I5051" t="str">
            <v>ENTREGADO</v>
          </cell>
          <cell r="J5051">
            <v>44966</v>
          </cell>
          <cell r="K5051" t="str">
            <v>UNIDAD EDUCATIVA EL SAUCE</v>
          </cell>
          <cell r="L5051" t="str">
            <v>VIA INTEROCEANICA KM. 12, JUNTO AL CLUB EL NACIONA, TUMBACO, PICHINCHA, QUITO, ECUADOR./MARIA LAURA VALDIVIESO/593 99 973 5529///8:00AM- 15:00PM- DIFICIL ACCESO CAMINO INTERNO //</v>
          </cell>
        </row>
        <row r="5052">
          <cell r="A5052" t="str">
            <v>570105</v>
          </cell>
          <cell r="B5052">
            <v>511649</v>
          </cell>
          <cell r="C5052" t="str">
            <v>570105</v>
          </cell>
          <cell r="D5052" t="str">
            <v>DPW</v>
          </cell>
          <cell r="E5052" t="str">
            <v>DESPACHO</v>
          </cell>
          <cell r="F5052" t="str">
            <v>NORMAL</v>
          </cell>
          <cell r="G5052" t="str">
            <v>031002004248338</v>
          </cell>
          <cell r="H5052">
            <v>44965</v>
          </cell>
          <cell r="I5052" t="str">
            <v>ENTREGADO</v>
          </cell>
          <cell r="J5052">
            <v>44967</v>
          </cell>
          <cell r="K5052" t="str">
            <v>UNIDAD EDUCATIVA SANTO DOMINGO DE GUZMAN - AMBATO</v>
          </cell>
          <cell r="L5052" t="str">
            <v>AV. GUAYTAMBOS S/N-ZONA CIUDAD: HIGOS/ALEXANDRA MEDINA/593992509907/FERNANDO GUERRERO VIVANCO /593995903650/8:00AM-13:00PM//</v>
          </cell>
        </row>
        <row r="5053">
          <cell r="A5053" t="str">
            <v>570205</v>
          </cell>
          <cell r="B5053">
            <v>511650</v>
          </cell>
          <cell r="C5053" t="str">
            <v>570205</v>
          </cell>
          <cell r="D5053" t="str">
            <v>DPW</v>
          </cell>
          <cell r="E5053" t="str">
            <v>DESPACHO</v>
          </cell>
          <cell r="F5053" t="str">
            <v>NORMAL</v>
          </cell>
          <cell r="G5053" t="str">
            <v>FT84902</v>
          </cell>
          <cell r="H5053">
            <v>44965</v>
          </cell>
          <cell r="I5053" t="str">
            <v>ENTREGADO</v>
          </cell>
          <cell r="J5053">
            <v>44966</v>
          </cell>
          <cell r="K5053" t="str">
            <v>UNIDAD EDUCATIVA JUAN PABLO II DEL CONDADO</v>
          </cell>
          <cell r="L5053" t="str">
            <v>JOSE MIGUEL CARRION N71-187 Y AV. OCCIDENTAL, CANTON QUITO, PICHINCHA, ECUADOR./STEPHANY JIMENEZ/593984661247///8:30AM-13:00PM//</v>
          </cell>
        </row>
        <row r="5054">
          <cell r="A5054" t="str">
            <v>570206</v>
          </cell>
          <cell r="B5054">
            <v>511651</v>
          </cell>
          <cell r="C5054" t="str">
            <v>570206</v>
          </cell>
          <cell r="D5054" t="str">
            <v>DPW</v>
          </cell>
          <cell r="E5054" t="str">
            <v>DESPACHO</v>
          </cell>
          <cell r="F5054" t="str">
            <v>NORMAL</v>
          </cell>
          <cell r="G5054" t="str">
            <v>FT84903</v>
          </cell>
          <cell r="H5054">
            <v>44965</v>
          </cell>
          <cell r="I5054" t="str">
            <v>ENTREGADO</v>
          </cell>
          <cell r="J5054">
            <v>44967</v>
          </cell>
          <cell r="K5054" t="str">
            <v>ESCUELA HEREDIA BUSTAMANTE</v>
          </cell>
          <cell r="L5054" t="str">
            <v>CALLE: ISABEL LA CATOLICA N23-163 Y MADRID COLONIA/ZONA CIUDAD: MARISCAL SUCRE/ANDREA ROBAYO/593995087174///7:30AM-11:00AM//</v>
          </cell>
        </row>
        <row r="5055">
          <cell r="A5055" t="str">
            <v>AGF_23_11</v>
          </cell>
          <cell r="B5055">
            <v>511646</v>
          </cell>
          <cell r="C5055" t="str">
            <v>AGF_23_11</v>
          </cell>
          <cell r="D5055" t="str">
            <v>AGFA</v>
          </cell>
          <cell r="E5055" t="str">
            <v>DESPACHO</v>
          </cell>
          <cell r="F5055" t="str">
            <v>NORMAL</v>
          </cell>
          <cell r="G5055" t="str">
            <v>FT84815</v>
          </cell>
          <cell r="H5055">
            <v>44965</v>
          </cell>
          <cell r="I5055" t="str">
            <v>ENTREGADO</v>
          </cell>
          <cell r="J5055">
            <v>44966</v>
          </cell>
          <cell r="K5055" t="str">
            <v>RAMON ALAVA</v>
          </cell>
          <cell r="L5055" t="str">
            <v>MUCHO LOTE 1, MZ 2590 SL7</v>
          </cell>
        </row>
        <row r="5056">
          <cell r="A5056" t="str">
            <v>GAR5795</v>
          </cell>
          <cell r="B5056">
            <v>511620</v>
          </cell>
          <cell r="C5056" t="str">
            <v>GAR5795</v>
          </cell>
          <cell r="D5056" t="str">
            <v>HYCITE</v>
          </cell>
          <cell r="E5056" t="str">
            <v>RETIRO</v>
          </cell>
          <cell r="F5056" t="str">
            <v>NORMAL</v>
          </cell>
          <cell r="G5056" t="str">
            <v>031001000230384</v>
          </cell>
          <cell r="H5056">
            <v>44965</v>
          </cell>
          <cell r="I5056" t="str">
            <v>INCIDENCIA</v>
          </cell>
          <cell r="J5056">
            <v>44972</v>
          </cell>
          <cell r="K5056" t="str">
            <v>LUIS RODRIGO MOGOLLON PINENLA</v>
          </cell>
          <cell r="L5056" t="str">
            <v>BARRIO AMAZONAS, CALLE GARCIA MORENO E2-42 Y AV. 10 DE AGOSTO</v>
          </cell>
        </row>
        <row r="5057">
          <cell r="A5057" t="str">
            <v>GAR5796</v>
          </cell>
          <cell r="B5057">
            <v>511621</v>
          </cell>
          <cell r="C5057" t="str">
            <v>GAR5796</v>
          </cell>
          <cell r="D5057" t="str">
            <v>HYCITE</v>
          </cell>
          <cell r="E5057" t="str">
            <v>RETIRO</v>
          </cell>
          <cell r="F5057" t="str">
            <v>NORMAL</v>
          </cell>
          <cell r="G5057" t="str">
            <v>ITQ6697</v>
          </cell>
          <cell r="H5057">
            <v>44965</v>
          </cell>
          <cell r="I5057" t="str">
            <v>ENTREGADO</v>
          </cell>
          <cell r="J5057">
            <v>44966</v>
          </cell>
          <cell r="K5057" t="str">
            <v>JOSE RAFAEL SIMBANA</v>
          </cell>
          <cell r="L5057" t="str">
            <v>CALLE REINALDO ESPINOSA N47-301 PROVINCIA PI, CANTO QUITO, PARROQUIA JIPIJAPA / JUANTO AL EDIFICIO TOQUILLA CASA DE COLOR BLANCO, 099427970 023341129</v>
          </cell>
        </row>
        <row r="5058">
          <cell r="A5058" t="str">
            <v>GAR5797</v>
          </cell>
          <cell r="B5058">
            <v>511622</v>
          </cell>
          <cell r="C5058" t="str">
            <v>GAR5797</v>
          </cell>
          <cell r="D5058" t="str">
            <v>HYCITE</v>
          </cell>
          <cell r="E5058" t="str">
            <v>RETIRO</v>
          </cell>
          <cell r="F5058" t="str">
            <v>NORMAL</v>
          </cell>
          <cell r="G5058" t="str">
            <v>ITQ6698</v>
          </cell>
          <cell r="H5058">
            <v>44965</v>
          </cell>
          <cell r="I5058" t="str">
            <v>ENTREGADO</v>
          </cell>
          <cell r="J5058">
            <v>44966</v>
          </cell>
          <cell r="K5058" t="str">
            <v>ALONSO RODRIGO MOLINA</v>
          </cell>
          <cell r="L5058" t="str">
            <v>CARLOS FREILE ZALDUMBIDE Y DIEGO BARBA EL GIRON DE CHILLOGALLO OE10-261, PROV PI QUITO / CHILLOGALLO 170105 // 098-059-7999 - 96-005-8621</v>
          </cell>
        </row>
        <row r="5059">
          <cell r="A5059" t="str">
            <v>GAR5798</v>
          </cell>
          <cell r="B5059">
            <v>511623</v>
          </cell>
          <cell r="C5059" t="str">
            <v>GAR5798</v>
          </cell>
          <cell r="D5059" t="str">
            <v>HYCITE</v>
          </cell>
          <cell r="E5059" t="str">
            <v>RETIRO</v>
          </cell>
          <cell r="F5059" t="str">
            <v>NORMAL</v>
          </cell>
          <cell r="G5059" t="str">
            <v>ITQ6699</v>
          </cell>
          <cell r="H5059">
            <v>44965</v>
          </cell>
          <cell r="I5059" t="str">
            <v>ENTREGADO</v>
          </cell>
          <cell r="J5059">
            <v>44966</v>
          </cell>
          <cell r="K5059" t="str">
            <v>MONICA TERESA REYSANCHO FERNANDEZ</v>
          </cell>
          <cell r="L5059" t="str">
            <v>CALLE PEDRO QUINONEZ S51-61 TRANSVERSAL RIO CONGO</v>
          </cell>
        </row>
        <row r="5060">
          <cell r="A5060" t="str">
            <v>GAR5799</v>
          </cell>
          <cell r="B5060">
            <v>511624</v>
          </cell>
          <cell r="C5060" t="str">
            <v>GAR5799</v>
          </cell>
          <cell r="D5060" t="str">
            <v>HYCITE</v>
          </cell>
          <cell r="E5060" t="str">
            <v>RETIRO</v>
          </cell>
          <cell r="F5060" t="str">
            <v>NORMAL</v>
          </cell>
          <cell r="G5060" t="str">
            <v>031001000230392</v>
          </cell>
          <cell r="H5060">
            <v>44965</v>
          </cell>
          <cell r="I5060" t="str">
            <v>INCIDENCIA</v>
          </cell>
          <cell r="J5060">
            <v>44971</v>
          </cell>
          <cell r="K5060" t="str">
            <v>EDWIN ALEJANDRO PERUGACHI CANAR</v>
          </cell>
          <cell r="L5060" t="str">
            <v>PICHINCHA OE 1-87 Y SUCRE-JUNTO MUNICIPI  CALLE SUCRE Y PASAJE ATAWALPA QUITO//NANEGALITO  NANEGALITO, PI 170104</v>
          </cell>
        </row>
        <row r="5061">
          <cell r="A5061" t="str">
            <v>GAR5800</v>
          </cell>
          <cell r="B5061">
            <v>511625</v>
          </cell>
          <cell r="C5061" t="str">
            <v>GAR5800</v>
          </cell>
          <cell r="D5061" t="str">
            <v>HYCITE</v>
          </cell>
          <cell r="E5061" t="str">
            <v>RETIRO</v>
          </cell>
          <cell r="F5061" t="str">
            <v>NORMAL</v>
          </cell>
          <cell r="G5061" t="str">
            <v>ITQ6700</v>
          </cell>
          <cell r="H5061">
            <v>44965</v>
          </cell>
          <cell r="I5061" t="str">
            <v>ENTREGADO</v>
          </cell>
          <cell r="J5061">
            <v>44967</v>
          </cell>
          <cell r="K5061" t="str">
            <v xml:space="preserve"> GLORIA MERCEDES GARZON GARZON</v>
          </cell>
          <cell r="L5061" t="str">
            <v>MALDONADO S28-40 Y RIO ZABALETA</v>
          </cell>
        </row>
        <row r="5062">
          <cell r="A5062" t="str">
            <v>GAR5802</v>
          </cell>
          <cell r="B5062">
            <v>511626</v>
          </cell>
          <cell r="C5062" t="str">
            <v>GAR5802</v>
          </cell>
          <cell r="D5062" t="str">
            <v>HYCITE</v>
          </cell>
          <cell r="E5062" t="str">
            <v>RETIRO</v>
          </cell>
          <cell r="F5062" t="str">
            <v>NORMAL</v>
          </cell>
          <cell r="G5062" t="str">
            <v>ITQ6701</v>
          </cell>
          <cell r="H5062">
            <v>44965</v>
          </cell>
          <cell r="I5062" t="str">
            <v>ENTREGADO</v>
          </cell>
          <cell r="J5062">
            <v>44966</v>
          </cell>
          <cell r="K5062" t="str">
            <v>ALEXANDRA RODRIGUEZ GUERRA</v>
          </cell>
          <cell r="L5062" t="str">
            <v xml:space="preserve">MALVA E15 - 399  170503 GENERAL LUNA QUITO // EL BATAN EL BATAN, PI </v>
          </cell>
        </row>
        <row r="5063">
          <cell r="A5063" t="str">
            <v>GAR5803</v>
          </cell>
          <cell r="B5063">
            <v>511627</v>
          </cell>
          <cell r="C5063" t="str">
            <v>GAR5803</v>
          </cell>
          <cell r="D5063" t="str">
            <v>HYCITE</v>
          </cell>
          <cell r="E5063" t="str">
            <v>RETIRO</v>
          </cell>
          <cell r="F5063" t="str">
            <v>NORMAL</v>
          </cell>
          <cell r="G5063" t="str">
            <v>031001000230385</v>
          </cell>
          <cell r="H5063">
            <v>44965</v>
          </cell>
          <cell r="I5063" t="str">
            <v>ENTREGADO</v>
          </cell>
          <cell r="J5063">
            <v>44971</v>
          </cell>
          <cell r="K5063" t="str">
            <v xml:space="preserve"> LILIANA GARCIA RODRIGUEZ</v>
          </cell>
          <cell r="L5063" t="str">
            <v>MZ D VILLA 6 CIUDAD DEL SOL</v>
          </cell>
        </row>
        <row r="5064">
          <cell r="A5064" t="str">
            <v>GAR5804</v>
          </cell>
          <cell r="B5064">
            <v>511628</v>
          </cell>
          <cell r="C5064" t="str">
            <v>GAR5804</v>
          </cell>
          <cell r="D5064" t="str">
            <v>HYCITE</v>
          </cell>
          <cell r="E5064" t="str">
            <v>RETIRO</v>
          </cell>
          <cell r="F5064" t="str">
            <v>NORMAL</v>
          </cell>
          <cell r="G5064" t="str">
            <v>031001000230386</v>
          </cell>
          <cell r="H5064">
            <v>44965</v>
          </cell>
          <cell r="I5064" t="str">
            <v>INCIDENCIA</v>
          </cell>
          <cell r="J5064">
            <v>44972</v>
          </cell>
          <cell r="K5064" t="str">
            <v>ELVIRA PERALVO</v>
          </cell>
          <cell r="L5064" t="str">
            <v>CALLE  AV EDWIN ENRIQUES Y RUBEN LERSON : CIUDADELA DEL CHOFER</v>
          </cell>
        </row>
        <row r="5065">
          <cell r="A5065" t="str">
            <v>GAR5805</v>
          </cell>
          <cell r="B5065">
            <v>511629</v>
          </cell>
          <cell r="C5065" t="str">
            <v>GAR5805</v>
          </cell>
          <cell r="D5065" t="str">
            <v>HYCITE</v>
          </cell>
          <cell r="E5065" t="str">
            <v>RETIRO</v>
          </cell>
          <cell r="F5065" t="str">
            <v>NORMAL</v>
          </cell>
          <cell r="G5065" t="str">
            <v>031001000230387</v>
          </cell>
          <cell r="H5065">
            <v>44965</v>
          </cell>
          <cell r="I5065" t="str">
            <v>ENTREGADO</v>
          </cell>
          <cell r="J5065">
            <v>44971</v>
          </cell>
          <cell r="K5065" t="str">
            <v>ELVIRA PERALVO</v>
          </cell>
          <cell r="L5065" t="str">
            <v>CALLE  AV EDWIN ENRIQUES Y RUBEN LERSON : CIUDADELA DEL CHOFER</v>
          </cell>
        </row>
        <row r="5066">
          <cell r="A5066" t="str">
            <v>GAR5806</v>
          </cell>
          <cell r="B5066">
            <v>511630</v>
          </cell>
          <cell r="C5066" t="str">
            <v>GAR5806</v>
          </cell>
          <cell r="D5066" t="str">
            <v>HYCITE</v>
          </cell>
          <cell r="E5066" t="str">
            <v>RETIRO</v>
          </cell>
          <cell r="F5066" t="str">
            <v>NORMAL</v>
          </cell>
          <cell r="G5066" t="str">
            <v>ITQ6702</v>
          </cell>
          <cell r="H5066">
            <v>44965</v>
          </cell>
          <cell r="I5066" t="str">
            <v>ENTREGADO</v>
          </cell>
          <cell r="J5066">
            <v>44966</v>
          </cell>
          <cell r="K5066" t="str">
            <v>MARIE DOLORES PENAHERRERA</v>
          </cell>
          <cell r="L5066" t="str">
            <v>CLL CAROLINA FEBRES CORDERO CASA 2 AVICENTE FLORES CEDENO 170530 QUITO // TANDA NAYON, PI 170530</v>
          </cell>
        </row>
        <row r="5067">
          <cell r="A5067" t="str">
            <v>GAR5813</v>
          </cell>
          <cell r="B5067">
            <v>511633</v>
          </cell>
          <cell r="C5067" t="str">
            <v>GAR5813</v>
          </cell>
          <cell r="D5067" t="str">
            <v>HYCITE</v>
          </cell>
          <cell r="E5067" t="str">
            <v>RETIRO</v>
          </cell>
          <cell r="F5067" t="str">
            <v>NORMAL</v>
          </cell>
          <cell r="G5067" t="str">
            <v>031001000230388</v>
          </cell>
          <cell r="H5067">
            <v>44965</v>
          </cell>
          <cell r="I5067" t="str">
            <v>INCIDENCIA</v>
          </cell>
          <cell r="J5067">
            <v>44971</v>
          </cell>
          <cell r="K5067" t="str">
            <v>IRMA LILIANA CASTRO ALVARADO</v>
          </cell>
          <cell r="L5067" t="str">
            <v>VIA TARQUI ENTRADA HOSTERIA HACHACASPI A 800 METROS</v>
          </cell>
        </row>
        <row r="5068">
          <cell r="A5068" t="str">
            <v>GAR5814</v>
          </cell>
          <cell r="B5068">
            <v>511634</v>
          </cell>
          <cell r="C5068" t="str">
            <v>GAR5814</v>
          </cell>
          <cell r="D5068" t="str">
            <v>HYCITE</v>
          </cell>
          <cell r="E5068" t="str">
            <v>RETIRO</v>
          </cell>
          <cell r="F5068" t="str">
            <v>NORMAL</v>
          </cell>
          <cell r="G5068" t="str">
            <v>031001000230389</v>
          </cell>
          <cell r="H5068">
            <v>44965</v>
          </cell>
          <cell r="I5068" t="str">
            <v>INCIDENCIA</v>
          </cell>
          <cell r="J5068">
            <v>44972</v>
          </cell>
          <cell r="K5068" t="str">
            <v>FRANKLIN YONI CEBALLOS DIAZ</v>
          </cell>
          <cell r="L5068" t="str">
            <v>AV JAIME ROLDAS E30 55 CALLE A MEGA ELECTRICA CENTRAL  JOYA DE LA SUCLAN//JOYA DE LA SUCLAN OR, JOYA DE LA SUCLAN 220101</v>
          </cell>
        </row>
        <row r="5069">
          <cell r="A5069" t="str">
            <v>GAR5815</v>
          </cell>
          <cell r="B5069">
            <v>511635</v>
          </cell>
          <cell r="C5069" t="str">
            <v>GAR5815</v>
          </cell>
          <cell r="D5069" t="str">
            <v>HYCITE</v>
          </cell>
          <cell r="E5069" t="str">
            <v>RETIRO</v>
          </cell>
          <cell r="F5069" t="str">
            <v>NORMAL</v>
          </cell>
          <cell r="G5069" t="str">
            <v>ITQ6703</v>
          </cell>
          <cell r="H5069">
            <v>44965</v>
          </cell>
          <cell r="I5069" t="str">
            <v>ENTREGADO</v>
          </cell>
          <cell r="J5069">
            <v>44966</v>
          </cell>
          <cell r="K5069" t="str">
            <v>Julia Martha Calva Ortega</v>
          </cell>
          <cell r="L5069" t="str">
            <v>Calle principal S47 F Oe1-291 calle secundaria Oe2F y GIOVANNY Benitez 2 cuadras de ma maternidad del sur Sector nueva Aurora </v>
          </cell>
        </row>
        <row r="5070">
          <cell r="A5070" t="str">
            <v>GAR5816</v>
          </cell>
          <cell r="B5070">
            <v>511636</v>
          </cell>
          <cell r="C5070" t="str">
            <v>GAR5816</v>
          </cell>
          <cell r="D5070" t="str">
            <v>HYCITE</v>
          </cell>
          <cell r="E5070" t="str">
            <v>RETIRO</v>
          </cell>
          <cell r="F5070" t="str">
            <v>NORMAL</v>
          </cell>
          <cell r="G5070" t="str">
            <v>ITQ6704</v>
          </cell>
          <cell r="H5070">
            <v>44965</v>
          </cell>
          <cell r="I5070" t="str">
            <v>ENTREGADO</v>
          </cell>
          <cell r="J5070">
            <v>44967</v>
          </cell>
          <cell r="K5070" t="str">
            <v>Nelly Jeaneth Perez Campana</v>
          </cell>
          <cell r="L5070" t="str">
            <v>E10-467- Pichincha- Quito- Mastodontes- 170302- Escuela emilio salgary junto calle E10 sexta transversal</v>
          </cell>
        </row>
        <row r="5071">
          <cell r="A5071" t="str">
            <v>GAR5817</v>
          </cell>
          <cell r="B5071">
            <v>511637</v>
          </cell>
          <cell r="C5071" t="str">
            <v>GAR5817</v>
          </cell>
          <cell r="D5071" t="str">
            <v>HYCITE</v>
          </cell>
          <cell r="E5071" t="str">
            <v>RETIRO</v>
          </cell>
          <cell r="F5071" t="str">
            <v>NORMAL</v>
          </cell>
          <cell r="G5071" t="str">
            <v>ITQ6705</v>
          </cell>
          <cell r="H5071">
            <v>44965</v>
          </cell>
          <cell r="I5071" t="str">
            <v>ENTREGADO</v>
          </cell>
          <cell r="J5071">
            <v>44966</v>
          </cell>
          <cell r="K5071" t="str">
            <v>BETTY CLARET GAIBOR PAREDES</v>
          </cell>
          <cell r="L5071" t="str">
            <v>CALLE PORTO ALEGRE N 15-189 ALCALA EXCOMERCIAL APOLO QUITO // LA MORENIT CALDERON PI 170204</v>
          </cell>
        </row>
        <row r="5072">
          <cell r="A5072" t="str">
            <v>GAR5818</v>
          </cell>
          <cell r="B5072">
            <v>511638</v>
          </cell>
          <cell r="C5072" t="str">
            <v>GAR5818</v>
          </cell>
          <cell r="D5072" t="str">
            <v>HYCITE</v>
          </cell>
          <cell r="E5072" t="str">
            <v>RETIRO</v>
          </cell>
          <cell r="F5072" t="str">
            <v>NORMAL</v>
          </cell>
          <cell r="G5072" t="str">
            <v>ITQ6706</v>
          </cell>
          <cell r="H5072">
            <v>44965</v>
          </cell>
          <cell r="I5072" t="str">
            <v>ENTREGADO</v>
          </cell>
          <cell r="J5072">
            <v>44966</v>
          </cell>
          <cell r="K5072" t="str">
            <v xml:space="preserve">ALEXIS VIRACOCHA </v>
          </cell>
          <cell r="L5072" t="str">
            <v>VILLA 28 PANAMERICANA SUR FUERTE MILITAR ALOONG QUITO//FUERTE MILITAR MACHACHI 170152,</v>
          </cell>
        </row>
        <row r="5073">
          <cell r="A5073" t="str">
            <v>GAR5819</v>
          </cell>
          <cell r="B5073">
            <v>511639</v>
          </cell>
          <cell r="C5073" t="str">
            <v>GAR5819</v>
          </cell>
          <cell r="D5073" t="str">
            <v>HYCITE</v>
          </cell>
          <cell r="E5073" t="str">
            <v>RETIRO</v>
          </cell>
          <cell r="F5073" t="str">
            <v>NORMAL</v>
          </cell>
          <cell r="G5073" t="str">
            <v>ITQ6714</v>
          </cell>
          <cell r="H5073">
            <v>44965</v>
          </cell>
          <cell r="I5073" t="str">
            <v>ENTREGADO</v>
          </cell>
          <cell r="J5073">
            <v>44966</v>
          </cell>
          <cell r="K5073" t="str">
            <v>WILIAN REMIGIO ALBINO DURAN</v>
          </cell>
          <cell r="L5073" t="str">
            <v>CONJUNTO LA CONCEPCION CASA 49 FRANCISCO OLIVA EDMUNDO CHIRIBOGA A LADO QUITO // NORTE DE QUITO 170510, LA CONCEPCION  PICHINCHA</v>
          </cell>
        </row>
        <row r="5074">
          <cell r="A5074" t="str">
            <v>GAR5820</v>
          </cell>
          <cell r="B5074">
            <v>511640</v>
          </cell>
          <cell r="C5074" t="str">
            <v>GAR5820</v>
          </cell>
          <cell r="D5074" t="str">
            <v>HYCITE</v>
          </cell>
          <cell r="E5074" t="str">
            <v>RETIRO</v>
          </cell>
          <cell r="F5074" t="str">
            <v>NORMAL</v>
          </cell>
          <cell r="G5074" t="str">
            <v>ITQ6707</v>
          </cell>
          <cell r="H5074">
            <v>44965</v>
          </cell>
          <cell r="I5074" t="str">
            <v>INCIDENCIA</v>
          </cell>
          <cell r="J5074">
            <v>44966</v>
          </cell>
          <cell r="K5074" t="str">
            <v>FRANKLIN ALBERTO GUADALUPE SAA</v>
          </cell>
          <cell r="L5074" t="str">
            <v>RIO COFANES Y BARTOLOME DE SEGOVIA E1 - 53 ATRAS DE LA GASOLINERIA TERPEL QUITO INAQUITO 170501 PICHINCHA 170501 - 1701_QUITO - 17_PICHINCHA</v>
          </cell>
        </row>
        <row r="5075">
          <cell r="A5075" t="str">
            <v>GAR5821</v>
          </cell>
          <cell r="B5075">
            <v>511641</v>
          </cell>
          <cell r="C5075" t="str">
            <v>GAR5821</v>
          </cell>
          <cell r="D5075" t="str">
            <v>HYCITE</v>
          </cell>
          <cell r="E5075" t="str">
            <v>RETIRO</v>
          </cell>
          <cell r="F5075" t="str">
            <v>NORMAL</v>
          </cell>
          <cell r="G5075" t="str">
            <v>031001000230390</v>
          </cell>
          <cell r="H5075">
            <v>44965</v>
          </cell>
          <cell r="I5075" t="str">
            <v>ENTREGADO</v>
          </cell>
          <cell r="J5075">
            <v>44971</v>
          </cell>
          <cell r="K5075" t="str">
            <v>DANNY GERARDO SARANGO NARVAEZ / CAROLINA MANCHENO</v>
          </cell>
          <cell r="L5075" t="str">
            <v>CALLES BERNARDO VALDIVIESO Y QUITO ESQUINA OFICINA ROYAL PRESTIGE  NUMERO DE CASA 191- 38</v>
          </cell>
        </row>
        <row r="5076">
          <cell r="A5076" t="str">
            <v>GAR5822</v>
          </cell>
          <cell r="B5076">
            <v>511642</v>
          </cell>
          <cell r="C5076" t="str">
            <v>GAR5822</v>
          </cell>
          <cell r="D5076" t="str">
            <v>HYCITE</v>
          </cell>
          <cell r="E5076" t="str">
            <v>RETIRO</v>
          </cell>
          <cell r="F5076" t="str">
            <v>NORMAL</v>
          </cell>
          <cell r="G5076" t="str">
            <v>031001000230391</v>
          </cell>
          <cell r="H5076">
            <v>44965</v>
          </cell>
          <cell r="I5076" t="str">
            <v>ENTREGADO</v>
          </cell>
          <cell r="J5076">
            <v>44971</v>
          </cell>
          <cell r="K5076" t="str">
            <v>LUCRECIA ALEXANDRA JATIVA CAICEDO</v>
          </cell>
          <cell r="L5076" t="str">
            <v>CALLE 13 DE ABRIL E IMBABURA CONJUNTO INNOVA CASA NUMERO 8.</v>
          </cell>
        </row>
        <row r="5077">
          <cell r="A5077" t="str">
            <v>GAR5823</v>
          </cell>
          <cell r="B5077">
            <v>511643</v>
          </cell>
          <cell r="C5077" t="str">
            <v>GAR5823</v>
          </cell>
          <cell r="D5077" t="str">
            <v>HYCITE</v>
          </cell>
          <cell r="E5077" t="str">
            <v>RETIRO</v>
          </cell>
          <cell r="F5077" t="str">
            <v>NORMAL</v>
          </cell>
          <cell r="G5077" t="str">
            <v>ITQ6708</v>
          </cell>
          <cell r="H5077">
            <v>44965</v>
          </cell>
          <cell r="I5077" t="str">
            <v>ENTREGADO</v>
          </cell>
          <cell r="J5077">
            <v>44967</v>
          </cell>
          <cell r="K5077" t="str">
            <v>Ramon Salazar Yessyca Ximena</v>
          </cell>
          <cell r="L5077" t="str">
            <v>Av. Naciones unidas E-5-47 y calle Japon- Torre D Inaquito, departamento 703 piso7-Pichincha-Quito- inaquito- Centro Comercial- Naciones unidas</v>
          </cell>
        </row>
        <row r="5078">
          <cell r="A5078" t="str">
            <v>GAR5824</v>
          </cell>
          <cell r="B5078">
            <v>511644</v>
          </cell>
          <cell r="C5078" t="str">
            <v>GAR5824</v>
          </cell>
          <cell r="D5078" t="str">
            <v>HYCITE</v>
          </cell>
          <cell r="E5078" t="str">
            <v>RETIRO</v>
          </cell>
          <cell r="F5078" t="str">
            <v>NORMAL</v>
          </cell>
          <cell r="G5078" t="str">
            <v>ITQ6709</v>
          </cell>
          <cell r="H5078">
            <v>44965</v>
          </cell>
          <cell r="I5078" t="str">
            <v>ENTREGADO</v>
          </cell>
          <cell r="J5078">
            <v>44966</v>
          </cell>
          <cell r="K5078" t="str">
            <v>JOSE ANDRES CASTILLO</v>
          </cell>
          <cell r="L5078" t="str">
            <v>CALLE ALBATROS Y DE LOS GORRIONES, CONJUNTO ESTANCIA DE VERACRUZ CASA 26 EN FRENTE DEL COLEGIO ANTARES, PROV PI, ALANGASI / QUITO 170804 / 099-2798083</v>
          </cell>
        </row>
        <row r="5079">
          <cell r="A5079" t="str">
            <v>GAR5825</v>
          </cell>
          <cell r="B5079">
            <v>511645</v>
          </cell>
          <cell r="C5079" t="str">
            <v>GAR5825</v>
          </cell>
          <cell r="D5079" t="str">
            <v>HYCITE</v>
          </cell>
          <cell r="E5079" t="str">
            <v>RETIRO</v>
          </cell>
          <cell r="F5079" t="str">
            <v>NORMAL</v>
          </cell>
          <cell r="G5079" t="str">
            <v>ITQ6715</v>
          </cell>
          <cell r="H5079">
            <v>44965</v>
          </cell>
          <cell r="I5079" t="str">
            <v>ENTREGADO</v>
          </cell>
          <cell r="J5079">
            <v>44970</v>
          </cell>
          <cell r="K5079" t="str">
            <v>LIFARY POLIVIO ARCOS PONCE</v>
          </cell>
          <cell r="L5079" t="str">
            <v>BARRIO EL CARMEN CONJUNTO PUEBLO BLANCO II MZ 30 CASA N° 5-215 QUITO//EL CARMEN CALDERON, PI 170208</v>
          </cell>
        </row>
        <row r="5080">
          <cell r="A5080" t="str">
            <v>GAR5793</v>
          </cell>
          <cell r="B5080">
            <v>511618</v>
          </cell>
          <cell r="C5080" t="str">
            <v>GAR5793</v>
          </cell>
          <cell r="D5080" t="str">
            <v>HYCITE</v>
          </cell>
          <cell r="E5080" t="str">
            <v>RETIRO</v>
          </cell>
          <cell r="F5080" t="str">
            <v>NORMAL</v>
          </cell>
          <cell r="G5080" t="str">
            <v>ITQ6696</v>
          </cell>
          <cell r="H5080">
            <v>44965</v>
          </cell>
          <cell r="I5080" t="str">
            <v>ENTREGADO</v>
          </cell>
          <cell r="J5080">
            <v>44966</v>
          </cell>
          <cell r="K5080" t="str">
            <v>MARIA BELEN NONO SOTO</v>
          </cell>
          <cell r="L5080" t="str">
            <v>LUIS ARENAS E17-103 SECTOR 5 EX PARADA DE BUSUS ORQUIDEAS</v>
          </cell>
        </row>
        <row r="5081">
          <cell r="A5081" t="str">
            <v>GAR5794</v>
          </cell>
          <cell r="B5081">
            <v>511619</v>
          </cell>
          <cell r="C5081" t="str">
            <v>GAR5794</v>
          </cell>
          <cell r="D5081" t="str">
            <v>HYCITE</v>
          </cell>
          <cell r="E5081" t="str">
            <v>RETIRO</v>
          </cell>
          <cell r="F5081" t="str">
            <v>NORMAL</v>
          </cell>
          <cell r="G5081" t="str">
            <v>031001000230383</v>
          </cell>
          <cell r="H5081">
            <v>44965</v>
          </cell>
          <cell r="I5081" t="str">
            <v>INCIDENCIA</v>
          </cell>
          <cell r="J5081">
            <v>44972</v>
          </cell>
          <cell r="K5081" t="str">
            <v>CARLOS EFRAIN SOTO OCANA</v>
          </cell>
          <cell r="L5081" t="str">
            <v xml:space="preserve">VIA A AGUA CLARA O Y AGUA SUCIA L.A EL BARRAGANETAL 1 EL CARMEN  EL CARMENEL CARMEN, MA 130502 </v>
          </cell>
        </row>
        <row r="5082">
          <cell r="A5082" t="str">
            <v>25263</v>
          </cell>
          <cell r="B5082">
            <v>511616</v>
          </cell>
          <cell r="C5082" t="str">
            <v>25263</v>
          </cell>
          <cell r="D5082" t="str">
            <v>WORLINASLI</v>
          </cell>
          <cell r="E5082" t="str">
            <v>DESPACHO</v>
          </cell>
          <cell r="G5082" t="str">
            <v>84644</v>
          </cell>
          <cell r="H5082">
            <v>44965</v>
          </cell>
          <cell r="I5082" t="str">
            <v>ENTREGADO</v>
          </cell>
          <cell r="J5082">
            <v>44966</v>
          </cell>
          <cell r="K5082" t="str">
            <v>JORGE LUIS GALVEZ ALVAREZ</v>
          </cell>
          <cell r="L5082" t="str">
            <v>YOLANDA BAQUERIZO Y ALFREDO VALENZUELA CASA DE UN PISO , CON GARAJE ALADO HAY UN ARBOL</v>
          </cell>
        </row>
        <row r="5083">
          <cell r="A5083" t="str">
            <v>53675</v>
          </cell>
          <cell r="B5083">
            <v>511608</v>
          </cell>
          <cell r="C5083" t="str">
            <v>53675</v>
          </cell>
          <cell r="D5083" t="str">
            <v>DEGSO</v>
          </cell>
          <cell r="E5083" t="str">
            <v>DESPACHO</v>
          </cell>
          <cell r="F5083" t="str">
            <v>NORMAL</v>
          </cell>
          <cell r="G5083" t="str">
            <v>FT84889</v>
          </cell>
          <cell r="H5083">
            <v>44965</v>
          </cell>
          <cell r="I5083" t="str">
            <v>ENTREGADO</v>
          </cell>
          <cell r="J5083">
            <v>44966</v>
          </cell>
          <cell r="K5083" t="str">
            <v>EDESA S.A.</v>
          </cell>
          <cell r="L5083" t="str">
            <v>DIRECCION: SUR -  AV. MORAN VALVERDE OE3-191 Y TENIENTE HUGO ORTIZ  - FRENTE PARADA ESTACION MORAN VALVERE -  TELF: (593-2) 395 2900,</v>
          </cell>
        </row>
        <row r="5084">
          <cell r="A5084" t="str">
            <v>BREDEVDOC0014</v>
          </cell>
          <cell r="B5084">
            <v>511606</v>
          </cell>
          <cell r="C5084" t="str">
            <v>BREDEVDOC0014</v>
          </cell>
          <cell r="D5084" t="str">
            <v>CONECEL_DOCUMENTOS</v>
          </cell>
          <cell r="E5084" t="str">
            <v>DESPACHO</v>
          </cell>
          <cell r="F5084" t="str">
            <v>NORMAL</v>
          </cell>
          <cell r="G5084" t="str">
            <v>FT84643</v>
          </cell>
          <cell r="H5084">
            <v>44965</v>
          </cell>
          <cell r="I5084" t="str">
            <v>ENTREGADO</v>
          </cell>
          <cell r="J5084">
            <v>44965</v>
          </cell>
          <cell r="K5084" t="str">
            <v>OFICINAS BRELDYNG</v>
          </cell>
          <cell r="L5084" t="str">
            <v>OFC BRELDYNG CALLE 7MO PASAJE 37ª Y V. EMILIO ROMERO, BODEGAS DE FERRETERIA ESPINOZA, BODEGA #8 (EXACTAMENTE QUEDA EN LA JUAN TANCA MARENGO KM. 4.5 PASANDO LA COCA COLA</v>
          </cell>
        </row>
        <row r="5085">
          <cell r="A5085" t="str">
            <v>2493920</v>
          </cell>
          <cell r="B5085">
            <v>511567</v>
          </cell>
          <cell r="C5085" t="str">
            <v>2493920</v>
          </cell>
          <cell r="D5085" t="str">
            <v>MDELIVERY</v>
          </cell>
          <cell r="E5085" t="str">
            <v>DESPACHO</v>
          </cell>
          <cell r="F5085" t="str">
            <v>NORMAL</v>
          </cell>
          <cell r="G5085" t="str">
            <v>031080002493920</v>
          </cell>
          <cell r="H5085">
            <v>44965</v>
          </cell>
          <cell r="I5085" t="str">
            <v>ENTREGADO</v>
          </cell>
          <cell r="J5085">
            <v>44973</v>
          </cell>
          <cell r="K5085" t="str">
            <v>LUIS ALFREDO COOX ZAMBRANO_LUIS ALFREDO COOX ZAMBRANO</v>
          </cell>
          <cell r="L5085" t="str">
            <v>CHONE CALLE MIGUEL DE CERVANTES Y 10 DE NOVIEMBRE ATRAS DE EG ELECTRONIC</v>
          </cell>
        </row>
        <row r="5086">
          <cell r="A5086" t="str">
            <v>2493922</v>
          </cell>
          <cell r="B5086">
            <v>511568</v>
          </cell>
          <cell r="C5086" t="str">
            <v>2493922</v>
          </cell>
          <cell r="D5086" t="str">
            <v>MDELIVERY</v>
          </cell>
          <cell r="E5086" t="str">
            <v>DESPACHO</v>
          </cell>
          <cell r="F5086" t="str">
            <v>NORMAL</v>
          </cell>
          <cell r="G5086" t="str">
            <v>FT84696</v>
          </cell>
          <cell r="H5086">
            <v>44965</v>
          </cell>
          <cell r="I5086" t="str">
            <v>ENTREGADO</v>
          </cell>
          <cell r="J5086">
            <v>44966</v>
          </cell>
          <cell r="K5086" t="str">
            <v>DORIS CALVOPINA_FLORICOLA BLOOMINGACRES</v>
          </cell>
          <cell r="L5086" t="str">
            <v>PICHINCHA QUITO TUMBACO AV UNIVERSITARIA 137 LA MERCED</v>
          </cell>
        </row>
        <row r="5087">
          <cell r="A5087" t="str">
            <v>2493924</v>
          </cell>
          <cell r="B5087">
            <v>511569</v>
          </cell>
          <cell r="C5087" t="str">
            <v>2493924</v>
          </cell>
          <cell r="D5087" t="str">
            <v>MDELIVERY</v>
          </cell>
          <cell r="E5087" t="str">
            <v>DESPACHO</v>
          </cell>
          <cell r="F5087" t="str">
            <v>NORMAL</v>
          </cell>
          <cell r="G5087" t="str">
            <v>FT84787/031080002493924</v>
          </cell>
          <cell r="H5087">
            <v>44965</v>
          </cell>
          <cell r="I5087" t="str">
            <v>ENTREGADO</v>
          </cell>
          <cell r="J5087">
            <v>44970</v>
          </cell>
          <cell r="K5087" t="str">
            <v>NIXON JAVIER ZAMBRANO BONE_NIXON JAVIER ZAMBRANO BONE</v>
          </cell>
          <cell r="L5087" t="str">
            <v xml:space="preserve"> GUAYAQUIL PARROQUIA POSORJA BARRIO 20 DE SEPTIEMBRE CASA UN PISO COLOR MELON A TRES CASAS DE LA TIENDA MERCEDES MANZANA 002 6 1 </v>
          </cell>
        </row>
        <row r="5088">
          <cell r="A5088" t="str">
            <v>2493925</v>
          </cell>
          <cell r="B5088">
            <v>511570</v>
          </cell>
          <cell r="C5088" t="str">
            <v>2493925</v>
          </cell>
          <cell r="D5088" t="str">
            <v>MDELIVERY</v>
          </cell>
          <cell r="E5088" t="str">
            <v>DESPACHO</v>
          </cell>
          <cell r="F5088" t="str">
            <v>NORMAL</v>
          </cell>
          <cell r="G5088" t="str">
            <v>FT84809</v>
          </cell>
          <cell r="H5088">
            <v>44965</v>
          </cell>
          <cell r="I5088" t="str">
            <v>ENTREGADO</v>
          </cell>
          <cell r="J5088">
            <v>44967</v>
          </cell>
          <cell r="K5088" t="str">
            <v>LISSETTE JOHELI CASTILLO MUJICA_LISSETTE JOHELI CASTILLO MUJICA</v>
          </cell>
          <cell r="L5088" t="str">
            <v>Direccion Oe19 N74 103 N75 Barrio La Planada Sector Colinas del Norte El Condado Casa color rosa con puerta negra al lado de un negocio de venta de gas</v>
          </cell>
        </row>
        <row r="5089">
          <cell r="A5089" t="str">
            <v>2493926</v>
          </cell>
          <cell r="B5089">
            <v>511571</v>
          </cell>
          <cell r="C5089" t="str">
            <v>2493926</v>
          </cell>
          <cell r="D5089" t="str">
            <v>MDELIVERY</v>
          </cell>
          <cell r="E5089" t="str">
            <v>DESPACHO</v>
          </cell>
          <cell r="F5089" t="str">
            <v>NORMAL</v>
          </cell>
          <cell r="G5089" t="str">
            <v>031080002493926</v>
          </cell>
          <cell r="H5089">
            <v>44965</v>
          </cell>
          <cell r="I5089" t="str">
            <v>ENTREGADO</v>
          </cell>
          <cell r="J5089">
            <v>44966</v>
          </cell>
          <cell r="K5089" t="str">
            <v>GRACE PAULINA CARDENAS ALVAREZ O GABRIELA JIMENEZ_JUNTA PROVINCIAL DE LA CRUZ ROJA DE TUNGURAHUA</v>
          </cell>
          <cell r="L5089" t="str">
            <v>Calle 12 de Noviembre y Quito Esquina junta provincia de la Cruz roja Tungurahua</v>
          </cell>
        </row>
        <row r="5090">
          <cell r="A5090" t="str">
            <v>2493928</v>
          </cell>
          <cell r="B5090">
            <v>511572</v>
          </cell>
          <cell r="C5090" t="str">
            <v>2493928</v>
          </cell>
          <cell r="D5090" t="str">
            <v>MDELIVERY</v>
          </cell>
          <cell r="E5090" t="str">
            <v>DESPACHO</v>
          </cell>
          <cell r="F5090" t="str">
            <v>NORMAL</v>
          </cell>
          <cell r="G5090" t="str">
            <v>FT84810</v>
          </cell>
          <cell r="H5090">
            <v>44965</v>
          </cell>
          <cell r="I5090" t="str">
            <v>ENTREGADO</v>
          </cell>
          <cell r="J5090">
            <v>44966</v>
          </cell>
          <cell r="K5090" t="str">
            <v>BRYAN STALIN ESPINOZA TAPIA O MARIA TAPIA_BRYAN STALIN ESPINOZA TAPIA</v>
          </cell>
          <cell r="L5090" t="str">
            <v>BARRIO ROLDOS UNA CUADRA MAS ARRIBA DE LA IGLESIA TADEO A MANO IZQUIERDA Referencia CASA ENLUCIDA DE TRES PISO CASA UNICA QUE TIENE CINCO MEDIDORES</v>
          </cell>
        </row>
        <row r="5091">
          <cell r="A5091" t="str">
            <v>2493929</v>
          </cell>
          <cell r="B5091">
            <v>511573</v>
          </cell>
          <cell r="C5091" t="str">
            <v>2493929</v>
          </cell>
          <cell r="D5091" t="str">
            <v>MDELIVERY</v>
          </cell>
          <cell r="E5091" t="str">
            <v>DESPACHO</v>
          </cell>
          <cell r="F5091" t="str">
            <v>NORMAL</v>
          </cell>
          <cell r="G5091" t="str">
            <v>FT84668</v>
          </cell>
          <cell r="H5091">
            <v>44965</v>
          </cell>
          <cell r="I5091" t="str">
            <v>ENTREGADO</v>
          </cell>
          <cell r="J5091">
            <v>44966</v>
          </cell>
          <cell r="K5091" t="str">
            <v>RODRIGUEZ MORILLO JOSE RAMIRO_RODRIGUEZ MORILLO JOSE RAMIRO</v>
          </cell>
          <cell r="L5091" t="str">
            <v>PQA SAN ANTONIO DE PICHINCHA MITAD DEL MUNDO SECTOR ALTARES DE PULULAHUA CALLE JULIO ANDRADE Y PASAJE LOS LAURELES REF CASA 3 PISOS COLOR ROSADO PUERTA NEGRA</v>
          </cell>
        </row>
        <row r="5092">
          <cell r="A5092" t="str">
            <v>2493930</v>
          </cell>
          <cell r="B5092">
            <v>511574</v>
          </cell>
          <cell r="C5092" t="str">
            <v>2493930</v>
          </cell>
          <cell r="D5092" t="str">
            <v>MDELIVERY</v>
          </cell>
          <cell r="E5092" t="str">
            <v>DESPACHO</v>
          </cell>
          <cell r="F5092" t="str">
            <v>NORMAL</v>
          </cell>
          <cell r="G5092" t="str">
            <v>031080002493930</v>
          </cell>
          <cell r="H5092">
            <v>44965</v>
          </cell>
          <cell r="I5092" t="str">
            <v>ENTREGADO</v>
          </cell>
          <cell r="J5092">
            <v>44966</v>
          </cell>
          <cell r="K5092" t="str">
            <v>FABIAN GUERRERO DANNY DEL SALTO_NELSON GERARDO BARRAGAN HERNANDEZ</v>
          </cell>
          <cell r="L5092" t="str">
            <v>AMBATO CDLA INGAHURCO CHILE 03 30 Y URUGUAY AL LADO DE RESTAURANT LA SAZON DEL NEGRO</v>
          </cell>
        </row>
        <row r="5093">
          <cell r="A5093" t="str">
            <v>2493932</v>
          </cell>
          <cell r="B5093">
            <v>511575</v>
          </cell>
          <cell r="C5093" t="str">
            <v>2493932</v>
          </cell>
          <cell r="D5093" t="str">
            <v>MDELIVERY</v>
          </cell>
          <cell r="E5093" t="str">
            <v>DESPACHO</v>
          </cell>
          <cell r="F5093" t="str">
            <v>NORMAL</v>
          </cell>
          <cell r="G5093" t="str">
            <v>FT84808</v>
          </cell>
          <cell r="H5093">
            <v>44965</v>
          </cell>
          <cell r="I5093" t="str">
            <v>ENTREGADO</v>
          </cell>
          <cell r="J5093">
            <v>44966</v>
          </cell>
          <cell r="K5093" t="str">
            <v>Anita Patricia Ayala_ECOFROZ</v>
          </cell>
          <cell r="L5093" t="str">
            <v>PICHINCHA QUITO Av 6 de diciembre N3342 y Bosano edificio Titanium piso 8 oficina 806</v>
          </cell>
        </row>
        <row r="5094">
          <cell r="A5094" t="str">
            <v>2493933</v>
          </cell>
          <cell r="B5094">
            <v>511576</v>
          </cell>
          <cell r="C5094" t="str">
            <v>2493933</v>
          </cell>
          <cell r="D5094" t="str">
            <v>MDELIVERY</v>
          </cell>
          <cell r="E5094" t="str">
            <v>DESPACHO</v>
          </cell>
          <cell r="F5094" t="str">
            <v>NORMAL</v>
          </cell>
          <cell r="G5094" t="str">
            <v>FT84666</v>
          </cell>
          <cell r="H5094">
            <v>44965</v>
          </cell>
          <cell r="I5094" t="str">
            <v>ENTREGADO</v>
          </cell>
          <cell r="J5094">
            <v>44966</v>
          </cell>
          <cell r="K5094" t="str">
            <v xml:space="preserve">Andres Hernandez_PAN AMERICAN LIFE DE ECUADOR COMPAA IA DE SEGUROS S A </v>
          </cell>
          <cell r="L5094" t="str">
            <v xml:space="preserve"> PICHINCHA QUITO Torre Londres Av Republica de El Salvador 1082 Edificio Mansion Blanca y Quito 170135 </v>
          </cell>
        </row>
        <row r="5095">
          <cell r="A5095" t="str">
            <v>2493935</v>
          </cell>
          <cell r="B5095">
            <v>511577</v>
          </cell>
          <cell r="C5095" t="str">
            <v>2493935</v>
          </cell>
          <cell r="D5095" t="str">
            <v>MDELIVERY</v>
          </cell>
          <cell r="E5095" t="str">
            <v>DESPACHO</v>
          </cell>
          <cell r="F5095" t="str">
            <v>NORMAL</v>
          </cell>
          <cell r="G5095" t="str">
            <v>FT84789</v>
          </cell>
          <cell r="H5095">
            <v>44965</v>
          </cell>
          <cell r="I5095" t="str">
            <v>ENTREGADO</v>
          </cell>
          <cell r="J5095">
            <v>44967</v>
          </cell>
          <cell r="K5095" t="str">
            <v>JACKIER LARRY PENA VULGARIN_JACKIER LARRY PENA VULGARIN</v>
          </cell>
          <cell r="L5095" t="str">
            <v>GUAYAS PARROQUIA 9 DE OCTUBRE BARRIO PATRIMONIAL DEL SALADO CALLE HURTADO 603 ENTRE ESMERALDAS Y LOS RIOS 3PISO DEP 5 REF ARRIBA DE ECONOMARKET REF CASADE 4 PISOS COLOR BEISH</v>
          </cell>
        </row>
        <row r="5096">
          <cell r="A5096" t="str">
            <v>2493936</v>
          </cell>
          <cell r="B5096">
            <v>511578</v>
          </cell>
          <cell r="C5096" t="str">
            <v>2493936</v>
          </cell>
          <cell r="D5096" t="str">
            <v>MDELIVERY</v>
          </cell>
          <cell r="E5096" t="str">
            <v>DESPACHO</v>
          </cell>
          <cell r="F5096" t="str">
            <v>DERIVADO PICK UP</v>
          </cell>
          <cell r="G5096" t="str">
            <v>031080002493936</v>
          </cell>
          <cell r="H5096">
            <v>44965</v>
          </cell>
          <cell r="I5096" t="str">
            <v>ENTREGADO</v>
          </cell>
          <cell r="J5096">
            <v>44970</v>
          </cell>
          <cell r="K5096" t="str">
            <v>CRISTIAN ROGELIO FLORES QUIMIS_CRISTIAN ROGELIO FLORES QUIMIS</v>
          </cell>
          <cell r="L5096" t="str">
            <v>GUAYAS RETIRO AGENCIA TRAMACO EXPRESS SAN MARINO AV FRANCISCO DE ORELLANA SOLAR 1 DE LA MANZANA 8 CONJUNTO RESIDENCIAL CENTROPOLIS UBICADO EN LA AV FRANCISCO DE ORELLANA CIUDADELA KENNEDY FRENTE AL CE</v>
          </cell>
        </row>
        <row r="5097">
          <cell r="A5097" t="str">
            <v>2493937</v>
          </cell>
          <cell r="B5097">
            <v>511579</v>
          </cell>
          <cell r="C5097" t="str">
            <v>2493937</v>
          </cell>
          <cell r="D5097" t="str">
            <v>MDELIVERY</v>
          </cell>
          <cell r="E5097" t="str">
            <v>DESPACHO</v>
          </cell>
          <cell r="F5097" t="str">
            <v>NORMAL</v>
          </cell>
          <cell r="G5097" t="str">
            <v>FT84776</v>
          </cell>
          <cell r="H5097">
            <v>44965</v>
          </cell>
          <cell r="I5097" t="str">
            <v>ENTREGADO</v>
          </cell>
          <cell r="J5097">
            <v>44966</v>
          </cell>
          <cell r="K5097" t="str">
            <v>MARIA MAGDALENA AIZPRUA ORTEGA_MARIA MAGDALENA AIZPRUA ORTEGA</v>
          </cell>
          <cell r="L5097" t="str">
            <v>GUAYAS CIUDADELA EL CONDOR AV FRANCISCO DE ORELLANA SN Y AV RODOLFO BAQUERIZO TRABAJA EN EL CENTRO COMERCIAL RIO CENTRO SUR EN EL WETER UNION SEGUNDO PISO</v>
          </cell>
        </row>
        <row r="5098">
          <cell r="A5098" t="str">
            <v>2493938</v>
          </cell>
          <cell r="B5098">
            <v>511580</v>
          </cell>
          <cell r="C5098" t="str">
            <v>2493938</v>
          </cell>
          <cell r="D5098" t="str">
            <v>MDELIVERY</v>
          </cell>
          <cell r="E5098" t="str">
            <v>DESPACHO</v>
          </cell>
          <cell r="F5098" t="str">
            <v>NORMAL</v>
          </cell>
          <cell r="G5098" t="str">
            <v>IC6742</v>
          </cell>
          <cell r="H5098">
            <v>44965</v>
          </cell>
          <cell r="I5098" t="str">
            <v>DEVOLUCION_EN_PROCESO</v>
          </cell>
          <cell r="J5098">
            <v>44970</v>
          </cell>
          <cell r="K5098" t="str">
            <v>LUIS MIGUEL GREFA MAMALLACTA_LUIS MIGUEL GREFA MAMALLACTA</v>
          </cell>
          <cell r="L5098" t="str">
            <v>AZUAY SECTOR TRES PUENTES AV 27 DE FEBRERO AV FRAY VICENTE SOLANO COLEGIO BILINGUE INTERAMERICANO GARITA DEL GUARDIA LLAMAR ANTES DE LA ENTREGA</v>
          </cell>
        </row>
        <row r="5099">
          <cell r="A5099" t="str">
            <v>2493939</v>
          </cell>
          <cell r="B5099">
            <v>511581</v>
          </cell>
          <cell r="C5099" t="str">
            <v>2493939</v>
          </cell>
          <cell r="D5099" t="str">
            <v>MDELIVERY</v>
          </cell>
          <cell r="E5099" t="str">
            <v>DESPACHO</v>
          </cell>
          <cell r="F5099" t="str">
            <v>DERIVADO PICK UP</v>
          </cell>
          <cell r="G5099" t="str">
            <v>031080002493939</v>
          </cell>
          <cell r="H5099">
            <v>44965</v>
          </cell>
          <cell r="I5099" t="str">
            <v>ENTREGADO</v>
          </cell>
          <cell r="J5099">
            <v>44967</v>
          </cell>
          <cell r="K5099" t="str">
            <v>MIRIAM JANNETH CABANILLA LAMULLE CABANILLA LAMULLE JACQUELINE LOURDES 1202780779 0939938341_MIRIAM JANNETH CABANILLA LAMULLE</v>
          </cell>
          <cell r="L5099" t="str">
            <v xml:space="preserve">LOS RiOS RETIRO AGENCIA TRAMACO QUEVEDO Av Guayaquil e Isaac Montes frente a Almacenes Tia RETIRO AGENCIA TRAMACO QUEVEDOAv Guayaquil e Isaac Montes frente a Almacenes Tia </v>
          </cell>
        </row>
        <row r="5100">
          <cell r="A5100" t="str">
            <v>2493941</v>
          </cell>
          <cell r="B5100">
            <v>511582</v>
          </cell>
          <cell r="C5100" t="str">
            <v>2493941</v>
          </cell>
          <cell r="D5100" t="str">
            <v>MDELIVERY</v>
          </cell>
          <cell r="E5100" t="str">
            <v>DESPACHO</v>
          </cell>
          <cell r="F5100" t="str">
            <v>DERIVADO PICK UP</v>
          </cell>
          <cell r="G5100" t="str">
            <v>031080002493941</v>
          </cell>
          <cell r="H5100">
            <v>44965</v>
          </cell>
          <cell r="I5100" t="str">
            <v>ENTREGADO</v>
          </cell>
          <cell r="J5100">
            <v>44966</v>
          </cell>
          <cell r="K5100" t="str">
            <v>JUAN CARLOS RODRIGUEZ PASTRANO_JUAN CARLOS RODRIGUEZ PASTRANO</v>
          </cell>
          <cell r="L5100" t="str">
            <v xml:space="preserve"> PICHINCHA QUITO RETIRO DE AGENCIA DE TRAMACO QUITO P A I SANTA CLARA Direccion RAMIREZ DaVALOS OE1 55 AV 10 DE AGOSTO SECTOR SANTA CLARA DIAGONAL A LA EX COMANDANCIA DE POLICiA </v>
          </cell>
        </row>
        <row r="5101">
          <cell r="A5101" t="str">
            <v>2493944</v>
          </cell>
          <cell r="B5101">
            <v>511583</v>
          </cell>
          <cell r="C5101" t="str">
            <v>2493944</v>
          </cell>
          <cell r="D5101" t="str">
            <v>MDELIVERY</v>
          </cell>
          <cell r="E5101" t="str">
            <v>DESPACHO</v>
          </cell>
          <cell r="F5101" t="str">
            <v>NORMAL</v>
          </cell>
          <cell r="G5101" t="str">
            <v>FT84778</v>
          </cell>
          <cell r="H5101">
            <v>44965</v>
          </cell>
          <cell r="I5101" t="str">
            <v>ENTREGADO</v>
          </cell>
          <cell r="J5101">
            <v>44966</v>
          </cell>
          <cell r="K5101" t="str">
            <v>JAVIER EVARISTO TRONCOSO VARAS_JAVIER EVARISTO TRONCOSO VARAS</v>
          </cell>
          <cell r="L5101" t="str">
            <v>GUAYAS ATARAZANA PARROQUIA TARQUI AV ROBERTO GILBERT Y MANZANA E4 VILLA 2 VILLA DE UNA PLANTA CON CONSTRUCCION LA SEGUNDA PLANTA COLOR CREMA AL COSTADO DEL NUEVO HOSPITAL DE LA MUJER</v>
          </cell>
        </row>
        <row r="5102">
          <cell r="A5102" t="str">
            <v>2493946</v>
          </cell>
          <cell r="B5102">
            <v>511584</v>
          </cell>
          <cell r="C5102" t="str">
            <v>2493946</v>
          </cell>
          <cell r="D5102" t="str">
            <v>MDELIVERY</v>
          </cell>
          <cell r="E5102" t="str">
            <v>DESPACHO</v>
          </cell>
          <cell r="F5102" t="str">
            <v>DERIVADO PICK UP</v>
          </cell>
          <cell r="G5102" t="str">
            <v>031080002493946</v>
          </cell>
          <cell r="H5102">
            <v>44965</v>
          </cell>
          <cell r="I5102" t="str">
            <v>ENTREGADO</v>
          </cell>
          <cell r="J5102">
            <v>44967</v>
          </cell>
          <cell r="K5102" t="str">
            <v>OMAR ISRAEL SANCAN VILLAMAR_OMAR ISRAEL SANCAN VILLAMAR</v>
          </cell>
          <cell r="L5102" t="str">
            <v>GUAYAS RETIRO AGENCIA TRAMACO PORTETE PORTETE 2500 Y TUGURAHUA DIAGONAL A SABOR MANABITA RETIRO AGENCIA TRAMACO PORTETE</v>
          </cell>
        </row>
        <row r="5103">
          <cell r="A5103" t="str">
            <v>2493947</v>
          </cell>
          <cell r="B5103">
            <v>511585</v>
          </cell>
          <cell r="C5103" t="str">
            <v>2493947</v>
          </cell>
          <cell r="D5103" t="str">
            <v>MDELIVERY</v>
          </cell>
          <cell r="E5103" t="str">
            <v>DESPACHO</v>
          </cell>
          <cell r="F5103" t="str">
            <v>NORMAL</v>
          </cell>
          <cell r="G5103" t="str">
            <v>FT84667</v>
          </cell>
          <cell r="H5103">
            <v>44965</v>
          </cell>
          <cell r="I5103" t="str">
            <v>ENTREGADO</v>
          </cell>
          <cell r="J5103">
            <v>44967</v>
          </cell>
          <cell r="K5103" t="str">
            <v>GABRIELA MONTALVO_MULTISERVICIOS ESPECIALIZADOS LIMPIARECORD CIA LT</v>
          </cell>
          <cell r="L5103" t="str">
            <v>condorazo lote 44 y puruhaes conjunto banbu 2 casa 15</v>
          </cell>
        </row>
        <row r="5104">
          <cell r="A5104" t="str">
            <v>2493949</v>
          </cell>
          <cell r="B5104">
            <v>511586</v>
          </cell>
          <cell r="C5104" t="str">
            <v>2493949</v>
          </cell>
          <cell r="D5104" t="str">
            <v>MDELIVERY</v>
          </cell>
          <cell r="E5104" t="str">
            <v>DESPACHO</v>
          </cell>
          <cell r="F5104" t="str">
            <v>NORMAL</v>
          </cell>
          <cell r="G5104" t="str">
            <v>FT84785</v>
          </cell>
          <cell r="H5104">
            <v>44965</v>
          </cell>
          <cell r="I5104" t="str">
            <v>ENTREGADO</v>
          </cell>
          <cell r="J5104">
            <v>44966</v>
          </cell>
          <cell r="K5104" t="str">
            <v>Suaenny Zambrano_JUNTA DE BENEFICENCIA DE GUAYAQUIL</v>
          </cell>
          <cell r="L5104" t="str">
            <v xml:space="preserve">GUAYAS GUAYAQUIL Velez 109 y Pedro Carbo Jose Velez Villamar 109 Guayaquil Ecuador </v>
          </cell>
        </row>
        <row r="5105">
          <cell r="A5105" t="str">
            <v>2493950</v>
          </cell>
          <cell r="B5105">
            <v>511587</v>
          </cell>
          <cell r="C5105" t="str">
            <v>2493950</v>
          </cell>
          <cell r="D5105" t="str">
            <v>MDELIVERY</v>
          </cell>
          <cell r="E5105" t="str">
            <v>DESPACHO</v>
          </cell>
          <cell r="F5105" t="str">
            <v>NORMAL</v>
          </cell>
          <cell r="G5105" t="str">
            <v>031080002493950</v>
          </cell>
          <cell r="H5105">
            <v>44965</v>
          </cell>
          <cell r="I5105" t="str">
            <v>ENTREGADO</v>
          </cell>
          <cell r="J5105">
            <v>44967</v>
          </cell>
          <cell r="K5105" t="str">
            <v xml:space="preserve"> MICHAEL RONALDO NARANJO ZAMBRANO _ MICHAEL RONALDO NARANJO ZAMBRANO </v>
          </cell>
          <cell r="L5105" t="str">
            <v>RETIRO EN AGENCIA LA LIBERTAD</v>
          </cell>
        </row>
        <row r="5106">
          <cell r="A5106" t="str">
            <v>2493951</v>
          </cell>
          <cell r="B5106">
            <v>511588</v>
          </cell>
          <cell r="C5106" t="str">
            <v>2493951</v>
          </cell>
          <cell r="D5106" t="str">
            <v>MDELIVERY</v>
          </cell>
          <cell r="E5106" t="str">
            <v>DESPACHO</v>
          </cell>
          <cell r="F5106" t="str">
            <v>NORMAL</v>
          </cell>
          <cell r="G5106" t="str">
            <v>FT84752</v>
          </cell>
          <cell r="H5106">
            <v>44965</v>
          </cell>
          <cell r="I5106" t="str">
            <v>ENTREGADO</v>
          </cell>
          <cell r="J5106">
            <v>44971</v>
          </cell>
          <cell r="K5106" t="str">
            <v>JEAN CARLOS BRAVO HOLGUIN_JEAN CARLOS BRAVO HOLGUIN</v>
          </cell>
          <cell r="L5106" t="str">
            <v>Guayaquil calle Coop 17 de septiembre mz3651 Solar 11 calle Lizardo Garcia Zorroso casa de dos pisos de ceramica cafe con crema</v>
          </cell>
        </row>
        <row r="5107">
          <cell r="A5107" t="str">
            <v>2493953</v>
          </cell>
          <cell r="B5107">
            <v>511589</v>
          </cell>
          <cell r="C5107" t="str">
            <v>2493953</v>
          </cell>
          <cell r="D5107" t="str">
            <v>MDELIVERY</v>
          </cell>
          <cell r="E5107" t="str">
            <v>DESPACHO</v>
          </cell>
          <cell r="F5107" t="str">
            <v>NORMAL</v>
          </cell>
          <cell r="G5107" t="str">
            <v>FT84780</v>
          </cell>
          <cell r="H5107">
            <v>44965</v>
          </cell>
          <cell r="I5107" t="str">
            <v>ENTREGADO</v>
          </cell>
          <cell r="J5107">
            <v>44966</v>
          </cell>
          <cell r="K5107" t="str">
            <v xml:space="preserve">Celso Armijos_BANCO GUAYAQUIL S A </v>
          </cell>
          <cell r="L5107" t="str">
            <v>oficina matriz pichincha 105 y P ycaza</v>
          </cell>
        </row>
        <row r="5108">
          <cell r="A5108" t="str">
            <v>2493983</v>
          </cell>
          <cell r="B5108">
            <v>511590</v>
          </cell>
          <cell r="C5108" t="str">
            <v>2493983</v>
          </cell>
          <cell r="D5108" t="str">
            <v>MDELIVERY</v>
          </cell>
          <cell r="E5108" t="str">
            <v>DESPACHO</v>
          </cell>
          <cell r="F5108" t="str">
            <v>NORMAL</v>
          </cell>
          <cell r="G5108" t="str">
            <v>031080002493983</v>
          </cell>
          <cell r="H5108">
            <v>44965</v>
          </cell>
          <cell r="I5108" t="str">
            <v>ENTREGADO</v>
          </cell>
          <cell r="J5108">
            <v>44966</v>
          </cell>
          <cell r="K5108" t="str">
            <v xml:space="preserve">EDGAR ARELLANO_ALIMENTOS YUPI S A </v>
          </cell>
          <cell r="L5108" t="str">
            <v xml:space="preserve">KM 10 2 VIA DAULE LOTIZACION INMACONSA CALLE A Y MANGOS </v>
          </cell>
        </row>
        <row r="5109">
          <cell r="A5109" t="str">
            <v>2493984</v>
          </cell>
          <cell r="B5109">
            <v>511591</v>
          </cell>
          <cell r="C5109" t="str">
            <v>2493984</v>
          </cell>
          <cell r="D5109" t="str">
            <v>MDELIVERY</v>
          </cell>
          <cell r="E5109" t="str">
            <v>DESPACHO</v>
          </cell>
          <cell r="F5109" t="str">
            <v>NORMAL</v>
          </cell>
          <cell r="G5109" t="str">
            <v>031080002493984</v>
          </cell>
          <cell r="H5109">
            <v>44965</v>
          </cell>
          <cell r="I5109" t="str">
            <v>ENTREGADO</v>
          </cell>
          <cell r="J5109">
            <v>44966</v>
          </cell>
          <cell r="K5109" t="str">
            <v>JONATHAN BLADIMIR AGUIRRE FLORES_JONATHAN BLADIMIR AGUIRRE FLORES</v>
          </cell>
          <cell r="L5109" t="str">
            <v xml:space="preserve"> Latacunga Av Amazonas y Javier Espinoza Escuela Tecnica de la Fuerza Aerea COORDENADAS 39MH 6VF Latacunga </v>
          </cell>
        </row>
        <row r="5110">
          <cell r="A5110" t="str">
            <v>2493985</v>
          </cell>
          <cell r="B5110">
            <v>511592</v>
          </cell>
          <cell r="C5110" t="str">
            <v>2493985</v>
          </cell>
          <cell r="D5110" t="str">
            <v>MDELIVERY</v>
          </cell>
          <cell r="E5110" t="str">
            <v>DESPACHO</v>
          </cell>
          <cell r="F5110" t="str">
            <v>NORMAL</v>
          </cell>
          <cell r="G5110" t="str">
            <v>031080002493985</v>
          </cell>
          <cell r="H5110">
            <v>44965</v>
          </cell>
          <cell r="I5110" t="str">
            <v>ENTREGADO</v>
          </cell>
          <cell r="J5110">
            <v>44971</v>
          </cell>
          <cell r="K5110" t="str">
            <v>LORENA DEL ROCIO ROBALINO LUCAS_LORENA DEL ROCIO ROBALINO LUCAS</v>
          </cell>
          <cell r="L5110" t="str">
            <v>LAGO AGRIO Av El aeropuerto Base aerea lago agrio Balsas 220 Nueva Loja 210203</v>
          </cell>
        </row>
        <row r="5111">
          <cell r="A5111" t="str">
            <v>2493986</v>
          </cell>
          <cell r="B5111">
            <v>511593</v>
          </cell>
          <cell r="C5111" t="str">
            <v>2493986</v>
          </cell>
          <cell r="D5111" t="str">
            <v>MDELIVERY</v>
          </cell>
          <cell r="E5111" t="str">
            <v>DESPACHO</v>
          </cell>
          <cell r="F5111" t="str">
            <v>NORMAL</v>
          </cell>
          <cell r="G5111" t="str">
            <v>FT84674</v>
          </cell>
          <cell r="H5111">
            <v>44965</v>
          </cell>
          <cell r="I5111" t="str">
            <v>ENTREGADO</v>
          </cell>
          <cell r="J5111">
            <v>44966</v>
          </cell>
          <cell r="K5111" t="str">
            <v>JUAN EDUARDO ZURITA CARRILLO_JUAN EDUARDO ZURITA CARRILLO</v>
          </cell>
          <cell r="L5111" t="str">
            <v xml:space="preserve">Carlos Tobar 155 Torre Blanca dep 304 sector La Carolina </v>
          </cell>
        </row>
        <row r="5112">
          <cell r="A5112" t="str">
            <v>2493987</v>
          </cell>
          <cell r="B5112">
            <v>511594</v>
          </cell>
          <cell r="C5112" t="str">
            <v>2493987</v>
          </cell>
          <cell r="D5112" t="str">
            <v>MDELIVERY</v>
          </cell>
          <cell r="E5112" t="str">
            <v>DESPACHO</v>
          </cell>
          <cell r="F5112" t="str">
            <v>NORMAL</v>
          </cell>
          <cell r="G5112" t="str">
            <v>IC6736</v>
          </cell>
          <cell r="H5112">
            <v>44965</v>
          </cell>
          <cell r="I5112" t="str">
            <v>ENTREGADO</v>
          </cell>
          <cell r="J5112">
            <v>44966</v>
          </cell>
          <cell r="K5112" t="str">
            <v>KLEVER PATRICIO ENRIQUEZ RAMON_KLEVER PATRICIO ENRIQUEZ RAMON</v>
          </cell>
          <cell r="L5112" t="str">
            <v>AV GONZALES SUAREZ Y TRaNSITO AMAGUANA URBANIZACIoN RiO SOL ETAPA 1</v>
          </cell>
        </row>
        <row r="5113">
          <cell r="A5113" t="str">
            <v>2493988</v>
          </cell>
          <cell r="B5113">
            <v>511595</v>
          </cell>
          <cell r="C5113" t="str">
            <v>2493988</v>
          </cell>
          <cell r="D5113" t="str">
            <v>MDELIVERY</v>
          </cell>
          <cell r="E5113" t="str">
            <v>DESPACHO</v>
          </cell>
          <cell r="F5113" t="str">
            <v>NORMAL</v>
          </cell>
          <cell r="G5113" t="str">
            <v>031080002493988</v>
          </cell>
          <cell r="H5113">
            <v>44965</v>
          </cell>
          <cell r="I5113" t="str">
            <v>DEVOLUCION_EN_PROCESO</v>
          </cell>
          <cell r="J5113">
            <v>44971</v>
          </cell>
          <cell r="K5113" t="str">
            <v>DIEGO ANTONIO FEIJOO LEON_DIEGO ANTONIO FEIJOO LEON</v>
          </cell>
          <cell r="L5113" t="str">
            <v xml:space="preserve"> color de casa melon 2 pisos y 1 por construir AV INDEPENDENCIA ALADO DE PANADERIA ELI JOS COORDENADAS Via Saracay PiNas </v>
          </cell>
        </row>
        <row r="5114">
          <cell r="A5114" t="str">
            <v>2493989</v>
          </cell>
          <cell r="B5114">
            <v>511596</v>
          </cell>
          <cell r="C5114" t="str">
            <v>2493989</v>
          </cell>
          <cell r="D5114" t="str">
            <v>MDELIVERY</v>
          </cell>
          <cell r="E5114" t="str">
            <v>DESPACHO</v>
          </cell>
          <cell r="F5114" t="str">
            <v>NORMAL</v>
          </cell>
          <cell r="G5114" t="str">
            <v>031080002493989</v>
          </cell>
          <cell r="H5114">
            <v>44965</v>
          </cell>
          <cell r="I5114" t="str">
            <v>ENTREGADO</v>
          </cell>
          <cell r="J5114">
            <v>44966</v>
          </cell>
          <cell r="K5114" t="str">
            <v>ERIKA DANIELA MORAN CONSTANTE_ERIKA DANIELA MORAN CONSTANTE</v>
          </cell>
          <cell r="L5114" t="str">
            <v xml:space="preserve">Av Mariano Acosta y Victor Gomez Jurado junta cantonal de proteccion de derechos edificio blanco A lado de la pileta de los delfines al frente de Toyota </v>
          </cell>
        </row>
        <row r="5115">
          <cell r="A5115" t="str">
            <v>2493990</v>
          </cell>
          <cell r="B5115">
            <v>511597</v>
          </cell>
          <cell r="C5115" t="str">
            <v>2493990</v>
          </cell>
          <cell r="D5115" t="str">
            <v>MDELIVERY</v>
          </cell>
          <cell r="E5115" t="str">
            <v>DESPACHO</v>
          </cell>
          <cell r="F5115" t="str">
            <v>NORMAL</v>
          </cell>
          <cell r="G5115" t="str">
            <v>FT84757</v>
          </cell>
          <cell r="H5115">
            <v>44965</v>
          </cell>
          <cell r="I5115" t="str">
            <v>ENTREGADO</v>
          </cell>
          <cell r="J5115">
            <v>44973</v>
          </cell>
          <cell r="K5115" t="str">
            <v>VIVIANA ZAMBRANO</v>
          </cell>
          <cell r="L5115" t="str">
            <v>GUAYAQUIL MZ. 408, KENNEDY NORTE, SL. 2 AVENIDA 9 EDIFICIO ASIMED (LABORATORIOS ASIMED)  OFICINA 34 TERCER PISO</v>
          </cell>
        </row>
        <row r="5116">
          <cell r="A5116" t="str">
            <v>2493991</v>
          </cell>
          <cell r="B5116">
            <v>511598</v>
          </cell>
          <cell r="C5116" t="str">
            <v>2493991</v>
          </cell>
          <cell r="D5116" t="str">
            <v>MDELIVERY</v>
          </cell>
          <cell r="E5116" t="str">
            <v>DESPACHO</v>
          </cell>
          <cell r="F5116" t="str">
            <v>NORMAL</v>
          </cell>
          <cell r="G5116" t="str">
            <v>FT84760</v>
          </cell>
          <cell r="H5116">
            <v>44965</v>
          </cell>
          <cell r="I5116" t="str">
            <v>ENTREGADO</v>
          </cell>
          <cell r="J5116">
            <v>44966</v>
          </cell>
          <cell r="K5116" t="str">
            <v>ERIC MERCADO O PEDRO ILLESCAS_JHON ALEXANDER FERNANDEZ ORTIZ</v>
          </cell>
          <cell r="L5116" t="str">
            <v>ciudadela 9 de octubre calle tercera villa 306 y avenida tercera sur de la ciudad casa de 2 pisos con rejas blancas</v>
          </cell>
        </row>
        <row r="5117">
          <cell r="A5117" t="str">
            <v>2493992</v>
          </cell>
          <cell r="B5117">
            <v>511599</v>
          </cell>
          <cell r="C5117" t="str">
            <v>2493992</v>
          </cell>
          <cell r="D5117" t="str">
            <v>MDELIVERY</v>
          </cell>
          <cell r="E5117" t="str">
            <v>DESPACHO</v>
          </cell>
          <cell r="F5117" t="str">
            <v>NORMAL</v>
          </cell>
          <cell r="G5117" t="str">
            <v>FT84759</v>
          </cell>
          <cell r="H5117">
            <v>44965</v>
          </cell>
          <cell r="I5117" t="str">
            <v>ENTREGADO</v>
          </cell>
          <cell r="J5117">
            <v>44966</v>
          </cell>
          <cell r="K5117" t="str">
            <v>ERIC MERCADO O PEDRO ILLESCAS_LUIS ANDRES CORTEZ CONDE</v>
          </cell>
          <cell r="L5117" t="str">
            <v>ciudadela 9 de octubre calle tercera villa 306 y avenida tercera sur de la ciudad casa de 2 pisos con rejas blancas</v>
          </cell>
        </row>
        <row r="5118">
          <cell r="A5118" t="str">
            <v>2493993</v>
          </cell>
          <cell r="B5118">
            <v>511600</v>
          </cell>
          <cell r="C5118" t="str">
            <v>2493993</v>
          </cell>
          <cell r="D5118" t="str">
            <v>MDELIVERY</v>
          </cell>
          <cell r="E5118" t="str">
            <v>DESPACHO</v>
          </cell>
          <cell r="F5118" t="str">
            <v>NORMAL</v>
          </cell>
          <cell r="G5118" t="str">
            <v>FT84672</v>
          </cell>
          <cell r="H5118">
            <v>44965</v>
          </cell>
          <cell r="I5118" t="str">
            <v>ENTREGADO</v>
          </cell>
          <cell r="J5118">
            <v>44967</v>
          </cell>
          <cell r="K5118" t="str">
            <v>JESSICA ALEXANDRA RIVADENEIRA BETANCOURTE_JESSICA ALEXANDRA RIVADENEIRA BETANCOURTE</v>
          </cell>
          <cell r="L5118" t="str">
            <v>SOLANDA SECTOR 3 CALLE BENANCIO ESTANDOQUE Y ANTONIO ARELLANO</v>
          </cell>
        </row>
        <row r="5119">
          <cell r="A5119" t="str">
            <v>2493995</v>
          </cell>
          <cell r="B5119">
            <v>511602</v>
          </cell>
          <cell r="C5119" t="str">
            <v>2493995</v>
          </cell>
          <cell r="D5119" t="str">
            <v>MDELIVERY</v>
          </cell>
          <cell r="E5119" t="str">
            <v>DESPACHO</v>
          </cell>
          <cell r="F5119" t="str">
            <v>NORMAL</v>
          </cell>
          <cell r="G5119" t="str">
            <v>FT84758</v>
          </cell>
          <cell r="H5119">
            <v>44965</v>
          </cell>
          <cell r="I5119" t="str">
            <v>ENTREGADO</v>
          </cell>
          <cell r="J5119">
            <v>44966</v>
          </cell>
          <cell r="K5119" t="str">
            <v>ERIC MERCADO O PEDRO ILLESCAS_ELVIS BLADIMIR RUEDA SOCOLA</v>
          </cell>
          <cell r="L5119" t="str">
            <v>ciudadela 9 de octubre calle tercera villa 306 y avenida tercera sur de la ciudad casa de 2 pisos con rejas blancas</v>
          </cell>
        </row>
        <row r="5120">
          <cell r="A5120" t="str">
            <v>2493996</v>
          </cell>
          <cell r="B5120">
            <v>511603</v>
          </cell>
          <cell r="C5120" t="str">
            <v>2493996</v>
          </cell>
          <cell r="D5120" t="str">
            <v>MDELIVERY</v>
          </cell>
          <cell r="E5120" t="str">
            <v>DESPACHO</v>
          </cell>
          <cell r="F5120" t="str">
            <v>NORMAL</v>
          </cell>
          <cell r="G5120" t="str">
            <v>FT84755</v>
          </cell>
          <cell r="H5120">
            <v>44965</v>
          </cell>
          <cell r="I5120" t="str">
            <v>ENTREGADO</v>
          </cell>
          <cell r="J5120">
            <v>44966</v>
          </cell>
          <cell r="K5120" t="str">
            <v>ERIC MERCADO O PEDRO ILLESCAS_JAVIER ANDRES HERNANDEZ UGSINA</v>
          </cell>
          <cell r="L5120" t="str">
            <v>ciudadela 9 de octubre calle tercera villa 306 y avenida tercera sur de la ciudad casa de 2 pisos con rejas blancas</v>
          </cell>
        </row>
        <row r="5121">
          <cell r="A5121" t="str">
            <v>2493999</v>
          </cell>
          <cell r="B5121">
            <v>511604</v>
          </cell>
          <cell r="C5121" t="str">
            <v>2493999</v>
          </cell>
          <cell r="D5121" t="str">
            <v>MDELIVERY</v>
          </cell>
          <cell r="E5121" t="str">
            <v>DESPACHO</v>
          </cell>
          <cell r="F5121" t="str">
            <v>NORMAL</v>
          </cell>
          <cell r="G5121" t="str">
            <v>FT84707</v>
          </cell>
          <cell r="H5121">
            <v>44965</v>
          </cell>
          <cell r="I5121" t="str">
            <v>ENTREGADO</v>
          </cell>
          <cell r="J5121">
            <v>44966</v>
          </cell>
          <cell r="K5121" t="str">
            <v xml:space="preserve">Nicole Benitez Sandra Cruz_GROWFLOWERS PRODUCCIONES S A </v>
          </cell>
          <cell r="L5121" t="str">
            <v>Calle Luis Mideros S2 265 y Av Del Establo Barrio Santa Lucia Alta Sector Cumbaya Referencia Detras del Site Center</v>
          </cell>
        </row>
        <row r="5122">
          <cell r="A5122" t="str">
            <v>2493841</v>
          </cell>
          <cell r="B5122">
            <v>511520</v>
          </cell>
          <cell r="C5122" t="str">
            <v>2493841</v>
          </cell>
          <cell r="D5122" t="str">
            <v>MDELIVERY</v>
          </cell>
          <cell r="E5122" t="str">
            <v>DESPACHO</v>
          </cell>
          <cell r="F5122" t="str">
            <v>NORMAL</v>
          </cell>
          <cell r="G5122" t="str">
            <v>FT84767</v>
          </cell>
          <cell r="H5122">
            <v>44965</v>
          </cell>
          <cell r="I5122" t="str">
            <v>ENTREGADO</v>
          </cell>
          <cell r="J5122">
            <v>44966</v>
          </cell>
          <cell r="K5122" t="str">
            <v xml:space="preserve">Andrea Soria Ibarra_SOUTH FLORIDA FARMING FLORIDAFRAM S A </v>
          </cell>
          <cell r="L5122" t="str">
            <v xml:space="preserve">Guayas Samborondon Av Miguel Yunez Km 14 5 Via Samborondon Almax 3 etapa 1 lote 3 Bodega 18 19 </v>
          </cell>
        </row>
        <row r="5123">
          <cell r="A5123" t="str">
            <v>2493842</v>
          </cell>
          <cell r="B5123">
            <v>511521</v>
          </cell>
          <cell r="C5123" t="str">
            <v>2493842</v>
          </cell>
          <cell r="D5123" t="str">
            <v>MDELIVERY</v>
          </cell>
          <cell r="E5123" t="str">
            <v>DESPACHO</v>
          </cell>
          <cell r="F5123" t="str">
            <v>NORMAL</v>
          </cell>
          <cell r="G5123" t="str">
            <v>031080002493842</v>
          </cell>
          <cell r="H5123">
            <v>44965</v>
          </cell>
          <cell r="I5123" t="str">
            <v>ENTREGADO</v>
          </cell>
          <cell r="J5123">
            <v>44972</v>
          </cell>
          <cell r="K5123" t="str">
            <v>JUAN CARLOS CHICAIZA TOALONGO_JUAN CARLOS CHICAIZA TOALONGO</v>
          </cell>
          <cell r="L5123" t="str">
            <v>AV PABLO PALACIOS Y BOLIVAR LOJAN CASA DE DOS PISOS COLOR CREMA NO TIENE NuMERO FRENTE A SERVITEC CIUDADELA DEL CHoFER LAS PITAS</v>
          </cell>
        </row>
        <row r="5124">
          <cell r="A5124" t="str">
            <v>2493843</v>
          </cell>
          <cell r="B5124">
            <v>511522</v>
          </cell>
          <cell r="C5124" t="str">
            <v>2493843</v>
          </cell>
          <cell r="D5124" t="str">
            <v>MDELIVERY</v>
          </cell>
          <cell r="E5124" t="str">
            <v>DESPACHO</v>
          </cell>
          <cell r="F5124" t="str">
            <v>NORMAL</v>
          </cell>
          <cell r="G5124" t="str">
            <v>FT84788</v>
          </cell>
          <cell r="H5124">
            <v>44965</v>
          </cell>
          <cell r="I5124" t="str">
            <v>ENTREGADO</v>
          </cell>
          <cell r="J5124">
            <v>44966</v>
          </cell>
          <cell r="K5124" t="str">
            <v>Andres Eduardo Escobar Ortiz_BANCO GUAYAQUIL</v>
          </cell>
          <cell r="L5124" t="str">
            <v>GUAYAS GUAYAQUIL Urbanizacion san Felipe 135 Villa 17 Urbanizacion San Felipe</v>
          </cell>
        </row>
        <row r="5125">
          <cell r="A5125" t="str">
            <v>2493844</v>
          </cell>
          <cell r="B5125">
            <v>511523</v>
          </cell>
          <cell r="C5125" t="str">
            <v>2493844</v>
          </cell>
          <cell r="D5125" t="str">
            <v>MDELIVERY</v>
          </cell>
          <cell r="E5125" t="str">
            <v>DESPACHO</v>
          </cell>
          <cell r="F5125" t="str">
            <v>NORMAL</v>
          </cell>
          <cell r="G5125" t="str">
            <v>031080002493844</v>
          </cell>
          <cell r="H5125">
            <v>44965</v>
          </cell>
          <cell r="I5125" t="str">
            <v>ENTREGADO</v>
          </cell>
          <cell r="J5125">
            <v>44967</v>
          </cell>
          <cell r="K5125" t="str">
            <v xml:space="preserve">Matias Poggi_BANCO COMERCIAL DE MANABI S A </v>
          </cell>
          <cell r="L5125" t="str">
            <v>Calle Reales Tamarindos y Alamos banco comercial de manabi</v>
          </cell>
        </row>
        <row r="5126">
          <cell r="A5126" t="str">
            <v>2493848</v>
          </cell>
          <cell r="B5126">
            <v>511524</v>
          </cell>
          <cell r="C5126" t="str">
            <v>2493848</v>
          </cell>
          <cell r="D5126" t="str">
            <v>MDELIVERY</v>
          </cell>
          <cell r="E5126" t="str">
            <v>DESPACHO</v>
          </cell>
          <cell r="F5126" t="str">
            <v>NORMAL</v>
          </cell>
          <cell r="G5126" t="str">
            <v>FT84783</v>
          </cell>
          <cell r="H5126">
            <v>44965</v>
          </cell>
          <cell r="I5126" t="str">
            <v>ENTREGADO</v>
          </cell>
          <cell r="J5126">
            <v>44966</v>
          </cell>
          <cell r="K5126" t="str">
            <v>John Astudillo_AERO EXPRESS DEL ECUADOR TRANSAM C LTDA</v>
          </cell>
          <cell r="L5126" t="str">
            <v>Aeropuerto Jose Joaquin de Olmedo Puerto 8 Hanga 23</v>
          </cell>
        </row>
        <row r="5127">
          <cell r="A5127" t="str">
            <v>2493855</v>
          </cell>
          <cell r="B5127">
            <v>511525</v>
          </cell>
          <cell r="C5127" t="str">
            <v>2493855</v>
          </cell>
          <cell r="D5127" t="str">
            <v>MDELIVERY</v>
          </cell>
          <cell r="E5127" t="str">
            <v>DESPACHO</v>
          </cell>
          <cell r="F5127" t="str">
            <v>NORMAL</v>
          </cell>
          <cell r="G5127" t="str">
            <v>031080002493855</v>
          </cell>
          <cell r="H5127">
            <v>44965</v>
          </cell>
          <cell r="I5127" t="str">
            <v>ENTREGADO</v>
          </cell>
          <cell r="J5127">
            <v>44966</v>
          </cell>
          <cell r="K5127" t="str">
            <v>ANDRES ALEXANDER SAMANGO TUFINO_MARIA JOSEFA TUFINO CAICEDO</v>
          </cell>
          <cell r="L5127" t="str">
            <v>AV 11 DE NOVIEMBRE Y CASPIRACA PANADERIA LA ESPECIAL</v>
          </cell>
        </row>
        <row r="5128">
          <cell r="A5128" t="str">
            <v>2493856</v>
          </cell>
          <cell r="B5128">
            <v>511526</v>
          </cell>
          <cell r="C5128" t="str">
            <v>2493856</v>
          </cell>
          <cell r="D5128" t="str">
            <v>MDELIVERY</v>
          </cell>
          <cell r="E5128" t="str">
            <v>DESPACHO</v>
          </cell>
          <cell r="F5128" t="str">
            <v>NORMAL</v>
          </cell>
          <cell r="G5128" t="str">
            <v>FT84670</v>
          </cell>
          <cell r="H5128">
            <v>44965</v>
          </cell>
          <cell r="I5128" t="str">
            <v>ENTREGADO</v>
          </cell>
          <cell r="J5128">
            <v>44966</v>
          </cell>
          <cell r="K5128" t="str">
            <v>FRANKLIN DARIO GAVILANES ALARCON_FRANKLIN DARIO GAVILANES ALARCON</v>
          </cell>
          <cell r="L5128" t="str">
            <v>MANUEL CAMACHO N39 188 Y HUGO MONCAYO SECTOR EL BATAN</v>
          </cell>
        </row>
        <row r="5129">
          <cell r="A5129" t="str">
            <v>2493858</v>
          </cell>
          <cell r="B5129">
            <v>511527</v>
          </cell>
          <cell r="C5129" t="str">
            <v>2493858</v>
          </cell>
          <cell r="D5129" t="str">
            <v>MDELIVERY</v>
          </cell>
          <cell r="E5129" t="str">
            <v>DESPACHO</v>
          </cell>
          <cell r="F5129" t="str">
            <v>NORMAL</v>
          </cell>
          <cell r="G5129" t="str">
            <v>FT84756</v>
          </cell>
          <cell r="H5129">
            <v>44965</v>
          </cell>
          <cell r="I5129" t="str">
            <v>ENTREGADO</v>
          </cell>
          <cell r="J5129">
            <v>44966</v>
          </cell>
          <cell r="K5129" t="str">
            <v>JORGE DARIO ZAMBRANO SANTANA_JORGE DARIO ZAMBRANO SANTANA</v>
          </cell>
          <cell r="L5129" t="str">
            <v>DR EMILIO ROMERO Y AV BENJAMIN CARRION EDIFICIO ESQ LABRA QUE LABRA EMPANADAS ALBORADA 6TA ETAPA MZ 601 VILLA 1 PISO 1 OFICINA</v>
          </cell>
        </row>
        <row r="5130">
          <cell r="A5130" t="str">
            <v>2493859</v>
          </cell>
          <cell r="B5130">
            <v>511528</v>
          </cell>
          <cell r="C5130" t="str">
            <v>2493859</v>
          </cell>
          <cell r="D5130" t="str">
            <v>MDELIVERY</v>
          </cell>
          <cell r="E5130" t="str">
            <v>DESPACHO</v>
          </cell>
          <cell r="F5130" t="str">
            <v>NORMAL</v>
          </cell>
          <cell r="G5130" t="str">
            <v>FT84669</v>
          </cell>
          <cell r="H5130">
            <v>44965</v>
          </cell>
          <cell r="I5130" t="str">
            <v>ENTREGADO</v>
          </cell>
          <cell r="J5130">
            <v>44967</v>
          </cell>
          <cell r="K5130" t="str">
            <v>HUGO GUAINA ALLAICA_HUGO GUAINA ALLAICA</v>
          </cell>
          <cell r="L5130" t="str">
            <v>CLODOVEO CARRION Y 0E5 GUAMANI</v>
          </cell>
        </row>
        <row r="5131">
          <cell r="A5131" t="str">
            <v>2493860</v>
          </cell>
          <cell r="B5131">
            <v>511529</v>
          </cell>
          <cell r="C5131" t="str">
            <v>2493860</v>
          </cell>
          <cell r="D5131" t="str">
            <v>MDELIVERY</v>
          </cell>
          <cell r="E5131" t="str">
            <v>DESPACHO</v>
          </cell>
          <cell r="F5131" t="str">
            <v>NORMAL</v>
          </cell>
          <cell r="G5131" t="str">
            <v>FT84811</v>
          </cell>
          <cell r="H5131">
            <v>44965</v>
          </cell>
          <cell r="I5131" t="str">
            <v>ENTREGADO</v>
          </cell>
          <cell r="J5131">
            <v>44966</v>
          </cell>
          <cell r="K5131" t="str">
            <v>FRANCISCO RODRIGUEZ CARMEN TORRES ANDREA ESCOBAR JUAN ANDRAGO_ASOCIACION DE FUNCIONARIOS DEL SERVICIO DE RENTAS</v>
          </cell>
          <cell r="L5131" t="str">
            <v>QUITO QUITO PICHINCHA REGION SIERRA AV AMAZONAS 477 ENTRE ROBLES Y ROCA MEZANINE DEJE EN EL RECEPCION Ecuador a lado de la iglesia de Santa Teresita</v>
          </cell>
        </row>
        <row r="5132">
          <cell r="A5132" t="str">
            <v>2493861</v>
          </cell>
          <cell r="B5132">
            <v>511530</v>
          </cell>
          <cell r="C5132" t="str">
            <v>2493861</v>
          </cell>
          <cell r="D5132" t="str">
            <v>MDELIVERY</v>
          </cell>
          <cell r="E5132" t="str">
            <v>DESPACHO</v>
          </cell>
          <cell r="F5132" t="str">
            <v>NORMAL</v>
          </cell>
          <cell r="G5132" t="str">
            <v>031080002493861</v>
          </cell>
          <cell r="H5132">
            <v>44965</v>
          </cell>
          <cell r="I5132" t="str">
            <v>ENTREGADO</v>
          </cell>
          <cell r="J5132">
            <v>44970</v>
          </cell>
          <cell r="K5132" t="str">
            <v xml:space="preserve">Carlos Adrian Peralta Macias_BANCO GUAYAQUIL S A </v>
          </cell>
          <cell r="L5132" t="str">
            <v xml:space="preserve"> LOS RIOS QUEVEDO Quevedo Via Quito NA Patria Nueva Paseo Shopping Quevedo oficina Banco Guayaquil </v>
          </cell>
        </row>
        <row r="5133">
          <cell r="A5133" t="str">
            <v>2493867</v>
          </cell>
          <cell r="B5133">
            <v>511531</v>
          </cell>
          <cell r="C5133" t="str">
            <v>2493867</v>
          </cell>
          <cell r="D5133" t="str">
            <v>MDELIVERY</v>
          </cell>
          <cell r="E5133" t="str">
            <v>DESPACHO</v>
          </cell>
          <cell r="F5133" t="str">
            <v>NORMAL</v>
          </cell>
          <cell r="G5133" t="str">
            <v>031080002493867</v>
          </cell>
          <cell r="H5133">
            <v>44965</v>
          </cell>
          <cell r="I5133" t="str">
            <v>ENTREGADO</v>
          </cell>
          <cell r="J5133">
            <v>44967</v>
          </cell>
          <cell r="K5133" t="str">
            <v>ALBA DE LOS ANGELES QUICHIMBO ROJAS_ALBA DE LOS ANGELES QUICHIMBO ROJAS</v>
          </cell>
          <cell r="L5133" t="str">
            <v xml:space="preserve">AZUAY Y BERNARDO VALDIVIEZO JUNTO AL PARQUE DE LAS FLORES ANGELES ROJAS BOUTIQUE </v>
          </cell>
        </row>
        <row r="5134">
          <cell r="A5134" t="str">
            <v>2493868</v>
          </cell>
          <cell r="B5134">
            <v>511532</v>
          </cell>
          <cell r="C5134" t="str">
            <v>2493868</v>
          </cell>
          <cell r="D5134" t="str">
            <v>MDELIVERY</v>
          </cell>
          <cell r="E5134" t="str">
            <v>DESPACHO</v>
          </cell>
          <cell r="F5134" t="str">
            <v>NORMAL</v>
          </cell>
          <cell r="G5134" t="str">
            <v>FT84691</v>
          </cell>
          <cell r="H5134">
            <v>44965</v>
          </cell>
          <cell r="I5134" t="str">
            <v>ENTREGADO</v>
          </cell>
          <cell r="J5134">
            <v>44966</v>
          </cell>
          <cell r="K5134" t="str">
            <v>Sofia Alexandra Benitez Recalde_ASOCIACION SOLIDARISTA PROFUTURO</v>
          </cell>
          <cell r="L5134" t="str">
            <v xml:space="preserve">Holcim Planta Quito Norte Av Manuel Zambrano 200 y 6 de Diciembre </v>
          </cell>
        </row>
        <row r="5135">
          <cell r="A5135" t="str">
            <v>2493869</v>
          </cell>
          <cell r="B5135">
            <v>511533</v>
          </cell>
          <cell r="C5135" t="str">
            <v>2493869</v>
          </cell>
          <cell r="D5135" t="str">
            <v>MDELIVERY</v>
          </cell>
          <cell r="E5135" t="str">
            <v>DESPACHO</v>
          </cell>
          <cell r="F5135" t="str">
            <v>NORMAL</v>
          </cell>
          <cell r="G5135" t="str">
            <v>FT84708</v>
          </cell>
          <cell r="H5135">
            <v>44965</v>
          </cell>
          <cell r="I5135" t="str">
            <v>ENTREGADO</v>
          </cell>
          <cell r="J5135">
            <v>44966</v>
          </cell>
          <cell r="K5135" t="str">
            <v>PATRICIO VITERI o DIEGO TOBAR_BANCO DEL PACIFICO</v>
          </cell>
          <cell r="L5135" t="str">
            <v>Av Naciones Unidas E7 95 y Av De los Shyris BANCO DEL PACIFICO PISO 1 AREA OPERACIONES Intercambio y Compensacion</v>
          </cell>
        </row>
        <row r="5136">
          <cell r="A5136" t="str">
            <v>2493870</v>
          </cell>
          <cell r="B5136">
            <v>511534</v>
          </cell>
          <cell r="C5136" t="str">
            <v>2493870</v>
          </cell>
          <cell r="D5136" t="str">
            <v>MDELIVERY</v>
          </cell>
          <cell r="E5136" t="str">
            <v>DESPACHO</v>
          </cell>
          <cell r="F5136" t="str">
            <v>NORMAL</v>
          </cell>
          <cell r="G5136" t="str">
            <v>FT84771</v>
          </cell>
          <cell r="H5136">
            <v>44965</v>
          </cell>
          <cell r="I5136" t="str">
            <v>ENTREGADO</v>
          </cell>
          <cell r="J5136">
            <v>44967</v>
          </cell>
          <cell r="K5136" t="str">
            <v>Reinaldo Cevallos_ASOC DE EMP Y FUNCIONARIOS DEL MINISTERIO FISCAL DEL GUAYAS Y GALAPAGOS</v>
          </cell>
          <cell r="L5136" t="str">
            <v>GUAYAS GUAYAQUIL Antepara FISCALiA MONTECRISTI Av 9 de Octubre FISCALiA MONTECRISTI planta baja sustanciador 12</v>
          </cell>
        </row>
        <row r="5137">
          <cell r="A5137" t="str">
            <v>2493871</v>
          </cell>
          <cell r="B5137">
            <v>511535</v>
          </cell>
          <cell r="C5137" t="str">
            <v>2493871</v>
          </cell>
          <cell r="D5137" t="str">
            <v>MDELIVERY</v>
          </cell>
          <cell r="E5137" t="str">
            <v>DESPACHO</v>
          </cell>
          <cell r="F5137" t="str">
            <v>NORMAL</v>
          </cell>
          <cell r="G5137" t="str">
            <v>FT84781</v>
          </cell>
          <cell r="H5137">
            <v>44965</v>
          </cell>
          <cell r="I5137" t="str">
            <v>ENTREGADO</v>
          </cell>
          <cell r="J5137">
            <v>44966</v>
          </cell>
          <cell r="K5137" t="str">
            <v xml:space="preserve">Maria Jose Regalado_BETA CREATIVE AGENCY S A </v>
          </cell>
          <cell r="L5137" t="str">
            <v>Balsamos 118 y Calle Unica</v>
          </cell>
        </row>
        <row r="5138">
          <cell r="A5138" t="str">
            <v>2493872</v>
          </cell>
          <cell r="B5138">
            <v>511536</v>
          </cell>
          <cell r="C5138" t="str">
            <v>2493872</v>
          </cell>
          <cell r="D5138" t="str">
            <v>MDELIVERY</v>
          </cell>
          <cell r="E5138" t="str">
            <v>DESPACHO</v>
          </cell>
          <cell r="F5138" t="str">
            <v>NORMAL</v>
          </cell>
          <cell r="G5138" t="str">
            <v>FT84812</v>
          </cell>
          <cell r="H5138">
            <v>44965</v>
          </cell>
          <cell r="I5138" t="str">
            <v>ENTREGADO</v>
          </cell>
          <cell r="J5138">
            <v>44966</v>
          </cell>
          <cell r="K5138" t="str">
            <v xml:space="preserve">Estefania Hernandez_MEDICAMENTA ECUATORIANA S A </v>
          </cell>
          <cell r="L5138" t="str">
            <v>6 de Diciembre y Juan Bounssingault Edificio Torre 6 Piso 12</v>
          </cell>
        </row>
        <row r="5139">
          <cell r="A5139" t="str">
            <v>2493873</v>
          </cell>
          <cell r="B5139">
            <v>511537</v>
          </cell>
          <cell r="C5139" t="str">
            <v>2493873</v>
          </cell>
          <cell r="D5139" t="str">
            <v>MDELIVERY</v>
          </cell>
          <cell r="E5139" t="str">
            <v>DESPACHO</v>
          </cell>
          <cell r="F5139" t="str">
            <v>NORMAL</v>
          </cell>
          <cell r="G5139" t="str">
            <v>FT84706/031080002493873</v>
          </cell>
          <cell r="H5139">
            <v>44965</v>
          </cell>
          <cell r="I5139" t="str">
            <v>ENTREGADO</v>
          </cell>
          <cell r="J5139">
            <v>44972</v>
          </cell>
          <cell r="K5139" t="str">
            <v>HAYDEE ALEJANDRA SANCHEZ NEGRETE_HAYDEE ALEJANDRA SANCHEZ NEGRETE</v>
          </cell>
          <cell r="L5139" t="str">
            <v>RETIRO AGENCIA TRAMACO SAN RAFAEL</v>
          </cell>
        </row>
        <row r="5140">
          <cell r="A5140" t="str">
            <v>2493874</v>
          </cell>
          <cell r="B5140">
            <v>511538</v>
          </cell>
          <cell r="C5140" t="str">
            <v>2493874</v>
          </cell>
          <cell r="D5140" t="str">
            <v>MDELIVERY</v>
          </cell>
          <cell r="E5140" t="str">
            <v>DESPACHO</v>
          </cell>
          <cell r="F5140" t="str">
            <v>NORMAL</v>
          </cell>
          <cell r="G5140" t="str">
            <v>FT84770</v>
          </cell>
          <cell r="H5140">
            <v>44965</v>
          </cell>
          <cell r="I5140" t="str">
            <v>ENTREGADO</v>
          </cell>
          <cell r="J5140">
            <v>44966</v>
          </cell>
          <cell r="K5140" t="str">
            <v xml:space="preserve">ORELLANA CARDENAS STAFENIA FIORELLA_BANCO GUAYAQUIL S A </v>
          </cell>
          <cell r="L5140" t="str">
            <v xml:space="preserve"> GUAYAS GUAYAQUIL AV DE LAS AMERICAS NA AGENCIA CENTRO DE CONVENCIONES BANCO GUAYAQUIL </v>
          </cell>
        </row>
        <row r="5141">
          <cell r="A5141" t="str">
            <v>2493875</v>
          </cell>
          <cell r="B5141">
            <v>511539</v>
          </cell>
          <cell r="C5141" t="str">
            <v>2493875</v>
          </cell>
          <cell r="D5141" t="str">
            <v>MDELIVERY</v>
          </cell>
          <cell r="E5141" t="str">
            <v>DESPACHO</v>
          </cell>
          <cell r="F5141" t="str">
            <v>NORMAL</v>
          </cell>
          <cell r="G5141" t="str">
            <v>FT84665</v>
          </cell>
          <cell r="H5141">
            <v>44965</v>
          </cell>
          <cell r="I5141" t="str">
            <v>ENTREGADO</v>
          </cell>
          <cell r="J5141">
            <v>44966</v>
          </cell>
          <cell r="K5141" t="str">
            <v>Diego Javier Espinoza J _FUNDACION PARA EL DESARROLLO INTEGRAL ESPOIR</v>
          </cell>
          <cell r="L5141" t="str">
            <v xml:space="preserve">INaquito y NNUU Edif COMANDATO Torre INaquito PH Fundacion ESPOIR </v>
          </cell>
        </row>
        <row r="5142">
          <cell r="A5142" t="str">
            <v>2493876</v>
          </cell>
          <cell r="B5142">
            <v>511540</v>
          </cell>
          <cell r="C5142" t="str">
            <v>2493876</v>
          </cell>
          <cell r="D5142" t="str">
            <v>MDELIVERY</v>
          </cell>
          <cell r="E5142" t="str">
            <v>DESPACHO</v>
          </cell>
          <cell r="F5142" t="str">
            <v>NORMAL</v>
          </cell>
          <cell r="G5142" t="str">
            <v>031080002493876</v>
          </cell>
          <cell r="H5142">
            <v>44965</v>
          </cell>
          <cell r="I5142" t="str">
            <v>ENTREGADO</v>
          </cell>
          <cell r="J5142">
            <v>44966</v>
          </cell>
          <cell r="K5142" t="str">
            <v>CARLOS JACINTO TAMAYO QUINTERO_CARLOS JACINTO TAMAYO QUINTERO</v>
          </cell>
          <cell r="L5142" t="str">
            <v>DURAN EL RECREO 3RA ETAPA CDLA LA FAE MZ B VILLA 27 REF CASA 1 PS AMARILLO CON CERRAMIENTO CRCA DE ASADERO ERICK</v>
          </cell>
        </row>
        <row r="5143">
          <cell r="A5143" t="str">
            <v>2493877</v>
          </cell>
          <cell r="B5143">
            <v>511541</v>
          </cell>
          <cell r="C5143" t="str">
            <v>2493877</v>
          </cell>
          <cell r="D5143" t="str">
            <v>MDELIVERY</v>
          </cell>
          <cell r="E5143" t="str">
            <v>DESPACHO</v>
          </cell>
          <cell r="F5143" t="str">
            <v>NORMAL</v>
          </cell>
          <cell r="G5143" t="str">
            <v>031080002493877</v>
          </cell>
          <cell r="H5143">
            <v>44965</v>
          </cell>
          <cell r="I5143" t="str">
            <v>DEVOLUCION_EN_PROCESO</v>
          </cell>
          <cell r="J5143">
            <v>44971</v>
          </cell>
          <cell r="K5143" t="str">
            <v xml:space="preserve">FLOR TORRES_PASTEURIZADORA QUITO S A </v>
          </cell>
          <cell r="L5143" t="str">
            <v>Luis Cordero N4 59 y calle el Hogar a lado de El camal</v>
          </cell>
        </row>
        <row r="5144">
          <cell r="A5144" t="str">
            <v>2493878</v>
          </cell>
          <cell r="B5144">
            <v>511542</v>
          </cell>
          <cell r="C5144" t="str">
            <v>2493878</v>
          </cell>
          <cell r="D5144" t="str">
            <v>MDELIVERY</v>
          </cell>
          <cell r="E5144" t="str">
            <v>DESPACHO</v>
          </cell>
          <cell r="F5144" t="str">
            <v>NORMAL</v>
          </cell>
          <cell r="G5144" t="str">
            <v>FT84768</v>
          </cell>
          <cell r="H5144">
            <v>44965</v>
          </cell>
          <cell r="I5144" t="str">
            <v>ENTREGADO</v>
          </cell>
          <cell r="J5144">
            <v>44966</v>
          </cell>
          <cell r="K5144" t="str">
            <v xml:space="preserve">CARLOS REYES JARAMA_BANCO GUAYAQUIL S A </v>
          </cell>
          <cell r="L5144" t="str">
            <v>GUAYAS GUAYAQUIL PICHINCHA 107 P ICAZA EDIFICIO BANCO GUAYAQUIL</v>
          </cell>
        </row>
        <row r="5145">
          <cell r="A5145" t="str">
            <v>2493879</v>
          </cell>
          <cell r="B5145">
            <v>511543</v>
          </cell>
          <cell r="C5145" t="str">
            <v>2493879</v>
          </cell>
          <cell r="D5145" t="str">
            <v>MDELIVERY</v>
          </cell>
          <cell r="E5145" t="str">
            <v>DESPACHO</v>
          </cell>
          <cell r="F5145" t="str">
            <v>NORMAL</v>
          </cell>
          <cell r="G5145" t="str">
            <v>FT84753</v>
          </cell>
          <cell r="H5145">
            <v>44965</v>
          </cell>
          <cell r="I5145" t="str">
            <v>ENTREGADO</v>
          </cell>
          <cell r="J5145">
            <v>44966</v>
          </cell>
          <cell r="K5145" t="str">
            <v>CARLOS AUGUSTO MITE SOLORZANO_CARLOS AUGUSTO MITE SOLORZANO</v>
          </cell>
          <cell r="L5145" t="str">
            <v>guasmo sur coop guayas y quil 1 Mz 37 Sl 29 casa de dos pisos color durazno frente mercado municipal guasmo sur entrada numero 5 tambien puede recibir mi esposa Derly sandra Cervantes V</v>
          </cell>
        </row>
        <row r="5146">
          <cell r="A5146" t="str">
            <v>2493880</v>
          </cell>
          <cell r="B5146">
            <v>511544</v>
          </cell>
          <cell r="C5146" t="str">
            <v>2493880</v>
          </cell>
          <cell r="D5146" t="str">
            <v>MDELIVERY</v>
          </cell>
          <cell r="E5146" t="str">
            <v>DESPACHO</v>
          </cell>
          <cell r="F5146" t="str">
            <v>NORMAL</v>
          </cell>
          <cell r="G5146" t="str">
            <v>FT84786</v>
          </cell>
          <cell r="H5146">
            <v>44965</v>
          </cell>
          <cell r="I5146" t="str">
            <v>ENTREGADO</v>
          </cell>
          <cell r="J5146">
            <v>44966</v>
          </cell>
          <cell r="K5146" t="str">
            <v xml:space="preserve">angel Figueroa_CERTIFSA S A </v>
          </cell>
          <cell r="L5146" t="str">
            <v xml:space="preserve"> GUAYAS GUAYAQUIL Cdla Las Orquideas Mz 65 villa 44 Por el UVC Av Orellana </v>
          </cell>
        </row>
        <row r="5147">
          <cell r="A5147" t="str">
            <v>2493881</v>
          </cell>
          <cell r="B5147">
            <v>511545</v>
          </cell>
          <cell r="C5147" t="str">
            <v>2493881</v>
          </cell>
          <cell r="D5147" t="str">
            <v>MDELIVERY</v>
          </cell>
          <cell r="E5147" t="str">
            <v>DESPACHO</v>
          </cell>
          <cell r="F5147" t="str">
            <v>NORMAL</v>
          </cell>
          <cell r="G5147" t="str">
            <v>FT84664</v>
          </cell>
          <cell r="H5147">
            <v>44965</v>
          </cell>
          <cell r="I5147" t="str">
            <v>ENTREGADO</v>
          </cell>
          <cell r="J5147">
            <v>44967</v>
          </cell>
          <cell r="K5147" t="str">
            <v>MARIA SOLEDAD QUINTEROS CARRERA_MARIA SOLEDAD QUINTEROS CARRERA</v>
          </cell>
          <cell r="L5147" t="str">
            <v>SECTOR CONSEJO PROVINICAL AL LADO DE LA ROLDOS NORTE DE QUITO CALLE Oe7B casa 88 97 ENTRE CALLES N88 Y N89 A DOS CUADRAS DE La Iglesia Catolica Francisco Javier La Roldos</v>
          </cell>
        </row>
        <row r="5148">
          <cell r="A5148" t="str">
            <v>2493883</v>
          </cell>
          <cell r="B5148">
            <v>511546</v>
          </cell>
          <cell r="C5148" t="str">
            <v>2493883</v>
          </cell>
          <cell r="D5148" t="str">
            <v>MDELIVERY</v>
          </cell>
          <cell r="E5148" t="str">
            <v>DESPACHO</v>
          </cell>
          <cell r="F5148" t="str">
            <v>NORMAL</v>
          </cell>
          <cell r="G5148" t="str">
            <v>FT84751</v>
          </cell>
          <cell r="H5148">
            <v>44965</v>
          </cell>
          <cell r="I5148" t="str">
            <v>ENTREGADO</v>
          </cell>
          <cell r="J5148">
            <v>44966</v>
          </cell>
          <cell r="K5148" t="str">
            <v>JOFFRE ANTONIO MONTENEGRO TAMAYO_JOFFRE ANTONIO MONTENEGRO TAMAYO</v>
          </cell>
          <cell r="L5148" t="str">
            <v>CIUDADELA PUERTO AZUL REF GUAYAQUIL dentro de la cuidadela en YACHT CLUB km 10 2 via la costa</v>
          </cell>
        </row>
        <row r="5149">
          <cell r="A5149" t="str">
            <v>2493884</v>
          </cell>
          <cell r="B5149">
            <v>511547</v>
          </cell>
          <cell r="C5149" t="str">
            <v>2493884</v>
          </cell>
          <cell r="D5149" t="str">
            <v>MDELIVERY</v>
          </cell>
          <cell r="E5149" t="str">
            <v>DESPACHO</v>
          </cell>
          <cell r="F5149" t="str">
            <v>NORMAL</v>
          </cell>
          <cell r="G5149" t="str">
            <v>FT84774</v>
          </cell>
          <cell r="H5149">
            <v>44965</v>
          </cell>
          <cell r="I5149" t="str">
            <v>ENTREGADO</v>
          </cell>
          <cell r="J5149">
            <v>44966</v>
          </cell>
          <cell r="K5149" t="str">
            <v xml:space="preserve">Maria Daniela Maldonado Castro_BANCO GUAYAQUIL S A </v>
          </cell>
          <cell r="L5149" t="str">
            <v xml:space="preserve"> GUAYAS GUAYAQUIL PICHINCHA 107 P ICAZA MATRIZ BANCO GUAYAQUIL </v>
          </cell>
        </row>
        <row r="5150">
          <cell r="A5150" t="str">
            <v>2493885</v>
          </cell>
          <cell r="B5150">
            <v>511548</v>
          </cell>
          <cell r="C5150" t="str">
            <v>2493885</v>
          </cell>
          <cell r="D5150" t="str">
            <v>MDELIVERY</v>
          </cell>
          <cell r="E5150" t="str">
            <v>DESPACHO</v>
          </cell>
          <cell r="F5150" t="str">
            <v>NORMAL</v>
          </cell>
          <cell r="G5150" t="str">
            <v>031080002493885</v>
          </cell>
          <cell r="H5150">
            <v>44965</v>
          </cell>
          <cell r="I5150" t="str">
            <v>INCIDENCIA</v>
          </cell>
          <cell r="J5150">
            <v>44973</v>
          </cell>
          <cell r="K5150" t="str">
            <v xml:space="preserve">MARISCALNET ONE S A S _MARISCALNET ONE S A S </v>
          </cell>
          <cell r="L5150" t="str">
            <v>Joya de los Sachas recinto mariscal sucre km 6 1 2 frente al estudio mariscal</v>
          </cell>
        </row>
        <row r="5151">
          <cell r="A5151" t="str">
            <v>2493886</v>
          </cell>
          <cell r="B5151">
            <v>511549</v>
          </cell>
          <cell r="C5151" t="str">
            <v>2493886</v>
          </cell>
          <cell r="D5151" t="str">
            <v>MDELIVERY</v>
          </cell>
          <cell r="E5151" t="str">
            <v>DESPACHO</v>
          </cell>
          <cell r="F5151" t="str">
            <v>NORMAL</v>
          </cell>
          <cell r="G5151" t="str">
            <v>FT84813</v>
          </cell>
          <cell r="H5151">
            <v>44965</v>
          </cell>
          <cell r="I5151" t="str">
            <v>ENTREGADO</v>
          </cell>
          <cell r="J5151">
            <v>44966</v>
          </cell>
          <cell r="K5151" t="str">
            <v>Christian Vernaza_VERNAZA GRAFIC CIA LTDA</v>
          </cell>
          <cell r="L5151" t="str">
            <v>Matriz Av Universitaria Oe5 254 Y Armero</v>
          </cell>
        </row>
        <row r="5152">
          <cell r="A5152" t="str">
            <v>2493887</v>
          </cell>
          <cell r="B5152">
            <v>511550</v>
          </cell>
          <cell r="C5152" t="str">
            <v>2493887</v>
          </cell>
          <cell r="D5152" t="str">
            <v>MDELIVERY</v>
          </cell>
          <cell r="E5152" t="str">
            <v>DESPACHO</v>
          </cell>
          <cell r="F5152" t="str">
            <v>NORMAL</v>
          </cell>
          <cell r="G5152" t="str">
            <v>FT84772</v>
          </cell>
          <cell r="H5152">
            <v>44965</v>
          </cell>
          <cell r="I5152" t="str">
            <v>ENTREGADO</v>
          </cell>
          <cell r="J5152">
            <v>44966</v>
          </cell>
          <cell r="K5152" t="str">
            <v xml:space="preserve">Cristhian Gavilanez Garcia_BANCO GUAYAQUIL S A </v>
          </cell>
          <cell r="L5152" t="str">
            <v>GUAYAS GUAYAQUIL P ICAZA NA PICHINCHA edificio principal Banco Guayaquil 3er piso</v>
          </cell>
        </row>
        <row r="5153">
          <cell r="A5153" t="str">
            <v>2493888</v>
          </cell>
          <cell r="B5153">
            <v>511551</v>
          </cell>
          <cell r="C5153" t="str">
            <v>2493888</v>
          </cell>
          <cell r="D5153" t="str">
            <v>MDELIVERY</v>
          </cell>
          <cell r="E5153" t="str">
            <v>DESPACHO</v>
          </cell>
          <cell r="F5153" t="str">
            <v>NORMAL</v>
          </cell>
          <cell r="G5153" t="str">
            <v>031080002493888</v>
          </cell>
          <cell r="H5153">
            <v>44965</v>
          </cell>
          <cell r="I5153" t="str">
            <v>ENTREGADO</v>
          </cell>
          <cell r="J5153">
            <v>44966</v>
          </cell>
          <cell r="K5153" t="str">
            <v>Johanna Torres_COOPERATIVA DE AHORRO Y CREDITO DE LOS EMPLEADOS D</v>
          </cell>
          <cell r="L5153" t="str">
            <v>Km 7 5 Via Daule con int Av Juan Tanca Marengo</v>
          </cell>
        </row>
        <row r="5154">
          <cell r="A5154" t="str">
            <v>2493890</v>
          </cell>
          <cell r="B5154">
            <v>511552</v>
          </cell>
          <cell r="C5154" t="str">
            <v>2493890</v>
          </cell>
          <cell r="D5154" t="str">
            <v>MDELIVERY</v>
          </cell>
          <cell r="E5154" t="str">
            <v>DESPACHO</v>
          </cell>
          <cell r="F5154" t="str">
            <v>NORMAL</v>
          </cell>
          <cell r="G5154" t="str">
            <v>031080002493890</v>
          </cell>
          <cell r="H5154">
            <v>44965</v>
          </cell>
          <cell r="I5154" t="str">
            <v>ENTREGADO</v>
          </cell>
          <cell r="J5154">
            <v>44972</v>
          </cell>
          <cell r="K5154" t="str">
            <v>RECALDE RECALDE MILTON MAURICIO_RECALDE RECALDE MILTON MAURICIO</v>
          </cell>
          <cell r="L5154" t="str">
            <v>PQA SAN BLAS SECTOR SAN NICOLAS CALLE JULIO MARIA MATOVELLE Y GUZMAN REF CASA 1PS CON LETRERO DE PINAN SEGURIDAD PRIVADA A 2 CUADRAS UPC</v>
          </cell>
        </row>
        <row r="5155">
          <cell r="A5155" t="str">
            <v>2493892</v>
          </cell>
          <cell r="B5155">
            <v>511553</v>
          </cell>
          <cell r="C5155" t="str">
            <v>2493892</v>
          </cell>
          <cell r="D5155" t="str">
            <v>MDELIVERY</v>
          </cell>
          <cell r="E5155" t="str">
            <v>DESPACHO</v>
          </cell>
          <cell r="F5155" t="str">
            <v>NORMAL</v>
          </cell>
          <cell r="G5155" t="str">
            <v>FT84754</v>
          </cell>
          <cell r="H5155">
            <v>44965</v>
          </cell>
          <cell r="I5155" t="str">
            <v>ENTREGADO</v>
          </cell>
          <cell r="J5155">
            <v>44966</v>
          </cell>
          <cell r="K5155" t="str">
            <v>KETTY AURORA ANASTACIO ZAMBRANO_KETTY AURORA ANASTACIO ZAMBRANO</v>
          </cell>
          <cell r="L5155" t="str">
            <v>La 13 y Pedro Pablo Gomez Enrique Maulme Gomez 539 523</v>
          </cell>
        </row>
        <row r="5156">
          <cell r="A5156" t="str">
            <v>2493894</v>
          </cell>
          <cell r="B5156">
            <v>511554</v>
          </cell>
          <cell r="C5156" t="str">
            <v>2493894</v>
          </cell>
          <cell r="D5156" t="str">
            <v>MDELIVERY</v>
          </cell>
          <cell r="E5156" t="str">
            <v>DESPACHO</v>
          </cell>
          <cell r="F5156" t="str">
            <v>NORMAL</v>
          </cell>
          <cell r="G5156" t="str">
            <v>FT84769</v>
          </cell>
          <cell r="H5156">
            <v>44965</v>
          </cell>
          <cell r="I5156" t="str">
            <v>ENTREGADO</v>
          </cell>
          <cell r="J5156">
            <v>44966</v>
          </cell>
          <cell r="K5156" t="str">
            <v xml:space="preserve">SANTIAGO CEDENO_BANCO GUAYAQUIL S A </v>
          </cell>
          <cell r="L5156" t="str">
            <v xml:space="preserve"> GUAYAS GUAYAQUIL PICHINCHA 107 P ICAZA AGENCIA BANCO GUAYAQUIL </v>
          </cell>
        </row>
        <row r="5157">
          <cell r="A5157" t="str">
            <v>2493895</v>
          </cell>
          <cell r="B5157">
            <v>511555</v>
          </cell>
          <cell r="C5157" t="str">
            <v>2493895</v>
          </cell>
          <cell r="D5157" t="str">
            <v>MDELIVERY</v>
          </cell>
          <cell r="E5157" t="str">
            <v>DESPACHO</v>
          </cell>
          <cell r="F5157" t="str">
            <v>NORMAL</v>
          </cell>
          <cell r="G5157" t="str">
            <v>FT84773</v>
          </cell>
          <cell r="H5157">
            <v>44965</v>
          </cell>
          <cell r="I5157" t="str">
            <v>ENTREGADO</v>
          </cell>
          <cell r="J5157">
            <v>44966</v>
          </cell>
          <cell r="K5157" t="str">
            <v xml:space="preserve">Jerry Valverde Bravo_BANCO GUAYAQUIL S A </v>
          </cell>
          <cell r="L5157" t="str">
            <v>GUAYAS GUAYAQUIL PICHINCHA NA ENTRE P ICAZA Y MANUEL RENDON BANCO GUAYAQUIL</v>
          </cell>
        </row>
        <row r="5158">
          <cell r="A5158" t="str">
            <v>2493906</v>
          </cell>
          <cell r="B5158">
            <v>511556</v>
          </cell>
          <cell r="C5158" t="str">
            <v>2493906</v>
          </cell>
          <cell r="D5158" t="str">
            <v>MDELIVERY</v>
          </cell>
          <cell r="E5158" t="str">
            <v>DESPACHO</v>
          </cell>
          <cell r="F5158" t="str">
            <v>NORMAL</v>
          </cell>
          <cell r="G5158" t="str">
            <v>FT84779</v>
          </cell>
          <cell r="H5158">
            <v>44965</v>
          </cell>
          <cell r="I5158" t="str">
            <v>ENTREGADO</v>
          </cell>
          <cell r="J5158">
            <v>44966</v>
          </cell>
          <cell r="K5158" t="str">
            <v>Estela Tutiven Quezada o Fernanda Jimenez_BANCO DEL PACIFICO</v>
          </cell>
          <cell r="L5158" t="str">
            <v>P ICAZA 200 Y PEDRO CARBO MATRIZ BANCO DEL PACIFICO PISO 11 AREA Asesoria Juridica</v>
          </cell>
        </row>
        <row r="5159">
          <cell r="A5159" t="str">
            <v>2493907</v>
          </cell>
          <cell r="B5159">
            <v>511557</v>
          </cell>
          <cell r="C5159" t="str">
            <v>2493907</v>
          </cell>
          <cell r="D5159" t="str">
            <v>MDELIVERY</v>
          </cell>
          <cell r="E5159" t="str">
            <v>DESPACHO</v>
          </cell>
          <cell r="F5159" t="str">
            <v>NORMAL</v>
          </cell>
          <cell r="G5159" t="str">
            <v>031080002493907</v>
          </cell>
          <cell r="H5159">
            <v>44965</v>
          </cell>
          <cell r="I5159" t="str">
            <v>ENTREGADO</v>
          </cell>
          <cell r="J5159">
            <v>44966</v>
          </cell>
          <cell r="K5159" t="str">
            <v>ALEX DANIEL MOLINA ALCIVAR_CARLOS ALFREDO LASCANO VERA</v>
          </cell>
          <cell r="L5159" t="str">
            <v xml:space="preserve">CIUDADELA PRESIDENCIAL CALLE ALFREDO BAQUERIZO MORENO Y LOS CHASQUIS CASA E 3 PISOS COLOR VESH EN KRONOS COMUNICACIONES JUNTO A LAVANDERIA MARY TERE </v>
          </cell>
        </row>
        <row r="5160">
          <cell r="A5160" t="str">
            <v>2493908</v>
          </cell>
          <cell r="B5160">
            <v>511558</v>
          </cell>
          <cell r="C5160" t="str">
            <v>2493908</v>
          </cell>
          <cell r="D5160" t="str">
            <v>MDELIVERY</v>
          </cell>
          <cell r="E5160" t="str">
            <v>DESPACHO</v>
          </cell>
          <cell r="F5160" t="str">
            <v>NORMAL</v>
          </cell>
          <cell r="G5160" t="str">
            <v>FT84784</v>
          </cell>
          <cell r="H5160">
            <v>44965</v>
          </cell>
          <cell r="I5160" t="str">
            <v>ENTREGADO</v>
          </cell>
          <cell r="J5160">
            <v>44966</v>
          </cell>
          <cell r="K5160" t="str">
            <v xml:space="preserve">Cinthia Anchundia_INDUSTRIA ECUATORIANA DE CABLES INCABLE S A </v>
          </cell>
          <cell r="L5160" t="str">
            <v xml:space="preserve">Guayaquil Lot Inmaconsa calle Ciruelos MZ 16 S7 Km 26 via Perimetral INCABLE S A </v>
          </cell>
        </row>
        <row r="5161">
          <cell r="A5161" t="str">
            <v>2493910</v>
          </cell>
          <cell r="B5161">
            <v>511559</v>
          </cell>
          <cell r="C5161" t="str">
            <v>2493910</v>
          </cell>
          <cell r="D5161" t="str">
            <v>MDELIVERY</v>
          </cell>
          <cell r="E5161" t="str">
            <v>DESPACHO</v>
          </cell>
          <cell r="F5161" t="str">
            <v>NORMAL</v>
          </cell>
          <cell r="G5161" t="str">
            <v>FT84673</v>
          </cell>
          <cell r="H5161">
            <v>44965</v>
          </cell>
          <cell r="I5161" t="str">
            <v>ENTREGADO</v>
          </cell>
          <cell r="J5161">
            <v>44966</v>
          </cell>
          <cell r="K5161" t="str">
            <v>ANTHONY WLADIMIR ZAPATA MORALES_ANTHONY WLADIMIR ZAPATA MORALES</v>
          </cell>
          <cell r="L5161" t="str">
            <v>JOAQUIN GUTIERREZ Y RAMON CAMPANA CONJUNTOS ALTOS DEL RECREO CASA E 10 REFERENCIA LOCAL COMERCIAL DON TONY</v>
          </cell>
        </row>
        <row r="5162">
          <cell r="A5162" t="str">
            <v>2493912</v>
          </cell>
          <cell r="B5162">
            <v>511560</v>
          </cell>
          <cell r="C5162" t="str">
            <v>2493912</v>
          </cell>
          <cell r="D5162" t="str">
            <v>MDELIVERY</v>
          </cell>
          <cell r="E5162" t="str">
            <v>DESPACHO</v>
          </cell>
          <cell r="F5162" t="str">
            <v>NORMAL</v>
          </cell>
          <cell r="G5162" t="str">
            <v>FT84692</v>
          </cell>
          <cell r="H5162">
            <v>44965</v>
          </cell>
          <cell r="I5162" t="str">
            <v>ENTREGADO</v>
          </cell>
          <cell r="J5162">
            <v>44966</v>
          </cell>
          <cell r="K5162" t="str">
            <v>PAULINA LARA_VITA ALIMENTOS C A</v>
          </cell>
          <cell r="L5162" t="str">
            <v>CALLE PEDRO PINTO Y VIA NAPO SECTOR LULUNCOTO</v>
          </cell>
        </row>
        <row r="5163">
          <cell r="A5163" t="str">
            <v>2493913</v>
          </cell>
          <cell r="B5163">
            <v>511561</v>
          </cell>
          <cell r="C5163" t="str">
            <v>2493913</v>
          </cell>
          <cell r="D5163" t="str">
            <v>MDELIVERY</v>
          </cell>
          <cell r="E5163" t="str">
            <v>DESPACHO</v>
          </cell>
          <cell r="F5163" t="str">
            <v>NORMAL</v>
          </cell>
          <cell r="G5163" t="str">
            <v>031080002493913</v>
          </cell>
          <cell r="H5163">
            <v>44965</v>
          </cell>
          <cell r="I5163" t="str">
            <v>ENTREGADO</v>
          </cell>
          <cell r="J5163">
            <v>44966</v>
          </cell>
          <cell r="K5163" t="str">
            <v xml:space="preserve">Melanie Andrade Jara_BANCO GUAYAQUIL S A </v>
          </cell>
          <cell r="L5163" t="str">
            <v xml:space="preserve"> GUAYAS DAULE Urb la joya etapa coral mz 1 v3 LA JOYA </v>
          </cell>
        </row>
        <row r="5164">
          <cell r="A5164" t="str">
            <v>2493914</v>
          </cell>
          <cell r="B5164">
            <v>511562</v>
          </cell>
          <cell r="C5164" t="str">
            <v>2493914</v>
          </cell>
          <cell r="D5164" t="str">
            <v>MDELIVERY</v>
          </cell>
          <cell r="E5164" t="str">
            <v>DESPACHO</v>
          </cell>
          <cell r="F5164" t="str">
            <v>NORMAL</v>
          </cell>
          <cell r="G5164" t="str">
            <v>FT84775</v>
          </cell>
          <cell r="H5164">
            <v>44965</v>
          </cell>
          <cell r="I5164" t="str">
            <v>ENTREGADO</v>
          </cell>
          <cell r="J5164">
            <v>44966</v>
          </cell>
          <cell r="K5164" t="str">
            <v>NOBLECILLA CASTRO DANIEL ENRIQUE O ANDY MOLINA_Ganetel S A</v>
          </cell>
          <cell r="L5164" t="str">
            <v xml:space="preserve"> guayaquil Urdesa Central Calle Guayacanes 222 entre Calle 2da y 3ra https www google com maps search Peop C3 A9 @ 2 1656094 79 9099426 17z,hl es </v>
          </cell>
        </row>
        <row r="5165">
          <cell r="A5165" t="str">
            <v>2493915</v>
          </cell>
          <cell r="B5165">
            <v>511563</v>
          </cell>
          <cell r="C5165" t="str">
            <v>2493915</v>
          </cell>
          <cell r="D5165" t="str">
            <v>MDELIVERY</v>
          </cell>
          <cell r="E5165" t="str">
            <v>DESPACHO</v>
          </cell>
          <cell r="F5165" t="str">
            <v>NORMAL</v>
          </cell>
          <cell r="G5165" t="str">
            <v>031080002493915</v>
          </cell>
          <cell r="H5165">
            <v>44965</v>
          </cell>
          <cell r="I5165" t="str">
            <v>ENTREGADO</v>
          </cell>
          <cell r="J5165">
            <v>44967</v>
          </cell>
          <cell r="K5165" t="str">
            <v>Edgar Toledo O MARILA REYES_EDGAR ANIBAL TOLEDO ORTEGA</v>
          </cell>
          <cell r="L5165" t="str">
            <v xml:space="preserve">Hotel Deluxe Volcan BaNos de Agua Santa sector Illuchi alto via a las antenas o mano de Dios </v>
          </cell>
        </row>
        <row r="5166">
          <cell r="A5166" t="str">
            <v>2493916</v>
          </cell>
          <cell r="B5166">
            <v>511564</v>
          </cell>
          <cell r="C5166" t="str">
            <v>2493916</v>
          </cell>
          <cell r="D5166" t="str">
            <v>MDELIVERY</v>
          </cell>
          <cell r="E5166" t="str">
            <v>DESPACHO</v>
          </cell>
          <cell r="F5166" t="str">
            <v>NORMAL</v>
          </cell>
          <cell r="G5166" t="str">
            <v>FT84777</v>
          </cell>
          <cell r="H5166">
            <v>44965</v>
          </cell>
          <cell r="I5166" t="str">
            <v>ENTREGADO</v>
          </cell>
          <cell r="J5166">
            <v>44966</v>
          </cell>
          <cell r="K5166" t="str">
            <v>KIARA AURORA SUAREZ SANCHEZ O MARIA LOURDES SANCHEZ_KIARA AURORA SUAREZ SANCHEZ</v>
          </cell>
          <cell r="L5166" t="str">
            <v xml:space="preserve"> Samanes 5 mz 937 v 8 frente a la zanja Referencia de la iglesia de la cruz del papa gira a la derecha por el camino de la zanja largo 3 cuadras Pasando la tercera cuadra casa de 1 planta color cafe p</v>
          </cell>
        </row>
        <row r="5167">
          <cell r="A5167" t="str">
            <v>2493918</v>
          </cell>
          <cell r="B5167">
            <v>511565</v>
          </cell>
          <cell r="C5167" t="str">
            <v>2493918</v>
          </cell>
          <cell r="D5167" t="str">
            <v>MDELIVERY</v>
          </cell>
          <cell r="E5167" t="str">
            <v>DESPACHO</v>
          </cell>
          <cell r="F5167" t="str">
            <v>NORMAL</v>
          </cell>
          <cell r="G5167" t="str">
            <v>IC6740</v>
          </cell>
          <cell r="H5167">
            <v>44965</v>
          </cell>
          <cell r="I5167" t="str">
            <v>DEVOLUCION_EN_PROCESO</v>
          </cell>
          <cell r="J5167">
            <v>44971</v>
          </cell>
          <cell r="K5167" t="str">
            <v>OSCAR EDUARDO GODY ARMIJOS_OSCAR EDUARDO GODY ARMIJOS</v>
          </cell>
          <cell r="L5167" t="str">
            <v>SHUMIRAL VIA PRINCIPAL AL RIO GALA A 50 MTS DEL ESTADIO DE FUTBOL CASA DE 2 PISOS NEGOCIO LICORERIA</v>
          </cell>
        </row>
        <row r="5168">
          <cell r="A5168" t="str">
            <v>2493919</v>
          </cell>
          <cell r="B5168">
            <v>511566</v>
          </cell>
          <cell r="C5168" t="str">
            <v>2493919</v>
          </cell>
          <cell r="D5168" t="str">
            <v>MDELIVERY</v>
          </cell>
          <cell r="E5168" t="str">
            <v>DESPACHO</v>
          </cell>
          <cell r="F5168" t="str">
            <v>NORMAL</v>
          </cell>
          <cell r="G5168" t="str">
            <v>FT84814</v>
          </cell>
          <cell r="H5168">
            <v>44965</v>
          </cell>
          <cell r="I5168" t="str">
            <v>ENTREGADO</v>
          </cell>
          <cell r="J5168">
            <v>44970</v>
          </cell>
          <cell r="K5168" t="str">
            <v>PAOLA ALEXANDRA PAEZ SANCHEZ_PAOLA ALEXANDRA PAEZ SANCHEZ</v>
          </cell>
          <cell r="L5168" t="str">
            <v>SECTOR CAUPICHO CALLE S52C 233 Y LOA OTRA CALLE E4B CASA DE DOS PISOS BLANCA COMO REFERENCIA LA TIENDA TALE</v>
          </cell>
        </row>
        <row r="5169">
          <cell r="A5169" t="str">
            <v>2493832</v>
          </cell>
          <cell r="B5169">
            <v>511493</v>
          </cell>
          <cell r="C5169" t="str">
            <v>2493832</v>
          </cell>
          <cell r="D5169" t="str">
            <v>MDELIVERY</v>
          </cell>
          <cell r="E5169" t="str">
            <v>DESPACHO</v>
          </cell>
          <cell r="F5169" t="str">
            <v>EXPRESS</v>
          </cell>
          <cell r="G5169" t="str">
            <v>FTR84659</v>
          </cell>
          <cell r="H5169">
            <v>44965</v>
          </cell>
          <cell r="I5169" t="str">
            <v>ENTREGADO</v>
          </cell>
          <cell r="J5169">
            <v>44965</v>
          </cell>
          <cell r="K5169" t="str">
            <v>Jeffersson Sanchez_SERVICIOS INTEGRALES DE COBRANZAS Y CORRESPONDENCI</v>
          </cell>
          <cell r="L5169" t="str">
            <v xml:space="preserve"> Dir Av 10 de Agosto N 34 583 e Isabel Tobar Edif Montebello 4 piso </v>
          </cell>
        </row>
        <row r="5170">
          <cell r="A5170" t="str">
            <v>2493849</v>
          </cell>
          <cell r="B5170">
            <v>511494</v>
          </cell>
          <cell r="C5170" t="str">
            <v>2493849</v>
          </cell>
          <cell r="D5170" t="str">
            <v>MDELIVERY</v>
          </cell>
          <cell r="E5170" t="str">
            <v>DESPACHO</v>
          </cell>
          <cell r="F5170" t="str">
            <v>EXPRESS</v>
          </cell>
          <cell r="G5170" t="str">
            <v>FEX84662</v>
          </cell>
          <cell r="H5170">
            <v>44965</v>
          </cell>
          <cell r="I5170" t="str">
            <v>ENTREGADO</v>
          </cell>
          <cell r="J5170">
            <v>44965</v>
          </cell>
          <cell r="K5170" t="str">
            <v>JUAN FERNANDO SEGOVIA CUEVA_JUAN FERNANDO SEGOVIA CUEVA</v>
          </cell>
          <cell r="L5170" t="str">
            <v xml:space="preserve">Av Rio Amazonas y Union Nacional de Periodistas Plataforma Financiera </v>
          </cell>
        </row>
        <row r="5171">
          <cell r="A5171" t="str">
            <v>2493850</v>
          </cell>
          <cell r="B5171">
            <v>511495</v>
          </cell>
          <cell r="C5171" t="str">
            <v>2493850</v>
          </cell>
          <cell r="D5171" t="str">
            <v>MDELIVERY</v>
          </cell>
          <cell r="E5171" t="str">
            <v>DESPACHO</v>
          </cell>
          <cell r="F5171" t="str">
            <v>EXPRESS</v>
          </cell>
          <cell r="G5171" t="str">
            <v>FTR84661</v>
          </cell>
          <cell r="H5171">
            <v>44965</v>
          </cell>
          <cell r="I5171" t="str">
            <v>ENTREGADO</v>
          </cell>
          <cell r="J5171">
            <v>44965</v>
          </cell>
          <cell r="K5171" t="str">
            <v xml:space="preserve">Hernan Navarrete_PROTRAMITES TRAMITES PROFESIONALES S A </v>
          </cell>
          <cell r="L5171" t="str">
            <v>Av Simon Bolivar y Via a Nayon Centro Corporativo Ekopark Torre 1 PRODUBANCO</v>
          </cell>
        </row>
        <row r="5172">
          <cell r="A5172" t="str">
            <v>2493851</v>
          </cell>
          <cell r="B5172">
            <v>511496</v>
          </cell>
          <cell r="C5172" t="str">
            <v>2493851</v>
          </cell>
          <cell r="D5172" t="str">
            <v>MDELIVERY</v>
          </cell>
          <cell r="E5172" t="str">
            <v>DESPACHO</v>
          </cell>
          <cell r="F5172" t="str">
            <v>EXPRESS</v>
          </cell>
          <cell r="G5172" t="str">
            <v>FEX84710</v>
          </cell>
          <cell r="H5172">
            <v>44965</v>
          </cell>
          <cell r="I5172" t="str">
            <v>ENTREGADO</v>
          </cell>
          <cell r="J5172">
            <v>44965</v>
          </cell>
          <cell r="K5172" t="str">
            <v>MOYA ASQUI JUAN CARLOS_MOYA ASQUI JUAN CARLOS</v>
          </cell>
          <cell r="L5172" t="str">
            <v xml:space="preserve"> AVD 6 DE DICIEMBRE N5027 Y ALAMOS REFERENCIA LOCAL DE PUBLICIDAD ES AL FRENTE DE LA COOPERATIVA ANDALUSIA </v>
          </cell>
        </row>
        <row r="5173">
          <cell r="A5173" t="str">
            <v>2493852_1</v>
          </cell>
          <cell r="B5173">
            <v>511497</v>
          </cell>
          <cell r="C5173" t="str">
            <v>2493852_1</v>
          </cell>
          <cell r="D5173" t="str">
            <v>MDELIVERY</v>
          </cell>
          <cell r="E5173" t="str">
            <v>DESPACHO</v>
          </cell>
          <cell r="F5173" t="str">
            <v>EXPRESS</v>
          </cell>
          <cell r="G5173" t="str">
            <v>FEX84716</v>
          </cell>
          <cell r="H5173">
            <v>44965</v>
          </cell>
          <cell r="I5173" t="str">
            <v>ENTREGADO</v>
          </cell>
          <cell r="J5173">
            <v>44965</v>
          </cell>
          <cell r="K5173" t="str">
            <v xml:space="preserve">SANTIAGO JACOME_PRODUCTOS AUTOADHESIVOS ARCLAD S A </v>
          </cell>
          <cell r="L5173" t="str">
            <v xml:space="preserve"> PICHINCHA QUITO Jose Andrade OE1 298 y Juan de Selis Sector Carcelen Frente a Maxipan </v>
          </cell>
        </row>
        <row r="5174">
          <cell r="A5174" t="str">
            <v>2493854</v>
          </cell>
          <cell r="B5174">
            <v>511498</v>
          </cell>
          <cell r="C5174" t="str">
            <v>2493854</v>
          </cell>
          <cell r="D5174" t="str">
            <v>MDELIVERY</v>
          </cell>
          <cell r="E5174" t="str">
            <v>DESPACHO</v>
          </cell>
          <cell r="F5174" t="str">
            <v>EXPRESS</v>
          </cell>
          <cell r="G5174" t="str">
            <v>FTR84652</v>
          </cell>
          <cell r="H5174">
            <v>44965</v>
          </cell>
          <cell r="I5174" t="str">
            <v>ENTREGADO</v>
          </cell>
          <cell r="J5174">
            <v>44965</v>
          </cell>
          <cell r="K5174" t="str">
            <v>LENIN GUAMAN_SANCHEZ JIMENEZ NANCY PATRICIA</v>
          </cell>
          <cell r="L5174" t="str">
            <v>TORIBIO MONTES Y DANIEL HIDALGO CASA N27 07</v>
          </cell>
        </row>
        <row r="5175">
          <cell r="A5175" t="str">
            <v>2493862</v>
          </cell>
          <cell r="B5175">
            <v>511499</v>
          </cell>
          <cell r="C5175" t="str">
            <v>2493862</v>
          </cell>
          <cell r="D5175" t="str">
            <v>MDELIVERY</v>
          </cell>
          <cell r="E5175" t="str">
            <v>DESPACHO</v>
          </cell>
          <cell r="F5175" t="str">
            <v>EXPRESS</v>
          </cell>
          <cell r="G5175" t="str">
            <v>FTR84663</v>
          </cell>
          <cell r="H5175">
            <v>44965</v>
          </cell>
          <cell r="I5175" t="str">
            <v>ENTREGADO</v>
          </cell>
          <cell r="J5175">
            <v>44965</v>
          </cell>
          <cell r="K5175" t="str">
            <v>Rene Giovany Gongora_BANCO DE LA PRODUCCION S A PRODUBANCO</v>
          </cell>
          <cell r="L5175" t="str">
            <v>Av Simon Bolivar y Via a Nayon Centro Corporativo Ekopark Torre 1 PRODUBANCO</v>
          </cell>
        </row>
        <row r="5176">
          <cell r="A5176" t="str">
            <v>2493882</v>
          </cell>
          <cell r="B5176">
            <v>511500</v>
          </cell>
          <cell r="C5176" t="str">
            <v>2493882</v>
          </cell>
          <cell r="D5176" t="str">
            <v>MDELIVERY</v>
          </cell>
          <cell r="E5176" t="str">
            <v>DESPACHO</v>
          </cell>
          <cell r="F5176" t="str">
            <v>EXPRESS</v>
          </cell>
          <cell r="G5176" t="str">
            <v>FTR84654</v>
          </cell>
          <cell r="H5176">
            <v>44965</v>
          </cell>
          <cell r="I5176" t="str">
            <v>ENTREGADO</v>
          </cell>
          <cell r="J5176">
            <v>44965</v>
          </cell>
          <cell r="K5176" t="str">
            <v>Diana Camuendo_ASOCIACIoN DE EMPLEADOS DE LA FUNCIoN LEGISLATIVA</v>
          </cell>
          <cell r="L5176" t="str">
            <v xml:space="preserve"> Calle Luis Saa N14 122 y Piedrahita diagonal a la entrada de la asamblea Nacional frente a la guarderia Carolina Teran </v>
          </cell>
        </row>
        <row r="5177">
          <cell r="A5177" t="str">
            <v>2493891</v>
          </cell>
          <cell r="B5177">
            <v>511501</v>
          </cell>
          <cell r="C5177" t="str">
            <v>2493891</v>
          </cell>
          <cell r="D5177" t="str">
            <v>MDELIVERY</v>
          </cell>
          <cell r="E5177" t="str">
            <v>DESPACHO</v>
          </cell>
          <cell r="F5177" t="str">
            <v>EXPRESS</v>
          </cell>
          <cell r="G5177" t="str">
            <v>FTR84651</v>
          </cell>
          <cell r="H5177">
            <v>44965</v>
          </cell>
          <cell r="I5177" t="str">
            <v>ENTREGADO</v>
          </cell>
          <cell r="J5177">
            <v>44966</v>
          </cell>
          <cell r="K5177" t="str">
            <v>Alexandra Arteaga_AUDESUR S A</v>
          </cell>
          <cell r="L5177" t="str">
            <v>PICHINCHA QUITO av mariscal sucre s25 06 Tabiazo AUDESUR</v>
          </cell>
        </row>
        <row r="5178">
          <cell r="A5178" t="str">
            <v>2493909</v>
          </cell>
          <cell r="B5178">
            <v>511502</v>
          </cell>
          <cell r="C5178" t="str">
            <v>2493909</v>
          </cell>
          <cell r="D5178" t="str">
            <v>MDELIVERY</v>
          </cell>
          <cell r="E5178" t="str">
            <v>DESPACHO</v>
          </cell>
          <cell r="F5178" t="str">
            <v>EXPRESS</v>
          </cell>
          <cell r="G5178" t="str">
            <v>FTR84649</v>
          </cell>
          <cell r="H5178">
            <v>44965</v>
          </cell>
          <cell r="I5178" t="str">
            <v>ENTREGADO</v>
          </cell>
          <cell r="J5178">
            <v>44965</v>
          </cell>
          <cell r="K5178" t="str">
            <v xml:space="preserve">Alexandra Cepeda Gabriela Vega_PEREZ BUSTAMANTE Y PONCE ABOGADOS CIA LTDA </v>
          </cell>
          <cell r="L5178" t="str">
            <v>PICHINCHA QUITO Av Republica de El Salvador N36 140 Edif Mansion Blanca</v>
          </cell>
        </row>
        <row r="5179">
          <cell r="A5179" t="str">
            <v>2493911</v>
          </cell>
          <cell r="B5179">
            <v>511503</v>
          </cell>
          <cell r="C5179" t="str">
            <v>2493911</v>
          </cell>
          <cell r="D5179" t="str">
            <v>MDELIVERY</v>
          </cell>
          <cell r="E5179" t="str">
            <v>DESPACHO</v>
          </cell>
          <cell r="F5179" t="str">
            <v>EXPRESS</v>
          </cell>
          <cell r="G5179" t="str">
            <v>FTR84650</v>
          </cell>
          <cell r="H5179">
            <v>44965</v>
          </cell>
          <cell r="I5179" t="str">
            <v>ENTREGADO</v>
          </cell>
          <cell r="J5179">
            <v>44966</v>
          </cell>
          <cell r="K5179" t="str">
            <v>JOSE GREGORIO GALARZA_CLARYSTEL</v>
          </cell>
          <cell r="L5179" t="str">
            <v>SOLANDA CALLE JUAN NUNEZ OE3 89 Y TENIENTE HUGO OTTIZ</v>
          </cell>
        </row>
        <row r="5180">
          <cell r="A5180" t="str">
            <v>2493917</v>
          </cell>
          <cell r="B5180">
            <v>511504</v>
          </cell>
          <cell r="C5180" t="str">
            <v>2493917</v>
          </cell>
          <cell r="D5180" t="str">
            <v>MDELIVERY</v>
          </cell>
          <cell r="E5180" t="str">
            <v>DESPACHO</v>
          </cell>
          <cell r="F5180" t="str">
            <v>EXPRESS</v>
          </cell>
          <cell r="G5180" t="str">
            <v>FTR84657</v>
          </cell>
          <cell r="H5180">
            <v>44965</v>
          </cell>
          <cell r="I5180" t="str">
            <v>ENTREGADO</v>
          </cell>
          <cell r="J5180">
            <v>44965</v>
          </cell>
          <cell r="K5180" t="str">
            <v>MARIA ISABEL ESQUETINI O LUIS CHACON_GRANT THORNTON DBRAG ECUADOR CIA LTDA</v>
          </cell>
          <cell r="L5180" t="str">
            <v>WHYMPER N27 70 Y AV ORELLANA EDIF SASSARI PISO 6</v>
          </cell>
        </row>
        <row r="5181">
          <cell r="A5181" t="str">
            <v>2493934</v>
          </cell>
          <cell r="B5181">
            <v>511505</v>
          </cell>
          <cell r="C5181" t="str">
            <v>2493934</v>
          </cell>
          <cell r="D5181" t="str">
            <v>MDELIVERY</v>
          </cell>
          <cell r="E5181" t="str">
            <v>DESPACHO</v>
          </cell>
          <cell r="F5181" t="str">
            <v>EXPRESS</v>
          </cell>
          <cell r="G5181" t="str">
            <v>FTR84653</v>
          </cell>
          <cell r="H5181">
            <v>44965</v>
          </cell>
          <cell r="I5181" t="str">
            <v>ENTREGADO</v>
          </cell>
          <cell r="J5181">
            <v>44965</v>
          </cell>
          <cell r="K5181" t="str">
            <v>ANA CRISTINA CABRERA_BANCO INTERNACIONAL</v>
          </cell>
          <cell r="L5181" t="str">
            <v>PATRIA Y 9 DE OCTUBRE MATRIZ BANCO INTERNACIONAL AREA DE CORRESPONDENCIA</v>
          </cell>
        </row>
        <row r="5182">
          <cell r="A5182" t="str">
            <v>2493940</v>
          </cell>
          <cell r="B5182">
            <v>511506</v>
          </cell>
          <cell r="C5182" t="str">
            <v>2493940</v>
          </cell>
          <cell r="D5182" t="str">
            <v>MDELIVERY</v>
          </cell>
          <cell r="E5182" t="str">
            <v>DESPACHO</v>
          </cell>
          <cell r="F5182" t="str">
            <v>EXPRESS</v>
          </cell>
          <cell r="G5182" t="str">
            <v>FTR84656</v>
          </cell>
          <cell r="H5182">
            <v>44965</v>
          </cell>
          <cell r="I5182" t="str">
            <v>ENTREGADO</v>
          </cell>
          <cell r="J5182">
            <v>44965</v>
          </cell>
          <cell r="K5182" t="str">
            <v>ANDREA DANIELA FONSECA BRITO_ANDREA DANIELA FONSECA BRITO</v>
          </cell>
          <cell r="L5182" t="str">
            <v>PICHINCHA LA CAROLINA AV AMAZONAS INGLATERRA EDIFICIO ESTRASA DE HUMANA DIAGONAL AL VIVARIUM COMUNICARSE CON LA CLIENTE ANTES DE IR AL LUGAR</v>
          </cell>
        </row>
        <row r="5183">
          <cell r="A5183" t="str">
            <v>2493943</v>
          </cell>
          <cell r="B5183">
            <v>511507</v>
          </cell>
          <cell r="C5183" t="str">
            <v>2493943</v>
          </cell>
          <cell r="D5183" t="str">
            <v>MDELIVERY</v>
          </cell>
          <cell r="E5183" t="str">
            <v>DESPACHO</v>
          </cell>
          <cell r="F5183" t="str">
            <v>EXPRESS</v>
          </cell>
          <cell r="G5183" t="str">
            <v>FTR84655</v>
          </cell>
          <cell r="H5183">
            <v>44965</v>
          </cell>
          <cell r="I5183" t="str">
            <v>ENTREGADO</v>
          </cell>
          <cell r="J5183">
            <v>44965</v>
          </cell>
          <cell r="K5183" t="str">
            <v>CHRISTIAN ALEJANDRO FREIRE CRUZ_CHRISTIAN ALEJANDRO FREIRE CRUZ</v>
          </cell>
          <cell r="L5183" t="str">
            <v>PICHINCHA PARROQUIA INAQUITO CALLE AMERICA N33 42 Y CALLE RUMIPANBA REF FRENETE AL COLEGIO SAN GABRIEL TRABAJA EN LOS LABORATORIOS ECUAMERICA AREA DE CONTABILIDAD</v>
          </cell>
        </row>
        <row r="5184">
          <cell r="A5184" t="str">
            <v>2493945</v>
          </cell>
          <cell r="B5184">
            <v>511508</v>
          </cell>
          <cell r="C5184" t="str">
            <v>2493945</v>
          </cell>
          <cell r="D5184" t="str">
            <v>MDELIVERY</v>
          </cell>
          <cell r="E5184" t="str">
            <v>DESPACHO</v>
          </cell>
          <cell r="F5184" t="str">
            <v>EXPRESS</v>
          </cell>
          <cell r="G5184" t="str">
            <v>FEX84715</v>
          </cell>
          <cell r="H5184">
            <v>44965</v>
          </cell>
          <cell r="I5184" t="str">
            <v>ENTREGADO</v>
          </cell>
          <cell r="J5184">
            <v>44965</v>
          </cell>
          <cell r="K5184" t="str">
            <v>LUIS ALFONSO NUNEZ MERA_LUIS ALFONSO NUNEZ MERA</v>
          </cell>
          <cell r="L5184" t="str">
            <v xml:space="preserve"> PICHINCHA SECTOR CENTRO COMERCIAL EL BOSQUE FELIX SAUNA Y MARCOS JOFFRE ES UN CONJUNTO AFUERA ES UN EDIFICIO DE 4 PISOS Y DICE SEGURIDAD PRIVADA BEDOLLA EL COLOR DEL EDIFICO ES GRIS ATRAS DE BATERIAS</v>
          </cell>
        </row>
        <row r="5185">
          <cell r="A5185" t="str">
            <v>2493952</v>
          </cell>
          <cell r="B5185">
            <v>511509</v>
          </cell>
          <cell r="C5185" t="str">
            <v>2493952</v>
          </cell>
          <cell r="D5185" t="str">
            <v>MDELIVERY</v>
          </cell>
          <cell r="E5185" t="str">
            <v>DESPACHO</v>
          </cell>
          <cell r="F5185" t="str">
            <v>EXPRESS</v>
          </cell>
          <cell r="G5185" t="str">
            <v>FTR84658</v>
          </cell>
          <cell r="H5185">
            <v>44965</v>
          </cell>
          <cell r="I5185" t="str">
            <v>ENTREGADO</v>
          </cell>
          <cell r="J5185">
            <v>44965</v>
          </cell>
          <cell r="K5185" t="str">
            <v xml:space="preserve"> Mayra Vanessa Guerrero Tapia Ruben Saucedo Mendoza _ASOCIACION DE TRABAJADORES PONTIFICIA UNIVERSIDAD</v>
          </cell>
          <cell r="L5185" t="str">
            <v>Quito 12 de Octubre y Veintimilla Asociacion de Trabajadores COPUCE o en el edificio DE ADMISTRACION PISO 2</v>
          </cell>
        </row>
        <row r="5186">
          <cell r="A5186" t="str">
            <v>2493954</v>
          </cell>
          <cell r="B5186">
            <v>511510</v>
          </cell>
          <cell r="C5186" t="str">
            <v>2493954</v>
          </cell>
          <cell r="D5186" t="str">
            <v>MDELIVERY</v>
          </cell>
          <cell r="E5186" t="str">
            <v>DESPACHO</v>
          </cell>
          <cell r="F5186" t="str">
            <v>EXPRESS</v>
          </cell>
          <cell r="G5186" t="str">
            <v>FT84690</v>
          </cell>
          <cell r="H5186">
            <v>44965</v>
          </cell>
          <cell r="I5186" t="str">
            <v>ENTREGADO</v>
          </cell>
          <cell r="J5186">
            <v>44966</v>
          </cell>
          <cell r="K5186" t="str">
            <v>Rene Giovany Gongora_BANCO DE LA PRODUCCION S A PRODUBANCO</v>
          </cell>
          <cell r="L5186" t="str">
            <v>Av Simon Bolivar y Via a Nayon Centro Corporativo Ekopark Torre 1 PRODUBANCO</v>
          </cell>
        </row>
        <row r="5187">
          <cell r="A5187" t="str">
            <v>2493981</v>
          </cell>
          <cell r="B5187">
            <v>511511</v>
          </cell>
          <cell r="C5187" t="str">
            <v>2493981</v>
          </cell>
          <cell r="D5187" t="str">
            <v>MDELIVERY</v>
          </cell>
          <cell r="E5187" t="str">
            <v>DESPACHO</v>
          </cell>
          <cell r="F5187" t="str">
            <v>EXPRESS</v>
          </cell>
          <cell r="G5187" t="str">
            <v>FTR84660</v>
          </cell>
          <cell r="H5187">
            <v>44965</v>
          </cell>
          <cell r="I5187" t="str">
            <v>ENTREGADO</v>
          </cell>
          <cell r="J5187">
            <v>44965</v>
          </cell>
          <cell r="K5187" t="str">
            <v>Rene Giovany Gongora_EXTERNALIZACION DE SERVICIOS S A EXSERSA</v>
          </cell>
          <cell r="L5187" t="str">
            <v>Av Simon Bolivar y Via a Nayon Centro Corporativo Ekopark Torre 1 PRODUBANCO</v>
          </cell>
        </row>
        <row r="5188">
          <cell r="A5188" t="str">
            <v>2493998</v>
          </cell>
          <cell r="B5188">
            <v>511512</v>
          </cell>
          <cell r="C5188" t="str">
            <v>2493998</v>
          </cell>
          <cell r="D5188" t="str">
            <v>MDELIVERY</v>
          </cell>
          <cell r="E5188" t="str">
            <v>DESPACHO</v>
          </cell>
          <cell r="F5188" t="str">
            <v>EXPRESS</v>
          </cell>
          <cell r="G5188" t="str">
            <v>FEX84714</v>
          </cell>
          <cell r="H5188">
            <v>44965</v>
          </cell>
          <cell r="I5188" t="str">
            <v>ENTREGADO</v>
          </cell>
          <cell r="J5188">
            <v>44965</v>
          </cell>
          <cell r="K5188" t="str">
            <v xml:space="preserve">Gabriela Villacis_CENTRALMOTORS S A </v>
          </cell>
          <cell r="L5188" t="str">
            <v>av 10 de agosto y rafael bustamante</v>
          </cell>
        </row>
        <row r="5189">
          <cell r="A5189" t="str">
            <v>2493828</v>
          </cell>
          <cell r="B5189">
            <v>511513</v>
          </cell>
          <cell r="C5189" t="str">
            <v>2493828</v>
          </cell>
          <cell r="D5189" t="str">
            <v>MDELIVERY</v>
          </cell>
          <cell r="E5189" t="str">
            <v>DESPACHO</v>
          </cell>
          <cell r="F5189" t="str">
            <v>NORMAL</v>
          </cell>
          <cell r="G5189" t="str">
            <v>FT84790</v>
          </cell>
          <cell r="H5189">
            <v>44965</v>
          </cell>
          <cell r="I5189" t="str">
            <v>ENTREGADO</v>
          </cell>
          <cell r="J5189">
            <v>44966</v>
          </cell>
          <cell r="K5189" t="str">
            <v>VACA PIZA AMELIA LISSETTE_BANCO GUAYAQUIL</v>
          </cell>
          <cell r="L5189" t="str">
            <v>GUAYAS GUAYAQUIL P ICAZA NA PICHINCHA MATRIZ BANCO PICHINCHA</v>
          </cell>
        </row>
        <row r="5190">
          <cell r="A5190" t="str">
            <v>2493829</v>
          </cell>
          <cell r="B5190">
            <v>511514</v>
          </cell>
          <cell r="C5190" t="str">
            <v>2493829</v>
          </cell>
          <cell r="D5190" t="str">
            <v>MDELIVERY</v>
          </cell>
          <cell r="E5190" t="str">
            <v>DESPACHO</v>
          </cell>
          <cell r="F5190" t="str">
            <v>NORMAL</v>
          </cell>
          <cell r="G5190" t="str">
            <v>031080002493829</v>
          </cell>
          <cell r="H5190">
            <v>44965</v>
          </cell>
          <cell r="I5190" t="str">
            <v>ENTREGADO</v>
          </cell>
          <cell r="J5190">
            <v>44970</v>
          </cell>
          <cell r="K5190" t="str">
            <v xml:space="preserve">JOHN DAVID AMOROSO HUGO_BANCO GUAYAQUIL S A </v>
          </cell>
          <cell r="L5190" t="str">
            <v xml:space="preserve"> CANAR CANAR COTOYACO Y UCUBAMBA 314 CDLA EL CHOFER CANAR </v>
          </cell>
        </row>
        <row r="5191">
          <cell r="A5191" t="str">
            <v>2493830</v>
          </cell>
          <cell r="B5191">
            <v>511515</v>
          </cell>
          <cell r="C5191" t="str">
            <v>2493830</v>
          </cell>
          <cell r="D5191" t="str">
            <v>MDELIVERY</v>
          </cell>
          <cell r="E5191" t="str">
            <v>DESPACHO</v>
          </cell>
          <cell r="F5191" t="str">
            <v>NORMAL</v>
          </cell>
          <cell r="G5191" t="str">
            <v>031080002493830</v>
          </cell>
          <cell r="H5191">
            <v>44965</v>
          </cell>
          <cell r="I5191" t="str">
            <v>ENTREGADO</v>
          </cell>
          <cell r="J5191">
            <v>44966</v>
          </cell>
          <cell r="K5191" t="str">
            <v xml:space="preserve">ANTHONY ADRIAN RIVERA CEDENO_BANCO GUAYAQUIL S A </v>
          </cell>
          <cell r="L5191" t="str">
            <v xml:space="preserve"> GUAYAS GUAYAQUIL KM 16 NA VIA A DAULE INSTALACIONES DE PRONACA VENT DE EXTENCIoN </v>
          </cell>
        </row>
        <row r="5192">
          <cell r="A5192" t="str">
            <v>2493831</v>
          </cell>
          <cell r="B5192">
            <v>511516</v>
          </cell>
          <cell r="C5192" t="str">
            <v>2493831</v>
          </cell>
          <cell r="D5192" t="str">
            <v>MDELIVERY</v>
          </cell>
          <cell r="E5192" t="str">
            <v>DESPACHO</v>
          </cell>
          <cell r="F5192" t="str">
            <v>NORMAL</v>
          </cell>
          <cell r="G5192" t="str">
            <v>031080002493831</v>
          </cell>
          <cell r="H5192">
            <v>44965</v>
          </cell>
          <cell r="I5192" t="str">
            <v>DEVOLUCION_EN_PROCESO</v>
          </cell>
          <cell r="J5192">
            <v>44971</v>
          </cell>
          <cell r="K5192" t="str">
            <v>GAGUANCELA PADILLA BYRON JAVIER_GAGUANCELA PADILLA BYRON JAVIER</v>
          </cell>
          <cell r="L5192" t="str">
            <v>PQA LIZARZABURU CALLE AV ECUADOR Y COFANES REF CASA 1P COLOR LADRILLO A UNA CUADRA DE BOMBA SERVIOIL</v>
          </cell>
        </row>
        <row r="5193">
          <cell r="A5193" t="str">
            <v>2493834</v>
          </cell>
          <cell r="B5193">
            <v>511517</v>
          </cell>
          <cell r="C5193" t="str">
            <v>2493834</v>
          </cell>
          <cell r="D5193" t="str">
            <v>MDELIVERY</v>
          </cell>
          <cell r="E5193" t="str">
            <v>DESPACHO</v>
          </cell>
          <cell r="F5193" t="str">
            <v>NORMAL</v>
          </cell>
          <cell r="G5193" t="str">
            <v>FT84709</v>
          </cell>
          <cell r="H5193">
            <v>44965</v>
          </cell>
          <cell r="I5193" t="str">
            <v>ENTREGADO</v>
          </cell>
          <cell r="J5193">
            <v>44966</v>
          </cell>
          <cell r="K5193" t="str">
            <v xml:space="preserve">Elizabeth Celi_SUMINISTROS MEDICOS Y DE LABORATORIO SUMELAB CIA </v>
          </cell>
          <cell r="L5193" t="str">
            <v xml:space="preserve"> SUMINISTROS MEDICOS Y DE LABORATORIO SUMELAB CIA Av Rio Pastaza 777 y Av Ilalo Quito Ecuador QUITO 1701 QUITO 17 PICHINCHA </v>
          </cell>
        </row>
        <row r="5194">
          <cell r="A5194" t="str">
            <v>2493838</v>
          </cell>
          <cell r="B5194">
            <v>511518</v>
          </cell>
          <cell r="C5194" t="str">
            <v>2493838</v>
          </cell>
          <cell r="D5194" t="str">
            <v>MDELIVERY</v>
          </cell>
          <cell r="E5194" t="str">
            <v>DESPACHO</v>
          </cell>
          <cell r="F5194" t="str">
            <v>NORMAL</v>
          </cell>
          <cell r="G5194" t="str">
            <v>031080002493838</v>
          </cell>
          <cell r="H5194">
            <v>44965</v>
          </cell>
          <cell r="I5194" t="str">
            <v>ENTREGADO</v>
          </cell>
          <cell r="J5194">
            <v>44967</v>
          </cell>
          <cell r="K5194" t="str">
            <v>LESTER ESPIN_JOSE MISAEL ESPIN MORAN</v>
          </cell>
          <cell r="L5194" t="str">
            <v>AV 15 DE NOVIEMBRE Y AV EL CHoFER A 30 METROS DE ALMACeN TIA LETRERO DR LESTER ESPiN MEDICO VETERINARIO ZOOTECNISTA</v>
          </cell>
        </row>
        <row r="5195">
          <cell r="A5195" t="str">
            <v>2493840</v>
          </cell>
          <cell r="B5195">
            <v>511519</v>
          </cell>
          <cell r="C5195" t="str">
            <v>2493840</v>
          </cell>
          <cell r="D5195" t="str">
            <v>MDELIVERY</v>
          </cell>
          <cell r="E5195" t="str">
            <v>DESPACHO</v>
          </cell>
          <cell r="F5195" t="str">
            <v>NORMAL</v>
          </cell>
          <cell r="G5195" t="str">
            <v>FT84782</v>
          </cell>
          <cell r="H5195">
            <v>44965</v>
          </cell>
          <cell r="I5195" t="str">
            <v>ENTREGADO</v>
          </cell>
          <cell r="J5195">
            <v>44966</v>
          </cell>
          <cell r="K5195" t="str">
            <v>Tanya Ruano_SWISSOIL DEL ECUADOR S A SWISSOIL</v>
          </cell>
          <cell r="L5195" t="str">
            <v xml:space="preserve"> Ciudadela Nueve de Octubre Callejon Noveno entre Av Domingo Comin y La Ria Guayaquil Ecuador </v>
          </cell>
        </row>
        <row r="5196">
          <cell r="A5196" t="str">
            <v>FTMAN00146</v>
          </cell>
          <cell r="B5196">
            <v>511492</v>
          </cell>
          <cell r="C5196" t="str">
            <v>FTMAN00146</v>
          </cell>
          <cell r="D5196" t="str">
            <v>CONECEL_DOCUMENTOS</v>
          </cell>
          <cell r="E5196" t="str">
            <v>DESPACHO</v>
          </cell>
          <cell r="G5196" t="str">
            <v>031002004246948</v>
          </cell>
          <cell r="H5196">
            <v>44965</v>
          </cell>
          <cell r="I5196" t="str">
            <v>ENTREGADO</v>
          </cell>
          <cell r="J5196">
            <v>44966</v>
          </cell>
          <cell r="K5196" t="str">
            <v>JANDY CHORLANGO</v>
          </cell>
          <cell r="L5196" t="str">
            <v>RETIRA AGENCIA TRAMACO MANTA</v>
          </cell>
        </row>
        <row r="5197">
          <cell r="A5197" t="str">
            <v>20003097201426</v>
          </cell>
          <cell r="B5197">
            <v>511490</v>
          </cell>
          <cell r="C5197" t="str">
            <v>20003097201426</v>
          </cell>
          <cell r="D5197" t="str">
            <v>CONECEL_REG</v>
          </cell>
          <cell r="E5197" t="str">
            <v>DESPACHO</v>
          </cell>
          <cell r="F5197" t="str">
            <v>NORMAL</v>
          </cell>
          <cell r="G5197" t="str">
            <v>FEX46173</v>
          </cell>
          <cell r="H5197">
            <v>44965</v>
          </cell>
          <cell r="I5197" t="str">
            <v>DEVOLUCION_EN_PROCESO</v>
          </cell>
          <cell r="J5197">
            <v>44973</v>
          </cell>
          <cell r="K5197" t="str">
            <v>SEGOVIA FAUSTO ANIBAL DEL</v>
          </cell>
          <cell r="L5197" t="str">
            <v>QUITO SIMON BOLIVAR Y LUIS LOPEZ CONJUNTO BENALCAZAR CASA 73 A REF COLEGIO SOLANDA</v>
          </cell>
        </row>
        <row r="5198">
          <cell r="A5198" t="str">
            <v>20003021058609</v>
          </cell>
          <cell r="B5198">
            <v>511491</v>
          </cell>
          <cell r="C5198" t="str">
            <v>20003021058609</v>
          </cell>
          <cell r="D5198" t="str">
            <v>CONECEL_REG</v>
          </cell>
          <cell r="E5198" t="str">
            <v>DESPACHO</v>
          </cell>
          <cell r="F5198" t="str">
            <v>NORMAL</v>
          </cell>
          <cell r="G5198" t="str">
            <v>FEX46172</v>
          </cell>
          <cell r="H5198">
            <v>44965</v>
          </cell>
          <cell r="I5198" t="str">
            <v>DEVOLUCION_EN_PROCESO</v>
          </cell>
          <cell r="J5198">
            <v>44973</v>
          </cell>
          <cell r="K5198" t="str">
            <v>YESENIA KATERINE SALAZAR</v>
          </cell>
          <cell r="L5198" t="str">
            <v>QUITO COMITE DEL PUEBLO CALLE MAURICIO QUINONEZ NO: N63_40 Y CALLE FRANCISCO REBOLEDO</v>
          </cell>
        </row>
        <row r="5199">
          <cell r="A5199" t="str">
            <v>20003084018940_1</v>
          </cell>
          <cell r="B5199">
            <v>511456</v>
          </cell>
          <cell r="C5199" t="str">
            <v>20003084018940_1</v>
          </cell>
          <cell r="D5199" t="str">
            <v>CONECEL_REG</v>
          </cell>
          <cell r="E5199" t="str">
            <v>DESPACHO</v>
          </cell>
          <cell r="F5199" t="str">
            <v>NORMAL</v>
          </cell>
          <cell r="G5199" t="str">
            <v>FEX84747</v>
          </cell>
          <cell r="H5199">
            <v>44965</v>
          </cell>
          <cell r="I5199" t="str">
            <v>ENTREGADO</v>
          </cell>
          <cell r="J5199">
            <v>44972</v>
          </cell>
          <cell r="K5199" t="str">
            <v>AMBAR TAINA PAREDES</v>
          </cell>
          <cell r="L5199" t="str">
            <v>QUITO COMITE DEL PUEBLO AV CIPRECES NO: NN Y CALLE DE LOS HELECHOS EDIFICIO TOULOUSE//DEPARTAMENTO 206</v>
          </cell>
        </row>
        <row r="5200">
          <cell r="A5200" t="str">
            <v>20003100044149</v>
          </cell>
          <cell r="B5200">
            <v>511472</v>
          </cell>
          <cell r="C5200" t="str">
            <v>20003100044149</v>
          </cell>
          <cell r="D5200" t="str">
            <v>CONECEL_REG</v>
          </cell>
          <cell r="E5200" t="str">
            <v>DESPACHO</v>
          </cell>
          <cell r="F5200" t="str">
            <v>NORMAL</v>
          </cell>
          <cell r="G5200" t="str">
            <v>FEX46190</v>
          </cell>
          <cell r="H5200">
            <v>44965</v>
          </cell>
          <cell r="I5200" t="str">
            <v>DEVOLUCION_EN_PROCESO</v>
          </cell>
          <cell r="J5200">
            <v>44973</v>
          </cell>
          <cell r="K5200" t="str">
            <v>LUIS EDGAR CADENA</v>
          </cell>
          <cell r="L5200" t="str">
            <v>QUITO JIPIJAPA AV DE LOS PERALES N4721 Y DE LAS MALVAS DEP2 EDIFICIO ELITE COLOR AMARILLO, DIAGONAL A FARMACIA SANA SANA</v>
          </cell>
        </row>
        <row r="5201">
          <cell r="A5201" t="str">
            <v>TELF_2023_001</v>
          </cell>
          <cell r="B5201">
            <v>511454</v>
          </cell>
          <cell r="C5201" t="str">
            <v>TELF_2023_001</v>
          </cell>
          <cell r="D5201" t="str">
            <v>TELEAD</v>
          </cell>
          <cell r="E5201" t="str">
            <v>DESPACHO</v>
          </cell>
          <cell r="F5201" t="str">
            <v>NORMAL</v>
          </cell>
          <cell r="H5201">
            <v>44965</v>
          </cell>
          <cell r="I5201" t="str">
            <v>EN_PROCESO</v>
          </cell>
          <cell r="J5201">
            <v>44965</v>
          </cell>
          <cell r="K5201" t="str">
            <v>TELEFONICA</v>
          </cell>
          <cell r="L5201" t="str">
            <v>EKOPARK TORRE 3 VIA NAYON</v>
          </cell>
        </row>
        <row r="5202">
          <cell r="A5202" t="str">
            <v>LDCGYERL09</v>
          </cell>
          <cell r="B5202">
            <v>511451</v>
          </cell>
          <cell r="C5202" t="str">
            <v>LDCGYERL09</v>
          </cell>
          <cell r="D5202" t="str">
            <v>CONECEL_DOCUMENTOS</v>
          </cell>
          <cell r="E5202" t="str">
            <v>DESPACHO</v>
          </cell>
          <cell r="F5202" t="str">
            <v>NORMAL</v>
          </cell>
          <cell r="G5202" t="str">
            <v>FT84635</v>
          </cell>
          <cell r="H5202">
            <v>44965</v>
          </cell>
          <cell r="I5202" t="str">
            <v>ENTREGADO</v>
          </cell>
          <cell r="J5202">
            <v>44965</v>
          </cell>
          <cell r="K5202" t="str">
            <v xml:space="preserve">STEPHANIE PEREZ/ACC EQUIPOS </v>
          </cell>
          <cell r="L5202" t="str">
            <v>GYE - CENTRO COMERCIAL GARZO CENTRO-ACC/REGULARIZACIONES</v>
          </cell>
        </row>
        <row r="5203">
          <cell r="A5203" t="str">
            <v>LDCGYERLS13</v>
          </cell>
          <cell r="B5203">
            <v>511452</v>
          </cell>
          <cell r="C5203" t="str">
            <v>LDCGYERLS13</v>
          </cell>
          <cell r="D5203" t="str">
            <v>CONECEL_DOCUMENTOS</v>
          </cell>
          <cell r="E5203" t="str">
            <v>DESPACHO</v>
          </cell>
          <cell r="F5203" t="str">
            <v>NORMAL</v>
          </cell>
          <cell r="G5203" t="str">
            <v>FT84636</v>
          </cell>
          <cell r="H5203">
            <v>44965</v>
          </cell>
          <cell r="I5203" t="str">
            <v>ENTREGADO</v>
          </cell>
          <cell r="J5203">
            <v>44965</v>
          </cell>
          <cell r="K5203" t="str">
            <v>STEPHANIE PEREZ ACC</v>
          </cell>
          <cell r="L5203" t="str">
            <v>GYE - CENTRO COMERCIAL GARZO CENTRO-ACC</v>
          </cell>
        </row>
        <row r="5204">
          <cell r="A5204" t="str">
            <v>LDCGYEALS15</v>
          </cell>
          <cell r="B5204">
            <v>511453</v>
          </cell>
          <cell r="C5204" t="str">
            <v>LDCGYEALS15</v>
          </cell>
          <cell r="D5204" t="str">
            <v>CONECEL_DOCUMENTOS</v>
          </cell>
          <cell r="E5204" t="str">
            <v>DESPACHO</v>
          </cell>
          <cell r="F5204" t="str">
            <v>NORMAL</v>
          </cell>
          <cell r="G5204" t="str">
            <v>FT84637</v>
          </cell>
          <cell r="H5204">
            <v>44965</v>
          </cell>
          <cell r="I5204" t="str">
            <v>ENTREGADO</v>
          </cell>
          <cell r="J5204">
            <v>44966</v>
          </cell>
          <cell r="K5204" t="str">
            <v>MARIA FERNANDA MUNOZ/CANT</v>
          </cell>
          <cell r="L5204" t="str">
            <v xml:space="preserve">QUITO AV. 10 DE AGOSTO N34-601 Y JUAN PABLO SANZ </v>
          </cell>
        </row>
        <row r="5205">
          <cell r="A5205" t="str">
            <v>414891817</v>
          </cell>
          <cell r="B5205">
            <v>511427</v>
          </cell>
          <cell r="C5205" t="str">
            <v>414891817</v>
          </cell>
          <cell r="D5205" t="str">
            <v>FLEXTUENTI</v>
          </cell>
          <cell r="E5205" t="str">
            <v>DESPACHO</v>
          </cell>
          <cell r="F5205" t="str">
            <v>EXPRESS UIO</v>
          </cell>
          <cell r="G5205" t="str">
            <v>FEX84712</v>
          </cell>
          <cell r="H5205">
            <v>44965</v>
          </cell>
          <cell r="I5205" t="str">
            <v>ENTREGADO</v>
          </cell>
          <cell r="J5205">
            <v>44965</v>
          </cell>
          <cell r="K5205" t="str">
            <v>Katty Pumasunta</v>
          </cell>
          <cell r="L5205" t="str">
            <v>INAQUITO  CALLE DE LAS MARGARITAS E10 533  DE LOS VINEDOS</v>
          </cell>
        </row>
        <row r="5206">
          <cell r="A5206" t="str">
            <v>414891818</v>
          </cell>
          <cell r="B5206">
            <v>511428</v>
          </cell>
          <cell r="C5206" t="str">
            <v>414891818</v>
          </cell>
          <cell r="D5206" t="str">
            <v>FLEXTUENTI</v>
          </cell>
          <cell r="E5206" t="str">
            <v>DESPACHO</v>
          </cell>
          <cell r="F5206" t="str">
            <v>NORMAL</v>
          </cell>
          <cell r="G5206" t="str">
            <v>031080414891818</v>
          </cell>
          <cell r="H5206">
            <v>44965</v>
          </cell>
          <cell r="I5206" t="str">
            <v>ENTREGADO</v>
          </cell>
          <cell r="J5206">
            <v>44966</v>
          </cell>
          <cell r="K5206" t="str">
            <v>Ricardo Humberto Penafiel Suarez</v>
          </cell>
          <cell r="L5206" t="str">
            <v>MILAGRO   CALLE 24 DE MAYO  N511  ENTRE CALLES  9 DE OCTUBRE Y ROCAFUERTE</v>
          </cell>
        </row>
        <row r="5207">
          <cell r="A5207" t="str">
            <v>424874976</v>
          </cell>
          <cell r="B5207">
            <v>511429</v>
          </cell>
          <cell r="C5207" t="str">
            <v>424874976</v>
          </cell>
          <cell r="D5207" t="str">
            <v>FLEXTUENTI</v>
          </cell>
          <cell r="E5207" t="str">
            <v>DESPACHO</v>
          </cell>
          <cell r="F5207" t="str">
            <v>NORMAL</v>
          </cell>
          <cell r="G5207" t="str">
            <v>031080424874976</v>
          </cell>
          <cell r="H5207">
            <v>44965</v>
          </cell>
          <cell r="I5207" t="str">
            <v>ENTREGADO</v>
          </cell>
          <cell r="J5207">
            <v>44966</v>
          </cell>
          <cell r="K5207" t="str">
            <v>Jefferson Purcachi</v>
          </cell>
          <cell r="L5207" t="str">
            <v>PASCUALES   AV MANUEL IGNACIO GOMEZ LINCE MZ1042 V28  2DO PSJE 9 NO</v>
          </cell>
        </row>
        <row r="5208">
          <cell r="A5208" t="str">
            <v>424904893</v>
          </cell>
          <cell r="B5208">
            <v>511430</v>
          </cell>
          <cell r="C5208" t="str">
            <v>424904893</v>
          </cell>
          <cell r="D5208" t="str">
            <v>FLEXTUENTI</v>
          </cell>
          <cell r="E5208" t="str">
            <v>DESPACHO</v>
          </cell>
          <cell r="F5208" t="str">
            <v>NORMAL</v>
          </cell>
          <cell r="G5208" t="str">
            <v>FT84683</v>
          </cell>
          <cell r="H5208">
            <v>44965</v>
          </cell>
          <cell r="I5208" t="str">
            <v>ENTREGADO</v>
          </cell>
          <cell r="J5208">
            <v>44966</v>
          </cell>
          <cell r="K5208" t="str">
            <v>Adriana Monserrath Diaz Moreno</v>
          </cell>
          <cell r="L5208" t="str">
            <v>ICHIMBIA  RITA LECUMBERRY E4 136 SN</v>
          </cell>
        </row>
        <row r="5209">
          <cell r="A5209" t="str">
            <v>424904958</v>
          </cell>
          <cell r="B5209">
            <v>511431</v>
          </cell>
          <cell r="C5209" t="str">
            <v>424904958</v>
          </cell>
          <cell r="D5209" t="str">
            <v>FLEXTUENTI</v>
          </cell>
          <cell r="E5209" t="str">
            <v>DESPACHO</v>
          </cell>
          <cell r="F5209" t="str">
            <v>NORMAL</v>
          </cell>
          <cell r="G5209" t="str">
            <v>FT84682/FT85477</v>
          </cell>
          <cell r="H5209">
            <v>44965</v>
          </cell>
          <cell r="I5209" t="str">
            <v>ENTREGADO</v>
          </cell>
          <cell r="J5209">
            <v>44970</v>
          </cell>
          <cell r="K5209" t="str">
            <v>DAMIAN EDUARDO ANALUISA AVILES</v>
          </cell>
          <cell r="L5209" t="str">
            <v xml:space="preserve">ANTIGUO AEREOPUERTO EN EL MEGABALCON SERVICIOS CENTENARIO </v>
          </cell>
        </row>
        <row r="5210">
          <cell r="A5210" t="str">
            <v>424904974</v>
          </cell>
          <cell r="B5210">
            <v>511432</v>
          </cell>
          <cell r="C5210" t="str">
            <v>424904974</v>
          </cell>
          <cell r="D5210" t="str">
            <v>FLEXTUENTI</v>
          </cell>
          <cell r="E5210" t="str">
            <v>DESPACHO</v>
          </cell>
          <cell r="F5210" t="str">
            <v>NORMAL</v>
          </cell>
          <cell r="G5210" t="str">
            <v>FT84681</v>
          </cell>
          <cell r="H5210">
            <v>44965</v>
          </cell>
          <cell r="I5210" t="str">
            <v>ENTREGADO</v>
          </cell>
          <cell r="J5210">
            <v>44966</v>
          </cell>
          <cell r="K5210" t="str">
            <v>Katherine Vaca</v>
          </cell>
          <cell r="L5210" t="str">
            <v>CARCELEN FRANCISCO RUIZ  39 73 7000  GREGORIO PONCE</v>
          </cell>
        </row>
        <row r="5211">
          <cell r="A5211" t="str">
            <v>424905079</v>
          </cell>
          <cell r="B5211">
            <v>511433</v>
          </cell>
          <cell r="C5211" t="str">
            <v>424905079</v>
          </cell>
          <cell r="D5211" t="str">
            <v>FLEXTUENTI</v>
          </cell>
          <cell r="E5211" t="str">
            <v>DESPACHO</v>
          </cell>
          <cell r="F5211" t="str">
            <v>NORMAL</v>
          </cell>
          <cell r="G5211" t="str">
            <v>FT84680</v>
          </cell>
          <cell r="H5211">
            <v>44965</v>
          </cell>
          <cell r="I5211" t="str">
            <v>ENTREGADO</v>
          </cell>
          <cell r="J5211">
            <v>44966</v>
          </cell>
          <cell r="K5211" t="str">
            <v>Maria Belen Fajardo Romero</v>
          </cell>
          <cell r="L5211" t="str">
            <v>COCHAPAMBA AV DE LA PRENSA  N48 28  CALLE RIO TOPO</v>
          </cell>
        </row>
        <row r="5212">
          <cell r="A5212" t="str">
            <v>424905102</v>
          </cell>
          <cell r="B5212">
            <v>511434</v>
          </cell>
          <cell r="C5212" t="str">
            <v>424905102</v>
          </cell>
          <cell r="D5212" t="str">
            <v>FLEXTUENTI</v>
          </cell>
          <cell r="E5212" t="str">
            <v>DESPACHO</v>
          </cell>
          <cell r="F5212" t="str">
            <v>DERIVADO PICK UP</v>
          </cell>
          <cell r="G5212" t="str">
            <v>031080424905102</v>
          </cell>
          <cell r="H5212">
            <v>44965</v>
          </cell>
          <cell r="I5212" t="str">
            <v>ENTREGADO</v>
          </cell>
          <cell r="J5212">
            <v>44966</v>
          </cell>
          <cell r="K5212" t="str">
            <v>Jose Luis Rodriguez Reinoso</v>
          </cell>
          <cell r="L5212" t="str">
            <v>OFICINA TRAMACO PORTETE</v>
          </cell>
        </row>
        <row r="5213">
          <cell r="A5213" t="str">
            <v>424905143</v>
          </cell>
          <cell r="B5213">
            <v>511435</v>
          </cell>
          <cell r="C5213" t="str">
            <v>424905143</v>
          </cell>
          <cell r="D5213" t="str">
            <v>FLEXTUENTI</v>
          </cell>
          <cell r="E5213" t="str">
            <v>DESPACHO</v>
          </cell>
          <cell r="F5213" t="str">
            <v>NORMAL</v>
          </cell>
          <cell r="G5213" t="str">
            <v>031080424905143</v>
          </cell>
          <cell r="H5213">
            <v>44965</v>
          </cell>
          <cell r="I5213" t="str">
            <v>ENTREGADO</v>
          </cell>
          <cell r="J5213">
            <v>44966</v>
          </cell>
          <cell r="K5213" t="str">
            <v>Frowen Bastidas</v>
          </cell>
          <cell r="L5213" t="str">
            <v>SAGRARIO GABRIELA MISTRAL SN  CARLOS ELIAS ALMEIDA</v>
          </cell>
        </row>
        <row r="5214">
          <cell r="A5214" t="str">
            <v>424905145</v>
          </cell>
          <cell r="B5214">
            <v>511436</v>
          </cell>
          <cell r="C5214" t="str">
            <v>424905145</v>
          </cell>
          <cell r="D5214" t="str">
            <v>FLEXTUENTI</v>
          </cell>
          <cell r="E5214" t="str">
            <v>DESPACHO</v>
          </cell>
          <cell r="F5214" t="str">
            <v>NORMAL</v>
          </cell>
          <cell r="G5214" t="str">
            <v>FT84679</v>
          </cell>
          <cell r="H5214">
            <v>44965</v>
          </cell>
          <cell r="I5214" t="str">
            <v>ENTREGADO</v>
          </cell>
          <cell r="J5214">
            <v>44970</v>
          </cell>
          <cell r="K5214" t="str">
            <v>Josselyn Poaquiza</v>
          </cell>
          <cell r="L5214" t="str">
            <v>SOLANDA  CALLE OE4L  S26 22 CALLE PALMALES</v>
          </cell>
        </row>
        <row r="5215">
          <cell r="A5215" t="str">
            <v>424905215</v>
          </cell>
          <cell r="B5215">
            <v>511437</v>
          </cell>
          <cell r="C5215" t="str">
            <v>424905215</v>
          </cell>
          <cell r="D5215" t="str">
            <v>FLEXTUENTI</v>
          </cell>
          <cell r="E5215" t="str">
            <v>DESPACHO</v>
          </cell>
          <cell r="F5215" t="str">
            <v>DERIVADO PICK UP</v>
          </cell>
          <cell r="G5215" t="str">
            <v>031080424905215</v>
          </cell>
          <cell r="H5215">
            <v>44965</v>
          </cell>
          <cell r="I5215" t="str">
            <v>ENTREGADO</v>
          </cell>
          <cell r="J5215">
            <v>44967</v>
          </cell>
          <cell r="K5215" t="str">
            <v>Danny Rugel</v>
          </cell>
          <cell r="L5215" t="str">
            <v>OFICINA TRAMACO SAN MARINO</v>
          </cell>
        </row>
        <row r="5216">
          <cell r="A5216" t="str">
            <v>424905365</v>
          </cell>
          <cell r="B5216">
            <v>511438</v>
          </cell>
          <cell r="C5216" t="str">
            <v>424905365</v>
          </cell>
          <cell r="D5216" t="str">
            <v>FLEXTUENTI</v>
          </cell>
          <cell r="E5216" t="str">
            <v>DESPACHO</v>
          </cell>
          <cell r="F5216" t="str">
            <v>NORMAL</v>
          </cell>
          <cell r="G5216" t="str">
            <v>031080424905365</v>
          </cell>
          <cell r="H5216">
            <v>44965</v>
          </cell>
          <cell r="I5216" t="str">
            <v>ENTREGADO</v>
          </cell>
          <cell r="J5216">
            <v>44966</v>
          </cell>
          <cell r="K5216" t="str">
            <v>Cesar Benjamin Cardona Coronel</v>
          </cell>
          <cell r="L5216" t="str">
            <v>ANDRES DE VERA AV BOLIVARIANA SN CALLE 2</v>
          </cell>
        </row>
        <row r="5217">
          <cell r="A5217" t="str">
            <v>424905371</v>
          </cell>
          <cell r="B5217">
            <v>511439</v>
          </cell>
          <cell r="C5217" t="str">
            <v>424905371</v>
          </cell>
          <cell r="D5217" t="str">
            <v>FLEXTUENTI</v>
          </cell>
          <cell r="E5217" t="str">
            <v>DESPACHO</v>
          </cell>
          <cell r="F5217" t="str">
            <v>NORMAL</v>
          </cell>
          <cell r="G5217" t="str">
            <v>031080424905371</v>
          </cell>
          <cell r="H5217">
            <v>44965</v>
          </cell>
          <cell r="I5217" t="str">
            <v>ENTREGADO</v>
          </cell>
          <cell r="J5217">
            <v>44966</v>
          </cell>
          <cell r="K5217" t="str">
            <v>Isabel Machuca</v>
          </cell>
          <cell r="L5217" t="str">
            <v>PISHILATA CACIQUE ALVAREZ  5 20  AV LOS HEROES</v>
          </cell>
        </row>
        <row r="5218">
          <cell r="A5218" t="str">
            <v>424905428</v>
          </cell>
          <cell r="B5218">
            <v>511440</v>
          </cell>
          <cell r="C5218" t="str">
            <v>424905428</v>
          </cell>
          <cell r="D5218" t="str">
            <v>FLEXTUENTI</v>
          </cell>
          <cell r="E5218" t="str">
            <v>DESPACHO</v>
          </cell>
          <cell r="F5218" t="str">
            <v>NORMAL</v>
          </cell>
          <cell r="G5218" t="str">
            <v>031080424905428</v>
          </cell>
          <cell r="H5218">
            <v>44965</v>
          </cell>
          <cell r="I5218" t="str">
            <v>ENTREGADO</v>
          </cell>
          <cell r="J5218">
            <v>44967</v>
          </cell>
          <cell r="K5218" t="str">
            <v>Luis Oswaldo Barona Urquizo</v>
          </cell>
          <cell r="L5218" t="str">
            <v>CEVALLOS AV 24 DE MAYO  SN CALE FELIPA REAL</v>
          </cell>
        </row>
        <row r="5219">
          <cell r="A5219" t="str">
            <v>424905496</v>
          </cell>
          <cell r="B5219">
            <v>511441</v>
          </cell>
          <cell r="C5219" t="str">
            <v>424905496</v>
          </cell>
          <cell r="D5219" t="str">
            <v>FLEXTUENTI</v>
          </cell>
          <cell r="E5219" t="str">
            <v>DESPACHO</v>
          </cell>
          <cell r="F5219" t="str">
            <v>NORMAL</v>
          </cell>
          <cell r="G5219" t="str">
            <v>FT84762</v>
          </cell>
          <cell r="H5219">
            <v>44965</v>
          </cell>
          <cell r="I5219" t="str">
            <v>ENTREGADO</v>
          </cell>
          <cell r="J5219">
            <v>44967</v>
          </cell>
          <cell r="K5219" t="str">
            <v>Marcela Cevallos</v>
          </cell>
          <cell r="L5219" t="str">
            <v>ROCA  PIEDRAHITA  405 ENTRE PASAJE ROSALES Y AV  RIOBAMBA</v>
          </cell>
        </row>
        <row r="5220">
          <cell r="A5220" t="str">
            <v>424905531</v>
          </cell>
          <cell r="B5220">
            <v>511442</v>
          </cell>
          <cell r="C5220" t="str">
            <v>424905531</v>
          </cell>
          <cell r="D5220" t="str">
            <v>FLEXTUENTI</v>
          </cell>
          <cell r="E5220" t="str">
            <v>DESPACHO</v>
          </cell>
          <cell r="F5220" t="str">
            <v>EXPRESS UIO</v>
          </cell>
          <cell r="G5220" t="str">
            <v>FEX84713</v>
          </cell>
          <cell r="H5220">
            <v>44965</v>
          </cell>
          <cell r="I5220" t="str">
            <v>ENTREGADO</v>
          </cell>
          <cell r="J5220">
            <v>44965</v>
          </cell>
          <cell r="K5220" t="str">
            <v>Elena Ordonez</v>
          </cell>
          <cell r="L5220" t="str">
            <v>COTOCOLLAO  PASAJE MARINO MARINI  N65 16  CALLE LOS ESCULTORES</v>
          </cell>
        </row>
        <row r="5221">
          <cell r="A5221" t="str">
            <v>424905539</v>
          </cell>
          <cell r="B5221">
            <v>511443</v>
          </cell>
          <cell r="C5221" t="str">
            <v>424905539</v>
          </cell>
          <cell r="D5221" t="str">
            <v>FLEXTUENTI</v>
          </cell>
          <cell r="E5221" t="str">
            <v>DESPACHO</v>
          </cell>
          <cell r="F5221" t="str">
            <v>NORMAL</v>
          </cell>
          <cell r="G5221" t="str">
            <v>FT84678</v>
          </cell>
          <cell r="H5221">
            <v>44965</v>
          </cell>
          <cell r="I5221" t="str">
            <v>ENTREGADO</v>
          </cell>
          <cell r="J5221">
            <v>44966</v>
          </cell>
          <cell r="K5221" t="str">
            <v>Richard Javier Puebla Encalada</v>
          </cell>
          <cell r="L5221" t="str">
            <v>COTOCOLLAO  CALLE N92  E2 98 CALLE D</v>
          </cell>
        </row>
        <row r="5222">
          <cell r="A5222" t="str">
            <v>424905545</v>
          </cell>
          <cell r="B5222">
            <v>511444</v>
          </cell>
          <cell r="C5222" t="str">
            <v>424905545</v>
          </cell>
          <cell r="D5222" t="str">
            <v>FLEXTUENTI</v>
          </cell>
          <cell r="E5222" t="str">
            <v>DESPACHO</v>
          </cell>
          <cell r="F5222" t="str">
            <v>NORMAL</v>
          </cell>
          <cell r="G5222" t="str">
            <v>031080424905545</v>
          </cell>
          <cell r="H5222">
            <v>44965</v>
          </cell>
          <cell r="I5222" t="str">
            <v>ENTREGADO</v>
          </cell>
          <cell r="J5222">
            <v>44966</v>
          </cell>
          <cell r="K5222" t="str">
            <v>Jorge Jimenez</v>
          </cell>
          <cell r="L5222" t="str">
            <v>SAN FRANCISCO  AV EUGENIO ESPEJO 11 66 CALLE TOBIAS MENA</v>
          </cell>
        </row>
        <row r="5223">
          <cell r="A5223" t="str">
            <v>424905546</v>
          </cell>
          <cell r="B5223">
            <v>511445</v>
          </cell>
          <cell r="C5223" t="str">
            <v>424905546</v>
          </cell>
          <cell r="D5223" t="str">
            <v>FLEXTUENTI</v>
          </cell>
          <cell r="E5223" t="str">
            <v>DESPACHO</v>
          </cell>
          <cell r="F5223" t="str">
            <v>NORMAL</v>
          </cell>
          <cell r="G5223" t="str">
            <v>FT84761</v>
          </cell>
          <cell r="H5223">
            <v>44965</v>
          </cell>
          <cell r="I5223" t="str">
            <v>ENTREGADO</v>
          </cell>
          <cell r="J5223">
            <v>44966</v>
          </cell>
          <cell r="K5223" t="str">
            <v>Francisco German Silgado Soleno</v>
          </cell>
          <cell r="L5223" t="str">
            <v>TARQUI CALLE 24A NO  MZ 58 SL 2  AV FRANCISCO DE ORELLANA</v>
          </cell>
        </row>
        <row r="5224">
          <cell r="A5224" t="str">
            <v>WS414891654</v>
          </cell>
          <cell r="B5224">
            <v>511446</v>
          </cell>
          <cell r="C5224" t="str">
            <v>WS414891654</v>
          </cell>
          <cell r="D5224" t="str">
            <v>FLEXTUENTI</v>
          </cell>
          <cell r="E5224" t="str">
            <v>DESPACHO</v>
          </cell>
          <cell r="F5224" t="str">
            <v>NORMAL</v>
          </cell>
          <cell r="G5224" t="str">
            <v>FT84677</v>
          </cell>
          <cell r="H5224">
            <v>44965</v>
          </cell>
          <cell r="I5224" t="str">
            <v>ENTREGADO</v>
          </cell>
          <cell r="J5224">
            <v>44966</v>
          </cell>
          <cell r="K5224" t="str">
            <v>Pedro Almeida</v>
          </cell>
          <cell r="L5224" t="str">
            <v>ITCHIMBIA  CALLE VICENTE SOLANO E15 35 CALLE JOSE MARIA SAENZ</v>
          </cell>
        </row>
        <row r="5225">
          <cell r="A5225" t="str">
            <v>414891653</v>
          </cell>
          <cell r="B5225">
            <v>511447</v>
          </cell>
          <cell r="C5225" t="str">
            <v>414891653</v>
          </cell>
          <cell r="D5225" t="str">
            <v>FLEXTUENTI</v>
          </cell>
          <cell r="E5225" t="str">
            <v>DESPACHO</v>
          </cell>
          <cell r="F5225" t="str">
            <v>EXPRESS GYE</v>
          </cell>
          <cell r="G5225" t="str">
            <v>FT84633</v>
          </cell>
          <cell r="H5225">
            <v>44965</v>
          </cell>
          <cell r="I5225" t="str">
            <v>ENTREGADO</v>
          </cell>
          <cell r="J5225">
            <v>44966</v>
          </cell>
          <cell r="K5225" t="str">
            <v>NELSON MARQUEZ</v>
          </cell>
          <cell r="L5225" t="str">
            <v>TARQUI (GY)     AV JOSE LUIS TAMAYO TERAN MZ103 V11  10MO PT 5 NE</v>
          </cell>
        </row>
        <row r="5226">
          <cell r="A5226" t="str">
            <v>414891727</v>
          </cell>
          <cell r="B5226">
            <v>511448</v>
          </cell>
          <cell r="C5226" t="str">
            <v>414891727</v>
          </cell>
          <cell r="D5226" t="str">
            <v>FLEXTUENTI</v>
          </cell>
          <cell r="E5226" t="str">
            <v>DESPACHO</v>
          </cell>
          <cell r="F5226" t="str">
            <v>EXPRESS GYE</v>
          </cell>
          <cell r="G5226" t="str">
            <v>FT84634</v>
          </cell>
          <cell r="H5226">
            <v>44965</v>
          </cell>
          <cell r="I5226" t="str">
            <v>ENTREGADO</v>
          </cell>
          <cell r="J5226">
            <v>44965</v>
          </cell>
          <cell r="K5226" t="str">
            <v>JESSICA PINO</v>
          </cell>
          <cell r="L5226" t="str">
            <v>TARQUI  AV CARLOS LUIS PLAZA DANIN  SN AV DEL PERIODOSTA</v>
          </cell>
        </row>
        <row r="5227">
          <cell r="A5227" t="str">
            <v>424905432</v>
          </cell>
          <cell r="B5227">
            <v>511449</v>
          </cell>
          <cell r="C5227" t="str">
            <v>424905432</v>
          </cell>
          <cell r="D5227" t="str">
            <v>FLEXTUENTI</v>
          </cell>
          <cell r="E5227" t="str">
            <v>DESPACHO</v>
          </cell>
          <cell r="F5227" t="str">
            <v>NORMAL</v>
          </cell>
          <cell r="G5227" t="str">
            <v>031080424905432</v>
          </cell>
          <cell r="H5227">
            <v>44965</v>
          </cell>
          <cell r="I5227" t="str">
            <v>ENTREGADO</v>
          </cell>
          <cell r="J5227">
            <v>44967</v>
          </cell>
          <cell r="K5227" t="str">
            <v>Luis Oswaldo Barona Urquizo</v>
          </cell>
          <cell r="L5227" t="str">
            <v>CEVALLOS  AV 24 DE MAYO SN FELIPA REAL</v>
          </cell>
        </row>
        <row r="5228">
          <cell r="A5228" t="str">
            <v>424905624</v>
          </cell>
          <cell r="B5228">
            <v>511450</v>
          </cell>
          <cell r="C5228" t="str">
            <v>424905624</v>
          </cell>
          <cell r="D5228" t="str">
            <v>FLEXTUENTI</v>
          </cell>
          <cell r="E5228" t="str">
            <v>DESPACHO</v>
          </cell>
          <cell r="F5228" t="str">
            <v>NORMAL</v>
          </cell>
          <cell r="G5228" t="str">
            <v>031080424905624</v>
          </cell>
          <cell r="H5228">
            <v>44965</v>
          </cell>
          <cell r="I5228" t="str">
            <v>ENTREGADO</v>
          </cell>
          <cell r="J5228">
            <v>44967</v>
          </cell>
          <cell r="K5228" t="str">
            <v>IVAN SARANGO</v>
          </cell>
          <cell r="L5228" t="str">
            <v>VELASCO   AURELIO MOSQUERA SN CALLE OTTO AROSEMENA</v>
          </cell>
        </row>
        <row r="5229">
          <cell r="A5229" t="str">
            <v>414891343</v>
          </cell>
          <cell r="B5229">
            <v>511406</v>
          </cell>
          <cell r="C5229" t="str">
            <v>414891343</v>
          </cell>
          <cell r="D5229" t="str">
            <v>FLEXTUENTI</v>
          </cell>
          <cell r="E5229" t="str">
            <v>DESPACHO</v>
          </cell>
          <cell r="F5229" t="str">
            <v>NORMAL</v>
          </cell>
          <cell r="G5229" t="str">
            <v>FT84689</v>
          </cell>
          <cell r="H5229">
            <v>44965</v>
          </cell>
          <cell r="I5229" t="str">
            <v>ENTREGADO</v>
          </cell>
          <cell r="J5229">
            <v>44966</v>
          </cell>
          <cell r="K5229" t="str">
            <v>Kevin Gualotuna</v>
          </cell>
          <cell r="L5229" t="str">
            <v>CHILLOGALLO  FERNANDO TELLEZ  SN  ANDRES ARTIENDA</v>
          </cell>
        </row>
        <row r="5230">
          <cell r="A5230" t="str">
            <v>414891347</v>
          </cell>
          <cell r="B5230">
            <v>511407</v>
          </cell>
          <cell r="C5230" t="str">
            <v>414891347</v>
          </cell>
          <cell r="D5230" t="str">
            <v>FLEXTUENTI</v>
          </cell>
          <cell r="E5230" t="str">
            <v>DESPACHO</v>
          </cell>
          <cell r="F5230" t="str">
            <v>NORMAL</v>
          </cell>
          <cell r="G5230" t="str">
            <v>FT84688</v>
          </cell>
          <cell r="H5230">
            <v>44965</v>
          </cell>
          <cell r="I5230" t="str">
            <v>ENTREGADO</v>
          </cell>
          <cell r="J5230">
            <v>44966</v>
          </cell>
          <cell r="K5230" t="str">
            <v>Gloria Tipantuna</v>
          </cell>
          <cell r="L5230" t="str">
            <v>CHIMBACALLE   EL CORAZON  E2 227 ENTRE CONONACO Y AV NAPO</v>
          </cell>
        </row>
        <row r="5231">
          <cell r="A5231" t="str">
            <v>414891634</v>
          </cell>
          <cell r="B5231">
            <v>511408</v>
          </cell>
          <cell r="C5231" t="str">
            <v>414891634</v>
          </cell>
          <cell r="D5231" t="str">
            <v>FLEXTUENTI</v>
          </cell>
          <cell r="E5231" t="str">
            <v>DESPACHO</v>
          </cell>
          <cell r="F5231" t="str">
            <v>NORMAL</v>
          </cell>
          <cell r="G5231" t="str">
            <v>FT84766</v>
          </cell>
          <cell r="H5231">
            <v>44965</v>
          </cell>
          <cell r="I5231" t="str">
            <v>ENTREGADO</v>
          </cell>
          <cell r="J5231">
            <v>44966</v>
          </cell>
          <cell r="K5231" t="str">
            <v>JAVIER RODRIGUEZ</v>
          </cell>
          <cell r="L5231" t="str">
            <v>EL RECREO  AV BARCELONA  PISO 1  AV RORIGO BONIN</v>
          </cell>
        </row>
        <row r="5232">
          <cell r="A5232" t="str">
            <v>414891642</v>
          </cell>
          <cell r="B5232">
            <v>511409</v>
          </cell>
          <cell r="C5232" t="str">
            <v>414891642</v>
          </cell>
          <cell r="D5232" t="str">
            <v>FLEXTUENTI</v>
          </cell>
          <cell r="E5232" t="str">
            <v>DESPACHO</v>
          </cell>
          <cell r="F5232" t="str">
            <v>NORMAL</v>
          </cell>
          <cell r="G5232" t="str">
            <v>031080414891642</v>
          </cell>
          <cell r="H5232">
            <v>44965</v>
          </cell>
          <cell r="I5232" t="str">
            <v>ENTREGADO</v>
          </cell>
          <cell r="J5232">
            <v>44966</v>
          </cell>
          <cell r="K5232" t="str">
            <v>Ivonne Tumbaco</v>
          </cell>
          <cell r="L5232" t="str">
            <v>12 DE MARZO   AV CHILE SN  CALLE RAMOS IDUARTE</v>
          </cell>
        </row>
        <row r="5233">
          <cell r="A5233" t="str">
            <v>414891652</v>
          </cell>
          <cell r="B5233">
            <v>511410</v>
          </cell>
          <cell r="C5233" t="str">
            <v>414891652</v>
          </cell>
          <cell r="D5233" t="str">
            <v>FLEXTUENTI</v>
          </cell>
          <cell r="E5233" t="str">
            <v>DESPACHO</v>
          </cell>
          <cell r="F5233" t="str">
            <v>NORMAL</v>
          </cell>
          <cell r="G5233" t="str">
            <v>FT84687</v>
          </cell>
          <cell r="H5233">
            <v>44965</v>
          </cell>
          <cell r="I5233" t="str">
            <v>ENTREGADO</v>
          </cell>
          <cell r="J5233">
            <v>44966</v>
          </cell>
          <cell r="K5233" t="str">
            <v>Christian Jose Jarrin Perez</v>
          </cell>
          <cell r="L5233" t="str">
            <v>CONOCOTO MIGUEL RIOFRIO  23  VICENTE RAMON ROCO</v>
          </cell>
        </row>
        <row r="5234">
          <cell r="A5234" t="str">
            <v>414891655</v>
          </cell>
          <cell r="B5234">
            <v>511411</v>
          </cell>
          <cell r="C5234" t="str">
            <v>414891655</v>
          </cell>
          <cell r="D5234" t="str">
            <v>FLEXTUENTI</v>
          </cell>
          <cell r="E5234" t="str">
            <v>DESPACHO</v>
          </cell>
          <cell r="F5234" t="str">
            <v>NORMAL</v>
          </cell>
          <cell r="G5234" t="str">
            <v>031080414891655</v>
          </cell>
          <cell r="H5234">
            <v>44965</v>
          </cell>
          <cell r="I5234" t="str">
            <v>ENTREGADO</v>
          </cell>
          <cell r="J5234">
            <v>44966</v>
          </cell>
          <cell r="K5234" t="str">
            <v>Geraldine Ariana Chavarria Parraga</v>
          </cell>
          <cell r="L5234" t="str">
            <v>SIETE DE OCTUBRE    CALLE SEXTA  MANZANA 19 SOLAR 8  CALLE SEPTIMA</v>
          </cell>
        </row>
        <row r="5235">
          <cell r="A5235" t="str">
            <v>414891660</v>
          </cell>
          <cell r="B5235">
            <v>511412</v>
          </cell>
          <cell r="C5235" t="str">
            <v>414891660</v>
          </cell>
          <cell r="D5235" t="str">
            <v>FLEXTUENTI</v>
          </cell>
          <cell r="E5235" t="str">
            <v>DESPACHO</v>
          </cell>
          <cell r="F5235" t="str">
            <v>NORMAL</v>
          </cell>
          <cell r="G5235" t="str">
            <v>031080414891660</v>
          </cell>
          <cell r="H5235">
            <v>44965</v>
          </cell>
          <cell r="I5235" t="str">
            <v>ENTREGADO</v>
          </cell>
          <cell r="J5235">
            <v>44967</v>
          </cell>
          <cell r="K5235" t="str">
            <v>jaime alava rivero</v>
          </cell>
          <cell r="L5235" t="str">
            <v>JAMA  AV JAMA SN  CALLE PACIFICO CENTENO OROZ</v>
          </cell>
        </row>
        <row r="5236">
          <cell r="A5236" t="str">
            <v>414891662</v>
          </cell>
          <cell r="B5236">
            <v>511413</v>
          </cell>
          <cell r="C5236" t="str">
            <v>414891662</v>
          </cell>
          <cell r="D5236" t="str">
            <v>FLEXTUENTI</v>
          </cell>
          <cell r="E5236" t="str">
            <v>DESPACHO</v>
          </cell>
          <cell r="F5236" t="str">
            <v>DERIVADO PICK UP</v>
          </cell>
          <cell r="G5236" t="str">
            <v>031080414891662</v>
          </cell>
          <cell r="H5236">
            <v>44965</v>
          </cell>
          <cell r="I5236" t="str">
            <v>ENTREGADO</v>
          </cell>
          <cell r="J5236">
            <v>44967</v>
          </cell>
          <cell r="K5236" t="str">
            <v>Alexi magdalena Olvera pincay</v>
          </cell>
          <cell r="L5236" t="str">
            <v>OFICINA TRAMACO SAN MARINO</v>
          </cell>
        </row>
        <row r="5237">
          <cell r="A5237" t="str">
            <v>414891714</v>
          </cell>
          <cell r="B5237">
            <v>511414</v>
          </cell>
          <cell r="C5237" t="str">
            <v>414891714</v>
          </cell>
          <cell r="D5237" t="str">
            <v>FLEXTUENTI</v>
          </cell>
          <cell r="E5237" t="str">
            <v>DESPACHO</v>
          </cell>
          <cell r="F5237" t="str">
            <v>EXPRESS UIO</v>
          </cell>
          <cell r="G5237" t="str">
            <v>FEX84711</v>
          </cell>
          <cell r="H5237">
            <v>44965</v>
          </cell>
          <cell r="I5237" t="str">
            <v>ENTREGADO</v>
          </cell>
          <cell r="J5237">
            <v>44965</v>
          </cell>
          <cell r="K5237" t="str">
            <v>Patricio Beltran</v>
          </cell>
          <cell r="L5237" t="str">
            <v>COTOCOLLAO HERNANDO CHICA  N59 204  ENTRE AV TUFINO Y MAESTRO</v>
          </cell>
        </row>
        <row r="5238">
          <cell r="A5238" t="str">
            <v>414891716</v>
          </cell>
          <cell r="B5238">
            <v>511415</v>
          </cell>
          <cell r="C5238" t="str">
            <v>414891716</v>
          </cell>
          <cell r="D5238" t="str">
            <v>FLEXTUENTI</v>
          </cell>
          <cell r="E5238" t="str">
            <v>DESPACHO</v>
          </cell>
          <cell r="F5238" t="str">
            <v>NORMAL</v>
          </cell>
          <cell r="G5238" t="str">
            <v>031080414891716</v>
          </cell>
          <cell r="H5238">
            <v>44965</v>
          </cell>
          <cell r="I5238" t="str">
            <v>ENTREGADO</v>
          </cell>
          <cell r="J5238">
            <v>44966</v>
          </cell>
          <cell r="K5238" t="str">
            <v>Josue Escalante</v>
          </cell>
          <cell r="L5238" t="str">
            <v>SANTA ROSA CALLE 39  SN  CALLE 42</v>
          </cell>
        </row>
        <row r="5239">
          <cell r="A5239" t="str">
            <v>414891722</v>
          </cell>
          <cell r="B5239">
            <v>511416</v>
          </cell>
          <cell r="C5239" t="str">
            <v>414891722</v>
          </cell>
          <cell r="D5239" t="str">
            <v>FLEXTUENTI</v>
          </cell>
          <cell r="E5239" t="str">
            <v>DESPACHO</v>
          </cell>
          <cell r="F5239" t="str">
            <v>NORMAL</v>
          </cell>
          <cell r="G5239" t="str">
            <v>031080414891722</v>
          </cell>
          <cell r="H5239">
            <v>44965</v>
          </cell>
          <cell r="I5239" t="str">
            <v>ENTREGADO</v>
          </cell>
          <cell r="J5239">
            <v>44967</v>
          </cell>
          <cell r="K5239" t="str">
            <v>Kevin Cedeno</v>
          </cell>
          <cell r="L5239" t="str">
            <v>TOSAGUA CALLE FEDERICO PAEZ  080 VIA TOLA</v>
          </cell>
        </row>
        <row r="5240">
          <cell r="A5240" t="str">
            <v>414891723</v>
          </cell>
          <cell r="B5240">
            <v>511417</v>
          </cell>
          <cell r="C5240" t="str">
            <v>414891723</v>
          </cell>
          <cell r="D5240" t="str">
            <v>FLEXTUENTI</v>
          </cell>
          <cell r="E5240" t="str">
            <v>DESPACHO</v>
          </cell>
          <cell r="F5240" t="str">
            <v>NORMAL</v>
          </cell>
          <cell r="G5240" t="str">
            <v>FT84765</v>
          </cell>
          <cell r="H5240">
            <v>44965</v>
          </cell>
          <cell r="I5240" t="str">
            <v>ENTREGADO</v>
          </cell>
          <cell r="J5240">
            <v>44966</v>
          </cell>
          <cell r="K5240" t="str">
            <v>Carlos Torres</v>
          </cell>
          <cell r="L5240" t="str">
            <v>TARQUI TERCER PASAJE 5 NE 2908  CALLEJON 12 Y AV PEDRO MENENDEZ GILRBERT</v>
          </cell>
        </row>
        <row r="5241">
          <cell r="A5241" t="str">
            <v>414891725</v>
          </cell>
          <cell r="B5241">
            <v>511418</v>
          </cell>
          <cell r="C5241" t="str">
            <v>414891725</v>
          </cell>
          <cell r="D5241" t="str">
            <v>FLEXTUENTI</v>
          </cell>
          <cell r="E5241" t="str">
            <v>DESPACHO</v>
          </cell>
          <cell r="F5241" t="str">
            <v>NORMAL</v>
          </cell>
          <cell r="G5241" t="str">
            <v>031080414891725</v>
          </cell>
          <cell r="H5241">
            <v>44965</v>
          </cell>
          <cell r="I5241" t="str">
            <v>ENTREGADO</v>
          </cell>
          <cell r="J5241">
            <v>44966</v>
          </cell>
          <cell r="K5241" t="str">
            <v>Juliana Ricardina Ruiz Vega</v>
          </cell>
          <cell r="L5241" t="str">
            <v>ZARACAY GALO LUZURIAGA CASA 8  AV KASAMA</v>
          </cell>
        </row>
        <row r="5242">
          <cell r="A5242" t="str">
            <v>414891726</v>
          </cell>
          <cell r="B5242">
            <v>511419</v>
          </cell>
          <cell r="C5242" t="str">
            <v>414891726</v>
          </cell>
          <cell r="D5242" t="str">
            <v>FLEXTUENTI</v>
          </cell>
          <cell r="E5242" t="str">
            <v>DESPACHO</v>
          </cell>
          <cell r="F5242" t="str">
            <v>NORMAL</v>
          </cell>
          <cell r="G5242" t="str">
            <v>FT84686</v>
          </cell>
          <cell r="H5242">
            <v>44965</v>
          </cell>
          <cell r="I5242" t="str">
            <v>ENTREGADO</v>
          </cell>
          <cell r="J5242">
            <v>44967</v>
          </cell>
          <cell r="K5242" t="str">
            <v>FREDY GEOVANY CHORLANGO TOAPANTA</v>
          </cell>
          <cell r="L5242" t="str">
            <v>PUENGASI  FRANCISCO MATIS S3 09 E14B</v>
          </cell>
        </row>
        <row r="5243">
          <cell r="A5243" t="str">
            <v>414891729</v>
          </cell>
          <cell r="B5243">
            <v>511420</v>
          </cell>
          <cell r="C5243" t="str">
            <v>414891729</v>
          </cell>
          <cell r="D5243" t="str">
            <v>FLEXTUENTI</v>
          </cell>
          <cell r="E5243" t="str">
            <v>DESPACHO</v>
          </cell>
          <cell r="F5243" t="str">
            <v>NORMAL</v>
          </cell>
          <cell r="G5243" t="str">
            <v>FT84764</v>
          </cell>
          <cell r="H5243">
            <v>44965</v>
          </cell>
          <cell r="I5243" t="str">
            <v>ENTREGADO</v>
          </cell>
          <cell r="J5243">
            <v>44966</v>
          </cell>
          <cell r="K5243" t="str">
            <v>Kandy Mercado</v>
          </cell>
          <cell r="L5243" t="str">
            <v>FEBRES CORDERO FRANCISCO DE MARCOS  4510  CALLE 19</v>
          </cell>
        </row>
        <row r="5244">
          <cell r="A5244" t="str">
            <v>414891730</v>
          </cell>
          <cell r="B5244">
            <v>511421</v>
          </cell>
          <cell r="C5244" t="str">
            <v>414891730</v>
          </cell>
          <cell r="D5244" t="str">
            <v>FLEXTUENTI</v>
          </cell>
          <cell r="E5244" t="str">
            <v>DESPACHO</v>
          </cell>
          <cell r="F5244" t="str">
            <v>NORMAL</v>
          </cell>
          <cell r="G5244" t="str">
            <v>FT84685</v>
          </cell>
          <cell r="H5244">
            <v>44965</v>
          </cell>
          <cell r="I5244" t="str">
            <v>ENTREGADO</v>
          </cell>
          <cell r="J5244">
            <v>44966</v>
          </cell>
          <cell r="K5244" t="str">
            <v>Katherine Abigail Cepeda Valdiviezo</v>
          </cell>
          <cell r="L5244" t="str">
            <v>TUMBACO   JUAN MONTALVO S5 25  PASAJE GIRASOLES</v>
          </cell>
        </row>
        <row r="5245">
          <cell r="A5245" t="str">
            <v>414891731</v>
          </cell>
          <cell r="B5245">
            <v>511422</v>
          </cell>
          <cell r="C5245" t="str">
            <v>414891731</v>
          </cell>
          <cell r="D5245" t="str">
            <v>FLEXTUENTI</v>
          </cell>
          <cell r="E5245" t="str">
            <v>DESPACHO</v>
          </cell>
          <cell r="F5245" t="str">
            <v>DERIVADO PICK UP</v>
          </cell>
          <cell r="G5245" t="str">
            <v>031080414891731</v>
          </cell>
          <cell r="H5245">
            <v>44965</v>
          </cell>
          <cell r="I5245" t="str">
            <v>DEVOLUCION_EN_PROCESO</v>
          </cell>
          <cell r="J5245">
            <v>44973</v>
          </cell>
          <cell r="K5245" t="str">
            <v>ELSA TEODORA GONZABAY MALAVE</v>
          </cell>
          <cell r="L5245" t="str">
            <v>OFICINA TRAMACO SAN MARINO</v>
          </cell>
        </row>
        <row r="5246">
          <cell r="A5246" t="str">
            <v>414891733</v>
          </cell>
          <cell r="B5246">
            <v>511423</v>
          </cell>
          <cell r="C5246" t="str">
            <v>414891733</v>
          </cell>
          <cell r="D5246" t="str">
            <v>FLEXTUENTI</v>
          </cell>
          <cell r="E5246" t="str">
            <v>DESPACHO</v>
          </cell>
          <cell r="F5246" t="str">
            <v>NORMAL</v>
          </cell>
          <cell r="G5246" t="str">
            <v>031080414891733</v>
          </cell>
          <cell r="H5246">
            <v>44965</v>
          </cell>
          <cell r="I5246" t="str">
            <v>ENTREGADO</v>
          </cell>
          <cell r="J5246">
            <v>44966</v>
          </cell>
          <cell r="K5246" t="str">
            <v>Paola Miranda</v>
          </cell>
          <cell r="L5246" t="str">
            <v>HUACHI CHICO  CALLE DIEGO NOBOA 209 CALLE PASAJE JERONIMO CARRION</v>
          </cell>
        </row>
        <row r="5247">
          <cell r="A5247" t="str">
            <v>414891745</v>
          </cell>
          <cell r="B5247">
            <v>511424</v>
          </cell>
          <cell r="C5247" t="str">
            <v>414891745</v>
          </cell>
          <cell r="D5247" t="str">
            <v>FLEXTUENTI</v>
          </cell>
          <cell r="E5247" t="str">
            <v>DESPACHO</v>
          </cell>
          <cell r="F5247" t="str">
            <v>NORMAL</v>
          </cell>
          <cell r="G5247" t="str">
            <v>FT84684</v>
          </cell>
          <cell r="H5247">
            <v>44965</v>
          </cell>
          <cell r="I5247" t="str">
            <v>ENTREGADO</v>
          </cell>
          <cell r="J5247">
            <v>44966</v>
          </cell>
          <cell r="K5247" t="str">
            <v>Cesar Taco</v>
          </cell>
          <cell r="L5247" t="str">
            <v>CHILLOGALLO CALLE CARMEN ILESCAS LOTE S16 72 CALLE 3</v>
          </cell>
        </row>
        <row r="5248">
          <cell r="A5248" t="str">
            <v>414891754</v>
          </cell>
          <cell r="B5248">
            <v>511425</v>
          </cell>
          <cell r="C5248" t="str">
            <v>414891754</v>
          </cell>
          <cell r="D5248" t="str">
            <v>FLEXTUENTI</v>
          </cell>
          <cell r="E5248" t="str">
            <v>DESPACHO</v>
          </cell>
          <cell r="F5248" t="str">
            <v>NORMAL</v>
          </cell>
          <cell r="G5248" t="str">
            <v>031080414891754</v>
          </cell>
          <cell r="H5248">
            <v>44965</v>
          </cell>
          <cell r="I5248" t="str">
            <v>ENTREGADO</v>
          </cell>
          <cell r="J5248">
            <v>44966</v>
          </cell>
          <cell r="K5248" t="str">
            <v>Claudia Gabriela Oyola</v>
          </cell>
          <cell r="L5248" t="str">
            <v>PUERTO BOLIVAR AV  GENERAL PAEZ  319 AV PICHINCHA</v>
          </cell>
        </row>
        <row r="5249">
          <cell r="A5249" t="str">
            <v>27289</v>
          </cell>
          <cell r="B5249">
            <v>511401</v>
          </cell>
          <cell r="C5249" t="str">
            <v>27289</v>
          </cell>
          <cell r="D5249" t="str">
            <v>CARESTINO</v>
          </cell>
          <cell r="E5249" t="str">
            <v>DESPACHO</v>
          </cell>
          <cell r="G5249" t="str">
            <v>84640</v>
          </cell>
          <cell r="H5249">
            <v>44965</v>
          </cell>
          <cell r="I5249" t="str">
            <v>ENTREGADO</v>
          </cell>
          <cell r="J5249">
            <v>44966</v>
          </cell>
          <cell r="K5249" t="str">
            <v>NELSON GRANJA JIMENEZ</v>
          </cell>
          <cell r="L5249" t="str">
            <v>BOSQUES DE LA COSTA, ETAPA PORTICO DEL BOSQUE MZ 1 V7. ENTRE VIA A LA COSTA. FRENTE A PUERTO AZUL, JUNTO A BAMBU PLAZA</v>
          </cell>
        </row>
        <row r="5250">
          <cell r="A5250" t="str">
            <v>27442</v>
          </cell>
          <cell r="B5250">
            <v>511402</v>
          </cell>
          <cell r="C5250" t="str">
            <v>27442</v>
          </cell>
          <cell r="D5250" t="str">
            <v>CARESTINO</v>
          </cell>
          <cell r="E5250" t="str">
            <v>DESPACHO</v>
          </cell>
          <cell r="G5250" t="str">
            <v>031002004245006</v>
          </cell>
          <cell r="H5250">
            <v>44965</v>
          </cell>
          <cell r="I5250" t="str">
            <v>ENTREGADO</v>
          </cell>
          <cell r="J5250">
            <v>44966</v>
          </cell>
          <cell r="K5250" t="str">
            <v>PATRICIA CHIRIBOGA</v>
          </cell>
          <cell r="L5250" t="str">
            <v>LAS ACACIAS RIO JUBONES Y RIO VINCES CASA 1. ENTRE CONJUNTO DE 4 CASAS ESQUINERA, CASA 1 CREMA DE 3 PISOS CON TEJAS</v>
          </cell>
        </row>
        <row r="5251">
          <cell r="A5251" t="str">
            <v>27444</v>
          </cell>
          <cell r="B5251">
            <v>511403</v>
          </cell>
          <cell r="C5251" t="str">
            <v>27444</v>
          </cell>
          <cell r="D5251" t="str">
            <v>CARESTINO</v>
          </cell>
          <cell r="E5251" t="str">
            <v>DESPACHO</v>
          </cell>
          <cell r="G5251" t="str">
            <v>84641</v>
          </cell>
          <cell r="H5251">
            <v>44965</v>
          </cell>
          <cell r="I5251" t="str">
            <v>ENTREGADO</v>
          </cell>
          <cell r="J5251">
            <v>44966</v>
          </cell>
          <cell r="K5251" t="str">
            <v>DIANA MATUTE</v>
          </cell>
          <cell r="L5251" t="str">
            <v>BOSQUES DE LA COSTA. ETAPA ALTOS DEL BOSQUE. TORRE G 1 PISO/DPTO: 3E. ENTRE FRENTE A PUERTO AZUL</v>
          </cell>
        </row>
        <row r="5252">
          <cell r="A5252" t="str">
            <v>27484</v>
          </cell>
          <cell r="B5252">
            <v>511404</v>
          </cell>
          <cell r="C5252" t="str">
            <v>27484</v>
          </cell>
          <cell r="D5252" t="str">
            <v>CARESTINO</v>
          </cell>
          <cell r="E5252" t="str">
            <v>DESPACHO</v>
          </cell>
          <cell r="G5252" t="str">
            <v>031002004245018</v>
          </cell>
          <cell r="H5252">
            <v>44965</v>
          </cell>
          <cell r="I5252" t="str">
            <v>ENTREGADO</v>
          </cell>
          <cell r="J5252">
            <v>44967</v>
          </cell>
          <cell r="K5252" t="str">
            <v>CARMEN VICTORIA PROANO VERA</v>
          </cell>
          <cell r="L5252" t="str">
            <v>CIUDADELA MUNICIPAL, MARCO TULIO HIDROVO C3 3ERA CASAS CON PUERTA BLANCA EN MARCO TULIO</v>
          </cell>
        </row>
        <row r="5253">
          <cell r="A5253" t="str">
            <v>27511</v>
          </cell>
          <cell r="B5253">
            <v>511405</v>
          </cell>
          <cell r="C5253" t="str">
            <v>27511</v>
          </cell>
          <cell r="D5253" t="str">
            <v>CARESTINO</v>
          </cell>
          <cell r="E5253" t="str">
            <v>DESPACHO</v>
          </cell>
          <cell r="G5253" t="str">
            <v>031002004245026</v>
          </cell>
          <cell r="H5253">
            <v>44965</v>
          </cell>
          <cell r="I5253" t="str">
            <v>ENTREGADO</v>
          </cell>
          <cell r="J5253">
            <v>44966</v>
          </cell>
          <cell r="K5253" t="str">
            <v>PAULINA FIALLOS</v>
          </cell>
          <cell r="L5253" t="str">
            <v>AV. BOLIVARIANA Y PLATON SN. ENTRE JUNTO A TEOJAMA COMERCIAL</v>
          </cell>
        </row>
        <row r="5254">
          <cell r="A5254" t="str">
            <v>FTSTO00143</v>
          </cell>
          <cell r="B5254">
            <v>511400</v>
          </cell>
          <cell r="C5254" t="str">
            <v>FTSTO00143</v>
          </cell>
          <cell r="D5254" t="str">
            <v>CONECEL_DOCUMENTOS</v>
          </cell>
          <cell r="E5254" t="str">
            <v>DESPACHO</v>
          </cell>
          <cell r="G5254" t="str">
            <v>031002004246949</v>
          </cell>
          <cell r="H5254">
            <v>44965</v>
          </cell>
          <cell r="I5254" t="str">
            <v>ENTREGADO</v>
          </cell>
          <cell r="J5254">
            <v>44967</v>
          </cell>
          <cell r="K5254" t="str">
            <v>FERNANDA SABANO</v>
          </cell>
          <cell r="L5254" t="str">
            <v>RETIRA AGENCIA TRAMACO STO DOMINGO VIA QUEVEDO</v>
          </cell>
        </row>
        <row r="5255">
          <cell r="A5255" t="str">
            <v>AGFA_23_041</v>
          </cell>
          <cell r="B5255">
            <v>511399</v>
          </cell>
          <cell r="C5255" t="str">
            <v>AGFA_23_041</v>
          </cell>
          <cell r="D5255" t="str">
            <v>AGFA</v>
          </cell>
          <cell r="E5255" t="str">
            <v>DESPACHO</v>
          </cell>
          <cell r="F5255" t="str">
            <v>NORMAL</v>
          </cell>
          <cell r="G5255" t="str">
            <v>84647</v>
          </cell>
          <cell r="H5255">
            <v>44965</v>
          </cell>
          <cell r="I5255" t="str">
            <v>ENTREGADO</v>
          </cell>
          <cell r="J5255">
            <v>44965</v>
          </cell>
          <cell r="K5255" t="str">
            <v>RAMON ALAVA</v>
          </cell>
          <cell r="L5255" t="str">
            <v>MUCHO LOTE 1 5TA ETAPA MZ 2590 SOLAR 7</v>
          </cell>
        </row>
        <row r="5256">
          <cell r="A5256" t="str">
            <v>RET-001</v>
          </cell>
          <cell r="B5256">
            <v>511398</v>
          </cell>
          <cell r="C5256" t="str">
            <v>RET-001</v>
          </cell>
          <cell r="D5256" t="str">
            <v>TELEAD</v>
          </cell>
          <cell r="E5256" t="str">
            <v>DESPACHO</v>
          </cell>
          <cell r="G5256" t="str">
            <v>FT46736</v>
          </cell>
          <cell r="H5256">
            <v>44965</v>
          </cell>
          <cell r="I5256" t="str">
            <v>ENTREGADO</v>
          </cell>
          <cell r="J5256">
            <v>44966</v>
          </cell>
          <cell r="K5256" t="str">
            <v>FLEXNET DEL ECUADOR</v>
          </cell>
          <cell r="L5256" t="str">
            <v>GARCIA MORENO Y 28 DE JUNIO</v>
          </cell>
        </row>
        <row r="5257">
          <cell r="A5257" t="str">
            <v>98911725</v>
          </cell>
          <cell r="B5257">
            <v>511389</v>
          </cell>
          <cell r="C5257" t="str">
            <v>98911725</v>
          </cell>
          <cell r="D5257" t="str">
            <v>HYCITE</v>
          </cell>
          <cell r="E5257" t="str">
            <v>DESPACHO</v>
          </cell>
          <cell r="F5257" t="str">
            <v>NORMAL</v>
          </cell>
          <cell r="G5257" t="str">
            <v>031002004244924/</v>
          </cell>
          <cell r="H5257">
            <v>44965</v>
          </cell>
          <cell r="I5257" t="str">
            <v>EN_TRANSITO</v>
          </cell>
          <cell r="J5257">
            <v>44973</v>
          </cell>
          <cell r="K5257" t="str">
            <v>WILSON LORENZO</v>
          </cell>
          <cell r="L5257" t="str">
            <v>RECINTO AMAPOLA SAN LORENZO GUARANDA//AMAPOLAS SAN LORENZO 020104 BOLIVAR</v>
          </cell>
        </row>
        <row r="5258">
          <cell r="A5258" t="str">
            <v>98911900</v>
          </cell>
          <cell r="B5258">
            <v>511390</v>
          </cell>
          <cell r="C5258" t="str">
            <v>98911900</v>
          </cell>
          <cell r="D5258" t="str">
            <v>HYCITE</v>
          </cell>
          <cell r="E5258" t="str">
            <v>DESPACHO</v>
          </cell>
          <cell r="F5258" t="str">
            <v>NORMAL</v>
          </cell>
          <cell r="G5258" t="str">
            <v>031002004244925</v>
          </cell>
          <cell r="H5258">
            <v>44965</v>
          </cell>
          <cell r="I5258" t="str">
            <v>ENTREGADO</v>
          </cell>
          <cell r="J5258">
            <v>44967</v>
          </cell>
          <cell r="K5258" t="str">
            <v>GLENDA VERA</v>
          </cell>
          <cell r="L5258" t="str">
            <v>URB TECNIPETROL MZ 9 CASA 7 ESMERALDAS // ESMERALDAS SIMON PLATA TORRES 080119 ESMERALDAS</v>
          </cell>
        </row>
        <row r="5259">
          <cell r="A5259" t="str">
            <v>98912960</v>
          </cell>
          <cell r="B5259">
            <v>511391</v>
          </cell>
          <cell r="C5259" t="str">
            <v>98912960</v>
          </cell>
          <cell r="D5259" t="str">
            <v>HYCITE</v>
          </cell>
          <cell r="E5259" t="str">
            <v>DESPACHO</v>
          </cell>
          <cell r="F5259" t="str">
            <v>NORMAL</v>
          </cell>
          <cell r="G5259" t="str">
            <v>031002004244926</v>
          </cell>
          <cell r="H5259">
            <v>44965</v>
          </cell>
          <cell r="I5259" t="str">
            <v>ENTREGADO</v>
          </cell>
          <cell r="J5259">
            <v>44966</v>
          </cell>
          <cell r="K5259" t="str">
            <v>OLGER ARREGUI</v>
          </cell>
          <cell r="L5259" t="str">
            <v>OLMEDO Y PICHINCHA OLMEDO Y ANTIGUA COLOMBIA GUARANDA-BR 9 DE OCTUBRE ANGEL POLIBIO CHAVES (1ER 020101 BOLIVAR</v>
          </cell>
        </row>
        <row r="5260">
          <cell r="A5260" t="str">
            <v>98914099</v>
          </cell>
          <cell r="B5260">
            <v>511392</v>
          </cell>
          <cell r="C5260" t="str">
            <v>98914099</v>
          </cell>
          <cell r="D5260" t="str">
            <v>HYCITE</v>
          </cell>
          <cell r="E5260" t="str">
            <v>DESPACHO</v>
          </cell>
          <cell r="F5260" t="str">
            <v>NORMAL</v>
          </cell>
          <cell r="G5260" t="str">
            <v>ITQ6691</v>
          </cell>
          <cell r="H5260">
            <v>44965</v>
          </cell>
          <cell r="I5260" t="str">
            <v>ENTREGADO</v>
          </cell>
          <cell r="J5260">
            <v>44966</v>
          </cell>
          <cell r="K5260" t="str">
            <v>ALBA CARDENAS</v>
          </cell>
          <cell r="L5260" t="str">
            <v>CALLE GENOVA S/N Y CALLE CAPRI CONJ GENO 2 CASA C3 TRAS EL TERMINAL DE CARCELEN QUITO // BELLAVISTA DE CABRITAS CARCELEN 170133 PICHINCHA</v>
          </cell>
        </row>
        <row r="5261">
          <cell r="A5261" t="str">
            <v>98914631</v>
          </cell>
          <cell r="B5261">
            <v>511393</v>
          </cell>
          <cell r="C5261" t="str">
            <v>98914631</v>
          </cell>
          <cell r="D5261" t="str">
            <v>HYCITE</v>
          </cell>
          <cell r="E5261" t="str">
            <v>DESPACHO</v>
          </cell>
          <cell r="F5261" t="str">
            <v>NORMAL</v>
          </cell>
          <cell r="G5261" t="str">
            <v>ITG6692</v>
          </cell>
          <cell r="H5261">
            <v>44965</v>
          </cell>
          <cell r="I5261" t="str">
            <v>ENTREGADO</v>
          </cell>
          <cell r="J5261">
            <v>44966</v>
          </cell>
          <cell r="K5261" t="str">
            <v>ALESSIA SALTOS</v>
          </cell>
          <cell r="L5261" t="str">
            <v>AV. LAS AGUAS 0211. EDF 1111. INTERSECCION JIGUAS LAURELES  TARQUI 090507 GUAYAS</v>
          </cell>
        </row>
        <row r="5262">
          <cell r="A5262" t="str">
            <v>98915244</v>
          </cell>
          <cell r="B5262">
            <v>511394</v>
          </cell>
          <cell r="C5262" t="str">
            <v>98915244</v>
          </cell>
          <cell r="D5262" t="str">
            <v>HYCITE</v>
          </cell>
          <cell r="E5262" t="str">
            <v>DESPACHO</v>
          </cell>
          <cell r="F5262" t="str">
            <v>NORMAL</v>
          </cell>
          <cell r="G5262" t="str">
            <v>031002004244927</v>
          </cell>
          <cell r="H5262">
            <v>44965</v>
          </cell>
          <cell r="I5262" t="str">
            <v>ENTREGADO</v>
          </cell>
          <cell r="J5262">
            <v>44966</v>
          </cell>
          <cell r="K5262" t="str">
            <v>FRANKLIN YONI CEBALLOS DIAZ</v>
          </cell>
          <cell r="L5262" t="str">
            <v>AV JAIME ROLDAS E30 55 CALLE A MEGA ELECTRICA CENTRAL JOYA DE LA SUCLAN//JOYA DE LA SUCLAN JOYA DE LA SUCLAN 220101 ORELLANA</v>
          </cell>
        </row>
        <row r="5263">
          <cell r="A5263" t="str">
            <v>98915618</v>
          </cell>
          <cell r="B5263">
            <v>511395</v>
          </cell>
          <cell r="C5263" t="str">
            <v>98915618</v>
          </cell>
          <cell r="D5263" t="str">
            <v>HYCITE</v>
          </cell>
          <cell r="E5263" t="str">
            <v>DESPACHO</v>
          </cell>
          <cell r="F5263" t="str">
            <v>NORMAL</v>
          </cell>
          <cell r="G5263" t="str">
            <v>ITQ6693</v>
          </cell>
          <cell r="H5263">
            <v>44965</v>
          </cell>
          <cell r="I5263" t="str">
            <v>ENTREGADO</v>
          </cell>
          <cell r="J5263">
            <v>44970</v>
          </cell>
          <cell r="K5263" t="str">
            <v>JAIME ALARCON</v>
          </cell>
          <cell r="L5263" t="str">
            <v>SORANGE S2 -75 Y JOSE MARIA BECERRA FRENTE PUNTA PUNTERIOR ESCUELA FARQUI QUITO ** BARRIO ZANGAI QUITO 170201 PICHINCHA</v>
          </cell>
        </row>
        <row r="5264">
          <cell r="A5264" t="str">
            <v>98915867</v>
          </cell>
          <cell r="B5264">
            <v>511396</v>
          </cell>
          <cell r="C5264" t="str">
            <v>98915867</v>
          </cell>
          <cell r="D5264" t="str">
            <v>HYCITE</v>
          </cell>
          <cell r="E5264" t="str">
            <v>DESPACHO</v>
          </cell>
          <cell r="F5264" t="str">
            <v>NORMAL</v>
          </cell>
          <cell r="G5264" t="str">
            <v>ITQ6694</v>
          </cell>
          <cell r="H5264">
            <v>44965</v>
          </cell>
          <cell r="I5264" t="str">
            <v>ENTREGADO</v>
          </cell>
          <cell r="J5264">
            <v>44966</v>
          </cell>
          <cell r="K5264" t="str">
            <v>GRACE TAYLOR</v>
          </cell>
          <cell r="L5264" t="str">
            <v>RIO COFANES Y BARTOLOME DE SEGOVIA E1 - 53 ATRAS DE LA GASOLINERIA TERPEL QUITO INAQUITO 170501 PICHINCHA</v>
          </cell>
        </row>
        <row r="5265">
          <cell r="A5265" t="str">
            <v>98916506</v>
          </cell>
          <cell r="B5265">
            <v>511397</v>
          </cell>
          <cell r="C5265" t="str">
            <v>98916506</v>
          </cell>
          <cell r="D5265" t="str">
            <v>HYCITE</v>
          </cell>
          <cell r="E5265" t="str">
            <v>DESPACHO</v>
          </cell>
          <cell r="F5265" t="str">
            <v>NORMAL</v>
          </cell>
          <cell r="G5265" t="str">
            <v>ITQ6695</v>
          </cell>
          <cell r="H5265">
            <v>44965</v>
          </cell>
          <cell r="I5265" t="str">
            <v>ENTREGADO</v>
          </cell>
          <cell r="J5265">
            <v>44966</v>
          </cell>
          <cell r="K5265" t="str">
            <v>GLADYS CORREA</v>
          </cell>
          <cell r="L5265" t="str">
            <v>CALLE C # DE CASA OE8266 Y CALLE E BARRIO URBANIZACIA,N VENCEDORES DE PICHIN QUITO MARCOPAMBA 170607 PICHINCHA</v>
          </cell>
        </row>
        <row r="5266">
          <cell r="A5266" t="str">
            <v>98897210</v>
          </cell>
          <cell r="B5266">
            <v>511350</v>
          </cell>
          <cell r="C5266" t="str">
            <v>98897210</v>
          </cell>
          <cell r="D5266" t="str">
            <v>HYCITE</v>
          </cell>
          <cell r="E5266" t="str">
            <v>DESPACHO</v>
          </cell>
          <cell r="F5266" t="str">
            <v>NORMAL</v>
          </cell>
          <cell r="G5266" t="str">
            <v>031002004244901</v>
          </cell>
          <cell r="H5266">
            <v>44965</v>
          </cell>
          <cell r="I5266" t="str">
            <v>ENTREGADO</v>
          </cell>
          <cell r="J5266">
            <v>44966</v>
          </cell>
          <cell r="K5266" t="str">
            <v>MARIA BERNAL</v>
          </cell>
          <cell r="L5266" t="str">
            <v>VICTOR VENTIMILLA O Y CARLOS DERECHA A LA IGLESIA JESUS SOLO MILAGRO//MILAGRO MILAGRO 091701 GUAYAS</v>
          </cell>
        </row>
        <row r="5267">
          <cell r="A5267" t="str">
            <v>98899266</v>
          </cell>
          <cell r="B5267">
            <v>511351</v>
          </cell>
          <cell r="C5267" t="str">
            <v>98899266</v>
          </cell>
          <cell r="D5267" t="str">
            <v>HYCITE</v>
          </cell>
          <cell r="E5267" t="str">
            <v>DESPACHO</v>
          </cell>
          <cell r="F5267" t="str">
            <v>NORMAL</v>
          </cell>
          <cell r="G5267" t="str">
            <v>031002004244902 / 031002004265541</v>
          </cell>
          <cell r="H5267">
            <v>44965</v>
          </cell>
          <cell r="I5267" t="str">
            <v>EN_TRANSITO</v>
          </cell>
          <cell r="J5267">
            <v>44972</v>
          </cell>
          <cell r="K5267" t="str">
            <v>NELIZ EFRODITA SALTOS CHICA</v>
          </cell>
          <cell r="L5267" t="str">
            <v>CALLE WASHINGTON Y JAMBELI, TERCERA ENTRADA, CASA DE 3 PISOS AL FINAL DEL CALLEJON, LA ULTIMA CASA CLIENTE SOLICITA QUE LE LLAMEN ANTES DE LA ENTREGA PROVINCIA: MANABI. CANTÓN: CHONE.PARROQUIA: CHONE</v>
          </cell>
        </row>
        <row r="5268">
          <cell r="A5268" t="str">
            <v>98899332</v>
          </cell>
          <cell r="B5268">
            <v>511352</v>
          </cell>
          <cell r="C5268" t="str">
            <v>98899332</v>
          </cell>
          <cell r="D5268" t="str">
            <v>HYCITE</v>
          </cell>
          <cell r="E5268" t="str">
            <v>DESPACHO</v>
          </cell>
          <cell r="F5268" t="str">
            <v>NORMAL</v>
          </cell>
          <cell r="G5268" t="str">
            <v>031002004245407</v>
          </cell>
          <cell r="H5268">
            <v>44965</v>
          </cell>
          <cell r="I5268" t="str">
            <v>ENTREGADO</v>
          </cell>
          <cell r="J5268">
            <v>44970</v>
          </cell>
          <cell r="K5268" t="str">
            <v>FRANKLIN MONTOYA</v>
          </cell>
          <cell r="L5268" t="str">
            <v>B SAN VICENTE BAA,OS A O BAA,OS SAN VICENTE CASA COLOR BEIGE CAMILO PONCE ENRIQUEZ // PONCE ENRIQUEZ CAMILO PONCE ENRIQUEZ 010703 AZUAY</v>
          </cell>
        </row>
        <row r="5269">
          <cell r="A5269" t="str">
            <v>98899444</v>
          </cell>
          <cell r="B5269">
            <v>511353</v>
          </cell>
          <cell r="C5269" t="str">
            <v>98899444</v>
          </cell>
          <cell r="D5269" t="str">
            <v>HYCITE</v>
          </cell>
          <cell r="E5269" t="str">
            <v>DESPACHO</v>
          </cell>
          <cell r="F5269" t="str">
            <v>NORMAL</v>
          </cell>
          <cell r="G5269" t="str">
            <v>031002004244904</v>
          </cell>
          <cell r="H5269">
            <v>44965</v>
          </cell>
          <cell r="I5269" t="str">
            <v>DEVOLUCION_EN_PROCESO</v>
          </cell>
          <cell r="J5269">
            <v>44972</v>
          </cell>
          <cell r="K5269" t="str">
            <v>LUIS URDIALES</v>
          </cell>
          <cell r="L5269" t="str">
            <v>MARTHA BUCARAM RUMINAHUI EL PANGUI ** TUNDAYME TUNDAYME 190402 ZAMORA-CHINCHIPE</v>
          </cell>
        </row>
        <row r="5270">
          <cell r="A5270" t="str">
            <v>98899455</v>
          </cell>
          <cell r="B5270">
            <v>511354</v>
          </cell>
          <cell r="C5270" t="str">
            <v>98899455</v>
          </cell>
          <cell r="D5270" t="str">
            <v>HYCITE</v>
          </cell>
          <cell r="E5270" t="str">
            <v>DESPACHO</v>
          </cell>
          <cell r="F5270" t="str">
            <v>NORMAL</v>
          </cell>
          <cell r="G5270" t="str">
            <v>031002004245408</v>
          </cell>
          <cell r="H5270">
            <v>44965</v>
          </cell>
          <cell r="I5270" t="str">
            <v>ENTREGADO</v>
          </cell>
          <cell r="J5270">
            <v>44968</v>
          </cell>
          <cell r="K5270" t="str">
            <v>HENRY CORREA</v>
          </cell>
          <cell r="L5270" t="str">
            <v>RIO SANTIAGO Y RIO UPANO CASA ESQUINERA COLOR BEIGE 2 PISOS GUALAQUIZA // GUALAQUIZA GUALAQUIZA 140401 MORONA-SANTIAGO</v>
          </cell>
        </row>
        <row r="5271">
          <cell r="A5271" t="str">
            <v>98899934</v>
          </cell>
          <cell r="B5271">
            <v>511355</v>
          </cell>
          <cell r="C5271" t="str">
            <v>98899934</v>
          </cell>
          <cell r="D5271" t="str">
            <v>HYCITE</v>
          </cell>
          <cell r="E5271" t="str">
            <v>DESPACHO</v>
          </cell>
          <cell r="F5271" t="str">
            <v>NORMAL</v>
          </cell>
          <cell r="G5271" t="str">
            <v>ITG6675</v>
          </cell>
          <cell r="H5271">
            <v>44965</v>
          </cell>
          <cell r="I5271" t="str">
            <v>ENTREGADO</v>
          </cell>
          <cell r="J5271">
            <v>44966</v>
          </cell>
          <cell r="K5271" t="str">
            <v>JESUS E VELARDE CORREA</v>
          </cell>
          <cell r="L5271" t="str">
            <v>KENNEDY NORTE SOL 02 MZ 0301 FRENTE AL CONSULADO DE PANAMA  TARQUI 090506 GUAYAS</v>
          </cell>
        </row>
        <row r="5272">
          <cell r="A5272" t="str">
            <v>98900015</v>
          </cell>
          <cell r="B5272">
            <v>511356</v>
          </cell>
          <cell r="C5272" t="str">
            <v>98900015</v>
          </cell>
          <cell r="D5272" t="str">
            <v>HYCITE</v>
          </cell>
          <cell r="E5272" t="str">
            <v>DESPACHO</v>
          </cell>
          <cell r="F5272" t="str">
            <v>NORMAL</v>
          </cell>
          <cell r="G5272" t="str">
            <v>031002004244906</v>
          </cell>
          <cell r="H5272">
            <v>44965</v>
          </cell>
          <cell r="I5272" t="str">
            <v>ENTREGADO</v>
          </cell>
          <cell r="J5272">
            <v>44967</v>
          </cell>
          <cell r="K5272" t="str">
            <v>HERNAN VELEZ</v>
          </cell>
          <cell r="L5272" t="str">
            <v>AV PIO JARAMILLO 70137 KENNEDY FRENTE A DINCO LEON LOJA // LA TABEIDA LOJA 110150 LOJA</v>
          </cell>
        </row>
        <row r="5273">
          <cell r="A5273" t="str">
            <v>98900510</v>
          </cell>
          <cell r="B5273">
            <v>511358</v>
          </cell>
          <cell r="C5273" t="str">
            <v>98900510</v>
          </cell>
          <cell r="D5273" t="str">
            <v>HYCITE</v>
          </cell>
          <cell r="E5273" t="str">
            <v>DESPACHO</v>
          </cell>
          <cell r="F5273" t="str">
            <v>NORMAL</v>
          </cell>
          <cell r="G5273" t="str">
            <v>031002004244907</v>
          </cell>
          <cell r="H5273">
            <v>44965</v>
          </cell>
          <cell r="I5273" t="str">
            <v>ENTREGADO</v>
          </cell>
          <cell r="J5273">
            <v>44972</v>
          </cell>
          <cell r="K5273" t="str">
            <v>PIERINA BUENAVENTURA</v>
          </cell>
          <cell r="L5273" t="str">
            <v>SUCRE Y OLMEDO JUNTO CONSULTORIO VILLA CRESES CASA ESQUINA MONTECRISTI//SANTUARIO MONTECRISTI 130208 MANABI</v>
          </cell>
        </row>
        <row r="5274">
          <cell r="A5274" t="str">
            <v>98900589</v>
          </cell>
          <cell r="B5274">
            <v>511359</v>
          </cell>
          <cell r="C5274" t="str">
            <v>98900589</v>
          </cell>
          <cell r="D5274" t="str">
            <v>HYCITE</v>
          </cell>
          <cell r="E5274" t="str">
            <v>DESPACHO</v>
          </cell>
          <cell r="F5274" t="str">
            <v>NORMAL</v>
          </cell>
          <cell r="G5274" t="str">
            <v>031002004244908</v>
          </cell>
          <cell r="H5274">
            <v>44965</v>
          </cell>
          <cell r="I5274" t="str">
            <v>ENTREGADO</v>
          </cell>
          <cell r="J5274">
            <v>44970</v>
          </cell>
          <cell r="K5274" t="str">
            <v>MANUEL BASURTO</v>
          </cell>
          <cell r="L5274" t="str">
            <v>SEPTIMA Y ORIENTE DIAGONAL ATRAS DE LA COOP DE TRANSPORTE BUENA FE BUENA FE // COOP TRANSP BUENA FE SAN JACINTO DE BUENA FE 130606 LOS RIOS</v>
          </cell>
        </row>
        <row r="5275">
          <cell r="A5275" t="str">
            <v>98900991</v>
          </cell>
          <cell r="B5275">
            <v>511360</v>
          </cell>
          <cell r="C5275" t="str">
            <v>98900991</v>
          </cell>
          <cell r="D5275" t="str">
            <v>HYCITE</v>
          </cell>
          <cell r="E5275" t="str">
            <v>DESPACHO</v>
          </cell>
          <cell r="F5275" t="str">
            <v>NORMAL</v>
          </cell>
          <cell r="G5275" t="str">
            <v>ITG6677</v>
          </cell>
          <cell r="H5275">
            <v>44965</v>
          </cell>
          <cell r="I5275" t="str">
            <v>ENTREGADO</v>
          </cell>
          <cell r="J5275">
            <v>44966</v>
          </cell>
          <cell r="K5275" t="str">
            <v>MILTON VELASCO</v>
          </cell>
          <cell r="L5275" t="str">
            <v>PRADERA 2 MZ D25 VILLA 4 DIAGONAL AL COLEGIO TRUJILLO GUAYAQUIL//GUAYAQUIL XIMENA 090102 GUAYAS</v>
          </cell>
        </row>
        <row r="5276">
          <cell r="A5276" t="str">
            <v>98901243</v>
          </cell>
          <cell r="B5276">
            <v>511361</v>
          </cell>
          <cell r="C5276" t="str">
            <v>98901243</v>
          </cell>
          <cell r="D5276" t="str">
            <v>HYCITE</v>
          </cell>
          <cell r="E5276" t="str">
            <v>DESPACHO</v>
          </cell>
          <cell r="F5276" t="str">
            <v>NORMAL</v>
          </cell>
          <cell r="G5276" t="str">
            <v>ITQ6678</v>
          </cell>
          <cell r="H5276">
            <v>44965</v>
          </cell>
          <cell r="I5276" t="str">
            <v>ENTREGADO</v>
          </cell>
          <cell r="J5276">
            <v>44966</v>
          </cell>
          <cell r="K5276" t="str">
            <v>ESTEBAN MOSQUERA</v>
          </cell>
          <cell r="L5276" t="str">
            <v>E4 ALEMANIA N32172 N33 PISO OE2-4 FRENTE EMPRESA AGUA POTABLE POR ALEMANI  IA,AQUITO 170508 PICHINCHA</v>
          </cell>
        </row>
        <row r="5277">
          <cell r="A5277" t="str">
            <v>98901323</v>
          </cell>
          <cell r="B5277">
            <v>511362</v>
          </cell>
          <cell r="C5277" t="str">
            <v>98901323</v>
          </cell>
          <cell r="D5277" t="str">
            <v>HYCITE</v>
          </cell>
          <cell r="E5277" t="str">
            <v>DESPACHO</v>
          </cell>
          <cell r="F5277" t="str">
            <v>NORMAL</v>
          </cell>
          <cell r="G5277" t="str">
            <v>031002004244909</v>
          </cell>
          <cell r="H5277">
            <v>44965</v>
          </cell>
          <cell r="I5277" t="str">
            <v>ENTREGADO</v>
          </cell>
          <cell r="J5277">
            <v>44966</v>
          </cell>
          <cell r="K5277" t="str">
            <v>MARIANA GRANDA</v>
          </cell>
          <cell r="L5277" t="str">
            <v>CDLA LAS BRISAS MZ B06 VILLA 140 Y 4TA AVENIDA MACHALA//MACHALA PROVIDENCIA 070219 EL ORO</v>
          </cell>
        </row>
        <row r="5278">
          <cell r="A5278" t="str">
            <v>98901406</v>
          </cell>
          <cell r="B5278">
            <v>511363</v>
          </cell>
          <cell r="C5278" t="str">
            <v>98901406</v>
          </cell>
          <cell r="D5278" t="str">
            <v>HYCITE</v>
          </cell>
          <cell r="E5278" t="str">
            <v>DESPACHO</v>
          </cell>
          <cell r="F5278" t="str">
            <v>NORMAL</v>
          </cell>
          <cell r="G5278" t="str">
            <v>031002004244910</v>
          </cell>
          <cell r="H5278">
            <v>44965</v>
          </cell>
          <cell r="I5278" t="str">
            <v>ENTREGADO</v>
          </cell>
          <cell r="J5278">
            <v>44967</v>
          </cell>
          <cell r="K5278" t="str">
            <v>DANNY SANTANA</v>
          </cell>
          <cell r="L5278" t="str">
            <v>RIO ATACAMES Y RIO MADRE CASA ESQUINERA ESMERALDAS//SAN MARTIN ESMERALDAS 080103 ESMERALDAS</v>
          </cell>
        </row>
        <row r="5279">
          <cell r="A5279" t="str">
            <v>98901661</v>
          </cell>
          <cell r="B5279">
            <v>511364</v>
          </cell>
          <cell r="C5279" t="str">
            <v>98901661</v>
          </cell>
          <cell r="D5279" t="str">
            <v>HYCITE</v>
          </cell>
          <cell r="E5279" t="str">
            <v>DESPACHO</v>
          </cell>
          <cell r="F5279" t="str">
            <v>NORMAL</v>
          </cell>
          <cell r="G5279" t="str">
            <v>031002004244911</v>
          </cell>
          <cell r="H5279">
            <v>44965</v>
          </cell>
          <cell r="I5279" t="str">
            <v>ENTREGADO</v>
          </cell>
          <cell r="J5279">
            <v>44967</v>
          </cell>
          <cell r="K5279" t="str">
            <v>BLANCA CLAUDETE</v>
          </cell>
          <cell r="L5279" t="str">
            <v>PADRE OSVALDO RODRIGUEZ, LEONOR ROJAS HERMOSO A 2 CUADRAS DEL COLG NARANJAL // NARANJAL NARANJAL 091150 GUAYAS</v>
          </cell>
        </row>
        <row r="5280">
          <cell r="A5280" t="str">
            <v>98901735</v>
          </cell>
          <cell r="B5280">
            <v>511365</v>
          </cell>
          <cell r="C5280" t="str">
            <v>98901735</v>
          </cell>
          <cell r="D5280" t="str">
            <v>HYCITE</v>
          </cell>
          <cell r="E5280" t="str">
            <v>DESPACHO</v>
          </cell>
          <cell r="F5280" t="str">
            <v>NORMAL</v>
          </cell>
          <cell r="G5280" t="str">
            <v>ITG6679</v>
          </cell>
          <cell r="H5280">
            <v>44965</v>
          </cell>
          <cell r="I5280" t="str">
            <v>ENTREGADO</v>
          </cell>
          <cell r="J5280">
            <v>44966</v>
          </cell>
          <cell r="K5280" t="str">
            <v>NIURKA CONFORME</v>
          </cell>
          <cell r="L5280" t="str">
            <v>KM 16 42 VI DAULE BEATA BLOQUE 1 V 12 FRENTE DEL TIA GUAYAQUIL//GUAYAQUIL PASCUALES 090707 GUAYAS</v>
          </cell>
        </row>
        <row r="5281">
          <cell r="A5281" t="str">
            <v>98902027</v>
          </cell>
          <cell r="B5281">
            <v>511366</v>
          </cell>
          <cell r="C5281" t="str">
            <v>98902027</v>
          </cell>
          <cell r="D5281" t="str">
            <v>HYCITE</v>
          </cell>
          <cell r="E5281" t="str">
            <v>DESPACHO</v>
          </cell>
          <cell r="F5281" t="str">
            <v>NORMAL</v>
          </cell>
          <cell r="G5281" t="str">
            <v>ITG6680</v>
          </cell>
          <cell r="H5281">
            <v>44965</v>
          </cell>
          <cell r="I5281" t="str">
            <v>ENTREGADO</v>
          </cell>
          <cell r="J5281">
            <v>44966</v>
          </cell>
          <cell r="K5281" t="str">
            <v>DANIEL CASTILLO</v>
          </cell>
          <cell r="L5281" t="str">
            <v>COLINAS DEL MAESTRO MZ 636 V-17 GUAYAQUIL // NORTE TARQUI 090703 GUAYAS</v>
          </cell>
        </row>
        <row r="5282">
          <cell r="A5282" t="str">
            <v>98902315</v>
          </cell>
          <cell r="B5282">
            <v>511367</v>
          </cell>
          <cell r="C5282" t="str">
            <v>98902315</v>
          </cell>
          <cell r="D5282" t="str">
            <v>HYCITE</v>
          </cell>
          <cell r="E5282" t="str">
            <v>DESPACHO</v>
          </cell>
          <cell r="F5282" t="str">
            <v>NORMAL</v>
          </cell>
          <cell r="G5282" t="str">
            <v>031002004245409</v>
          </cell>
          <cell r="H5282">
            <v>44965</v>
          </cell>
          <cell r="I5282" t="str">
            <v>ENTREGADO</v>
          </cell>
          <cell r="J5282">
            <v>44967</v>
          </cell>
          <cell r="K5282" t="str">
            <v>ANGEL VEINTIMILLA</v>
          </cell>
          <cell r="L5282" t="str">
            <v>CASTANOS 327-37 CASCARILLAS Y YUMFINQUE LOJA &amp;&amp; YAGUANCUNA SAN SEBASTIAN 110111 LOJA</v>
          </cell>
        </row>
        <row r="5283">
          <cell r="A5283" t="str">
            <v>98903379</v>
          </cell>
          <cell r="B5283">
            <v>511368</v>
          </cell>
          <cell r="C5283" t="str">
            <v>98903379</v>
          </cell>
          <cell r="D5283" t="str">
            <v>HYCITE</v>
          </cell>
          <cell r="E5283" t="str">
            <v>DESPACHO</v>
          </cell>
          <cell r="F5283" t="str">
            <v>NORMAL</v>
          </cell>
          <cell r="G5283" t="str">
            <v>031002004244913</v>
          </cell>
          <cell r="H5283">
            <v>44965</v>
          </cell>
          <cell r="I5283" t="str">
            <v>ENTREGADO</v>
          </cell>
          <cell r="J5283">
            <v>44967</v>
          </cell>
          <cell r="K5283" t="str">
            <v>MARIA SANTANA</v>
          </cell>
          <cell r="L5283" t="str">
            <v>VILLA DEL 73 DEL DIVINO NIA,O MAARGEN IZQUIERDO ESMERALDAS // VUETA LARGA ESMERALDAS 080103 ESMERALDAS</v>
          </cell>
        </row>
        <row r="5284">
          <cell r="A5284" t="str">
            <v>98903473</v>
          </cell>
          <cell r="B5284">
            <v>511369</v>
          </cell>
          <cell r="C5284" t="str">
            <v>98903473</v>
          </cell>
          <cell r="D5284" t="str">
            <v>HYCITE</v>
          </cell>
          <cell r="E5284" t="str">
            <v>DESPACHO</v>
          </cell>
          <cell r="F5284" t="str">
            <v>NORMAL</v>
          </cell>
          <cell r="G5284" t="str">
            <v>ITG6681</v>
          </cell>
          <cell r="H5284">
            <v>44965</v>
          </cell>
          <cell r="I5284" t="str">
            <v>ENTREGADO</v>
          </cell>
          <cell r="J5284">
            <v>44966</v>
          </cell>
          <cell r="K5284" t="str">
            <v>KELLY POZO</v>
          </cell>
          <cell r="L5284" t="str">
            <v>CIUDADELA EL RECREO 11 MZ 222 SL #22 ESQUINA DURAN // EL RECREO - DURAN EL RECREO 092405 GUAYAS</v>
          </cell>
        </row>
        <row r="5285">
          <cell r="A5285" t="str">
            <v>98903757</v>
          </cell>
          <cell r="B5285">
            <v>511370</v>
          </cell>
          <cell r="C5285" t="str">
            <v>98903757</v>
          </cell>
          <cell r="D5285" t="str">
            <v>HYCITE</v>
          </cell>
          <cell r="E5285" t="str">
            <v>DESPACHO</v>
          </cell>
          <cell r="F5285" t="str">
            <v>NORMAL</v>
          </cell>
          <cell r="G5285" t="str">
            <v>031002004244914</v>
          </cell>
          <cell r="H5285">
            <v>44965</v>
          </cell>
          <cell r="I5285" t="str">
            <v>ENTREGADO</v>
          </cell>
          <cell r="J5285">
            <v>44971</v>
          </cell>
          <cell r="K5285" t="str">
            <v>KIMBERLIN ORRALA</v>
          </cell>
          <cell r="L5285" t="str">
            <v>AV METROPOLITANA CALLE 11 ENTRADA FRENTE SERVIENTREGA TIENDA ANGELITA PORTOVIEJO // LAS BANDERAS ANDRES DE VERA 130109 MANABI</v>
          </cell>
        </row>
        <row r="5286">
          <cell r="A5286" t="str">
            <v>98903881</v>
          </cell>
          <cell r="B5286">
            <v>511371</v>
          </cell>
          <cell r="C5286" t="str">
            <v>98903881</v>
          </cell>
          <cell r="D5286" t="str">
            <v>HYCITE</v>
          </cell>
          <cell r="E5286" t="str">
            <v>DESPACHO</v>
          </cell>
          <cell r="F5286" t="str">
            <v>NORMAL</v>
          </cell>
          <cell r="G5286" t="str">
            <v>031002004244915</v>
          </cell>
          <cell r="H5286">
            <v>44965</v>
          </cell>
          <cell r="I5286" t="str">
            <v>ENTREGADO</v>
          </cell>
          <cell r="J5286">
            <v>44967</v>
          </cell>
          <cell r="K5286" t="str">
            <v>VICENTE MATAMOROS</v>
          </cell>
          <cell r="L5286" t="str">
            <v>ANDRES BELLO 168-136 Y LUIS FELIPE LOJA MIGUEL ANGEL SUAREZ LOJA// EL PANECILLO SAN SEBASTIAN 110108 LOJA</v>
          </cell>
        </row>
        <row r="5287">
          <cell r="A5287" t="str">
            <v>98903896</v>
          </cell>
          <cell r="B5287">
            <v>511372</v>
          </cell>
          <cell r="C5287" t="str">
            <v>98903896</v>
          </cell>
          <cell r="D5287" t="str">
            <v>HYCITE</v>
          </cell>
          <cell r="E5287" t="str">
            <v>DESPACHO</v>
          </cell>
          <cell r="F5287" t="str">
            <v>NORMAL</v>
          </cell>
          <cell r="G5287" t="str">
            <v>ITQ6682 / ITQ7211</v>
          </cell>
          <cell r="H5287">
            <v>44965</v>
          </cell>
          <cell r="I5287" t="str">
            <v>ENTREGADO</v>
          </cell>
          <cell r="J5287">
            <v>44972</v>
          </cell>
          <cell r="K5287" t="str">
            <v>JONATHAN PALACIOS</v>
          </cell>
          <cell r="L5287" t="str">
            <v>RIO COFANES 328 BARTOLOME DE SEGOVIA DETRAS DE LA GASOLINERA TERPEL PROVINCIA PICHINCHA, QUITO QUITO DISTRITO METROPOLIT.</v>
          </cell>
        </row>
        <row r="5288">
          <cell r="A5288" t="str">
            <v>98904330</v>
          </cell>
          <cell r="B5288">
            <v>511373</v>
          </cell>
          <cell r="C5288" t="str">
            <v>98904330</v>
          </cell>
          <cell r="D5288" t="str">
            <v>HYCITE</v>
          </cell>
          <cell r="E5288" t="str">
            <v>DESPACHO</v>
          </cell>
          <cell r="F5288" t="str">
            <v>NORMAL</v>
          </cell>
          <cell r="G5288" t="str">
            <v>031002004244916</v>
          </cell>
          <cell r="H5288">
            <v>44965</v>
          </cell>
          <cell r="I5288" t="str">
            <v>ENTREGADO</v>
          </cell>
          <cell r="J5288">
            <v>44970</v>
          </cell>
          <cell r="K5288" t="str">
            <v>GINA LLANLLAN</v>
          </cell>
          <cell r="L5288" t="str">
            <v>JOSE ACCETOLEN ENTRE ARMANDO ARIAS Y LUIS BASTIDAS A UNA CUADRA DEL PARQUE YANTZAZA//CENTRO YANTZAZA 180550 ZAMORA-CHINCHIPE</v>
          </cell>
        </row>
        <row r="5289">
          <cell r="A5289" t="str">
            <v>98904421</v>
          </cell>
          <cell r="B5289">
            <v>511374</v>
          </cell>
          <cell r="C5289" t="str">
            <v>98904421</v>
          </cell>
          <cell r="D5289" t="str">
            <v>HYCITE</v>
          </cell>
          <cell r="E5289" t="str">
            <v>DESPACHO</v>
          </cell>
          <cell r="F5289" t="str">
            <v>NORMAL</v>
          </cell>
          <cell r="G5289" t="str">
            <v>031002004244917</v>
          </cell>
          <cell r="H5289">
            <v>44965</v>
          </cell>
          <cell r="I5289" t="str">
            <v>ENTREGADO</v>
          </cell>
          <cell r="J5289">
            <v>44970</v>
          </cell>
          <cell r="K5289" t="str">
            <v>FAUSTO DAVILA</v>
          </cell>
          <cell r="L5289" t="str">
            <v>FRENTE A GRUPO ROLDAN BARRIO AMAZONAS EN AV IVAN RIOFRIO YANTZAZA//CENTRO YANTZAZA 190550 ZAMORA-CHINCHIPE</v>
          </cell>
        </row>
        <row r="5290">
          <cell r="A5290" t="str">
            <v>98904574</v>
          </cell>
          <cell r="B5290">
            <v>511375</v>
          </cell>
          <cell r="C5290" t="str">
            <v>98904574</v>
          </cell>
          <cell r="D5290" t="str">
            <v>HYCITE</v>
          </cell>
          <cell r="E5290" t="str">
            <v>DESPACHO</v>
          </cell>
          <cell r="F5290" t="str">
            <v>NORMAL</v>
          </cell>
          <cell r="G5290" t="str">
            <v>031002004244918</v>
          </cell>
          <cell r="H5290">
            <v>44965</v>
          </cell>
          <cell r="I5290" t="str">
            <v>ENTREGADO</v>
          </cell>
          <cell r="J5290">
            <v>44967</v>
          </cell>
          <cell r="K5290" t="str">
            <v>ANGEL BRIONES</v>
          </cell>
          <cell r="L5290" t="str">
            <v>MOCORA VIA SANTA ESCUELA BABAHOYO COMEDOR BACHITA TALLER BRIONES PORTOVIEJO//COLON COLON (MA) 130118 MANABI</v>
          </cell>
        </row>
        <row r="5291">
          <cell r="A5291" t="str">
            <v>98905813</v>
          </cell>
          <cell r="B5291">
            <v>511376</v>
          </cell>
          <cell r="C5291" t="str">
            <v>98905813</v>
          </cell>
          <cell r="D5291" t="str">
            <v>HYCITE</v>
          </cell>
          <cell r="E5291" t="str">
            <v>DESPACHO</v>
          </cell>
          <cell r="F5291" t="str">
            <v>NORMAL</v>
          </cell>
          <cell r="G5291" t="str">
            <v>ITG6683</v>
          </cell>
          <cell r="H5291">
            <v>44965</v>
          </cell>
          <cell r="I5291" t="str">
            <v>ENTREGADO</v>
          </cell>
          <cell r="J5291">
            <v>44967</v>
          </cell>
          <cell r="K5291" t="str">
            <v>DENNIS G MOROCHO</v>
          </cell>
          <cell r="L5291" t="str">
            <v>GARZOTA II 21 Y CDLA GARZOTA   TARQUI 090607 GUAYAS</v>
          </cell>
        </row>
        <row r="5292">
          <cell r="A5292" t="str">
            <v>98906664</v>
          </cell>
          <cell r="B5292">
            <v>511377</v>
          </cell>
          <cell r="C5292" t="str">
            <v>98906664</v>
          </cell>
          <cell r="D5292" t="str">
            <v>HYCITE</v>
          </cell>
          <cell r="E5292" t="str">
            <v>DESPACHO</v>
          </cell>
          <cell r="F5292" t="str">
            <v>NORMAL</v>
          </cell>
          <cell r="G5292" t="str">
            <v>ITG6684</v>
          </cell>
          <cell r="H5292">
            <v>44965</v>
          </cell>
          <cell r="I5292" t="str">
            <v>ENTREGADO</v>
          </cell>
          <cell r="J5292">
            <v>44966</v>
          </cell>
          <cell r="K5292" t="str">
            <v>GENESIS MACIAS</v>
          </cell>
          <cell r="L5292" t="str">
            <v>URB GIRASOLES MZ 121 V9 GUAYAQUIL -SUR  TARQUI 090616 GUAYAS</v>
          </cell>
        </row>
        <row r="5293">
          <cell r="A5293" t="str">
            <v>98907292</v>
          </cell>
          <cell r="B5293">
            <v>511378</v>
          </cell>
          <cell r="C5293" t="str">
            <v>98907292</v>
          </cell>
          <cell r="D5293" t="str">
            <v>HYCITE</v>
          </cell>
          <cell r="E5293" t="str">
            <v>DESPACHO</v>
          </cell>
          <cell r="F5293" t="str">
            <v>NORMAL</v>
          </cell>
          <cell r="G5293" t="str">
            <v>ITQ6685</v>
          </cell>
          <cell r="H5293">
            <v>44965</v>
          </cell>
          <cell r="I5293" t="str">
            <v>ENTREGADO</v>
          </cell>
          <cell r="J5293">
            <v>44966</v>
          </cell>
          <cell r="K5293" t="str">
            <v>FRANCISCO GARRIDO</v>
          </cell>
          <cell r="L5293" t="str">
            <v>CALLE UNIVERSITARIA Y JUAN DE LARREA CONJUNTO HABITACIONAL EL RETABLO CASA 17 QUITO // VALLE DE TUMBACO TUMBACO 170903 PICHINCHA</v>
          </cell>
        </row>
        <row r="5294">
          <cell r="A5294" t="str">
            <v>98907633</v>
          </cell>
          <cell r="B5294">
            <v>511379</v>
          </cell>
          <cell r="C5294" t="str">
            <v>98907633</v>
          </cell>
          <cell r="D5294" t="str">
            <v>HYCITE</v>
          </cell>
          <cell r="E5294" t="str">
            <v>DESPACHO</v>
          </cell>
          <cell r="F5294" t="str">
            <v>NORMAL</v>
          </cell>
          <cell r="G5294" t="str">
            <v>ITQ6686</v>
          </cell>
          <cell r="H5294">
            <v>44965</v>
          </cell>
          <cell r="I5294" t="str">
            <v>ENTREGADO</v>
          </cell>
          <cell r="J5294">
            <v>44966</v>
          </cell>
          <cell r="K5294" t="str">
            <v>CARLA WONG</v>
          </cell>
          <cell r="L5294" t="str">
            <v>CALE LAURELIO DAVILA CAJAS Y JOAQUINDELA BARRERA CONJ RINCON DE CUESTA CS NO 16 QUITO// SANTA ROSA DE TUMBACO TUMBACO 170902 PICHINCHA</v>
          </cell>
        </row>
        <row r="5295">
          <cell r="A5295" t="str">
            <v>98907721</v>
          </cell>
          <cell r="B5295">
            <v>511380</v>
          </cell>
          <cell r="C5295" t="str">
            <v>98907721</v>
          </cell>
          <cell r="D5295" t="str">
            <v>HYCITE</v>
          </cell>
          <cell r="E5295" t="str">
            <v>DESPACHO</v>
          </cell>
          <cell r="F5295" t="str">
            <v>NORMAL</v>
          </cell>
          <cell r="G5295" t="str">
            <v>031002004244919</v>
          </cell>
          <cell r="H5295">
            <v>44965</v>
          </cell>
          <cell r="I5295" t="str">
            <v>ENTREGADO</v>
          </cell>
          <cell r="J5295">
            <v>44966</v>
          </cell>
          <cell r="K5295" t="str">
            <v>MARIANO BRAVO</v>
          </cell>
          <cell r="L5295" t="str">
            <v>AV 5 DE JUNIO FINCA ALIANZA PORTOVIEJO 18 DE OCTUBRE 130103 MANABI</v>
          </cell>
        </row>
        <row r="5296">
          <cell r="A5296" t="str">
            <v>98908926</v>
          </cell>
          <cell r="B5296">
            <v>511381</v>
          </cell>
          <cell r="C5296" t="str">
            <v>98908926</v>
          </cell>
          <cell r="D5296" t="str">
            <v>HYCITE</v>
          </cell>
          <cell r="E5296" t="str">
            <v>DESPACHO</v>
          </cell>
          <cell r="F5296" t="str">
            <v>NORMAL</v>
          </cell>
          <cell r="G5296" t="str">
            <v>031002004244920</v>
          </cell>
          <cell r="H5296">
            <v>44965</v>
          </cell>
          <cell r="I5296" t="str">
            <v>ENTREGADO</v>
          </cell>
          <cell r="J5296">
            <v>44966</v>
          </cell>
          <cell r="K5296" t="str">
            <v>ENRIQUE CHANGO</v>
          </cell>
          <cell r="L5296" t="str">
            <v>17 DE JULIO Y WILSON ROSALES JUNTO FLORISTERIA AZU ING CALLEJON JUAN MIGUEL DE LOS BANCOS JUAN MIGUEL DE LOS BANCOS 171202 PICHINCHA</v>
          </cell>
        </row>
        <row r="5297">
          <cell r="A5297" t="str">
            <v>98909267</v>
          </cell>
          <cell r="B5297">
            <v>511382</v>
          </cell>
          <cell r="C5297" t="str">
            <v>98909267</v>
          </cell>
          <cell r="D5297" t="str">
            <v>HYCITE</v>
          </cell>
          <cell r="E5297" t="str">
            <v>DESPACHO</v>
          </cell>
          <cell r="F5297" t="str">
            <v>NORMAL</v>
          </cell>
          <cell r="G5297" t="str">
            <v>ITQ6687</v>
          </cell>
          <cell r="H5297">
            <v>44965</v>
          </cell>
          <cell r="I5297" t="str">
            <v>ENTREGADO</v>
          </cell>
          <cell r="J5297">
            <v>44966</v>
          </cell>
          <cell r="K5297" t="str">
            <v>NANCY DIAZ</v>
          </cell>
          <cell r="L5297" t="str">
            <v>GONZALO SALAZAR # OE3-107 JAIME PAEZ A DOS CUADRAS DE LA AV DE LA PRENSA  MARISCAL SUCRE 170510 PICHINCHA</v>
          </cell>
        </row>
        <row r="5298">
          <cell r="A5298" t="str">
            <v>98909655</v>
          </cell>
          <cell r="B5298">
            <v>511383</v>
          </cell>
          <cell r="C5298" t="str">
            <v>98909655</v>
          </cell>
          <cell r="D5298" t="str">
            <v>HYCITE</v>
          </cell>
          <cell r="E5298" t="str">
            <v>DESPACHO</v>
          </cell>
          <cell r="F5298" t="str">
            <v>NORMAL</v>
          </cell>
          <cell r="G5298" t="str">
            <v>031002004244921</v>
          </cell>
          <cell r="H5298">
            <v>44965</v>
          </cell>
          <cell r="I5298" t="str">
            <v>ENTREGADO</v>
          </cell>
          <cell r="J5298">
            <v>44966</v>
          </cell>
          <cell r="K5298" t="str">
            <v>GRACIELA MANOSALVAS</v>
          </cell>
          <cell r="L5298" t="str">
            <v>CALLE 24 DE MAYO Y TERAN PLAZA INTERCULTURAL EO58 CAYAMBE//BARRIO LA PLAYA CAYAMBE 171002 PICHINCHA</v>
          </cell>
        </row>
        <row r="5299">
          <cell r="A5299" t="str">
            <v>98909819</v>
          </cell>
          <cell r="B5299">
            <v>511384</v>
          </cell>
          <cell r="C5299" t="str">
            <v>98909819</v>
          </cell>
          <cell r="D5299" t="str">
            <v>HYCITE</v>
          </cell>
          <cell r="E5299" t="str">
            <v>DESPACHO</v>
          </cell>
          <cell r="F5299" t="str">
            <v>NORMAL</v>
          </cell>
          <cell r="G5299" t="str">
            <v>031002004245410</v>
          </cell>
          <cell r="H5299">
            <v>44965</v>
          </cell>
          <cell r="I5299" t="str">
            <v>ENTREGADO</v>
          </cell>
          <cell r="J5299">
            <v>44967</v>
          </cell>
          <cell r="K5299" t="str">
            <v>VICTOR BRACERO</v>
          </cell>
          <cell r="L5299" t="str">
            <v>CALLE BENIGNO ABARCA Y VICTORIANO ABARCA A 2CDRAS DEL MERADO MUNICIPAL SUCUA // BARRIO 3 DE NOVIEMBRE SUCUA 140301 MORONA-SANTIAGO</v>
          </cell>
        </row>
        <row r="5300">
          <cell r="A5300" t="str">
            <v>98909860</v>
          </cell>
          <cell r="B5300">
            <v>511385</v>
          </cell>
          <cell r="C5300" t="str">
            <v>98909860</v>
          </cell>
          <cell r="D5300" t="str">
            <v>HYCITE</v>
          </cell>
          <cell r="E5300" t="str">
            <v>DESPACHO</v>
          </cell>
          <cell r="F5300" t="str">
            <v>NORMAL</v>
          </cell>
          <cell r="G5300" t="str">
            <v>ITG6688</v>
          </cell>
          <cell r="H5300">
            <v>44965</v>
          </cell>
          <cell r="I5300" t="str">
            <v>ENTREGADO</v>
          </cell>
          <cell r="J5300">
            <v>44966</v>
          </cell>
          <cell r="K5300" t="str">
            <v>ZOILA CORDOVA</v>
          </cell>
          <cell r="L5300" t="str">
            <v>COOP VIDA NUEVA MZA C SOLAR 8 A 2 CUADRAS UNIDAD EDUCATIVA LOS ANDES DURAN // DURAN ELOY ALFARO (DURAN / D 090701 GUAYAS</v>
          </cell>
        </row>
        <row r="5301">
          <cell r="A5301" t="str">
            <v>98909869</v>
          </cell>
          <cell r="B5301">
            <v>511386</v>
          </cell>
          <cell r="C5301" t="str">
            <v>98909869</v>
          </cell>
          <cell r="D5301" t="str">
            <v>HYCITE</v>
          </cell>
          <cell r="E5301" t="str">
            <v>DESPACHO</v>
          </cell>
          <cell r="F5301" t="str">
            <v>NORMAL</v>
          </cell>
          <cell r="G5301" t="str">
            <v>031002004244923</v>
          </cell>
          <cell r="H5301">
            <v>44965</v>
          </cell>
          <cell r="I5301" t="str">
            <v>ENTREGADO</v>
          </cell>
          <cell r="J5301">
            <v>44968</v>
          </cell>
          <cell r="K5301" t="str">
            <v>CARMEN GOMEZ</v>
          </cell>
          <cell r="L5301" t="str">
            <v>CONONIGO AGUIRRE Y ROBERTO ROBLEY A LADO DEL HOTEL ARMIJOL PUYANGO// MERCADILLO MERCADILLO 110407 LOJA</v>
          </cell>
        </row>
        <row r="5302">
          <cell r="A5302" t="str">
            <v>98909975</v>
          </cell>
          <cell r="B5302">
            <v>511387</v>
          </cell>
          <cell r="C5302" t="str">
            <v>98909975</v>
          </cell>
          <cell r="D5302" t="str">
            <v>HYCITE</v>
          </cell>
          <cell r="E5302" t="str">
            <v>DESPACHO</v>
          </cell>
          <cell r="F5302" t="str">
            <v>NORMAL</v>
          </cell>
          <cell r="G5302" t="str">
            <v>ITG6689</v>
          </cell>
          <cell r="H5302">
            <v>44965</v>
          </cell>
          <cell r="I5302" t="str">
            <v>ENTREGADO</v>
          </cell>
          <cell r="J5302">
            <v>44966</v>
          </cell>
          <cell r="K5302" t="str">
            <v>MARIA SUAREZ</v>
          </cell>
          <cell r="L5302" t="str">
            <v>ALAMOS NORTE MZ 4 V 21 ALADO DE DESPENSA ALAMOS POR LA FARMACIA GUAYAQUIL// NORTE TARQUI 090601 GUAYAS</v>
          </cell>
        </row>
        <row r="5303">
          <cell r="A5303" t="str">
            <v>98911146</v>
          </cell>
          <cell r="B5303">
            <v>511388</v>
          </cell>
          <cell r="C5303" t="str">
            <v>98911146</v>
          </cell>
          <cell r="D5303" t="str">
            <v>HYCITE</v>
          </cell>
          <cell r="E5303" t="str">
            <v>DESPACHO</v>
          </cell>
          <cell r="F5303" t="str">
            <v>NORMAL</v>
          </cell>
          <cell r="G5303" t="str">
            <v>ITQ6690</v>
          </cell>
          <cell r="H5303">
            <v>44965</v>
          </cell>
          <cell r="I5303" t="str">
            <v>ENTREGADO</v>
          </cell>
          <cell r="J5303">
            <v>44966</v>
          </cell>
          <cell r="K5303" t="str">
            <v>HABRAHAM GRUN</v>
          </cell>
          <cell r="L5303" t="str">
            <v>URB RANCHO SAN FRANCISCO CASA 114 EUGENIO DE SANTA CRUZ QUITO ** QUITO CUMBAYA 170530 PICHINCHA</v>
          </cell>
        </row>
        <row r="5304">
          <cell r="A5304" t="str">
            <v>98868343</v>
          </cell>
          <cell r="B5304">
            <v>511334</v>
          </cell>
          <cell r="C5304" t="str">
            <v>98868343</v>
          </cell>
          <cell r="D5304" t="str">
            <v>HYCITE</v>
          </cell>
          <cell r="E5304" t="str">
            <v>DESPACHO</v>
          </cell>
          <cell r="F5304" t="str">
            <v>NORMAL</v>
          </cell>
          <cell r="G5304" t="str">
            <v>ITQ6669</v>
          </cell>
          <cell r="H5304">
            <v>44965</v>
          </cell>
          <cell r="I5304" t="str">
            <v>ENTREGADO</v>
          </cell>
          <cell r="J5304">
            <v>44966</v>
          </cell>
          <cell r="K5304" t="str">
            <v>JUAN C TADEO C</v>
          </cell>
          <cell r="L5304" t="str">
            <v>EL DAA N38-16 Y EL TELEGRAFO IA,AQUITO - BATAN BAJO  DISTRITO METROPOLITANO 170505 PICHINCHA</v>
          </cell>
        </row>
        <row r="5305">
          <cell r="A5305" t="str">
            <v>98875518</v>
          </cell>
          <cell r="B5305">
            <v>511335</v>
          </cell>
          <cell r="C5305" t="str">
            <v>98875518</v>
          </cell>
          <cell r="D5305" t="str">
            <v>HYCITE</v>
          </cell>
          <cell r="E5305" t="str">
            <v>DESPACHO</v>
          </cell>
          <cell r="F5305" t="str">
            <v>NORMAL</v>
          </cell>
          <cell r="G5305" t="str">
            <v>ITG6670</v>
          </cell>
          <cell r="H5305">
            <v>44965</v>
          </cell>
          <cell r="I5305" t="str">
            <v>ENTREGADO</v>
          </cell>
          <cell r="J5305">
            <v>44966</v>
          </cell>
          <cell r="K5305" t="str">
            <v>MARCOS PACHECO</v>
          </cell>
          <cell r="L5305" t="str">
            <v>CHAMBERO ENTRE 24 Y 23 ENTRANDO POR CALLE 25 CASA FARMACIA GUAYAQUIL / SUR FEBRES CORDERO 090411 GUAYAS</v>
          </cell>
        </row>
        <row r="5306">
          <cell r="A5306" t="str">
            <v>98882338</v>
          </cell>
          <cell r="B5306">
            <v>511336</v>
          </cell>
          <cell r="C5306" t="str">
            <v>98882338</v>
          </cell>
          <cell r="D5306" t="str">
            <v>HYCITE</v>
          </cell>
          <cell r="E5306" t="str">
            <v>DESPACHO</v>
          </cell>
          <cell r="F5306" t="str">
            <v>NORMAL</v>
          </cell>
          <cell r="G5306" t="str">
            <v>031002004244891</v>
          </cell>
          <cell r="H5306">
            <v>44965</v>
          </cell>
          <cell r="I5306" t="str">
            <v>ENTREGADO</v>
          </cell>
          <cell r="J5306">
            <v>44966</v>
          </cell>
          <cell r="K5306" t="str">
            <v>FRANKLIN ZEAS</v>
          </cell>
          <cell r="L5306" t="str">
            <v>VILLA 34 PANAMERICANA SUR FUERTA MILITAR ALOAG MEJIA(MACHACH)//FUERTE MILITAR ATAHUALPA ALOAG 171110 PICHINCHA</v>
          </cell>
        </row>
        <row r="5307">
          <cell r="A5307" t="str">
            <v>98884146</v>
          </cell>
          <cell r="B5307">
            <v>511337</v>
          </cell>
          <cell r="C5307" t="str">
            <v>98884146</v>
          </cell>
          <cell r="D5307" t="str">
            <v>HYCITE</v>
          </cell>
          <cell r="E5307" t="str">
            <v>DESPACHO</v>
          </cell>
          <cell r="F5307" t="str">
            <v>NORMAL</v>
          </cell>
          <cell r="G5307" t="str">
            <v>ITQ6671</v>
          </cell>
          <cell r="H5307">
            <v>44965</v>
          </cell>
          <cell r="I5307" t="str">
            <v>ENTREGADO</v>
          </cell>
          <cell r="J5307">
            <v>44966</v>
          </cell>
          <cell r="K5307" t="str">
            <v>MARIA MERO</v>
          </cell>
          <cell r="L5307" t="str">
            <v>S44 CASA 6 E5 LOTE 10 CANCHAS DE LOS TREBOLES DEL SUR PICHINCHA // TREBOLES DEL SUR QUITUMBE 170703 PICHINCHA</v>
          </cell>
        </row>
        <row r="5308">
          <cell r="A5308" t="str">
            <v>98884314</v>
          </cell>
          <cell r="B5308">
            <v>511338</v>
          </cell>
          <cell r="C5308" t="str">
            <v>98884314</v>
          </cell>
          <cell r="D5308" t="str">
            <v>HYCITE</v>
          </cell>
          <cell r="E5308" t="str">
            <v>DESPACHO</v>
          </cell>
          <cell r="F5308" t="str">
            <v>NORMAL</v>
          </cell>
          <cell r="G5308" t="str">
            <v>031002004244892.</v>
          </cell>
          <cell r="H5308">
            <v>44965</v>
          </cell>
          <cell r="I5308" t="str">
            <v>EN_TRANSITO</v>
          </cell>
          <cell r="J5308">
            <v>44973</v>
          </cell>
          <cell r="K5308" t="str">
            <v>NELLY SARANGO</v>
          </cell>
          <cell r="L5308" t="str">
            <v>AV CARLOS CALLE Y AV YAGUARZONGO CASA ESQUINERA YANTZAZA//CENTRO YANTZAZA (YANZATZA) 190550 ZAMORA-CHINCHIPE</v>
          </cell>
        </row>
        <row r="5309">
          <cell r="A5309" t="str">
            <v>98886737</v>
          </cell>
          <cell r="B5309">
            <v>511339</v>
          </cell>
          <cell r="C5309" t="str">
            <v>98886737</v>
          </cell>
          <cell r="D5309" t="str">
            <v>HYCITE</v>
          </cell>
          <cell r="E5309" t="str">
            <v>DESPACHO</v>
          </cell>
          <cell r="F5309" t="str">
            <v>NORMAL</v>
          </cell>
          <cell r="G5309" t="str">
            <v>031002004244893</v>
          </cell>
          <cell r="H5309">
            <v>44965</v>
          </cell>
          <cell r="I5309" t="str">
            <v>ENTREGADO</v>
          </cell>
          <cell r="J5309">
            <v>44966</v>
          </cell>
          <cell r="K5309" t="str">
            <v>KIMBERLY SOLORZANO</v>
          </cell>
          <cell r="L5309" t="str">
            <v>AV 25 DE JUNIO #2040-O Y FRANKLIN QUEVED FRENTE AL PARQUE MIRAFLORES SANTA ROSA//NORTE JAMBELI 070223 EL ORO</v>
          </cell>
        </row>
        <row r="5310">
          <cell r="A5310" t="str">
            <v>98888166</v>
          </cell>
          <cell r="B5310">
            <v>511340</v>
          </cell>
          <cell r="C5310" t="str">
            <v>98888166</v>
          </cell>
          <cell r="D5310" t="str">
            <v>HYCITE</v>
          </cell>
          <cell r="E5310" t="str">
            <v>DESPACHO</v>
          </cell>
          <cell r="F5310" t="str">
            <v>NORMAL</v>
          </cell>
          <cell r="G5310" t="str">
            <v>031002004244894</v>
          </cell>
          <cell r="H5310">
            <v>44965</v>
          </cell>
          <cell r="I5310" t="str">
            <v>INCIDENCIA</v>
          </cell>
          <cell r="J5310">
            <v>44973</v>
          </cell>
          <cell r="K5310" t="str">
            <v>GORKY BRAVO</v>
          </cell>
          <cell r="L5310" t="str">
            <v>KLEVER HERRERA S/N JASMINES Y ORQUIDEAS A 1 CUADRA DE LA PLAZA DE SAN FRANCISCO YANZATZA//SAN FRANCISCO YANZAZA 190550 ZAMORA-CHINCHIPE</v>
          </cell>
        </row>
        <row r="5311">
          <cell r="A5311" t="str">
            <v>98888661</v>
          </cell>
          <cell r="B5311">
            <v>511341</v>
          </cell>
          <cell r="C5311" t="str">
            <v>98888661</v>
          </cell>
          <cell r="D5311" t="str">
            <v>HYCITE</v>
          </cell>
          <cell r="E5311" t="str">
            <v>DESPACHO</v>
          </cell>
          <cell r="F5311" t="str">
            <v>NORMAL</v>
          </cell>
          <cell r="G5311" t="str">
            <v>031002004244895</v>
          </cell>
          <cell r="H5311">
            <v>44965</v>
          </cell>
          <cell r="I5311" t="str">
            <v>ENTREGADO</v>
          </cell>
          <cell r="J5311">
            <v>44972</v>
          </cell>
          <cell r="K5311" t="str">
            <v>LUIS VILLACRES</v>
          </cell>
          <cell r="L5311" t="str">
            <v>LOR GIRASOLES CALLE 24B Y A1 CASA 1 PISO CALLE 243, POR LA ESQUINA NUTRIAGRO BRIO VENTANAS // SUR VENTANAS 120401 LOS RIOS</v>
          </cell>
        </row>
        <row r="5312">
          <cell r="A5312" t="str">
            <v>98890765</v>
          </cell>
          <cell r="B5312">
            <v>511342</v>
          </cell>
          <cell r="C5312" t="str">
            <v>98890765</v>
          </cell>
          <cell r="D5312" t="str">
            <v>HYCITE</v>
          </cell>
          <cell r="E5312" t="str">
            <v>DESPACHO</v>
          </cell>
          <cell r="F5312" t="str">
            <v>NORMAL</v>
          </cell>
          <cell r="G5312" t="str">
            <v>031002004244896</v>
          </cell>
          <cell r="H5312">
            <v>44965</v>
          </cell>
          <cell r="I5312" t="str">
            <v>ENTREGADO</v>
          </cell>
          <cell r="J5312">
            <v>44967</v>
          </cell>
          <cell r="K5312" t="str">
            <v>RUBEN ANCHUNDIA</v>
          </cell>
          <cell r="L5312" t="str">
            <v>CDLA MANIANTA S CALLE ABEL ROMERO Y CARLO SAUNA MZA 488 SL 22 DAULE // NORTE EMILIO CAICEDO 091901 GUAYAS</v>
          </cell>
        </row>
        <row r="5313">
          <cell r="A5313" t="str">
            <v>98891158</v>
          </cell>
          <cell r="B5313">
            <v>511343</v>
          </cell>
          <cell r="C5313" t="str">
            <v>98891158</v>
          </cell>
          <cell r="D5313" t="str">
            <v>HYCITE</v>
          </cell>
          <cell r="E5313" t="str">
            <v>DESPACHO</v>
          </cell>
          <cell r="F5313" t="str">
            <v>NORMAL</v>
          </cell>
          <cell r="G5313" t="str">
            <v>031002004244897</v>
          </cell>
          <cell r="H5313">
            <v>44965</v>
          </cell>
          <cell r="I5313" t="str">
            <v>ENTREGADO</v>
          </cell>
          <cell r="J5313">
            <v>44970</v>
          </cell>
          <cell r="K5313" t="str">
            <v>AUGUSTO MUNOZ</v>
          </cell>
          <cell r="L5313" t="str">
            <v>EL PUEBLITO KM 17 1/2 LA NUEVA VARIANTE ROCAFUERTE // ROCAFUERTE  ROCAFUERTE (MA) 131201 MANABI</v>
          </cell>
        </row>
        <row r="5314">
          <cell r="A5314" t="str">
            <v>98892483</v>
          </cell>
          <cell r="B5314">
            <v>511344</v>
          </cell>
          <cell r="C5314" t="str">
            <v>98892483</v>
          </cell>
          <cell r="D5314" t="str">
            <v>HYCITE</v>
          </cell>
          <cell r="E5314" t="str">
            <v>DESPACHO</v>
          </cell>
          <cell r="F5314" t="str">
            <v>NORMAL</v>
          </cell>
          <cell r="G5314" t="str">
            <v>ITQ6672</v>
          </cell>
          <cell r="H5314">
            <v>44965</v>
          </cell>
          <cell r="I5314" t="str">
            <v>ENTREGADO</v>
          </cell>
          <cell r="J5314">
            <v>44966</v>
          </cell>
          <cell r="K5314" t="str">
            <v>GISSELA URIBE</v>
          </cell>
          <cell r="L5314" t="str">
            <v>E3G Y S57 CERCA DEL OLIMPOS GYM QUITO LA VENECIA 1 GUAMANI 170704 PICHINCHA</v>
          </cell>
        </row>
        <row r="5315">
          <cell r="A5315" t="str">
            <v>98893144</v>
          </cell>
          <cell r="B5315">
            <v>511345</v>
          </cell>
          <cell r="C5315" t="str">
            <v>98893144</v>
          </cell>
          <cell r="D5315" t="str">
            <v>HYCITE</v>
          </cell>
          <cell r="E5315" t="str">
            <v>DESPACHO</v>
          </cell>
          <cell r="F5315" t="str">
            <v>NORMAL</v>
          </cell>
          <cell r="G5315" t="str">
            <v>ITQ6712</v>
          </cell>
          <cell r="H5315">
            <v>44965</v>
          </cell>
          <cell r="I5315" t="str">
            <v>ENTREGADO</v>
          </cell>
          <cell r="J5315">
            <v>44966</v>
          </cell>
          <cell r="K5315" t="str">
            <v>FERNANDA ORTIZ</v>
          </cell>
          <cell r="L5315" t="str">
            <v>URB MATICES ETAPA PERLA MZ 20 V#6 AV LEON FEBRES CORDERO KM 10 1/2 VIA LA DAULE // LA AURORA LA AURORA 091910 GUAYAS</v>
          </cell>
        </row>
        <row r="5316">
          <cell r="A5316" t="str">
            <v>98893621</v>
          </cell>
          <cell r="B5316">
            <v>511346</v>
          </cell>
          <cell r="C5316" t="str">
            <v>98893621</v>
          </cell>
          <cell r="D5316" t="str">
            <v>HYCITE</v>
          </cell>
          <cell r="E5316" t="str">
            <v>DESPACHO</v>
          </cell>
          <cell r="F5316" t="str">
            <v>NORMAL</v>
          </cell>
          <cell r="G5316" t="str">
            <v>031002004244898</v>
          </cell>
          <cell r="H5316">
            <v>44965</v>
          </cell>
          <cell r="I5316" t="str">
            <v>ENTREGADO</v>
          </cell>
          <cell r="J5316">
            <v>44967</v>
          </cell>
          <cell r="K5316" t="str">
            <v>INDIRA FLORES</v>
          </cell>
          <cell r="L5316" t="str">
            <v>AV ALEJANDRO CASTRO BENITEZ EDIFICIO GARZON PISO 1 DEP 102 MACHALA// SECTOR LAS FRUCITAS LA PROVIDENCIA 070213 EL ORO</v>
          </cell>
        </row>
        <row r="5317">
          <cell r="A5317" t="str">
            <v>98895254</v>
          </cell>
          <cell r="B5317">
            <v>511347</v>
          </cell>
          <cell r="C5317" t="str">
            <v>98895254</v>
          </cell>
          <cell r="D5317" t="str">
            <v>HYCITE</v>
          </cell>
          <cell r="E5317" t="str">
            <v>DESPACHO</v>
          </cell>
          <cell r="F5317" t="str">
            <v>NORMAL</v>
          </cell>
          <cell r="G5317" t="str">
            <v>031002004245406</v>
          </cell>
          <cell r="H5317">
            <v>44965</v>
          </cell>
          <cell r="I5317" t="str">
            <v>ENTREGADO</v>
          </cell>
          <cell r="J5317">
            <v>44973</v>
          </cell>
          <cell r="K5317" t="str">
            <v>JHELEN OLAYA</v>
          </cell>
          <cell r="L5317" t="str">
            <v>EDMUNDO CARVAJAL Y LEON ESPINOZA BARRIO LA CAROLINA GUALAQUIZA // GUALAQUIZA GUALAQUIZA 140401 MORONA-SANTIAGO</v>
          </cell>
        </row>
        <row r="5318">
          <cell r="A5318" t="str">
            <v>98896434</v>
          </cell>
          <cell r="B5318">
            <v>511348</v>
          </cell>
          <cell r="C5318" t="str">
            <v>98896434</v>
          </cell>
          <cell r="D5318" t="str">
            <v>HYCITE</v>
          </cell>
          <cell r="E5318" t="str">
            <v>DESPACHO</v>
          </cell>
          <cell r="F5318" t="str">
            <v>NORMAL</v>
          </cell>
          <cell r="G5318" t="str">
            <v>031002004244900</v>
          </cell>
          <cell r="H5318">
            <v>44965</v>
          </cell>
          <cell r="I5318" t="str">
            <v>ENTREGADO</v>
          </cell>
          <cell r="J5318">
            <v>44967</v>
          </cell>
          <cell r="K5318" t="str">
            <v>ROGER J VALENCIA R</v>
          </cell>
          <cell r="L5318" t="str">
            <v>Calle Pastaza y Vicente de LeA³n casa 3 pisos tomate, el prado  LA MANA 050202 COTOPAXI</v>
          </cell>
        </row>
        <row r="5319">
          <cell r="A5319" t="str">
            <v>98896683</v>
          </cell>
          <cell r="B5319">
            <v>511349</v>
          </cell>
          <cell r="C5319" t="str">
            <v>98896683</v>
          </cell>
          <cell r="D5319" t="str">
            <v>HYCITE</v>
          </cell>
          <cell r="E5319" t="str">
            <v>DESPACHO</v>
          </cell>
          <cell r="F5319" t="str">
            <v>NORMAL</v>
          </cell>
          <cell r="G5319" t="str">
            <v>ITQ6674</v>
          </cell>
          <cell r="H5319">
            <v>44965</v>
          </cell>
          <cell r="I5319" t="str">
            <v>ENTREGADO</v>
          </cell>
          <cell r="J5319">
            <v>44966</v>
          </cell>
          <cell r="K5319" t="str">
            <v>MARIANA ROSERO</v>
          </cell>
          <cell r="L5319" t="str">
            <v>JAIME ROLDAS 16-83 CARLOS JULIO AROSEMENA QUITO / CARAPUNGO CALDERON(CARAPUNGO) 170204 PICHINCHA</v>
          </cell>
        </row>
        <row r="5320">
          <cell r="A5320" t="str">
            <v>31971</v>
          </cell>
          <cell r="B5320">
            <v>511307</v>
          </cell>
          <cell r="C5320" t="str">
            <v>31971</v>
          </cell>
          <cell r="D5320" t="str">
            <v>MDELIVERY</v>
          </cell>
          <cell r="E5320" t="str">
            <v>DESPACHO</v>
          </cell>
          <cell r="F5320" t="str">
            <v>NORMAL</v>
          </cell>
          <cell r="G5320" t="str">
            <v>FT84700</v>
          </cell>
          <cell r="H5320">
            <v>44965</v>
          </cell>
          <cell r="I5320" t="str">
            <v>ENTREGADO</v>
          </cell>
          <cell r="J5320">
            <v>44966</v>
          </cell>
          <cell r="K5320" t="str">
            <v>MARCO VICENTE CALDERON BARRERA</v>
          </cell>
          <cell r="L5320" t="str">
            <v>SAN BARTOLO CALLE BALZAR 705 Y ZUMBAGUA</v>
          </cell>
        </row>
        <row r="5321">
          <cell r="A5321" t="str">
            <v>32113</v>
          </cell>
          <cell r="B5321">
            <v>511308</v>
          </cell>
          <cell r="C5321" t="str">
            <v>32113</v>
          </cell>
          <cell r="D5321" t="str">
            <v>MDELIVERY</v>
          </cell>
          <cell r="E5321" t="str">
            <v>DESPACHO</v>
          </cell>
          <cell r="F5321" t="str">
            <v>NORMAL</v>
          </cell>
          <cell r="G5321" t="str">
            <v>FT84750</v>
          </cell>
          <cell r="H5321">
            <v>44965</v>
          </cell>
          <cell r="I5321" t="str">
            <v>ENTREGADO</v>
          </cell>
          <cell r="J5321">
            <v>44966</v>
          </cell>
          <cell r="K5321" t="str">
            <v>JULIO RENE ESTRADA AGRACES</v>
          </cell>
          <cell r="L5321" t="str">
            <v>GARCIA MORENO CALLE GRAL GOMEZ 1621 Y GARCIA MORENO</v>
          </cell>
        </row>
        <row r="5322">
          <cell r="A5322" t="str">
            <v>32145</v>
          </cell>
          <cell r="B5322">
            <v>511309</v>
          </cell>
          <cell r="C5322" t="str">
            <v>32145</v>
          </cell>
          <cell r="D5322" t="str">
            <v>MDELIVERY</v>
          </cell>
          <cell r="E5322" t="str">
            <v>DESPACHO</v>
          </cell>
          <cell r="F5322" t="str">
            <v>NORMAL</v>
          </cell>
          <cell r="G5322" t="str">
            <v>FT84796</v>
          </cell>
          <cell r="H5322">
            <v>44965</v>
          </cell>
          <cell r="I5322" t="str">
            <v>ENTREGADO</v>
          </cell>
          <cell r="J5322">
            <v>44966</v>
          </cell>
          <cell r="K5322" t="str">
            <v>JORGE ARMANDO RUIZ MUNOZ</v>
          </cell>
          <cell r="L5322" t="str">
            <v>TARQUI URB PARQUES DE LOS CEIBOS CALLE DR LEOPOLDO CARRERA CALVO SN</v>
          </cell>
        </row>
        <row r="5323">
          <cell r="A5323" t="str">
            <v>32379</v>
          </cell>
          <cell r="B5323">
            <v>511310</v>
          </cell>
          <cell r="C5323" t="str">
            <v>32379</v>
          </cell>
          <cell r="D5323" t="str">
            <v>MDELIVERY</v>
          </cell>
          <cell r="E5323" t="str">
            <v>DESPACHO</v>
          </cell>
          <cell r="F5323" t="str">
            <v>DERIVADO PICK UP</v>
          </cell>
          <cell r="G5323" t="str">
            <v>031080000032379</v>
          </cell>
          <cell r="H5323">
            <v>44965</v>
          </cell>
          <cell r="I5323" t="str">
            <v>ENTREGADO</v>
          </cell>
          <cell r="J5323">
            <v>44966</v>
          </cell>
          <cell r="K5323" t="str">
            <v>JOSSELYN THALYA GOMEZ GOMES</v>
          </cell>
          <cell r="L5323" t="str">
            <v>OFICINA TRAMACO PORTOVIEJO CENTRO DE DISTRIBUCION</v>
          </cell>
        </row>
        <row r="5324">
          <cell r="A5324" t="str">
            <v>32421</v>
          </cell>
          <cell r="B5324">
            <v>511311</v>
          </cell>
          <cell r="C5324" t="str">
            <v>32421</v>
          </cell>
          <cell r="D5324" t="str">
            <v>MDELIVERY</v>
          </cell>
          <cell r="E5324" t="str">
            <v>DESPACHO</v>
          </cell>
          <cell r="F5324" t="str">
            <v>NORMAL</v>
          </cell>
          <cell r="G5324" t="str">
            <v>FT84791</v>
          </cell>
          <cell r="H5324">
            <v>44965</v>
          </cell>
          <cell r="I5324" t="str">
            <v>ENTREGADO</v>
          </cell>
          <cell r="J5324">
            <v>44966</v>
          </cell>
          <cell r="K5324" t="str">
            <v>FREDDY ARTURO MORAN MAQUILON</v>
          </cell>
          <cell r="L5324" t="str">
            <v>LETAMENDI CALLE AV TUNGURAHUA 2430 Y AYACUCHO</v>
          </cell>
        </row>
        <row r="5325">
          <cell r="A5325" t="str">
            <v>32454</v>
          </cell>
          <cell r="B5325">
            <v>511312</v>
          </cell>
          <cell r="C5325" t="str">
            <v>32454</v>
          </cell>
          <cell r="D5325" t="str">
            <v>MDELIVERY</v>
          </cell>
          <cell r="E5325" t="str">
            <v>DESPACHO</v>
          </cell>
          <cell r="F5325" t="str">
            <v>NORMAL</v>
          </cell>
          <cell r="G5325" t="str">
            <v>031080000032454</v>
          </cell>
          <cell r="H5325">
            <v>44965</v>
          </cell>
          <cell r="I5325" t="str">
            <v>ENTREGADO</v>
          </cell>
          <cell r="J5325">
            <v>44969</v>
          </cell>
          <cell r="K5325" t="str">
            <v>ERICK FERNANDO  SORIANO MARTILLO</v>
          </cell>
          <cell r="L5325" t="str">
            <v>CUMANDA CALLE GONZALES SUAREZ  SN  Y 9 DE OCTUBRE</v>
          </cell>
        </row>
        <row r="5326">
          <cell r="A5326" t="str">
            <v>32551</v>
          </cell>
          <cell r="B5326">
            <v>511313</v>
          </cell>
          <cell r="C5326" t="str">
            <v>32551</v>
          </cell>
          <cell r="D5326" t="str">
            <v>MDELIVERY</v>
          </cell>
          <cell r="E5326" t="str">
            <v>DESPACHO</v>
          </cell>
          <cell r="F5326" t="str">
            <v>NORMAL</v>
          </cell>
          <cell r="G5326" t="str">
            <v>FT84703</v>
          </cell>
          <cell r="H5326">
            <v>44965</v>
          </cell>
          <cell r="I5326" t="str">
            <v>ENTREGADO</v>
          </cell>
          <cell r="J5326">
            <v>44966</v>
          </cell>
          <cell r="K5326" t="str">
            <v>ERICK EMANUEL SIMBANA MUNOZ</v>
          </cell>
          <cell r="L5326" t="str">
            <v>PINTAG CALLE ANTISANA SN CALLE CALDAS</v>
          </cell>
        </row>
        <row r="5327">
          <cell r="A5327" t="str">
            <v>32615</v>
          </cell>
          <cell r="B5327">
            <v>511314</v>
          </cell>
          <cell r="C5327" t="str">
            <v>32615</v>
          </cell>
          <cell r="D5327" t="str">
            <v>MDELIVERY</v>
          </cell>
          <cell r="E5327" t="str">
            <v>DESPACHO</v>
          </cell>
          <cell r="F5327" t="str">
            <v>NORMAL</v>
          </cell>
          <cell r="G5327" t="str">
            <v>FT84794</v>
          </cell>
          <cell r="H5327">
            <v>44965</v>
          </cell>
          <cell r="I5327" t="str">
            <v>ENTREGADO</v>
          </cell>
          <cell r="J5327">
            <v>44966</v>
          </cell>
          <cell r="K5327" t="str">
            <v>ERIC ADONIS  CARPIO CHALEN</v>
          </cell>
          <cell r="L5327" t="str">
            <v>CARBO CONCEPCION AV RUMICHACA SN CALLE 9 DE OCTUBRE</v>
          </cell>
        </row>
        <row r="5328">
          <cell r="A5328" t="str">
            <v>32632</v>
          </cell>
          <cell r="B5328">
            <v>511315</v>
          </cell>
          <cell r="C5328" t="str">
            <v>32632</v>
          </cell>
          <cell r="D5328" t="str">
            <v>MDELIVERY</v>
          </cell>
          <cell r="E5328" t="str">
            <v>DESPACHO</v>
          </cell>
          <cell r="F5328" t="str">
            <v>NORMAL</v>
          </cell>
          <cell r="G5328" t="str">
            <v>031080000032632</v>
          </cell>
          <cell r="H5328">
            <v>44965</v>
          </cell>
          <cell r="I5328" t="str">
            <v>ENTREGADO</v>
          </cell>
          <cell r="J5328">
            <v>44966</v>
          </cell>
          <cell r="K5328" t="str">
            <v>JOSE LUIS CASTILLO CHILPE</v>
          </cell>
          <cell r="L5328" t="str">
            <v>PINAS AV SALVADOR OCHOA SN Y AV 9 DE OCTUBRE</v>
          </cell>
        </row>
        <row r="5329">
          <cell r="A5329" t="str">
            <v>32660</v>
          </cell>
          <cell r="B5329">
            <v>511316</v>
          </cell>
          <cell r="C5329" t="str">
            <v>32660</v>
          </cell>
          <cell r="D5329" t="str">
            <v>MDELIVERY</v>
          </cell>
          <cell r="E5329" t="str">
            <v>DESPACHO</v>
          </cell>
          <cell r="F5329" t="str">
            <v>NORMAL</v>
          </cell>
          <cell r="G5329" t="str">
            <v>031080000032660</v>
          </cell>
          <cell r="H5329">
            <v>44965</v>
          </cell>
          <cell r="I5329" t="str">
            <v>DEVOLUCION_EN_PROCESO</v>
          </cell>
          <cell r="J5329">
            <v>44972</v>
          </cell>
          <cell r="K5329" t="str">
            <v>DIEGO FERNANDO SERPA ANDRADE</v>
          </cell>
          <cell r="L5329" t="str">
            <v>OCHOA LEON CALLE AV RIO JUBONES SN ENTRE MACHALA Y OCHOA LEON</v>
          </cell>
        </row>
        <row r="5330">
          <cell r="A5330" t="str">
            <v>32881</v>
          </cell>
          <cell r="B5330">
            <v>511317</v>
          </cell>
          <cell r="C5330" t="str">
            <v>32881</v>
          </cell>
          <cell r="D5330" t="str">
            <v>MDELIVERY</v>
          </cell>
          <cell r="E5330" t="str">
            <v>DESPACHO</v>
          </cell>
          <cell r="F5330" t="str">
            <v>NORMAL</v>
          </cell>
          <cell r="G5330" t="str">
            <v>031080000032881</v>
          </cell>
          <cell r="H5330">
            <v>44965</v>
          </cell>
          <cell r="I5330" t="str">
            <v>ENTREGADO</v>
          </cell>
          <cell r="J5330">
            <v>44966</v>
          </cell>
          <cell r="K5330" t="str">
            <v>ALEXIS FABIAN PENALOZA CARRION</v>
          </cell>
          <cell r="L5330" t="str">
            <v>ZARUMA CALLE 9 DE OCTUBRE SN CALLE ROCAFUERTE</v>
          </cell>
        </row>
        <row r="5331">
          <cell r="A5331" t="str">
            <v>32992</v>
          </cell>
          <cell r="B5331">
            <v>511318</v>
          </cell>
          <cell r="C5331" t="str">
            <v>32992</v>
          </cell>
          <cell r="D5331" t="str">
            <v>MDELIVERY</v>
          </cell>
          <cell r="E5331" t="str">
            <v>DESPACHO</v>
          </cell>
          <cell r="F5331" t="str">
            <v>NORMAL</v>
          </cell>
          <cell r="G5331" t="str">
            <v>031080000032992</v>
          </cell>
          <cell r="H5331">
            <v>44965</v>
          </cell>
          <cell r="I5331" t="str">
            <v>ENTREGADO</v>
          </cell>
          <cell r="J5331">
            <v>44966</v>
          </cell>
          <cell r="K5331" t="str">
            <v>RONNY PAUL PEREIRA ARCE</v>
          </cell>
          <cell r="L5331" t="str">
            <v>LA PROVIDENCIA CALLE BABAHOYO SN CALLE KLEBER FRNACO</v>
          </cell>
        </row>
        <row r="5332">
          <cell r="A5332" t="str">
            <v>33015</v>
          </cell>
          <cell r="B5332">
            <v>511319</v>
          </cell>
          <cell r="C5332" t="str">
            <v>33015</v>
          </cell>
          <cell r="D5332" t="str">
            <v>MDELIVERY</v>
          </cell>
          <cell r="E5332" t="str">
            <v>DESPACHO</v>
          </cell>
          <cell r="F5332" t="str">
            <v>NORMAL</v>
          </cell>
          <cell r="G5332" t="str">
            <v>FT84695</v>
          </cell>
          <cell r="H5332">
            <v>44965</v>
          </cell>
          <cell r="I5332" t="str">
            <v>ENTREGADO</v>
          </cell>
          <cell r="J5332">
            <v>44966</v>
          </cell>
          <cell r="K5332" t="str">
            <v>EDISON JORDAN RODRIGUEZ PEREZ</v>
          </cell>
          <cell r="L5332" t="str">
            <v>SAN BARTOLO AV TENIENTE HUGO ORTIZ SN CALLE PEDRO CAPIRO</v>
          </cell>
        </row>
        <row r="5333">
          <cell r="A5333" t="str">
            <v>33311</v>
          </cell>
          <cell r="B5333">
            <v>511320</v>
          </cell>
          <cell r="C5333" t="str">
            <v>33311</v>
          </cell>
          <cell r="D5333" t="str">
            <v>MDELIVERY</v>
          </cell>
          <cell r="E5333" t="str">
            <v>DESPACHO</v>
          </cell>
          <cell r="F5333" t="str">
            <v>NORMAL</v>
          </cell>
          <cell r="G5333" t="str">
            <v>031080000033311</v>
          </cell>
          <cell r="H5333">
            <v>44965</v>
          </cell>
          <cell r="I5333" t="str">
            <v>ENTREGADO</v>
          </cell>
          <cell r="J5333">
            <v>44966</v>
          </cell>
          <cell r="K5333" t="str">
            <v>JOSSELINE GARDENIA ISAZA FIGUEROA</v>
          </cell>
          <cell r="L5333" t="str">
            <v>ELOY ALFARO COOP 12 DE NOVIEMBRE MZ B SOLAR A</v>
          </cell>
        </row>
        <row r="5334">
          <cell r="A5334" t="str">
            <v>4829948</v>
          </cell>
          <cell r="B5334">
            <v>511321</v>
          </cell>
          <cell r="C5334" t="str">
            <v>4829948</v>
          </cell>
          <cell r="D5334" t="str">
            <v>MDELIVERY</v>
          </cell>
          <cell r="E5334" t="str">
            <v>DESPACHO</v>
          </cell>
          <cell r="F5334" t="str">
            <v>NORMAL</v>
          </cell>
          <cell r="G5334" t="str">
            <v>FT84795</v>
          </cell>
          <cell r="H5334">
            <v>44965</v>
          </cell>
          <cell r="I5334" t="str">
            <v>ENTREGADO</v>
          </cell>
          <cell r="J5334">
            <v>44966</v>
          </cell>
          <cell r="K5334" t="str">
            <v>Geomayra Maritza Vivar Cassola</v>
          </cell>
          <cell r="L5334" t="str">
            <v>TARQUI AV DE LAS AMERICAS SN AV ISIDRO AYORA</v>
          </cell>
        </row>
        <row r="5335">
          <cell r="A5335" t="str">
            <v>4874222</v>
          </cell>
          <cell r="B5335">
            <v>511322</v>
          </cell>
          <cell r="C5335" t="str">
            <v>4874222</v>
          </cell>
          <cell r="D5335" t="str">
            <v>MDELIVERY</v>
          </cell>
          <cell r="E5335" t="str">
            <v>DESPACHO</v>
          </cell>
          <cell r="F5335" t="str">
            <v>NORMAL</v>
          </cell>
          <cell r="G5335" t="str">
            <v>031080004874222</v>
          </cell>
          <cell r="H5335">
            <v>44965</v>
          </cell>
          <cell r="I5335" t="str">
            <v>ENTREGADO</v>
          </cell>
          <cell r="J5335">
            <v>44966</v>
          </cell>
          <cell r="K5335" t="str">
            <v>MARIA ELISA MERO SOSA</v>
          </cell>
          <cell r="L5335" t="str">
            <v>ESMERALDAS CALLE AV SUCRE SN ENTRE JUAN MONTALVO Y ROCAFUERTE</v>
          </cell>
        </row>
        <row r="5336">
          <cell r="A5336" t="str">
            <v>4884722</v>
          </cell>
          <cell r="B5336">
            <v>511324</v>
          </cell>
          <cell r="C5336" t="str">
            <v>4884722</v>
          </cell>
          <cell r="D5336" t="str">
            <v>MDELIVERY</v>
          </cell>
          <cell r="E5336" t="str">
            <v>DESPACHO</v>
          </cell>
          <cell r="F5336" t="str">
            <v>NORMAL</v>
          </cell>
          <cell r="G5336" t="str">
            <v>FT84697</v>
          </cell>
          <cell r="H5336">
            <v>44965</v>
          </cell>
          <cell r="I5336" t="str">
            <v>ENTREGADO</v>
          </cell>
          <cell r="J5336">
            <v>44967</v>
          </cell>
          <cell r="K5336" t="str">
            <v>Luis Daniel Ordonez Lomas</v>
          </cell>
          <cell r="L5336" t="str">
            <v>CALDERON AV ANTIGUA VIA POMASQUI   N14170 PASAJE E3A</v>
          </cell>
        </row>
        <row r="5337">
          <cell r="A5337" t="str">
            <v>4884850</v>
          </cell>
          <cell r="B5337">
            <v>511325</v>
          </cell>
          <cell r="C5337" t="str">
            <v>4884850</v>
          </cell>
          <cell r="D5337" t="str">
            <v>MDELIVERY</v>
          </cell>
          <cell r="E5337" t="str">
            <v>DESPACHO</v>
          </cell>
          <cell r="F5337" t="str">
            <v>NORMAL</v>
          </cell>
          <cell r="G5337" t="str">
            <v>FT84701</v>
          </cell>
          <cell r="H5337">
            <v>44965</v>
          </cell>
          <cell r="I5337" t="str">
            <v>DEVOLUCION_EN_PROCESO</v>
          </cell>
          <cell r="J5337">
            <v>44971</v>
          </cell>
          <cell r="K5337" t="str">
            <v>WILSON ARMANDO TORO TORO</v>
          </cell>
          <cell r="L5337" t="str">
            <v>CALDERON AV CARLOS MANTILLA N14 34 CALLE  MARIA TUFINIO</v>
          </cell>
        </row>
        <row r="5338">
          <cell r="A5338" t="str">
            <v>4890250</v>
          </cell>
          <cell r="B5338">
            <v>511326</v>
          </cell>
          <cell r="C5338" t="str">
            <v>4890250</v>
          </cell>
          <cell r="D5338" t="str">
            <v>MDELIVERY</v>
          </cell>
          <cell r="E5338" t="str">
            <v>DESPACHO</v>
          </cell>
          <cell r="F5338" t="str">
            <v>NORMAL</v>
          </cell>
          <cell r="G5338" t="str">
            <v>031080004890250</v>
          </cell>
          <cell r="H5338">
            <v>44965</v>
          </cell>
          <cell r="I5338" t="str">
            <v>ENTREGADO</v>
          </cell>
          <cell r="J5338">
            <v>44966</v>
          </cell>
          <cell r="K5338" t="str">
            <v>VERA BRITO MANUEL OSWALDO</v>
          </cell>
          <cell r="L5338" t="str">
            <v>SALITRE CALLE ANTONIO JOSE DE SUCRE SN Y PAQUISHA</v>
          </cell>
        </row>
        <row r="5339">
          <cell r="A5339" t="str">
            <v>4890395</v>
          </cell>
          <cell r="B5339">
            <v>511327</v>
          </cell>
          <cell r="C5339" t="str">
            <v>4890395</v>
          </cell>
          <cell r="D5339" t="str">
            <v>MDELIVERY</v>
          </cell>
          <cell r="E5339" t="str">
            <v>DESPACHO</v>
          </cell>
          <cell r="F5339" t="str">
            <v>NORMAL</v>
          </cell>
          <cell r="G5339" t="str">
            <v>FT84705</v>
          </cell>
          <cell r="H5339">
            <v>44965</v>
          </cell>
          <cell r="I5339" t="str">
            <v>ENTREGADO</v>
          </cell>
          <cell r="J5339">
            <v>44966</v>
          </cell>
          <cell r="K5339" t="str">
            <v>GABRIELA ALEXANDRA TAPIA HURTADO</v>
          </cell>
          <cell r="L5339" t="str">
            <v>INIAQUITO CALLE LOS CABILDOS OE43 CALLE HIDALGO DE PINTO</v>
          </cell>
        </row>
        <row r="5340">
          <cell r="A5340" t="str">
            <v>4890855</v>
          </cell>
          <cell r="B5340">
            <v>511328</v>
          </cell>
          <cell r="C5340" t="str">
            <v>4890855</v>
          </cell>
          <cell r="D5340" t="str">
            <v>MDELIVERY</v>
          </cell>
          <cell r="E5340" t="str">
            <v>DESPACHO</v>
          </cell>
          <cell r="F5340" t="str">
            <v>NORMAL</v>
          </cell>
          <cell r="G5340" t="str">
            <v>FT84693</v>
          </cell>
          <cell r="H5340">
            <v>44965</v>
          </cell>
          <cell r="I5340" t="str">
            <v>ENTREGADO</v>
          </cell>
          <cell r="J5340">
            <v>44967</v>
          </cell>
          <cell r="K5340" t="str">
            <v>Josselyn Michelle Cruz Logrono</v>
          </cell>
          <cell r="L5340" t="str">
            <v>ITCHIMBIA CALLE LOS RIOS N11 123 CALLE FRANCISCO DE CALDAS</v>
          </cell>
        </row>
        <row r="5341">
          <cell r="A5341" t="str">
            <v>4891020</v>
          </cell>
          <cell r="B5341">
            <v>511329</v>
          </cell>
          <cell r="C5341" t="str">
            <v>4891020</v>
          </cell>
          <cell r="D5341" t="str">
            <v>MDELIVERY</v>
          </cell>
          <cell r="E5341" t="str">
            <v>DESPACHO</v>
          </cell>
          <cell r="F5341" t="str">
            <v>NORMAL</v>
          </cell>
          <cell r="G5341" t="str">
            <v>FT84675</v>
          </cell>
          <cell r="H5341">
            <v>44965</v>
          </cell>
          <cell r="I5341" t="str">
            <v>ENTREGADO</v>
          </cell>
          <cell r="J5341">
            <v>44966</v>
          </cell>
          <cell r="K5341" t="str">
            <v>GUILLERMO ANDRES HURTADO TROYA</v>
          </cell>
          <cell r="L5341" t="str">
            <v>INIAQUITO CALLE AV DE LOS SHYRIS SN Y TELEGRAFO</v>
          </cell>
        </row>
        <row r="5342">
          <cell r="A5342" t="str">
            <v>4891416</v>
          </cell>
          <cell r="B5342">
            <v>511330</v>
          </cell>
          <cell r="C5342" t="str">
            <v>4891416</v>
          </cell>
          <cell r="D5342" t="str">
            <v>MDELIVERY</v>
          </cell>
          <cell r="E5342" t="str">
            <v>DESPACHO</v>
          </cell>
          <cell r="F5342" t="str">
            <v>NORMAL</v>
          </cell>
          <cell r="G5342" t="str">
            <v>FT84704</v>
          </cell>
          <cell r="H5342">
            <v>44965</v>
          </cell>
          <cell r="I5342" t="str">
            <v>ENTREGADO</v>
          </cell>
          <cell r="J5342">
            <v>44966</v>
          </cell>
          <cell r="K5342" t="str">
            <v>RICARDO JAVIER FALCONES MERA</v>
          </cell>
          <cell r="L5342" t="str">
            <v>KENNEDY CALLE ISAAC ALBENIZ  E2 27  CALLE PABLO CASALS</v>
          </cell>
        </row>
        <row r="5343">
          <cell r="A5343" t="str">
            <v>4891879</v>
          </cell>
          <cell r="B5343">
            <v>511331</v>
          </cell>
          <cell r="C5343" t="str">
            <v>4891879</v>
          </cell>
          <cell r="D5343" t="str">
            <v>MDELIVERY</v>
          </cell>
          <cell r="E5343" t="str">
            <v>DESPACHO</v>
          </cell>
          <cell r="F5343" t="str">
            <v>NORMAL</v>
          </cell>
          <cell r="G5343" t="str">
            <v>FT84797</v>
          </cell>
          <cell r="H5343">
            <v>44965</v>
          </cell>
          <cell r="I5343" t="str">
            <v>ENTREGADO</v>
          </cell>
          <cell r="J5343">
            <v>44966</v>
          </cell>
          <cell r="K5343" t="str">
            <v>JACOME BRIONES ALEJANDRO ARTURO</v>
          </cell>
          <cell r="L5343" t="str">
            <v>TARQUI AV JUAN TANCA MARENGO  SN</v>
          </cell>
        </row>
        <row r="5344">
          <cell r="A5344" t="str">
            <v>4892603</v>
          </cell>
          <cell r="B5344">
            <v>511332</v>
          </cell>
          <cell r="C5344" t="str">
            <v>4892603</v>
          </cell>
          <cell r="D5344" t="str">
            <v>MDELIVERY</v>
          </cell>
          <cell r="E5344" t="str">
            <v>DESPACHO</v>
          </cell>
          <cell r="F5344" t="str">
            <v>NORMAL</v>
          </cell>
          <cell r="G5344" t="str">
            <v>FT84702</v>
          </cell>
          <cell r="H5344">
            <v>44965</v>
          </cell>
          <cell r="I5344" t="str">
            <v>ENTREGADO</v>
          </cell>
          <cell r="J5344">
            <v>44966</v>
          </cell>
          <cell r="K5344" t="str">
            <v>JESUS JOEL VERA MOREIRA</v>
          </cell>
          <cell r="L5344" t="str">
            <v>TUMBACO CALLE HUMBERTO SALVADOR SN CALLE ALBA CALDERON</v>
          </cell>
        </row>
        <row r="5345">
          <cell r="A5345" t="str">
            <v>4892783</v>
          </cell>
          <cell r="B5345">
            <v>511333</v>
          </cell>
          <cell r="C5345" t="str">
            <v>4892783</v>
          </cell>
          <cell r="D5345" t="str">
            <v>MDELIVERY</v>
          </cell>
          <cell r="E5345" t="str">
            <v>DESPACHO</v>
          </cell>
          <cell r="F5345" t="str">
            <v>NORMAL</v>
          </cell>
          <cell r="G5345" t="str">
            <v>FT84699</v>
          </cell>
          <cell r="H5345">
            <v>44965</v>
          </cell>
          <cell r="I5345" t="str">
            <v>ENTREGADO</v>
          </cell>
          <cell r="J5345">
            <v>44967</v>
          </cell>
          <cell r="K5345" t="str">
            <v>JHON ALEXANDER PAZ CAGUANA</v>
          </cell>
          <cell r="L5345" t="str">
            <v>GUAMANI CALLE CAMILO OREJUELA  OE7 168  Y S52A</v>
          </cell>
        </row>
        <row r="5346">
          <cell r="A5346" t="str">
            <v>19839</v>
          </cell>
          <cell r="B5346">
            <v>511296</v>
          </cell>
          <cell r="C5346" t="str">
            <v>19839</v>
          </cell>
          <cell r="D5346" t="str">
            <v>MDELIVERY</v>
          </cell>
          <cell r="E5346" t="str">
            <v>DESPACHO</v>
          </cell>
          <cell r="F5346" t="str">
            <v>NORMAL</v>
          </cell>
          <cell r="G5346" t="str">
            <v>031080000019839</v>
          </cell>
          <cell r="H5346">
            <v>44965</v>
          </cell>
          <cell r="I5346" t="str">
            <v>DEVOLUCION_EN_PROCESO</v>
          </cell>
          <cell r="J5346">
            <v>44971</v>
          </cell>
          <cell r="K5346" t="str">
            <v>GERARDO LENIN LLUMIQUINGA CUSME</v>
          </cell>
          <cell r="L5346" t="str">
            <v>BOMBOLI CALLE JAIME ANDRADE SN AV ABRAHAM CALAZACON</v>
          </cell>
        </row>
        <row r="5347">
          <cell r="A5347" t="str">
            <v>20025</v>
          </cell>
          <cell r="B5347">
            <v>511297</v>
          </cell>
          <cell r="C5347" t="str">
            <v>20025</v>
          </cell>
          <cell r="D5347" t="str">
            <v>MDELIVERY</v>
          </cell>
          <cell r="E5347" t="str">
            <v>DESPACHO</v>
          </cell>
          <cell r="F5347" t="str">
            <v>NORMAL</v>
          </cell>
          <cell r="G5347" t="str">
            <v>FT84694</v>
          </cell>
          <cell r="H5347">
            <v>44965</v>
          </cell>
          <cell r="I5347" t="str">
            <v>ENTREGADO</v>
          </cell>
          <cell r="J5347">
            <v>44966</v>
          </cell>
          <cell r="K5347" t="str">
            <v>WILLIANS EDMUNDO  NUNEZ  GARCIA</v>
          </cell>
          <cell r="L5347" t="str">
            <v>INIAQUITO AV RIO AMAZONAS N38 112 Y ALFONSO PEREIRA</v>
          </cell>
        </row>
        <row r="5348">
          <cell r="A5348" t="str">
            <v>21808</v>
          </cell>
          <cell r="B5348">
            <v>511298</v>
          </cell>
          <cell r="C5348" t="str">
            <v>21808</v>
          </cell>
          <cell r="D5348" t="str">
            <v>MDELIVERY</v>
          </cell>
          <cell r="E5348" t="str">
            <v>DESPACHO</v>
          </cell>
          <cell r="F5348" t="str">
            <v>NORMAL</v>
          </cell>
          <cell r="G5348" t="str">
            <v>031080000021808</v>
          </cell>
          <cell r="H5348">
            <v>44965</v>
          </cell>
          <cell r="I5348" t="str">
            <v>ENTREGADO</v>
          </cell>
          <cell r="J5348">
            <v>44966</v>
          </cell>
          <cell r="K5348" t="str">
            <v>JUAN CARLOS PAREDES MARIDUENA</v>
          </cell>
          <cell r="L5348" t="str">
            <v>CELIANO MONGE CALLES CORCINO DURAN SN CALLE TULIO IDROVO</v>
          </cell>
        </row>
        <row r="5349">
          <cell r="A5349" t="str">
            <v>25695</v>
          </cell>
          <cell r="B5349">
            <v>511299</v>
          </cell>
          <cell r="C5349" t="str">
            <v>25695</v>
          </cell>
          <cell r="D5349" t="str">
            <v>MDELIVERY</v>
          </cell>
          <cell r="E5349" t="str">
            <v>DESPACHO</v>
          </cell>
          <cell r="F5349" t="str">
            <v>NORMAL</v>
          </cell>
          <cell r="G5349" t="str">
            <v>031080000025695</v>
          </cell>
          <cell r="H5349">
            <v>44965</v>
          </cell>
          <cell r="I5349" t="str">
            <v>ENTREGADO</v>
          </cell>
          <cell r="J5349">
            <v>44966</v>
          </cell>
          <cell r="K5349" t="str">
            <v>ELIAN ALEXANDER ALCIVAR RONQUILLO</v>
          </cell>
          <cell r="L5349" t="str">
            <v>SANTO DOMINGO VIA CHONE  KM 2 Y MEDIO</v>
          </cell>
        </row>
        <row r="5350">
          <cell r="A5350" t="str">
            <v>28470</v>
          </cell>
          <cell r="B5350">
            <v>511300</v>
          </cell>
          <cell r="C5350" t="str">
            <v>28470</v>
          </cell>
          <cell r="D5350" t="str">
            <v>MDELIVERY</v>
          </cell>
          <cell r="E5350" t="str">
            <v>DESPACHO</v>
          </cell>
          <cell r="F5350" t="str">
            <v>DERIVADO PICK UP</v>
          </cell>
          <cell r="G5350" t="str">
            <v>031080000028470</v>
          </cell>
          <cell r="H5350">
            <v>44965</v>
          </cell>
          <cell r="I5350" t="str">
            <v>ENTREGADO</v>
          </cell>
          <cell r="J5350">
            <v>44966</v>
          </cell>
          <cell r="K5350" t="str">
            <v>MARCO VINICIO PACHECO MOSCOSO</v>
          </cell>
          <cell r="L5350" t="str">
            <v>OFICINA TRAMACO CUENCA CENTRO DE TRANSFERENCIA PUMAPUNGO</v>
          </cell>
        </row>
        <row r="5351">
          <cell r="A5351" t="str">
            <v>28602</v>
          </cell>
          <cell r="B5351">
            <v>511301</v>
          </cell>
          <cell r="C5351" t="str">
            <v>28602</v>
          </cell>
          <cell r="D5351" t="str">
            <v>MDELIVERY</v>
          </cell>
          <cell r="E5351" t="str">
            <v>DESPACHO</v>
          </cell>
          <cell r="F5351" t="str">
            <v>DERIVADO PICK UP</v>
          </cell>
          <cell r="G5351" t="str">
            <v>031080000028602</v>
          </cell>
          <cell r="H5351">
            <v>44965</v>
          </cell>
          <cell r="I5351" t="str">
            <v>ENTREGADO</v>
          </cell>
          <cell r="J5351">
            <v>44967</v>
          </cell>
          <cell r="K5351" t="str">
            <v>JOHANNA VERONICA QUIROZ VERA</v>
          </cell>
          <cell r="L5351" t="str">
            <v>OFICINA TRAMACO PORTETE</v>
          </cell>
        </row>
        <row r="5352">
          <cell r="A5352" t="str">
            <v>28766</v>
          </cell>
          <cell r="B5352">
            <v>511302</v>
          </cell>
          <cell r="C5352" t="str">
            <v>28766</v>
          </cell>
          <cell r="D5352" t="str">
            <v>MDELIVERY</v>
          </cell>
          <cell r="E5352" t="str">
            <v>DESPACHO</v>
          </cell>
          <cell r="F5352" t="str">
            <v>NORMAL</v>
          </cell>
          <cell r="G5352" t="str">
            <v>031080000028766</v>
          </cell>
          <cell r="H5352">
            <v>44965</v>
          </cell>
          <cell r="I5352" t="str">
            <v>ENTREGADO</v>
          </cell>
          <cell r="J5352">
            <v>44967</v>
          </cell>
          <cell r="K5352" t="str">
            <v>FRANCISCO ALEX RIZZO LAVAYEN  RIZZO LAVAYEN</v>
          </cell>
          <cell r="L5352" t="str">
            <v>PASCUALES VIA A DAULE KM 14 Y MEDIO CALLE 28 DE AGOSTO</v>
          </cell>
        </row>
        <row r="5353">
          <cell r="A5353" t="str">
            <v>31390</v>
          </cell>
          <cell r="B5353">
            <v>511303</v>
          </cell>
          <cell r="C5353" t="str">
            <v>31390</v>
          </cell>
          <cell r="D5353" t="str">
            <v>MDELIVERY</v>
          </cell>
          <cell r="E5353" t="str">
            <v>DESPACHO</v>
          </cell>
          <cell r="F5353" t="str">
            <v>NORMAL</v>
          </cell>
          <cell r="G5353" t="str">
            <v>FT84749</v>
          </cell>
          <cell r="H5353">
            <v>44965</v>
          </cell>
          <cell r="I5353" t="str">
            <v>ENTREGADO</v>
          </cell>
          <cell r="J5353">
            <v>44966</v>
          </cell>
          <cell r="K5353" t="str">
            <v>HECTOR ALEJANDRO VILLEGAS SALTOS</v>
          </cell>
          <cell r="L5353" t="str">
            <v>XIMENA CALLE ROSENDO AVILES SN ENTRE BOGOTA Y SEIS DE MARZO</v>
          </cell>
        </row>
        <row r="5354">
          <cell r="A5354" t="str">
            <v>31923</v>
          </cell>
          <cell r="B5354">
            <v>511304</v>
          </cell>
          <cell r="C5354" t="str">
            <v>31923</v>
          </cell>
          <cell r="D5354" t="str">
            <v>MDELIVERY</v>
          </cell>
          <cell r="E5354" t="str">
            <v>DESPACHO</v>
          </cell>
          <cell r="F5354" t="str">
            <v>NORMAL</v>
          </cell>
          <cell r="G5354" t="str">
            <v>IC6741</v>
          </cell>
          <cell r="H5354">
            <v>44965</v>
          </cell>
          <cell r="I5354" t="str">
            <v>ENTREGADO</v>
          </cell>
          <cell r="J5354">
            <v>44966</v>
          </cell>
          <cell r="K5354" t="str">
            <v>KARINA ALEXANDRA ORDONEZ AVILES</v>
          </cell>
          <cell r="L5354" t="str">
            <v>HUAYNACAPAC CALLE MIGUEL CORDERO DAVILA  SN  Y FRAY VICENTE SOLANO</v>
          </cell>
        </row>
        <row r="5355">
          <cell r="A5355" t="str">
            <v>31924</v>
          </cell>
          <cell r="B5355">
            <v>511305</v>
          </cell>
          <cell r="C5355" t="str">
            <v>31924</v>
          </cell>
          <cell r="D5355" t="str">
            <v>MDELIVERY</v>
          </cell>
          <cell r="E5355" t="str">
            <v>DESPACHO</v>
          </cell>
          <cell r="F5355" t="str">
            <v>NORMAL</v>
          </cell>
          <cell r="G5355" t="str">
            <v>FT84698</v>
          </cell>
          <cell r="H5355">
            <v>44965</v>
          </cell>
          <cell r="I5355" t="str">
            <v>ENTREGADO</v>
          </cell>
          <cell r="J5355">
            <v>44967</v>
          </cell>
          <cell r="K5355" t="str">
            <v>JHOAN DEREK DE LA TORRE PAUCAR</v>
          </cell>
          <cell r="L5355" t="str">
            <v>LA MAGDALENA AV MARISCAL SUCRE  SN  EL CANELO</v>
          </cell>
        </row>
        <row r="5356">
          <cell r="A5356" t="str">
            <v>31970</v>
          </cell>
          <cell r="B5356">
            <v>511306</v>
          </cell>
          <cell r="C5356" t="str">
            <v>31970</v>
          </cell>
          <cell r="D5356" t="str">
            <v>MDELIVERY</v>
          </cell>
          <cell r="E5356" t="str">
            <v>DESPACHO</v>
          </cell>
          <cell r="F5356" t="str">
            <v>DERIVADO PICK UP</v>
          </cell>
          <cell r="G5356" t="str">
            <v>031080000031970</v>
          </cell>
          <cell r="H5356">
            <v>44965</v>
          </cell>
          <cell r="I5356" t="str">
            <v>DEVOLUCION_EN_PROCESO</v>
          </cell>
          <cell r="J5356">
            <v>44973</v>
          </cell>
          <cell r="K5356" t="str">
            <v>DENISE IBANA QUIROGA ESPIN</v>
          </cell>
          <cell r="L5356" t="str">
            <v>OFICINA TRAMACO PORTETE</v>
          </cell>
        </row>
        <row r="5357">
          <cell r="A5357" t="str">
            <v>18646680</v>
          </cell>
          <cell r="B5357">
            <v>511295</v>
          </cell>
          <cell r="C5357" t="str">
            <v>18646680</v>
          </cell>
          <cell r="D5357" t="str">
            <v>SPARE</v>
          </cell>
          <cell r="E5357" t="str">
            <v>DESPACHO</v>
          </cell>
          <cell r="F5357" t="str">
            <v>NORMAL</v>
          </cell>
          <cell r="G5357" t="str">
            <v>84624</v>
          </cell>
          <cell r="H5357">
            <v>44965</v>
          </cell>
          <cell r="I5357" t="str">
            <v>ENTREGADO</v>
          </cell>
          <cell r="J5357">
            <v>44965</v>
          </cell>
          <cell r="K5357" t="str">
            <v>OFICINA HUAWEI - GYE</v>
          </cell>
          <cell r="L5357" t="str">
            <v>AV. FRANCISCO DE ORELLANA Y ALBERTO BORGES, EDIFICIO CLARO CENTRUM PISO 12</v>
          </cell>
        </row>
        <row r="5358">
          <cell r="A5358" t="str">
            <v>DHL_23_052</v>
          </cell>
          <cell r="B5358">
            <v>511293</v>
          </cell>
          <cell r="C5358" t="str">
            <v>DHL_23_052</v>
          </cell>
          <cell r="D5358" t="str">
            <v>DHL</v>
          </cell>
          <cell r="E5358" t="str">
            <v>DESPACHO</v>
          </cell>
          <cell r="F5358" t="str">
            <v>NORMAL</v>
          </cell>
          <cell r="G5358" t="str">
            <v>FT84622</v>
          </cell>
          <cell r="H5358">
            <v>44965</v>
          </cell>
          <cell r="I5358" t="str">
            <v>ENTREGADO</v>
          </cell>
          <cell r="J5358">
            <v>44966</v>
          </cell>
          <cell r="K5358" t="str">
            <v>DHL MATRIZ</v>
          </cell>
          <cell r="L5358" t="str">
            <v>AV. ELOY ALFARO 113 A Y PASAJE LOS JUNCOS EDIFICIO DHL, SECTOR COMITE DEL PUEBLO</v>
          </cell>
        </row>
        <row r="5359">
          <cell r="A5359" t="str">
            <v>DHL_23_053</v>
          </cell>
          <cell r="B5359">
            <v>511294</v>
          </cell>
          <cell r="C5359" t="str">
            <v>DHL_23_053</v>
          </cell>
          <cell r="D5359" t="str">
            <v>DHL</v>
          </cell>
          <cell r="E5359" t="str">
            <v>DESPACHO</v>
          </cell>
          <cell r="F5359" t="str">
            <v>NORMAL</v>
          </cell>
          <cell r="G5359" t="str">
            <v>FT84623</v>
          </cell>
          <cell r="H5359">
            <v>44965</v>
          </cell>
          <cell r="I5359" t="str">
            <v>ENTREGADO</v>
          </cell>
          <cell r="J5359">
            <v>44966</v>
          </cell>
          <cell r="K5359" t="str">
            <v>DHL MATRIZ</v>
          </cell>
          <cell r="L5359" t="str">
            <v>AV. ELOY ALFARO 113 A Y PASAJE LOS JUNCOS EDIFICIO DHL, SECTOR COMITE DEL PUEBLO</v>
          </cell>
        </row>
        <row r="5360">
          <cell r="A5360" t="str">
            <v>2023-01477</v>
          </cell>
          <cell r="B5360">
            <v>511292</v>
          </cell>
          <cell r="C5360" t="str">
            <v>2023-01477</v>
          </cell>
          <cell r="D5360" t="str">
            <v>TUENTI</v>
          </cell>
          <cell r="E5360" t="str">
            <v>DESPACHO</v>
          </cell>
          <cell r="F5360" t="str">
            <v>NORMAL</v>
          </cell>
          <cell r="G5360" t="str">
            <v>FT84590</v>
          </cell>
          <cell r="H5360">
            <v>44964</v>
          </cell>
          <cell r="I5360" t="str">
            <v>ENTREGADO</v>
          </cell>
          <cell r="J5360">
            <v>44966</v>
          </cell>
          <cell r="K5360" t="str">
            <v>DINADEC ZONIFICACION TUENTI GUAYAS_MELISSA HIDALGO</v>
          </cell>
          <cell r="L5360" t="str">
            <v>DIRECCION  KM 15 5 VIA A DAULE  BODEGA GRIFFINE GARITA 2</v>
          </cell>
        </row>
        <row r="5361">
          <cell r="A5361" t="str">
            <v>84589</v>
          </cell>
          <cell r="B5361">
            <v>511291</v>
          </cell>
          <cell r="C5361" t="str">
            <v>84589</v>
          </cell>
          <cell r="D5361" t="str">
            <v>VENTURA</v>
          </cell>
          <cell r="E5361" t="str">
            <v>RETIRO</v>
          </cell>
          <cell r="F5361" t="str">
            <v>NORMAL</v>
          </cell>
          <cell r="G5361" t="str">
            <v>FT84589</v>
          </cell>
          <cell r="H5361">
            <v>44964</v>
          </cell>
          <cell r="I5361" t="str">
            <v>ENTREGADO</v>
          </cell>
          <cell r="J5361">
            <v>44965</v>
          </cell>
          <cell r="K5361" t="str">
            <v>FLEXNET DEL ECUAODR</v>
          </cell>
          <cell r="L5361" t="str">
            <v>CALLE 28 DE JUNIO Y GARCIA MORENO</v>
          </cell>
        </row>
        <row r="5362">
          <cell r="A5362" t="str">
            <v>WTEC32302070001</v>
          </cell>
          <cell r="B5362">
            <v>511290</v>
          </cell>
          <cell r="C5362" t="str">
            <v>WTEC32302070001</v>
          </cell>
          <cell r="D5362" t="str">
            <v>HUAWEI</v>
          </cell>
          <cell r="E5362" t="str">
            <v>DESPACHO</v>
          </cell>
          <cell r="F5362" t="str">
            <v>EXCLUSIVO</v>
          </cell>
          <cell r="G5362" t="str">
            <v>84575</v>
          </cell>
          <cell r="H5362">
            <v>44964</v>
          </cell>
          <cell r="I5362" t="str">
            <v>ENTREGADO</v>
          </cell>
          <cell r="J5362">
            <v>44965</v>
          </cell>
          <cell r="K5362" t="str">
            <v>FLEXNET QUITO_SANTIAGO GUAÑUNA</v>
          </cell>
          <cell r="L5362" t="str">
            <v>COMPLEJO SAN JORGE. 28 DE JUNIO Y GARCIA MORENO - ENTRADA A LLANO GRANDE.</v>
          </cell>
        </row>
        <row r="5363">
          <cell r="A5363" t="str">
            <v>23-318</v>
          </cell>
          <cell r="B5363">
            <v>511289</v>
          </cell>
          <cell r="C5363" t="str">
            <v>23-318</v>
          </cell>
          <cell r="D5363" t="str">
            <v>VENTURA</v>
          </cell>
          <cell r="E5363" t="str">
            <v>DESPACHO</v>
          </cell>
          <cell r="F5363" t="str">
            <v>NORMAL</v>
          </cell>
          <cell r="G5363" t="str">
            <v>FT84574</v>
          </cell>
          <cell r="H5363">
            <v>44964</v>
          </cell>
          <cell r="I5363" t="str">
            <v>ENTREGADO</v>
          </cell>
          <cell r="J5363">
            <v>44965</v>
          </cell>
          <cell r="K5363" t="str">
            <v>TOTALREPCAR QUITO</v>
          </cell>
          <cell r="L5363" t="str">
            <v>AV. DE LOS FRESNOS E13-139 Y CARL NIELSEN EDIFICIO TORRES FRASSINO</v>
          </cell>
        </row>
        <row r="5364">
          <cell r="A5364" t="str">
            <v>20003104779092</v>
          </cell>
          <cell r="B5364">
            <v>511261</v>
          </cell>
          <cell r="C5364" t="str">
            <v>20003104779092</v>
          </cell>
          <cell r="D5364" t="str">
            <v>CONECEL</v>
          </cell>
          <cell r="E5364" t="str">
            <v>DESPACHO</v>
          </cell>
          <cell r="F5364" t="str">
            <v>NORMAL</v>
          </cell>
          <cell r="G5364" t="str">
            <v>GR20003104779092</v>
          </cell>
          <cell r="H5364">
            <v>44964</v>
          </cell>
          <cell r="I5364" t="str">
            <v>ENTREGADO</v>
          </cell>
          <cell r="J5364">
            <v>44971</v>
          </cell>
          <cell r="K5364" t="str">
            <v xml:space="preserve">ROBIN DANIEL CEDENO ROMERO / </v>
          </cell>
          <cell r="L5364" t="str">
            <v>SANTA ELENA / SANTA ELENA / PUNTA BLANCAL CALLE EL PESCADOR Y CALLE 34 EN CASA DE CANA DE 1 PISO COLOR BLANCO JUNTO LA HOSTERIA PUNTA BLANCA</v>
          </cell>
        </row>
        <row r="5365">
          <cell r="A5365" t="str">
            <v>20003099639165</v>
          </cell>
          <cell r="B5365">
            <v>511263</v>
          </cell>
          <cell r="C5365" t="str">
            <v>20003099639165</v>
          </cell>
          <cell r="D5365" t="str">
            <v>CONECEL</v>
          </cell>
          <cell r="E5365" t="str">
            <v>DESPACHO</v>
          </cell>
          <cell r="F5365" t="str">
            <v>NORMAL</v>
          </cell>
          <cell r="G5365" t="str">
            <v>GR20003099639165</v>
          </cell>
          <cell r="H5365">
            <v>44964</v>
          </cell>
          <cell r="I5365" t="str">
            <v>EN_TRANSITO</v>
          </cell>
          <cell r="J5365">
            <v>44972</v>
          </cell>
          <cell r="K5365" t="str">
            <v xml:space="preserve">MAYRA SILVANA CASTILLO OSTAIZA / </v>
          </cell>
          <cell r="L5365" t="str">
            <v>EL COCA / EL COCA / CALLE ALEJANDRO LABAKA Y FRAY GREGORIO DE ALMUNIA JUNTO A AMBACAR EDIFICIO ROSA MONTALVAN Y A GASOLINERA EN CASA DE 3 PISOS COLOR BLANCO</v>
          </cell>
        </row>
        <row r="5366">
          <cell r="A5366" t="str">
            <v>20003104776552</v>
          </cell>
          <cell r="B5366">
            <v>511270</v>
          </cell>
          <cell r="C5366" t="str">
            <v>20003104776552</v>
          </cell>
          <cell r="D5366" t="str">
            <v>CONECEL</v>
          </cell>
          <cell r="E5366" t="str">
            <v>DESPACHO</v>
          </cell>
          <cell r="F5366" t="str">
            <v>NORMAL</v>
          </cell>
          <cell r="G5366" t="str">
            <v>FT84585</v>
          </cell>
          <cell r="H5366">
            <v>44964</v>
          </cell>
          <cell r="I5366" t="str">
            <v>DEVOLUCION_EN_PROCESO</v>
          </cell>
          <cell r="J5366">
            <v>44972</v>
          </cell>
          <cell r="K5366" t="str">
            <v xml:space="preserve">YESSENIA VIOLETA ROSADO BUSTOS / </v>
          </cell>
          <cell r="L5366" t="str">
            <v>GUAYAQUIL / 9 DE OCTUBRE / AV 25 DE JULIO Y CALLE 46E EN EL CHIFA NUEVA EPOCA A UNA CUADRA DEL UPC FRENTE AL HOSPITAL TEODORO MALDONADO DIAGONAL AL CENTRO MEDICO INTEGRAL</v>
          </cell>
        </row>
        <row r="5367">
          <cell r="A5367" t="str">
            <v>20003105394944</v>
          </cell>
          <cell r="B5367">
            <v>511271</v>
          </cell>
          <cell r="C5367" t="str">
            <v>20003105394944</v>
          </cell>
          <cell r="D5367" t="str">
            <v>CONECEL</v>
          </cell>
          <cell r="E5367" t="str">
            <v>DESPACHO</v>
          </cell>
          <cell r="F5367" t="str">
            <v>NORMAL</v>
          </cell>
          <cell r="G5367" t="str">
            <v>FT84586</v>
          </cell>
          <cell r="H5367">
            <v>44964</v>
          </cell>
          <cell r="I5367" t="str">
            <v>DEVOLUCION_EN_PROCESO</v>
          </cell>
          <cell r="J5367">
            <v>44972</v>
          </cell>
          <cell r="K5367" t="str">
            <v xml:space="preserve">JUAN DANIEL PARRALES LOZANO / </v>
          </cell>
          <cell r="L5367" t="str">
            <v>GUAYAQUIL / XIMENA / COOP MARIUXI FEBRES CORDERO MZ 16 SL 11 CASA COLOR GRIS DE PLANTA BAJA DIAGONAL A LA ESCUELA JOSE VILLAMIL</v>
          </cell>
        </row>
        <row r="5368">
          <cell r="A5368" t="str">
            <v>20003105363119</v>
          </cell>
          <cell r="B5368">
            <v>511274</v>
          </cell>
          <cell r="C5368" t="str">
            <v>20003105363119</v>
          </cell>
          <cell r="D5368" t="str">
            <v>CONECEL</v>
          </cell>
          <cell r="E5368" t="str">
            <v>DESPACHO</v>
          </cell>
          <cell r="F5368" t="str">
            <v>NORMAL</v>
          </cell>
          <cell r="G5368" t="str">
            <v>GR20003105363119</v>
          </cell>
          <cell r="H5368">
            <v>44964</v>
          </cell>
          <cell r="I5368" t="str">
            <v>ENTREGADO</v>
          </cell>
          <cell r="J5368">
            <v>44967</v>
          </cell>
          <cell r="K5368" t="str">
            <v xml:space="preserve">JORGE TEODORO FRANCO VILLAFUERTE / </v>
          </cell>
          <cell r="L5368" t="str">
            <v>LAGO AGRIO / NUEVA LOJA / CALLE MANUELITA SAENZ Y EL PROGRESO/CASA DE 2 PISOS COLOR BLANCO FRENTE AL TERMINAL TERRESTRE</v>
          </cell>
        </row>
        <row r="5369">
          <cell r="A5369" t="str">
            <v>20003104044203</v>
          </cell>
          <cell r="B5369">
            <v>511288</v>
          </cell>
          <cell r="C5369" t="str">
            <v>20003104044203</v>
          </cell>
          <cell r="D5369" t="str">
            <v>CONECEL</v>
          </cell>
          <cell r="E5369" t="str">
            <v>DESPACHO</v>
          </cell>
          <cell r="F5369" t="str">
            <v>NORMAL</v>
          </cell>
          <cell r="G5369" t="str">
            <v>031002004244617</v>
          </cell>
          <cell r="H5369">
            <v>44964</v>
          </cell>
          <cell r="I5369" t="str">
            <v>INCIDENCIA</v>
          </cell>
          <cell r="J5369">
            <v>44973</v>
          </cell>
          <cell r="K5369" t="str">
            <v>FIDEL FERNANDO CRUZ VIVANCO / NELSON JAIR CRUZ FAJARDO</v>
          </cell>
          <cell r="L5369" t="str">
            <v>QUEVEDO / SIETE DE OCTUBRE / AV UNIVERSITARIA Y CALLE SEXTA A 100M DE HEIDY BAKESHOP CASA DE COLRO BEIGE DE UN PISO</v>
          </cell>
        </row>
        <row r="5370">
          <cell r="A5370" t="str">
            <v>20003103999439</v>
          </cell>
          <cell r="B5370">
            <v>511246</v>
          </cell>
          <cell r="C5370" t="str">
            <v>20003103999439</v>
          </cell>
          <cell r="D5370" t="str">
            <v>CONECEL</v>
          </cell>
          <cell r="E5370" t="str">
            <v>DESPACHO</v>
          </cell>
          <cell r="F5370" t="str">
            <v>NORMAL</v>
          </cell>
          <cell r="G5370" t="str">
            <v>GR20003103999439</v>
          </cell>
          <cell r="H5370">
            <v>44964</v>
          </cell>
          <cell r="I5370" t="str">
            <v>ENTREGADO</v>
          </cell>
          <cell r="J5370">
            <v>44967</v>
          </cell>
          <cell r="K5370" t="str">
            <v xml:space="preserve">ANA MARIA QUISHPI GUAMUSHI / </v>
          </cell>
          <cell r="L5370" t="str">
            <v>"LAGO AGRIO / NUEVA LOJA / BRR COLINAS PETROLERAS/CS 3 PS PORTON NEGRO/AV. AMAZONAS Y AV. PETROLERA/DIAGONAL AMZONFRUT A LADO DE ""GRUAS LAGO AGRIO ATRAS DE FARMACIA COMUNITARIA CENTRAL"</v>
          </cell>
        </row>
        <row r="5371">
          <cell r="A5371" t="str">
            <v>20003100055702</v>
          </cell>
          <cell r="B5371">
            <v>511247</v>
          </cell>
          <cell r="C5371" t="str">
            <v>20003100055702</v>
          </cell>
          <cell r="D5371" t="str">
            <v>CONECEL</v>
          </cell>
          <cell r="E5371" t="str">
            <v>DESPACHO</v>
          </cell>
          <cell r="F5371" t="str">
            <v>NORMAL</v>
          </cell>
          <cell r="G5371" t="str">
            <v>GR20003100055702</v>
          </cell>
          <cell r="H5371">
            <v>44964</v>
          </cell>
          <cell r="I5371" t="str">
            <v>ENTREGADO</v>
          </cell>
          <cell r="J5371">
            <v>44965</v>
          </cell>
          <cell r="K5371" t="str">
            <v xml:space="preserve">LUIS MIGUEL PAEZ SUAREZ / </v>
          </cell>
          <cell r="L5371" t="str">
            <v>SANTO DOMINGO / CHIGUILPE / VIA QUITO KM5 Y MEDIO SECTOR CHIGILPE Y REF CASA 1 PISO COLOR ANARANJADA Y CAFE A LADO DE MECANICA FRENTE DE CONJUNTO MANCHESTER</v>
          </cell>
        </row>
        <row r="5372">
          <cell r="A5372" t="str">
            <v>20003104031867</v>
          </cell>
          <cell r="B5372">
            <v>511249</v>
          </cell>
          <cell r="C5372" t="str">
            <v>20003104031867</v>
          </cell>
          <cell r="D5372" t="str">
            <v>CONECEL</v>
          </cell>
          <cell r="E5372" t="str">
            <v>DESPACHO</v>
          </cell>
          <cell r="F5372" t="str">
            <v>NORMAL</v>
          </cell>
          <cell r="G5372" t="str">
            <v>FT84824</v>
          </cell>
          <cell r="H5372">
            <v>44964</v>
          </cell>
          <cell r="I5372" t="str">
            <v>INCIDENCIA</v>
          </cell>
          <cell r="J5372">
            <v>44971</v>
          </cell>
          <cell r="K5372" t="str">
            <v xml:space="preserve">ALBERTO FELIPE ROMERO ABAD / </v>
          </cell>
          <cell r="L5372" t="str">
            <v>GUAYAQUIL / TARQUI / KM 24,5 VIA DAULE SOLAR 1-1 MZ 13 DIAGOANAL ZOOLOGICO PANTANAL EN LA EMPRESA PROTISA PRODUCTOS TISSUE DEL ECUADOR S.A</v>
          </cell>
        </row>
        <row r="5373">
          <cell r="A5373" t="str">
            <v>20003101511085</v>
          </cell>
          <cell r="B5373">
            <v>511254</v>
          </cell>
          <cell r="C5373" t="str">
            <v>20003101511085</v>
          </cell>
          <cell r="D5373" t="str">
            <v>CONECEL</v>
          </cell>
          <cell r="E5373" t="str">
            <v>DESPACHO</v>
          </cell>
          <cell r="F5373" t="str">
            <v>NORMAL</v>
          </cell>
          <cell r="G5373" t="str">
            <v>GR20003101511085</v>
          </cell>
          <cell r="H5373">
            <v>44964</v>
          </cell>
          <cell r="I5373" t="str">
            <v>ENTREGADO</v>
          </cell>
          <cell r="J5373">
            <v>44970</v>
          </cell>
          <cell r="K5373" t="str">
            <v>POMA AYME CARLOS DANIEL / POMA CAIZA JOSE LEANDRO</v>
          </cell>
          <cell r="L5373" t="str">
            <v>SANTO DOMINGO / SANTO DOMINGO / AV TSAFIQUI Y AGUSTO GACHET CASA DE UN PISO COLOR CREMA JUNTO A LA PIEDRA PRECIOSA DIAGONAL AL GOLDEN ERA GYM</v>
          </cell>
        </row>
        <row r="5374">
          <cell r="A5374" t="str">
            <v>SG_23_161</v>
          </cell>
          <cell r="B5374">
            <v>511243</v>
          </cell>
          <cell r="C5374" t="str">
            <v>SG_23_161</v>
          </cell>
          <cell r="D5374" t="str">
            <v>SG</v>
          </cell>
          <cell r="E5374" t="str">
            <v>DESPACHO</v>
          </cell>
          <cell r="F5374" t="str">
            <v>NORMAL</v>
          </cell>
          <cell r="G5374" t="str">
            <v>FT84570</v>
          </cell>
          <cell r="H5374">
            <v>44964</v>
          </cell>
          <cell r="I5374" t="str">
            <v>ENTREGADO</v>
          </cell>
          <cell r="J5374">
            <v>44965</v>
          </cell>
          <cell r="K5374" t="str">
            <v>FLEXNET GYE</v>
          </cell>
          <cell r="L5374" t="str">
            <v>FERNANDO GUTIÉRREZ HILL KM8 1/2 VÍA A DAULE</v>
          </cell>
        </row>
        <row r="5375">
          <cell r="A5375" t="str">
            <v>TK-8119</v>
          </cell>
          <cell r="B5375">
            <v>511225</v>
          </cell>
          <cell r="C5375" t="str">
            <v>TK-8119</v>
          </cell>
          <cell r="D5375" t="str">
            <v>MDELIVERY</v>
          </cell>
          <cell r="E5375" t="str">
            <v>DESPACHO</v>
          </cell>
          <cell r="F5375" t="str">
            <v>EXPRESS</v>
          </cell>
          <cell r="G5375" t="str">
            <v>GRV8119</v>
          </cell>
          <cell r="H5375">
            <v>44964</v>
          </cell>
          <cell r="I5375" t="str">
            <v>ENTREGADO</v>
          </cell>
          <cell r="J5375">
            <v>44967</v>
          </cell>
          <cell r="K5375" t="str">
            <v>OTECEL</v>
          </cell>
          <cell r="L5375" t="str">
            <v>AVDA SIMON BOLIVAR Y VIA NAYON CONJUNTO CORPORATIVO EKOPARK TORRE 3 TELEFONICA</v>
          </cell>
        </row>
        <row r="5376">
          <cell r="A5376" t="str">
            <v>TK-8120</v>
          </cell>
          <cell r="B5376">
            <v>511226</v>
          </cell>
          <cell r="C5376" t="str">
            <v>TK-8120</v>
          </cell>
          <cell r="D5376" t="str">
            <v>MDELIVERY</v>
          </cell>
          <cell r="E5376" t="str">
            <v>DESPACHO</v>
          </cell>
          <cell r="F5376" t="str">
            <v>EXPRESS</v>
          </cell>
          <cell r="G5376" t="str">
            <v>GRV8120</v>
          </cell>
          <cell r="H5376">
            <v>44964</v>
          </cell>
          <cell r="I5376" t="str">
            <v>ENTREGADO</v>
          </cell>
          <cell r="J5376">
            <v>44967</v>
          </cell>
          <cell r="K5376" t="str">
            <v>OTECEL</v>
          </cell>
          <cell r="L5376" t="str">
            <v>AVDA SIMON BOLIVAR Y VIA NAYON CONJUNTO CORPORATIVO EKOPARK TORRE 3 TELEFONICA</v>
          </cell>
        </row>
        <row r="5377">
          <cell r="A5377" t="str">
            <v>TK-8121</v>
          </cell>
          <cell r="B5377">
            <v>511227</v>
          </cell>
          <cell r="C5377" t="str">
            <v>TK-8121</v>
          </cell>
          <cell r="D5377" t="str">
            <v>MDELIVERY</v>
          </cell>
          <cell r="E5377" t="str">
            <v>DESPACHO</v>
          </cell>
          <cell r="F5377" t="str">
            <v>EXPRESS</v>
          </cell>
          <cell r="G5377" t="str">
            <v>GRV8121</v>
          </cell>
          <cell r="H5377">
            <v>44964</v>
          </cell>
          <cell r="I5377" t="str">
            <v>ENTREGADO</v>
          </cell>
          <cell r="J5377">
            <v>44967</v>
          </cell>
          <cell r="K5377" t="str">
            <v>OTECEL</v>
          </cell>
          <cell r="L5377" t="str">
            <v>AVDA SIMON BOLIVAR Y VIA NAYON CONJUNTO CORPORATIVO EKOPARK TORRE 3 TELEFONICA</v>
          </cell>
        </row>
        <row r="5378">
          <cell r="A5378" t="str">
            <v>TK-8122</v>
          </cell>
          <cell r="B5378">
            <v>511228</v>
          </cell>
          <cell r="C5378" t="str">
            <v>TK-8122</v>
          </cell>
          <cell r="D5378" t="str">
            <v>MDELIVERY</v>
          </cell>
          <cell r="E5378" t="str">
            <v>DESPACHO</v>
          </cell>
          <cell r="F5378" t="str">
            <v>EXPRESS</v>
          </cell>
          <cell r="G5378" t="str">
            <v>GRV8122</v>
          </cell>
          <cell r="H5378">
            <v>44964</v>
          </cell>
          <cell r="I5378" t="str">
            <v>ENTREGADO</v>
          </cell>
          <cell r="J5378">
            <v>44967</v>
          </cell>
          <cell r="K5378" t="str">
            <v>OTECEL</v>
          </cell>
          <cell r="L5378" t="str">
            <v>AVDA SIMON BOLIVAR Y VIA NAYON CONJUNTO CORPORATIVO EKOPARK TORRE 3 TELEFONICA</v>
          </cell>
        </row>
        <row r="5379">
          <cell r="A5379" t="str">
            <v>TK-8123</v>
          </cell>
          <cell r="B5379">
            <v>511229</v>
          </cell>
          <cell r="C5379" t="str">
            <v>TK-8123</v>
          </cell>
          <cell r="D5379" t="str">
            <v>MDELIVERY</v>
          </cell>
          <cell r="E5379" t="str">
            <v>DESPACHO</v>
          </cell>
          <cell r="F5379" t="str">
            <v>EXPRESS</v>
          </cell>
          <cell r="G5379" t="str">
            <v>GRV8123</v>
          </cell>
          <cell r="H5379">
            <v>44964</v>
          </cell>
          <cell r="I5379" t="str">
            <v>ENTREGADO</v>
          </cell>
          <cell r="J5379">
            <v>44967</v>
          </cell>
          <cell r="K5379" t="str">
            <v>OTECEL</v>
          </cell>
          <cell r="L5379" t="str">
            <v>AVDA SIMON BOLIVAR Y VIA NAYON CONJUNTO CORPORATIVO EKOPARK TORRE 3 TELEFONICA</v>
          </cell>
        </row>
        <row r="5380">
          <cell r="A5380" t="str">
            <v>TK-8124</v>
          </cell>
          <cell r="B5380">
            <v>511230</v>
          </cell>
          <cell r="C5380" t="str">
            <v>TK-8124</v>
          </cell>
          <cell r="D5380" t="str">
            <v>MDELIVERY</v>
          </cell>
          <cell r="E5380" t="str">
            <v>DESPACHO</v>
          </cell>
          <cell r="F5380" t="str">
            <v>EXPRESS</v>
          </cell>
          <cell r="G5380" t="str">
            <v>GRV8124</v>
          </cell>
          <cell r="H5380">
            <v>44964</v>
          </cell>
          <cell r="I5380" t="str">
            <v>ENTREGADO</v>
          </cell>
          <cell r="J5380">
            <v>44967</v>
          </cell>
          <cell r="K5380" t="str">
            <v>OTECEL</v>
          </cell>
          <cell r="L5380" t="str">
            <v>AVDA SIMON BOLIVAR Y VIA NAYON CONJUNTO CORPORATIVO EKOPARK TORRE 3 TELEFONICA</v>
          </cell>
        </row>
        <row r="5381">
          <cell r="A5381" t="str">
            <v>TK-8125</v>
          </cell>
          <cell r="B5381">
            <v>511231</v>
          </cell>
          <cell r="C5381" t="str">
            <v>TK-8125</v>
          </cell>
          <cell r="D5381" t="str">
            <v>MDELIVERY</v>
          </cell>
          <cell r="E5381" t="str">
            <v>DESPACHO</v>
          </cell>
          <cell r="F5381" t="str">
            <v>EXPRESS</v>
          </cell>
          <cell r="G5381" t="str">
            <v>GRV8125</v>
          </cell>
          <cell r="H5381">
            <v>44964</v>
          </cell>
          <cell r="I5381" t="str">
            <v>ENTREGADO</v>
          </cell>
          <cell r="J5381">
            <v>44967</v>
          </cell>
          <cell r="K5381" t="str">
            <v>OTECEL</v>
          </cell>
          <cell r="L5381" t="str">
            <v>AVDA SIMON BOLIVAR Y VIA NAYON CONJUNTO CORPORATIVO EKOPARK TORRE 3 TELEFONICA</v>
          </cell>
        </row>
        <row r="5382">
          <cell r="A5382" t="str">
            <v>TK-8126</v>
          </cell>
          <cell r="B5382">
            <v>511232</v>
          </cell>
          <cell r="C5382" t="str">
            <v>TK-8126</v>
          </cell>
          <cell r="D5382" t="str">
            <v>MDELIVERY</v>
          </cell>
          <cell r="E5382" t="str">
            <v>DESPACHO</v>
          </cell>
          <cell r="F5382" t="str">
            <v>EXPRESS</v>
          </cell>
          <cell r="G5382" t="str">
            <v>GRV8126</v>
          </cell>
          <cell r="H5382">
            <v>44964</v>
          </cell>
          <cell r="I5382" t="str">
            <v>ENTREGADO</v>
          </cell>
          <cell r="J5382">
            <v>44967</v>
          </cell>
          <cell r="K5382" t="str">
            <v>OTECEL</v>
          </cell>
          <cell r="L5382" t="str">
            <v>AVDA SIMON BOLIVAR Y VIA NAYON CONJUNTO CORPORATIVO EKOPARK TORRE 3 TELEFONICA</v>
          </cell>
        </row>
        <row r="5383">
          <cell r="A5383" t="str">
            <v>TK-8127</v>
          </cell>
          <cell r="B5383">
            <v>511233</v>
          </cell>
          <cell r="C5383" t="str">
            <v>TK-8127</v>
          </cell>
          <cell r="D5383" t="str">
            <v>MDELIVERY</v>
          </cell>
          <cell r="E5383" t="str">
            <v>DESPACHO</v>
          </cell>
          <cell r="F5383" t="str">
            <v>EXPRESS</v>
          </cell>
          <cell r="G5383" t="str">
            <v>GRV8127</v>
          </cell>
          <cell r="H5383">
            <v>44964</v>
          </cell>
          <cell r="I5383" t="str">
            <v>ENTREGADO</v>
          </cell>
          <cell r="J5383">
            <v>44967</v>
          </cell>
          <cell r="K5383" t="str">
            <v>OTECEL</v>
          </cell>
          <cell r="L5383" t="str">
            <v>AVDA SIMON BOLIVAR Y VIA NAYON CONJUNTO CORPORATIVO EKOPARK TORRE 3 TELEFONICA</v>
          </cell>
        </row>
        <row r="5384">
          <cell r="A5384" t="str">
            <v>TK-8128</v>
          </cell>
          <cell r="B5384">
            <v>511234</v>
          </cell>
          <cell r="C5384" t="str">
            <v>TK-8128</v>
          </cell>
          <cell r="D5384" t="str">
            <v>MDELIVERY</v>
          </cell>
          <cell r="E5384" t="str">
            <v>DESPACHO</v>
          </cell>
          <cell r="F5384" t="str">
            <v>EXPRESS</v>
          </cell>
          <cell r="G5384" t="str">
            <v>GRV8128</v>
          </cell>
          <cell r="H5384">
            <v>44964</v>
          </cell>
          <cell r="I5384" t="str">
            <v>ENTREGADO</v>
          </cell>
          <cell r="J5384">
            <v>44967</v>
          </cell>
          <cell r="K5384" t="str">
            <v>OTECEL</v>
          </cell>
          <cell r="L5384" t="str">
            <v>AVDA SIMON BOLIVAR Y VIA NAYON CONJUNTO CORPORATIVO EKOPARK TORRE 3 TELEFONICA</v>
          </cell>
        </row>
        <row r="5385">
          <cell r="A5385" t="str">
            <v>TK-8129</v>
          </cell>
          <cell r="B5385">
            <v>511235</v>
          </cell>
          <cell r="C5385" t="str">
            <v>TK-8129</v>
          </cell>
          <cell r="D5385" t="str">
            <v>MDELIVERY</v>
          </cell>
          <cell r="E5385" t="str">
            <v>DESPACHO</v>
          </cell>
          <cell r="F5385" t="str">
            <v>EXPRESS</v>
          </cell>
          <cell r="G5385" t="str">
            <v>GRV8129</v>
          </cell>
          <cell r="H5385">
            <v>44964</v>
          </cell>
          <cell r="I5385" t="str">
            <v>ENTREGADO</v>
          </cell>
          <cell r="J5385">
            <v>44967</v>
          </cell>
          <cell r="K5385" t="str">
            <v>OTECEL</v>
          </cell>
          <cell r="L5385" t="str">
            <v>AVDA SIMON BOLIVAR Y VIA NAYON CONJUNTO CORPORATIVO EKOPARK TORRE 3 TELEFONICA</v>
          </cell>
        </row>
        <row r="5386">
          <cell r="A5386" t="str">
            <v>TK-8130</v>
          </cell>
          <cell r="B5386">
            <v>511236</v>
          </cell>
          <cell r="C5386" t="str">
            <v>TK-8130</v>
          </cell>
          <cell r="D5386" t="str">
            <v>MDELIVERY</v>
          </cell>
          <cell r="E5386" t="str">
            <v>DESPACHO</v>
          </cell>
          <cell r="F5386" t="str">
            <v>EXPRESS</v>
          </cell>
          <cell r="G5386" t="str">
            <v>GRV8130</v>
          </cell>
          <cell r="H5386">
            <v>44964</v>
          </cell>
          <cell r="I5386" t="str">
            <v>ENTREGADO</v>
          </cell>
          <cell r="J5386">
            <v>44967</v>
          </cell>
          <cell r="K5386" t="str">
            <v>OTECEL</v>
          </cell>
          <cell r="L5386" t="str">
            <v>AVDA SIMON BOLIVAR Y VIA NAYON CONJUNTO CORPORATIVO EKOPARK TORRE 3 TELEFONICA</v>
          </cell>
        </row>
        <row r="5387">
          <cell r="A5387" t="str">
            <v>TK-8131</v>
          </cell>
          <cell r="B5387">
            <v>511237</v>
          </cell>
          <cell r="C5387" t="str">
            <v>TK-8131</v>
          </cell>
          <cell r="D5387" t="str">
            <v>MDELIVERY</v>
          </cell>
          <cell r="E5387" t="str">
            <v>DESPACHO</v>
          </cell>
          <cell r="F5387" t="str">
            <v>EXPRESS</v>
          </cell>
          <cell r="G5387" t="str">
            <v>GRV8131</v>
          </cell>
          <cell r="H5387">
            <v>44964</v>
          </cell>
          <cell r="I5387" t="str">
            <v>ENTREGADO</v>
          </cell>
          <cell r="J5387">
            <v>44967</v>
          </cell>
          <cell r="K5387" t="str">
            <v>OTECEL</v>
          </cell>
          <cell r="L5387" t="str">
            <v>AVDA SIMON BOLIVAR Y VIA NAYON CONJUNTO CORPORATIVO EKOPARK TORRE 3 TELEFONICA</v>
          </cell>
        </row>
        <row r="5388">
          <cell r="A5388" t="str">
            <v>TK-8132</v>
          </cell>
          <cell r="B5388">
            <v>511238</v>
          </cell>
          <cell r="C5388" t="str">
            <v>TK-8132</v>
          </cell>
          <cell r="D5388" t="str">
            <v>MDELIVERY</v>
          </cell>
          <cell r="E5388" t="str">
            <v>DESPACHO</v>
          </cell>
          <cell r="F5388" t="str">
            <v>EXPRESS</v>
          </cell>
          <cell r="G5388" t="str">
            <v>GRV8132</v>
          </cell>
          <cell r="H5388">
            <v>44964</v>
          </cell>
          <cell r="I5388" t="str">
            <v>ENTREGADO</v>
          </cell>
          <cell r="J5388">
            <v>44967</v>
          </cell>
          <cell r="K5388" t="str">
            <v>OTECEL</v>
          </cell>
          <cell r="L5388" t="str">
            <v>AVDA SIMON BOLIVAR Y VIA NAYON CONJUNTO CORPORATIVO EKOPARK TORRE 3 TELEFONICA</v>
          </cell>
        </row>
        <row r="5389">
          <cell r="A5389" t="str">
            <v>TK-8133</v>
          </cell>
          <cell r="B5389">
            <v>511239</v>
          </cell>
          <cell r="C5389" t="str">
            <v>TK-8133</v>
          </cell>
          <cell r="D5389" t="str">
            <v>MDELIVERY</v>
          </cell>
          <cell r="E5389" t="str">
            <v>DESPACHO</v>
          </cell>
          <cell r="F5389" t="str">
            <v>EXPRESS</v>
          </cell>
          <cell r="G5389" t="str">
            <v>GRV8133</v>
          </cell>
          <cell r="H5389">
            <v>44964</v>
          </cell>
          <cell r="I5389" t="str">
            <v>ENTREGADO</v>
          </cell>
          <cell r="J5389">
            <v>44967</v>
          </cell>
          <cell r="K5389" t="str">
            <v>OTECEL</v>
          </cell>
          <cell r="L5389" t="str">
            <v>AVDA SIMON BOLIVAR Y VIA NAYON CONJUNTO CORPORATIVO EKOPARK TORRE 3 TELEFONICA</v>
          </cell>
        </row>
        <row r="5390">
          <cell r="A5390" t="str">
            <v>TK-8134</v>
          </cell>
          <cell r="B5390">
            <v>511240</v>
          </cell>
          <cell r="C5390" t="str">
            <v>TK-8134</v>
          </cell>
          <cell r="D5390" t="str">
            <v>MDELIVERY</v>
          </cell>
          <cell r="E5390" t="str">
            <v>DESPACHO</v>
          </cell>
          <cell r="F5390" t="str">
            <v>EXPRESS</v>
          </cell>
          <cell r="G5390" t="str">
            <v>GRV8134</v>
          </cell>
          <cell r="H5390">
            <v>44964</v>
          </cell>
          <cell r="I5390" t="str">
            <v>ENTREGADO</v>
          </cell>
          <cell r="J5390">
            <v>44967</v>
          </cell>
          <cell r="K5390" t="str">
            <v>OTECEL</v>
          </cell>
          <cell r="L5390" t="str">
            <v>AVDA SIMON BOLIVAR Y VIA NAYON CONJUNTO CORPORATIVO EKOPARK TORRE 3 TELEFONICA</v>
          </cell>
        </row>
        <row r="5391">
          <cell r="A5391" t="str">
            <v>TK-8135</v>
          </cell>
          <cell r="B5391">
            <v>511241</v>
          </cell>
          <cell r="C5391" t="str">
            <v>TK-8135</v>
          </cell>
          <cell r="D5391" t="str">
            <v>MDELIVERY</v>
          </cell>
          <cell r="E5391" t="str">
            <v>DESPACHO</v>
          </cell>
          <cell r="F5391" t="str">
            <v>EXPRESS</v>
          </cell>
          <cell r="G5391" t="str">
            <v>GRV8135</v>
          </cell>
          <cell r="H5391">
            <v>44964</v>
          </cell>
          <cell r="I5391" t="str">
            <v>ENTREGADO</v>
          </cell>
          <cell r="J5391">
            <v>44967</v>
          </cell>
          <cell r="K5391" t="str">
            <v>OTECEL</v>
          </cell>
          <cell r="L5391" t="str">
            <v>AVDA SIMON BOLIVAR Y VIA NAYON CONJUNTO CORPORATIVO EKOPARK TORRE 3 TELEFONICA</v>
          </cell>
        </row>
        <row r="5392">
          <cell r="A5392" t="str">
            <v>TK-8136</v>
          </cell>
          <cell r="B5392">
            <v>511242</v>
          </cell>
          <cell r="C5392" t="str">
            <v>TK-8136</v>
          </cell>
          <cell r="D5392" t="str">
            <v>MDELIVERY</v>
          </cell>
          <cell r="E5392" t="str">
            <v>DESPACHO</v>
          </cell>
          <cell r="F5392" t="str">
            <v>EXPRESS</v>
          </cell>
          <cell r="G5392" t="str">
            <v>GRV8136</v>
          </cell>
          <cell r="H5392">
            <v>44964</v>
          </cell>
          <cell r="I5392" t="str">
            <v>ENTREGADO</v>
          </cell>
          <cell r="J5392">
            <v>44967</v>
          </cell>
          <cell r="K5392" t="str">
            <v>OTECEL</v>
          </cell>
          <cell r="L5392" t="str">
            <v>AVDA SIMON BOLIVAR Y VIA NAYON CONJUNTO CORPORATIVO EKOPARK TORRE 3 TELEFONICA</v>
          </cell>
        </row>
        <row r="5393">
          <cell r="A5393" t="str">
            <v>TK-8100</v>
          </cell>
          <cell r="B5393">
            <v>511210</v>
          </cell>
          <cell r="C5393" t="str">
            <v>TK-8100</v>
          </cell>
          <cell r="D5393" t="str">
            <v>MDELIVERY</v>
          </cell>
          <cell r="E5393" t="str">
            <v>DESPACHO</v>
          </cell>
          <cell r="F5393" t="str">
            <v>EXPRESS</v>
          </cell>
          <cell r="G5393" t="str">
            <v>GRV8100</v>
          </cell>
          <cell r="H5393">
            <v>44964</v>
          </cell>
          <cell r="I5393" t="str">
            <v>ENTREGADO</v>
          </cell>
          <cell r="J5393">
            <v>44967</v>
          </cell>
          <cell r="K5393" t="str">
            <v>OTECEL</v>
          </cell>
          <cell r="L5393" t="str">
            <v>AVDA SIMON BOLIVAR Y VIA NAYON CONJUNTO CORPORATIVO EKOPARK TORRE 3 TELEFONICA</v>
          </cell>
        </row>
        <row r="5394">
          <cell r="A5394" t="str">
            <v>TK-8101</v>
          </cell>
          <cell r="B5394">
            <v>511211</v>
          </cell>
          <cell r="C5394" t="str">
            <v>TK-8101</v>
          </cell>
          <cell r="D5394" t="str">
            <v>MDELIVERY</v>
          </cell>
          <cell r="E5394" t="str">
            <v>DESPACHO</v>
          </cell>
          <cell r="F5394" t="str">
            <v>EXPRESS</v>
          </cell>
          <cell r="G5394" t="str">
            <v>GRV8101</v>
          </cell>
          <cell r="H5394">
            <v>44964</v>
          </cell>
          <cell r="I5394" t="str">
            <v>ENTREGADO</v>
          </cell>
          <cell r="J5394">
            <v>44967</v>
          </cell>
          <cell r="K5394" t="str">
            <v>OTECEL</v>
          </cell>
          <cell r="L5394" t="str">
            <v>AVDA SIMON BOLIVAR Y VIA NAYON CONJUNTO CORPORATIVO EKOPARK TORRE 3 TELEFONICA</v>
          </cell>
        </row>
        <row r="5395">
          <cell r="A5395" t="str">
            <v>TK-8105</v>
          </cell>
          <cell r="B5395">
            <v>511212</v>
          </cell>
          <cell r="C5395" t="str">
            <v>TK-8105</v>
          </cell>
          <cell r="D5395" t="str">
            <v>MDELIVERY</v>
          </cell>
          <cell r="E5395" t="str">
            <v>DESPACHO</v>
          </cell>
          <cell r="F5395" t="str">
            <v>EXPRESS</v>
          </cell>
          <cell r="G5395" t="str">
            <v>GRV8105</v>
          </cell>
          <cell r="H5395">
            <v>44964</v>
          </cell>
          <cell r="I5395" t="str">
            <v>ENTREGADO</v>
          </cell>
          <cell r="J5395">
            <v>44967</v>
          </cell>
          <cell r="K5395" t="str">
            <v>OTECEL</v>
          </cell>
          <cell r="L5395" t="str">
            <v>AVDA SIMON BOLIVAR Y VIA NAYON CONJUNTO CORPORATIVO EKOPARK TORRE 3 TELEFONICA</v>
          </cell>
        </row>
        <row r="5396">
          <cell r="A5396" t="str">
            <v>TK-8106</v>
          </cell>
          <cell r="B5396">
            <v>511213</v>
          </cell>
          <cell r="C5396" t="str">
            <v>TK-8106</v>
          </cell>
          <cell r="D5396" t="str">
            <v>MDELIVERY</v>
          </cell>
          <cell r="E5396" t="str">
            <v>DESPACHO</v>
          </cell>
          <cell r="F5396" t="str">
            <v>EXPRESS</v>
          </cell>
          <cell r="G5396" t="str">
            <v>GRV8106</v>
          </cell>
          <cell r="H5396">
            <v>44964</v>
          </cell>
          <cell r="I5396" t="str">
            <v>ENTREGADO</v>
          </cell>
          <cell r="J5396">
            <v>44967</v>
          </cell>
          <cell r="K5396" t="str">
            <v>OTECEL</v>
          </cell>
          <cell r="L5396" t="str">
            <v>AVDA SIMON BOLIVAR Y VIA NAYON CONJUNTO CORPORATIVO EKOPARK TORRE 3 TELEFONICA</v>
          </cell>
        </row>
        <row r="5397">
          <cell r="A5397" t="str">
            <v>TK-8107</v>
          </cell>
          <cell r="B5397">
            <v>511214</v>
          </cell>
          <cell r="C5397" t="str">
            <v>TK-8107</v>
          </cell>
          <cell r="D5397" t="str">
            <v>MDELIVERY</v>
          </cell>
          <cell r="E5397" t="str">
            <v>DESPACHO</v>
          </cell>
          <cell r="F5397" t="str">
            <v>EXPRESS</v>
          </cell>
          <cell r="G5397" t="str">
            <v>GRV8107</v>
          </cell>
          <cell r="H5397">
            <v>44964</v>
          </cell>
          <cell r="I5397" t="str">
            <v>ENTREGADO</v>
          </cell>
          <cell r="J5397">
            <v>44967</v>
          </cell>
          <cell r="K5397" t="str">
            <v>OTECEL</v>
          </cell>
          <cell r="L5397" t="str">
            <v>AVDA SIMON BOLIVAR Y VIA NAYON CONJUNTO CORPORATIVO EKOPARK TORRE 3 TELEFONICA</v>
          </cell>
        </row>
        <row r="5398">
          <cell r="A5398" t="str">
            <v>TK-8108</v>
          </cell>
          <cell r="B5398">
            <v>511215</v>
          </cell>
          <cell r="C5398" t="str">
            <v>TK-8108</v>
          </cell>
          <cell r="D5398" t="str">
            <v>MDELIVERY</v>
          </cell>
          <cell r="E5398" t="str">
            <v>DESPACHO</v>
          </cell>
          <cell r="F5398" t="str">
            <v>EXPRESS</v>
          </cell>
          <cell r="G5398" t="str">
            <v>GRV8108</v>
          </cell>
          <cell r="H5398">
            <v>44964</v>
          </cell>
          <cell r="I5398" t="str">
            <v>ENTREGADO</v>
          </cell>
          <cell r="J5398">
            <v>44967</v>
          </cell>
          <cell r="K5398" t="str">
            <v>OTECEL</v>
          </cell>
          <cell r="L5398" t="str">
            <v>AVDA SIMON BOLIVAR Y VIA NAYON CONJUNTO CORPORATIVO EKOPARK TORRE 3 TELEFONICA</v>
          </cell>
        </row>
        <row r="5399">
          <cell r="A5399" t="str">
            <v>TK-8109</v>
          </cell>
          <cell r="B5399">
            <v>511216</v>
          </cell>
          <cell r="C5399" t="str">
            <v>TK-8109</v>
          </cell>
          <cell r="D5399" t="str">
            <v>MDELIVERY</v>
          </cell>
          <cell r="E5399" t="str">
            <v>DESPACHO</v>
          </cell>
          <cell r="F5399" t="str">
            <v>EXPRESS</v>
          </cell>
          <cell r="G5399" t="str">
            <v>GRV8109</v>
          </cell>
          <cell r="H5399">
            <v>44964</v>
          </cell>
          <cell r="I5399" t="str">
            <v>ENTREGADO</v>
          </cell>
          <cell r="J5399">
            <v>44967</v>
          </cell>
          <cell r="K5399" t="str">
            <v>OTECEL</v>
          </cell>
          <cell r="L5399" t="str">
            <v>AVDA SIMON BOLIVAR Y VIA NAYON CONJUNTO CORPORATIVO EKOPARK TORRE 3 TELEFONICA</v>
          </cell>
        </row>
        <row r="5400">
          <cell r="A5400" t="str">
            <v>TK-8110</v>
          </cell>
          <cell r="B5400">
            <v>511217</v>
          </cell>
          <cell r="C5400" t="str">
            <v>TK-8110</v>
          </cell>
          <cell r="D5400" t="str">
            <v>MDELIVERY</v>
          </cell>
          <cell r="E5400" t="str">
            <v>DESPACHO</v>
          </cell>
          <cell r="F5400" t="str">
            <v>EXPRESS</v>
          </cell>
          <cell r="G5400" t="str">
            <v>GRV8110</v>
          </cell>
          <cell r="H5400">
            <v>44964</v>
          </cell>
          <cell r="I5400" t="str">
            <v>ENTREGADO</v>
          </cell>
          <cell r="J5400">
            <v>44967</v>
          </cell>
          <cell r="K5400" t="str">
            <v>OTECEL</v>
          </cell>
          <cell r="L5400" t="str">
            <v>AVDA SIMON BOLIVAR Y VIA NAYON CONJUNTO CORPORATIVO EKOPARK TORRE 3 TELEFONICA</v>
          </cell>
        </row>
        <row r="5401">
          <cell r="A5401" t="str">
            <v>TK-8112</v>
          </cell>
          <cell r="B5401">
            <v>511218</v>
          </cell>
          <cell r="C5401" t="str">
            <v>TK-8112</v>
          </cell>
          <cell r="D5401" t="str">
            <v>MDELIVERY</v>
          </cell>
          <cell r="E5401" t="str">
            <v>DESPACHO</v>
          </cell>
          <cell r="F5401" t="str">
            <v>EXPRESS</v>
          </cell>
          <cell r="G5401" t="str">
            <v>GRV8112</v>
          </cell>
          <cell r="H5401">
            <v>44964</v>
          </cell>
          <cell r="I5401" t="str">
            <v>ENTREGADO</v>
          </cell>
          <cell r="J5401">
            <v>44967</v>
          </cell>
          <cell r="K5401" t="str">
            <v>OTECEL</v>
          </cell>
          <cell r="L5401" t="str">
            <v>AVDA SIMON BOLIVAR Y VIA NAYON CONJUNTO CORPORATIVO EKOPARK TORRE 3 TELEFONICA</v>
          </cell>
        </row>
        <row r="5402">
          <cell r="A5402" t="str">
            <v>TK-8113</v>
          </cell>
          <cell r="B5402">
            <v>511219</v>
          </cell>
          <cell r="C5402" t="str">
            <v>TK-8113</v>
          </cell>
          <cell r="D5402" t="str">
            <v>MDELIVERY</v>
          </cell>
          <cell r="E5402" t="str">
            <v>DESPACHO</v>
          </cell>
          <cell r="F5402" t="str">
            <v>EXPRESS</v>
          </cell>
          <cell r="G5402" t="str">
            <v>GRV8113</v>
          </cell>
          <cell r="H5402">
            <v>44964</v>
          </cell>
          <cell r="I5402" t="str">
            <v>ENTREGADO</v>
          </cell>
          <cell r="J5402">
            <v>44967</v>
          </cell>
          <cell r="K5402" t="str">
            <v>OTECEL</v>
          </cell>
          <cell r="L5402" t="str">
            <v>AVDA SIMON BOLIVAR Y VIA NAYON CONJUNTO CORPORATIVO EKOPARK TORRE 3 TELEFONICA</v>
          </cell>
        </row>
        <row r="5403">
          <cell r="A5403" t="str">
            <v>TK-8114</v>
          </cell>
          <cell r="B5403">
            <v>511220</v>
          </cell>
          <cell r="C5403" t="str">
            <v>TK-8114</v>
          </cell>
          <cell r="D5403" t="str">
            <v>MDELIVERY</v>
          </cell>
          <cell r="E5403" t="str">
            <v>DESPACHO</v>
          </cell>
          <cell r="F5403" t="str">
            <v>EXPRESS</v>
          </cell>
          <cell r="G5403" t="str">
            <v>GRV8114</v>
          </cell>
          <cell r="H5403">
            <v>44964</v>
          </cell>
          <cell r="I5403" t="str">
            <v>ENTREGADO</v>
          </cell>
          <cell r="J5403">
            <v>44967</v>
          </cell>
          <cell r="K5403" t="str">
            <v>OTECEL</v>
          </cell>
          <cell r="L5403" t="str">
            <v>AVDA SIMON BOLIVAR Y VIA NAYON CONJUNTO CORPORATIVO EKOPARK TORRE 3 TELEFONICA</v>
          </cell>
        </row>
        <row r="5404">
          <cell r="A5404" t="str">
            <v>TK-8115</v>
          </cell>
          <cell r="B5404">
            <v>511221</v>
          </cell>
          <cell r="C5404" t="str">
            <v>TK-8115</v>
          </cell>
          <cell r="D5404" t="str">
            <v>MDELIVERY</v>
          </cell>
          <cell r="E5404" t="str">
            <v>DESPACHO</v>
          </cell>
          <cell r="F5404" t="str">
            <v>EXPRESS</v>
          </cell>
          <cell r="G5404" t="str">
            <v>GRV8115</v>
          </cell>
          <cell r="H5404">
            <v>44964</v>
          </cell>
          <cell r="I5404" t="str">
            <v>ENTREGADO</v>
          </cell>
          <cell r="J5404">
            <v>44967</v>
          </cell>
          <cell r="K5404" t="str">
            <v>OTECEL</v>
          </cell>
          <cell r="L5404" t="str">
            <v>AVDA SIMON BOLIVAR Y VIA NAYON CONJUNTO CORPORATIVO EKOPARK TORRE 3 TELEFONICA</v>
          </cell>
        </row>
        <row r="5405">
          <cell r="A5405" t="str">
            <v>TK-8116</v>
          </cell>
          <cell r="B5405">
            <v>511222</v>
          </cell>
          <cell r="C5405" t="str">
            <v>TK-8116</v>
          </cell>
          <cell r="D5405" t="str">
            <v>MDELIVERY</v>
          </cell>
          <cell r="E5405" t="str">
            <v>DESPACHO</v>
          </cell>
          <cell r="F5405" t="str">
            <v>EXPRESS</v>
          </cell>
          <cell r="G5405" t="str">
            <v>GRV8116</v>
          </cell>
          <cell r="H5405">
            <v>44964</v>
          </cell>
          <cell r="I5405" t="str">
            <v>ENTREGADO</v>
          </cell>
          <cell r="J5405">
            <v>44967</v>
          </cell>
          <cell r="K5405" t="str">
            <v>OTECEL</v>
          </cell>
          <cell r="L5405" t="str">
            <v>AVDA SIMON BOLIVAR Y VIA NAYON CONJUNTO CORPORATIVO EKOPARK TORRE 3 TELEFONICA</v>
          </cell>
        </row>
        <row r="5406">
          <cell r="A5406" t="str">
            <v>TK-8117</v>
          </cell>
          <cell r="B5406">
            <v>511223</v>
          </cell>
          <cell r="C5406" t="str">
            <v>TK-8117</v>
          </cell>
          <cell r="D5406" t="str">
            <v>MDELIVERY</v>
          </cell>
          <cell r="E5406" t="str">
            <v>DESPACHO</v>
          </cell>
          <cell r="F5406" t="str">
            <v>EXPRESS</v>
          </cell>
          <cell r="G5406" t="str">
            <v>GRV8117</v>
          </cell>
          <cell r="H5406">
            <v>44964</v>
          </cell>
          <cell r="I5406" t="str">
            <v>ENTREGADO</v>
          </cell>
          <cell r="J5406">
            <v>44967</v>
          </cell>
          <cell r="K5406" t="str">
            <v>OTECEL</v>
          </cell>
          <cell r="L5406" t="str">
            <v>AVDA SIMON BOLIVAR Y VIA NAYON CONJUNTO CORPORATIVO EKOPARK TORRE 3 TELEFONICA</v>
          </cell>
        </row>
        <row r="5407">
          <cell r="A5407" t="str">
            <v>TK-8118</v>
          </cell>
          <cell r="B5407">
            <v>511224</v>
          </cell>
          <cell r="C5407" t="str">
            <v>TK-8118</v>
          </cell>
          <cell r="D5407" t="str">
            <v>MDELIVERY</v>
          </cell>
          <cell r="E5407" t="str">
            <v>DESPACHO</v>
          </cell>
          <cell r="F5407" t="str">
            <v>EXPRESS</v>
          </cell>
          <cell r="G5407" t="str">
            <v>GRV8118</v>
          </cell>
          <cell r="H5407">
            <v>44964</v>
          </cell>
          <cell r="I5407" t="str">
            <v>ENTREGADO</v>
          </cell>
          <cell r="J5407">
            <v>44967</v>
          </cell>
          <cell r="K5407" t="str">
            <v>OTECEL</v>
          </cell>
          <cell r="L5407" t="str">
            <v>AVDA SIMON BOLIVAR Y VIA NAYON CONJUNTO CORPORATIVO EKOPARK TORRE 3 TELEFONICA</v>
          </cell>
        </row>
        <row r="5408">
          <cell r="A5408" t="str">
            <v>MULTI_23_034&amp;035</v>
          </cell>
          <cell r="B5408">
            <v>511209</v>
          </cell>
          <cell r="C5408" t="str">
            <v>MULTI_23_034&amp;035</v>
          </cell>
          <cell r="D5408" t="str">
            <v>MULTIVAC</v>
          </cell>
          <cell r="E5408" t="str">
            <v>DESPACHO</v>
          </cell>
          <cell r="G5408" t="str">
            <v>FT84571</v>
          </cell>
          <cell r="H5408">
            <v>44964</v>
          </cell>
          <cell r="I5408" t="str">
            <v>ENTREGADO</v>
          </cell>
          <cell r="J5408">
            <v>44965</v>
          </cell>
          <cell r="K5408" t="str">
            <v>PRONACA-BODEGA DE MANTENIMIENTO</v>
          </cell>
          <cell r="L5408" t="str">
            <v>PIFO KM24. VIA EL QUINCHE. PRONACA EMBUTIDOS. CARNASA.</v>
          </cell>
        </row>
        <row r="5409">
          <cell r="A5409" t="str">
            <v>MYD_2023_00156</v>
          </cell>
          <cell r="B5409">
            <v>511208</v>
          </cell>
          <cell r="C5409" t="str">
            <v>MYD_2023_00156</v>
          </cell>
          <cell r="D5409" t="str">
            <v>MYD</v>
          </cell>
          <cell r="E5409" t="str">
            <v>DESPACHO</v>
          </cell>
          <cell r="F5409" t="str">
            <v>NORMAL</v>
          </cell>
          <cell r="G5409" t="str">
            <v>031002004243569</v>
          </cell>
          <cell r="H5409">
            <v>44964</v>
          </cell>
          <cell r="I5409" t="str">
            <v>ENTREGADO</v>
          </cell>
          <cell r="J5409">
            <v>44973</v>
          </cell>
          <cell r="K5409" t="str">
            <v>CRISTEL MARISOL YEPEZ CHASIN</v>
          </cell>
          <cell r="L5409" t="str">
            <v>CALLE ISIDRO AYORA Y LUIS VARGAS TORRES EDIFICIO BANECUADOR</v>
          </cell>
        </row>
        <row r="5410">
          <cell r="A5410" t="str">
            <v>2023-01476</v>
          </cell>
          <cell r="B5410">
            <v>511207</v>
          </cell>
          <cell r="C5410" t="str">
            <v>2023-01476</v>
          </cell>
          <cell r="D5410" t="str">
            <v>MOVISTAR</v>
          </cell>
          <cell r="E5410" t="str">
            <v>DESPACHO</v>
          </cell>
          <cell r="F5410" t="str">
            <v>NORMAL</v>
          </cell>
          <cell r="G5410" t="str">
            <v>FT84621</v>
          </cell>
          <cell r="H5410">
            <v>44964</v>
          </cell>
          <cell r="I5410" t="str">
            <v>ENTREGADO</v>
          </cell>
          <cell r="J5410">
            <v>44965</v>
          </cell>
          <cell r="K5410" t="str">
            <v> CTEC CONECTIVIDAD &amp; TECNOLOGIA S.A_IVAN GALARZA</v>
          </cell>
          <cell r="L5410" t="str">
            <v>ELOY ALFARO Y AVIGIRAS MEGA KYWI</v>
          </cell>
        </row>
        <row r="5411">
          <cell r="A5411" t="str">
            <v>GAR5801</v>
          </cell>
          <cell r="B5411">
            <v>511203</v>
          </cell>
          <cell r="C5411" t="str">
            <v>GAR5801</v>
          </cell>
          <cell r="D5411" t="str">
            <v>HYCITE</v>
          </cell>
          <cell r="E5411" t="str">
            <v>RETIRO</v>
          </cell>
          <cell r="F5411" t="str">
            <v>NORMAL</v>
          </cell>
          <cell r="G5411" t="str">
            <v>031001000230394</v>
          </cell>
          <cell r="H5411">
            <v>44964</v>
          </cell>
          <cell r="I5411" t="str">
            <v>INCIDENCIA</v>
          </cell>
          <cell r="J5411">
            <v>44971</v>
          </cell>
          <cell r="K5411" t="str">
            <v>FELIPE ABENCIO MACIAS RODRIGUEZ</v>
          </cell>
          <cell r="L5411" t="str">
            <v>CALLE 7 MA Y REDONDEL DE VUELTA LARGA VIA ATACAME ESMERALDAS // ESMERALDAS ESMERALDAS, ES 080118</v>
          </cell>
        </row>
        <row r="5412">
          <cell r="A5412" t="str">
            <v>GAR5808</v>
          </cell>
          <cell r="B5412">
            <v>511204</v>
          </cell>
          <cell r="C5412" t="str">
            <v>GAR5808</v>
          </cell>
          <cell r="D5412" t="str">
            <v>HYCITE</v>
          </cell>
          <cell r="E5412" t="str">
            <v>RETIRO</v>
          </cell>
          <cell r="F5412" t="str">
            <v>NORMAL</v>
          </cell>
          <cell r="G5412" t="str">
            <v>ITG6641</v>
          </cell>
          <cell r="H5412">
            <v>44964</v>
          </cell>
          <cell r="I5412" t="str">
            <v>ENTREGADO</v>
          </cell>
          <cell r="J5412">
            <v>44965</v>
          </cell>
          <cell r="K5412" t="str">
            <v>CLARA ELIORLILDA PALMA ALCIVAR</v>
          </cell>
          <cell r="L5412" t="str">
            <v>INMACONSA CALLE 20 NO MZ 0023 L INT 2 SOLAR 6</v>
          </cell>
        </row>
        <row r="5413">
          <cell r="A5413" t="str">
            <v>GAR5809</v>
          </cell>
          <cell r="B5413">
            <v>511205</v>
          </cell>
          <cell r="C5413" t="str">
            <v>GAR5809</v>
          </cell>
          <cell r="D5413" t="str">
            <v>HYCITE</v>
          </cell>
          <cell r="E5413" t="str">
            <v>RETIRO</v>
          </cell>
          <cell r="F5413" t="str">
            <v>NORMAL</v>
          </cell>
          <cell r="G5413" t="str">
            <v>ITG6642</v>
          </cell>
          <cell r="H5413">
            <v>44964</v>
          </cell>
          <cell r="I5413" t="str">
            <v>ENTREGADO</v>
          </cell>
          <cell r="J5413">
            <v>44965</v>
          </cell>
          <cell r="K5413" t="str">
            <v>ROSARIO DE LA TRINIDAD YEPEZ ENRIQU</v>
          </cell>
          <cell r="L5413" t="str">
            <v>PORTUGAL N4-42 ELOY ALFARO  VILLAS PORTUGAL 501 TORRE BQUITO</v>
          </cell>
        </row>
        <row r="5414">
          <cell r="A5414" t="str">
            <v>GAR5811</v>
          </cell>
          <cell r="B5414">
            <v>511206</v>
          </cell>
          <cell r="C5414" t="str">
            <v>GAR5811</v>
          </cell>
          <cell r="D5414" t="str">
            <v>HYCITE</v>
          </cell>
          <cell r="E5414" t="str">
            <v>RETIRO</v>
          </cell>
          <cell r="F5414" t="str">
            <v>NORMAL</v>
          </cell>
          <cell r="G5414" t="str">
            <v>ITG6643</v>
          </cell>
          <cell r="H5414">
            <v>44964</v>
          </cell>
          <cell r="I5414" t="str">
            <v>ENTREGADO</v>
          </cell>
          <cell r="J5414">
            <v>44966</v>
          </cell>
          <cell r="K5414" t="str">
            <v>ROSA MARIA DIAZ RIOFRIO</v>
          </cell>
          <cell r="L5414" t="str">
            <v>SAUCES 8 MZ 454 F 30 VILLA 8 SOLAR 8 ENTRANDO POR LA FRITADERIA GUAYAQUIL</v>
          </cell>
        </row>
        <row r="5415">
          <cell r="A5415" t="str">
            <v>18646667</v>
          </cell>
          <cell r="B5415">
            <v>511202</v>
          </cell>
          <cell r="C5415" t="str">
            <v>18646667</v>
          </cell>
          <cell r="D5415" t="str">
            <v>SPARE</v>
          </cell>
          <cell r="E5415" t="str">
            <v>DESPACHO</v>
          </cell>
          <cell r="F5415" t="str">
            <v>NORMAL</v>
          </cell>
          <cell r="G5415" t="str">
            <v>84460</v>
          </cell>
          <cell r="H5415">
            <v>44964</v>
          </cell>
          <cell r="I5415" t="str">
            <v>ENTREGADO</v>
          </cell>
          <cell r="J5415">
            <v>44965</v>
          </cell>
          <cell r="K5415" t="str">
            <v>FLEXNET QUITO</v>
          </cell>
          <cell r="L5415" t="str">
            <v>COMPLEJO SAN JORGE. 28 DE JUNIO Y GARCIA MORENO - ENTRADA A LLANO GRANDE.</v>
          </cell>
        </row>
        <row r="5416">
          <cell r="A5416" t="str">
            <v>TEK_2023_018</v>
          </cell>
          <cell r="B5416">
            <v>511201</v>
          </cell>
          <cell r="C5416" t="str">
            <v>TEK_2023_018</v>
          </cell>
          <cell r="D5416" t="str">
            <v>TEKMAN</v>
          </cell>
          <cell r="E5416" t="str">
            <v>DESPACHO</v>
          </cell>
          <cell r="F5416" t="str">
            <v>NORMAL</v>
          </cell>
          <cell r="G5416" t="str">
            <v>031002004243746</v>
          </cell>
          <cell r="H5416">
            <v>44964</v>
          </cell>
          <cell r="I5416" t="str">
            <v>ENTREGADO</v>
          </cell>
          <cell r="J5416">
            <v>44966</v>
          </cell>
          <cell r="K5416" t="str">
            <v>BRITANICO LOS ANDES (QUITO, PICHINCHA), UE</v>
          </cell>
          <cell r="L5416" t="str">
            <v>GONZALEZ SUAREZ Y VELASCO IBARRA, MACHACHI</v>
          </cell>
        </row>
        <row r="5417">
          <cell r="A5417" t="str">
            <v>25246</v>
          </cell>
          <cell r="B5417">
            <v>511193</v>
          </cell>
          <cell r="C5417" t="str">
            <v>25246</v>
          </cell>
          <cell r="D5417" t="str">
            <v>WORLINASLI</v>
          </cell>
          <cell r="E5417" t="str">
            <v>DESPACHO</v>
          </cell>
          <cell r="F5417" t="str">
            <v>NORMAL</v>
          </cell>
          <cell r="G5417" t="str">
            <v>84461</v>
          </cell>
          <cell r="H5417">
            <v>44964</v>
          </cell>
          <cell r="I5417" t="str">
            <v>ENTREGADO</v>
          </cell>
          <cell r="J5417">
            <v>44965</v>
          </cell>
          <cell r="K5417" t="str">
            <v>JOSELUIS CEDENO</v>
          </cell>
          <cell r="L5417" t="str">
            <v>RIO COCA E ISLA SEYMOUR CC PASEO DEL RIO . LOCAL LAILAI COMIDA CHINA . LOCAL 7Y8</v>
          </cell>
        </row>
        <row r="5418">
          <cell r="A5418" t="str">
            <v>25251</v>
          </cell>
          <cell r="B5418">
            <v>511194</v>
          </cell>
          <cell r="C5418" t="str">
            <v>25251</v>
          </cell>
          <cell r="D5418" t="str">
            <v>WORLINASLI</v>
          </cell>
          <cell r="E5418" t="str">
            <v>DESPACHO</v>
          </cell>
          <cell r="F5418" t="str">
            <v>NORMAL</v>
          </cell>
          <cell r="G5418" t="str">
            <v>84462</v>
          </cell>
          <cell r="H5418">
            <v>44964</v>
          </cell>
          <cell r="I5418" t="str">
            <v>ENTREGADO</v>
          </cell>
          <cell r="J5418">
            <v>44966</v>
          </cell>
          <cell r="K5418" t="str">
            <v>ADRIAN EDUARDO TABOADA GIL</v>
          </cell>
          <cell r="L5418" t="str">
            <v>NORUEGA E9-51 Y SUIZA EDIFICIO NORDLAND, DPTO 701</v>
          </cell>
        </row>
        <row r="5419">
          <cell r="A5419" t="str">
            <v>25252</v>
          </cell>
          <cell r="B5419">
            <v>511195</v>
          </cell>
          <cell r="C5419" t="str">
            <v>25252</v>
          </cell>
          <cell r="D5419" t="str">
            <v>WORLINASLI</v>
          </cell>
          <cell r="E5419" t="str">
            <v>DESPACHO</v>
          </cell>
          <cell r="F5419" t="str">
            <v>NORMAL</v>
          </cell>
          <cell r="G5419" t="str">
            <v>031002004243822</v>
          </cell>
          <cell r="H5419">
            <v>44964</v>
          </cell>
          <cell r="I5419" t="str">
            <v>ENTREGADO</v>
          </cell>
          <cell r="J5419">
            <v>44965</v>
          </cell>
          <cell r="K5419" t="str">
            <v>JOSE ALFREDO RODRIGUEZ DUQUE</v>
          </cell>
          <cell r="L5419" t="str">
            <v>BARRIO MUSHUNAN SECTOR INCHALILLO CALLE GONZANAMA CON CALLE 6 LOTE 154 SANGOLQUI 154</v>
          </cell>
        </row>
        <row r="5420">
          <cell r="A5420" t="str">
            <v>25253</v>
          </cell>
          <cell r="B5420">
            <v>511196</v>
          </cell>
          <cell r="C5420" t="str">
            <v>25253</v>
          </cell>
          <cell r="D5420" t="str">
            <v>WORLINASLI</v>
          </cell>
          <cell r="E5420" t="str">
            <v>DESPACHO</v>
          </cell>
          <cell r="F5420" t="str">
            <v>NORMAL</v>
          </cell>
          <cell r="G5420" t="str">
            <v>84463</v>
          </cell>
          <cell r="H5420">
            <v>44964</v>
          </cell>
          <cell r="I5420" t="str">
            <v>ENTREGADO</v>
          </cell>
          <cell r="J5420">
            <v>44965</v>
          </cell>
          <cell r="K5420" t="str">
            <v>MIGUEL ANGEL ROSERO MARQUEZ</v>
          </cell>
          <cell r="L5420" t="str">
            <v>BLADIMIR LENIN B1-127 JULIO CAMANA E14 -126 2 HABITACIONES COLOR ROJO 2 PISO</v>
          </cell>
        </row>
        <row r="5421">
          <cell r="A5421" t="str">
            <v>25256</v>
          </cell>
          <cell r="B5421">
            <v>511197</v>
          </cell>
          <cell r="C5421" t="str">
            <v>25256</v>
          </cell>
          <cell r="D5421" t="str">
            <v>WORLINASLI</v>
          </cell>
          <cell r="E5421" t="str">
            <v>DESPACHO</v>
          </cell>
          <cell r="F5421" t="str">
            <v>NORMAL</v>
          </cell>
          <cell r="G5421" t="str">
            <v>84464</v>
          </cell>
          <cell r="H5421">
            <v>44964</v>
          </cell>
          <cell r="I5421" t="str">
            <v>ENTREGADO</v>
          </cell>
          <cell r="J5421">
            <v>44965</v>
          </cell>
          <cell r="K5421" t="str">
            <v>DIEGO ALEXANDER CADENA GALARZA</v>
          </cell>
          <cell r="L5421" t="str">
            <v>JOSE HERBOSO OES-20 Y AV DE LA PRENSA CASA DE 3 PISOS CON FLORES EN EL SEGUNDO PISO, FRENTE DE UNA TIENDA</v>
          </cell>
        </row>
        <row r="5422">
          <cell r="A5422" t="str">
            <v>25258</v>
          </cell>
          <cell r="B5422">
            <v>511198</v>
          </cell>
          <cell r="C5422" t="str">
            <v>25258</v>
          </cell>
          <cell r="D5422" t="str">
            <v>WORLINASLI</v>
          </cell>
          <cell r="E5422" t="str">
            <v>DESPACHO</v>
          </cell>
          <cell r="F5422" t="str">
            <v>NORMAL</v>
          </cell>
          <cell r="G5422" t="str">
            <v>84482</v>
          </cell>
          <cell r="H5422">
            <v>44964</v>
          </cell>
          <cell r="I5422" t="str">
            <v>ENTREGADO</v>
          </cell>
          <cell r="J5422">
            <v>44965</v>
          </cell>
          <cell r="K5422" t="str">
            <v>LARRY PAUL VANONI DELHIERRO</v>
          </cell>
          <cell r="L5422" t="str">
            <v>FLORIDA NORTE MANZANA 108 VILLA 12 CASA PLANTA BAJA</v>
          </cell>
        </row>
        <row r="5423">
          <cell r="A5423" t="str">
            <v>25260</v>
          </cell>
          <cell r="B5423">
            <v>511199</v>
          </cell>
          <cell r="C5423" t="str">
            <v>25260</v>
          </cell>
          <cell r="D5423" t="str">
            <v>WORLINASLI</v>
          </cell>
          <cell r="E5423" t="str">
            <v>DESPACHO</v>
          </cell>
          <cell r="F5423" t="str">
            <v>NORMAL</v>
          </cell>
          <cell r="G5423" t="str">
            <v>84484</v>
          </cell>
          <cell r="H5423">
            <v>44964</v>
          </cell>
          <cell r="I5423" t="str">
            <v>ENTREGADO</v>
          </cell>
          <cell r="J5423">
            <v>44966</v>
          </cell>
          <cell r="K5423" t="str">
            <v>DIEGO MUNOZ OLMEDO</v>
          </cell>
          <cell r="L5423" t="str">
            <v>COOP. EL PARAISO #1 MZ.A SL.6 CASA CERRAMIENTO SIN PINTAR</v>
          </cell>
        </row>
        <row r="5424">
          <cell r="A5424" t="str">
            <v>25261</v>
          </cell>
          <cell r="B5424">
            <v>511200</v>
          </cell>
          <cell r="C5424" t="str">
            <v>25261</v>
          </cell>
          <cell r="D5424" t="str">
            <v>WORLINASLI</v>
          </cell>
          <cell r="E5424" t="str">
            <v>DESPACHO</v>
          </cell>
          <cell r="F5424" t="str">
            <v>NORMAL</v>
          </cell>
          <cell r="G5424" t="str">
            <v>84465</v>
          </cell>
          <cell r="H5424">
            <v>44964</v>
          </cell>
          <cell r="I5424" t="str">
            <v>ENTREGADO</v>
          </cell>
          <cell r="J5424">
            <v>44965</v>
          </cell>
          <cell r="K5424" t="str">
            <v>PABLO MEJIA JIMENEZ</v>
          </cell>
          <cell r="L5424" t="str">
            <v>AV PAUL RIVET 222 Y JOSE ORTON EDIFICIO PB</v>
          </cell>
        </row>
        <row r="5425">
          <cell r="A5425" t="str">
            <v>R_25260_01</v>
          </cell>
          <cell r="B5425">
            <v>511191</v>
          </cell>
          <cell r="C5425" t="str">
            <v>R_25260_01</v>
          </cell>
          <cell r="D5425" t="str">
            <v>WORLINASLI</v>
          </cell>
          <cell r="E5425" t="str">
            <v>RETIRO</v>
          </cell>
          <cell r="F5425" t="str">
            <v>NORMAL</v>
          </cell>
          <cell r="G5425" t="str">
            <v>84490</v>
          </cell>
          <cell r="H5425">
            <v>44964</v>
          </cell>
          <cell r="I5425" t="str">
            <v>INCIDENCIA</v>
          </cell>
          <cell r="J5425">
            <v>44966</v>
          </cell>
          <cell r="K5425" t="str">
            <v>FLEXNET ECUADOR - WORLIN</v>
          </cell>
          <cell r="L5425" t="str">
            <v>FERNANDO GUTIERREZ HILL VIA A DAULE KM 8 1/2 ENTRADA A COOPERATIVA JUAN MONTALVO</v>
          </cell>
        </row>
        <row r="5426">
          <cell r="A5426" t="str">
            <v>98895118</v>
          </cell>
          <cell r="B5426">
            <v>511184</v>
          </cell>
          <cell r="C5426" t="str">
            <v>98895118</v>
          </cell>
          <cell r="D5426" t="str">
            <v>HYCITE</v>
          </cell>
          <cell r="E5426" t="str">
            <v>DESPACHO</v>
          </cell>
          <cell r="F5426" t="str">
            <v>NORMAL</v>
          </cell>
          <cell r="G5426" t="str">
            <v>ITG6645</v>
          </cell>
          <cell r="H5426">
            <v>44964</v>
          </cell>
          <cell r="I5426" t="str">
            <v>ENTREGADO</v>
          </cell>
          <cell r="J5426">
            <v>44966</v>
          </cell>
          <cell r="K5426" t="str">
            <v>MARIA ESTELA PINTAG CHAFLA</v>
          </cell>
          <cell r="L5426" t="str">
            <v>LIZARDO GARCIA Y CALICUCHIMA, REFERENCIA DIAGONAL A LA CORRECCIONAL ESQUINA, CASA GRANDE CON UNA PALMA / PROVINCIA: GUAYAS / CANTON: GUAYAQUIL / PARROQUIA: LETAMENDI / LOCALIDAD: SUR OESTE</v>
          </cell>
        </row>
        <row r="5427">
          <cell r="A5427" t="str">
            <v>98899526</v>
          </cell>
          <cell r="B5427">
            <v>511182</v>
          </cell>
          <cell r="C5427" t="str">
            <v>98899526</v>
          </cell>
          <cell r="D5427" t="str">
            <v>HYCITE</v>
          </cell>
          <cell r="E5427" t="str">
            <v>DESPACHO</v>
          </cell>
          <cell r="F5427" t="str">
            <v>NORMAL</v>
          </cell>
          <cell r="G5427" t="str">
            <v>031002004243727</v>
          </cell>
          <cell r="H5427">
            <v>44964</v>
          </cell>
          <cell r="I5427" t="str">
            <v>ENTREGADO</v>
          </cell>
          <cell r="J5427">
            <v>44972</v>
          </cell>
          <cell r="K5427" t="str">
            <v>JOSE BUSTE</v>
          </cell>
          <cell r="L5427" t="str">
            <v>RUTA SAN VICENTE DEL NILA / PROVINCIA: SANTO DOMINGO / CANTON: SANTO DOMINGO / PARROQUIA: LUZ DE AMERICA / LOCALIDAD: SUR</v>
          </cell>
        </row>
        <row r="5428">
          <cell r="A5428" t="str">
            <v>SG_2023_213</v>
          </cell>
          <cell r="B5428">
            <v>511181</v>
          </cell>
          <cell r="C5428" t="str">
            <v>SG_2023_213</v>
          </cell>
          <cell r="D5428" t="str">
            <v>SG</v>
          </cell>
          <cell r="E5428" t="str">
            <v>DESPACHO</v>
          </cell>
          <cell r="F5428" t="str">
            <v>NORMAL</v>
          </cell>
          <cell r="G5428" t="str">
            <v>84594</v>
          </cell>
          <cell r="H5428">
            <v>44964</v>
          </cell>
          <cell r="I5428" t="str">
            <v>ENTREGADO</v>
          </cell>
          <cell r="J5428">
            <v>44965</v>
          </cell>
          <cell r="K5428" t="str">
            <v>MEGAPROFER-STA ROSA</v>
          </cell>
          <cell r="L5428" t="str">
            <v>CALLE VENEZUELA S/N Y BERNARDIO ECHEVERRÍA (KM 71/2 VÍA A GUARANDA) PARROQUIA SANTA ROSA.</v>
          </cell>
        </row>
        <row r="5429">
          <cell r="A5429" t="str">
            <v>SG_2023_205_206</v>
          </cell>
          <cell r="B5429">
            <v>511180</v>
          </cell>
          <cell r="C5429" t="str">
            <v>SG_2023_205_206</v>
          </cell>
          <cell r="D5429" t="str">
            <v>SG</v>
          </cell>
          <cell r="E5429" t="str">
            <v>DESPACHO</v>
          </cell>
          <cell r="F5429" t="str">
            <v>NORMAL</v>
          </cell>
          <cell r="G5429" t="str">
            <v>84632</v>
          </cell>
          <cell r="H5429">
            <v>44964</v>
          </cell>
          <cell r="I5429" t="str">
            <v>ENTREGADO</v>
          </cell>
          <cell r="J5429">
            <v>44965</v>
          </cell>
          <cell r="K5429" t="str">
            <v>SAINT GOBAIN-EDIF EMPORIUM</v>
          </cell>
          <cell r="L5429" t="str">
            <v>EDIFICIO EMPORIUM PISO 18 OF 6-7</v>
          </cell>
        </row>
        <row r="5430">
          <cell r="A5430" t="str">
            <v>SG_2023_194_212</v>
          </cell>
          <cell r="B5430">
            <v>511179</v>
          </cell>
          <cell r="C5430" t="str">
            <v>SG_2023_194_212</v>
          </cell>
          <cell r="D5430" t="str">
            <v>SG</v>
          </cell>
          <cell r="E5430" t="str">
            <v>DESPACHO</v>
          </cell>
          <cell r="F5430" t="str">
            <v>NORMAL</v>
          </cell>
          <cell r="G5430" t="str">
            <v>84631</v>
          </cell>
          <cell r="H5430">
            <v>44964</v>
          </cell>
          <cell r="I5430" t="str">
            <v>ENTREGADO</v>
          </cell>
          <cell r="J5430">
            <v>44965</v>
          </cell>
          <cell r="K5430" t="str">
            <v>MEGAPRODUCTOS - GUAYAQUIL</v>
          </cell>
          <cell r="L5430" t="str">
            <v>KM 7.5 VÍA A DAULE, CDLA. SANTA CECILIA CALLE 12AVA #501 ENTRE CALLE 3ERA Y 4TA</v>
          </cell>
        </row>
        <row r="5431">
          <cell r="A5431" t="str">
            <v>SG_2023_217</v>
          </cell>
          <cell r="B5431">
            <v>511178</v>
          </cell>
          <cell r="C5431" t="str">
            <v>SG_2023_217</v>
          </cell>
          <cell r="D5431" t="str">
            <v>SG</v>
          </cell>
          <cell r="E5431" t="str">
            <v>DESPACHO</v>
          </cell>
          <cell r="F5431" t="str">
            <v>NORMAL</v>
          </cell>
          <cell r="G5431" t="str">
            <v>84630</v>
          </cell>
          <cell r="H5431">
            <v>44964</v>
          </cell>
          <cell r="I5431" t="str">
            <v>ENTREGADO</v>
          </cell>
          <cell r="J5431">
            <v>44965</v>
          </cell>
          <cell r="K5431" t="str">
            <v>MEGAPROFER GUAYAQUIL</v>
          </cell>
          <cell r="L5431" t="str">
            <v>GARZOTA II MZ 69 VILLA 20</v>
          </cell>
        </row>
        <row r="5432">
          <cell r="A5432" t="str">
            <v>53669</v>
          </cell>
          <cell r="B5432">
            <v>511172</v>
          </cell>
          <cell r="C5432" t="str">
            <v>53669</v>
          </cell>
          <cell r="D5432" t="str">
            <v>DEGSO</v>
          </cell>
          <cell r="E5432" t="str">
            <v>DESPACHO</v>
          </cell>
          <cell r="F5432" t="str">
            <v>NORMAL</v>
          </cell>
          <cell r="G5432" t="str">
            <v>FT84530</v>
          </cell>
          <cell r="H5432">
            <v>44964</v>
          </cell>
          <cell r="I5432" t="str">
            <v>ENTREGADO</v>
          </cell>
          <cell r="J5432">
            <v>44965</v>
          </cell>
          <cell r="K5432" t="str">
            <v>HOSPITAL-METROPOLITANO S.A.S.</v>
          </cell>
          <cell r="L5432" t="str">
            <v>DIRECCION: AV. MARIANA DE JESUS S/N Y NICOLAS ARTETA - ATENCION  SR. ALEX TUFINO O ROBERTO VASQUEZ  (SI TIENEN PROBLEMAS AVISAR A GABRIELA ROMERO 0988122050).</v>
          </cell>
        </row>
        <row r="5433">
          <cell r="A5433" t="str">
            <v>53671</v>
          </cell>
          <cell r="B5433">
            <v>511175</v>
          </cell>
          <cell r="C5433" t="str">
            <v>53671</v>
          </cell>
          <cell r="D5433" t="str">
            <v>DEGSO</v>
          </cell>
          <cell r="E5433" t="str">
            <v>DESPACHO</v>
          </cell>
          <cell r="F5433" t="str">
            <v>NORMAL</v>
          </cell>
          <cell r="G5433" t="str">
            <v>#N/A</v>
          </cell>
          <cell r="H5433">
            <v>44964</v>
          </cell>
          <cell r="I5433" t="str">
            <v>EN_PROCESO</v>
          </cell>
          <cell r="J5433">
            <v>44964</v>
          </cell>
          <cell r="K5433" t="str">
            <v>TECNIREPUESTOS MCS</v>
          </cell>
          <cell r="L5433" t="str">
            <v>DIRECCION:CALLE PUMA DE VIVAR # 35 Y ASCENCIO MANTILLA    0999199131 - 2091148</v>
          </cell>
        </row>
        <row r="5434">
          <cell r="A5434" t="str">
            <v>53672</v>
          </cell>
          <cell r="B5434">
            <v>511176</v>
          </cell>
          <cell r="C5434" t="str">
            <v>53672</v>
          </cell>
          <cell r="D5434" t="str">
            <v>DEGSO</v>
          </cell>
          <cell r="E5434" t="str">
            <v>DESPACHO</v>
          </cell>
          <cell r="F5434" t="str">
            <v>NORMAL</v>
          </cell>
          <cell r="G5434" t="str">
            <v>FT84531</v>
          </cell>
          <cell r="H5434">
            <v>44964</v>
          </cell>
          <cell r="I5434" t="str">
            <v>ENTREGADO</v>
          </cell>
          <cell r="J5434">
            <v>44965</v>
          </cell>
          <cell r="K5434" t="str">
            <v>ENCHAPES DECORATIVOS S.A.</v>
          </cell>
          <cell r="L5434" t="str">
            <v>DIRECCION: QUITO ,AV MORAN VALVERDE OE1-63 Y PANAMERICANA SUR KM 9 ½ ATENCION LUIS SALCEDO TEL:2676700/ POR FAVOR ENTREGAR EN LA MANANA</v>
          </cell>
        </row>
        <row r="5435">
          <cell r="A5435" t="str">
            <v>53673</v>
          </cell>
          <cell r="B5435">
            <v>511177</v>
          </cell>
          <cell r="C5435" t="str">
            <v>53673</v>
          </cell>
          <cell r="D5435" t="str">
            <v>DEGSO</v>
          </cell>
          <cell r="E5435" t="str">
            <v>DESPACHO</v>
          </cell>
          <cell r="F5435" t="str">
            <v>NORMAL</v>
          </cell>
          <cell r="G5435" t="str">
            <v>FT84532</v>
          </cell>
          <cell r="H5435">
            <v>44964</v>
          </cell>
          <cell r="I5435" t="str">
            <v>ENTREGADO</v>
          </cell>
          <cell r="J5435">
            <v>44965</v>
          </cell>
          <cell r="K5435" t="str">
            <v>INDUSTRIAS CLAVEC CIA. LTDA.</v>
          </cell>
          <cell r="L5435" t="str">
            <v>DIRECCION:CALLE ANTARES OE13-253 Y MIRLOS, VIA AL TINGO. TELF:2862-046</v>
          </cell>
        </row>
        <row r="5436">
          <cell r="A5436" t="str">
            <v>AGF_23_10</v>
          </cell>
          <cell r="B5436">
            <v>511171</v>
          </cell>
          <cell r="C5436" t="str">
            <v>AGF_23_10</v>
          </cell>
          <cell r="D5436" t="str">
            <v>AGFA</v>
          </cell>
          <cell r="E5436" t="str">
            <v>DESPACHO</v>
          </cell>
          <cell r="F5436" t="str">
            <v>NORMAL</v>
          </cell>
          <cell r="G5436" t="str">
            <v>FT84572</v>
          </cell>
          <cell r="H5436">
            <v>44964</v>
          </cell>
          <cell r="I5436" t="str">
            <v>ENTREGADO</v>
          </cell>
          <cell r="J5436">
            <v>44965</v>
          </cell>
          <cell r="K5436" t="str">
            <v>MATRIFLEXO</v>
          </cell>
          <cell r="L5436" t="str">
            <v>MAPASINGUE OESTE AV 1/4 N° 300 Y CALLE SEGURA ESQUINA</v>
          </cell>
        </row>
        <row r="5437">
          <cell r="A5437" t="str">
            <v>AGF_23_09</v>
          </cell>
          <cell r="B5437">
            <v>511170</v>
          </cell>
          <cell r="C5437" t="str">
            <v>AGF_23_09</v>
          </cell>
          <cell r="D5437" t="str">
            <v>AGFA</v>
          </cell>
          <cell r="E5437" t="str">
            <v>DESPACHO</v>
          </cell>
          <cell r="F5437" t="str">
            <v>NORMAL</v>
          </cell>
          <cell r="G5437" t="str">
            <v>FT84573</v>
          </cell>
          <cell r="H5437">
            <v>44964</v>
          </cell>
          <cell r="I5437" t="str">
            <v>ENTREGADO</v>
          </cell>
          <cell r="J5437">
            <v>44965</v>
          </cell>
          <cell r="K5437" t="str">
            <v>IMPRENTA DON BOSCO</v>
          </cell>
          <cell r="L5437" t="str">
            <v>RAFAEL BUSTAMANTE E6-87 Y GONZALO ZALDUMBIDE. LA KENNEDY</v>
          </cell>
        </row>
        <row r="5438">
          <cell r="A5438" t="str">
            <v>18646620</v>
          </cell>
          <cell r="B5438">
            <v>511169</v>
          </cell>
          <cell r="C5438" t="str">
            <v>18646620</v>
          </cell>
          <cell r="D5438" t="str">
            <v>SPARE</v>
          </cell>
          <cell r="E5438" t="str">
            <v>DESPACHO</v>
          </cell>
          <cell r="F5438" t="str">
            <v>NORMAL</v>
          </cell>
          <cell r="G5438" t="str">
            <v>84451</v>
          </cell>
          <cell r="H5438">
            <v>44964</v>
          </cell>
          <cell r="I5438" t="str">
            <v>ENTREGADO</v>
          </cell>
          <cell r="J5438">
            <v>44965</v>
          </cell>
          <cell r="K5438" t="str">
            <v>FLEXNET QUITO</v>
          </cell>
          <cell r="L5438" t="str">
            <v>COMPLEJO SAN JORGE. 28 DE JUNIO Y GARCIA MORENO - ENTRADA A LLANO GRANDE.</v>
          </cell>
        </row>
        <row r="5439">
          <cell r="A5439" t="str">
            <v>SG_2023_214_220</v>
          </cell>
          <cell r="B5439">
            <v>511168</v>
          </cell>
          <cell r="C5439" t="str">
            <v>SG_2023_214_220</v>
          </cell>
          <cell r="D5439" t="str">
            <v>SG</v>
          </cell>
          <cell r="E5439" t="str">
            <v>DESPACHO</v>
          </cell>
          <cell r="F5439" t="str">
            <v>NORMAL</v>
          </cell>
          <cell r="G5439" t="str">
            <v>84629</v>
          </cell>
          <cell r="H5439">
            <v>44964</v>
          </cell>
          <cell r="I5439" t="str">
            <v>ENTREGADO</v>
          </cell>
          <cell r="J5439">
            <v>44965</v>
          </cell>
          <cell r="K5439" t="str">
            <v>PINTUSARIATO S.A.</v>
          </cell>
          <cell r="L5439" t="str">
            <v>AV. JUAN TANCA MARENGO KM 6.5 MZ 14 S. 4, LOT. SANTA ADRIANA</v>
          </cell>
        </row>
        <row r="5440">
          <cell r="A5440" t="str">
            <v>Q2C-EG_2023_1</v>
          </cell>
          <cell r="B5440">
            <v>511167</v>
          </cell>
          <cell r="C5440" t="str">
            <v>Q2C-EG_2023_1</v>
          </cell>
          <cell r="D5440" t="str">
            <v>Q2C KYNDRYL</v>
          </cell>
          <cell r="E5440" t="str">
            <v>DESPACHO</v>
          </cell>
          <cell r="F5440" t="str">
            <v>NORMAL</v>
          </cell>
          <cell r="G5440" t="str">
            <v>N000000068</v>
          </cell>
          <cell r="H5440">
            <v>44964</v>
          </cell>
          <cell r="I5440" t="str">
            <v>ENTREGADO</v>
          </cell>
          <cell r="J5440">
            <v>44965</v>
          </cell>
          <cell r="K5440" t="str">
            <v>TIA MATRIZ / WILSON MOSQUERA</v>
          </cell>
          <cell r="L5440" t="str">
            <v xml:space="preserve">LUQUE 217 Y CHIMBORAZO. EDIFICIO MATRIZ TIA </v>
          </cell>
        </row>
        <row r="5441">
          <cell r="A5441" t="str">
            <v>SG_2023_208</v>
          </cell>
          <cell r="B5441">
            <v>511166</v>
          </cell>
          <cell r="C5441" t="str">
            <v>SG_2023_208</v>
          </cell>
          <cell r="D5441" t="str">
            <v>SG</v>
          </cell>
          <cell r="E5441" t="str">
            <v>DESPACHO</v>
          </cell>
          <cell r="F5441" t="str">
            <v>NORMAL</v>
          </cell>
          <cell r="G5441" t="str">
            <v>84628</v>
          </cell>
          <cell r="H5441">
            <v>44964</v>
          </cell>
          <cell r="I5441" t="str">
            <v>ENTREGADO</v>
          </cell>
          <cell r="J5441">
            <v>44965</v>
          </cell>
          <cell r="K5441" t="str">
            <v>DEMACO CENTRO</v>
          </cell>
          <cell r="L5441" t="str">
            <v>AV MACHALA 1701 Y COLON ESQUINA</v>
          </cell>
        </row>
        <row r="5442">
          <cell r="A5442" t="str">
            <v>SG_2023_171_180_1_189_209</v>
          </cell>
          <cell r="B5442">
            <v>511165</v>
          </cell>
          <cell r="C5442" t="str">
            <v>SG_2023_171_180_1_189_209</v>
          </cell>
          <cell r="D5442" t="str">
            <v>SG</v>
          </cell>
          <cell r="E5442" t="str">
            <v>DESPACHO</v>
          </cell>
          <cell r="F5442" t="str">
            <v>NORMAL</v>
          </cell>
          <cell r="G5442" t="str">
            <v>84627</v>
          </cell>
          <cell r="H5442">
            <v>44964</v>
          </cell>
          <cell r="I5442" t="str">
            <v>ENTREGADO</v>
          </cell>
          <cell r="J5442">
            <v>44965</v>
          </cell>
          <cell r="K5442" t="str">
            <v>DEMACO STA LEONOR</v>
          </cell>
          <cell r="L5442" t="str">
            <v>AV BENJAMIN ROSALES URBANIZACION SANTA LEONOR MZ 6 SOLAR 13</v>
          </cell>
        </row>
        <row r="5443">
          <cell r="A5443" t="str">
            <v>AGFA_23_040</v>
          </cell>
          <cell r="B5443">
            <v>511164</v>
          </cell>
          <cell r="C5443" t="str">
            <v>AGFA_23_040</v>
          </cell>
          <cell r="D5443" t="str">
            <v>AGFA</v>
          </cell>
          <cell r="E5443" t="str">
            <v>DESPACHO</v>
          </cell>
          <cell r="F5443" t="str">
            <v>NORMAL</v>
          </cell>
          <cell r="G5443" t="str">
            <v>84453</v>
          </cell>
          <cell r="H5443">
            <v>44964</v>
          </cell>
          <cell r="I5443" t="str">
            <v>ENTREGADO</v>
          </cell>
          <cell r="J5443">
            <v>44965</v>
          </cell>
          <cell r="K5443" t="str">
            <v>FLEX NET UIO</v>
          </cell>
          <cell r="L5443" t="str">
            <v>ENTRADA A LLANO GRANDE, GARCIA MORENO Y 28 DE JUNIO</v>
          </cell>
        </row>
        <row r="5444">
          <cell r="A5444" t="str">
            <v>SG_2023_216_219</v>
          </cell>
          <cell r="B5444">
            <v>511163</v>
          </cell>
          <cell r="C5444" t="str">
            <v>SG_2023_216_219</v>
          </cell>
          <cell r="D5444" t="str">
            <v>SG</v>
          </cell>
          <cell r="E5444" t="str">
            <v>DESPACHO</v>
          </cell>
          <cell r="F5444" t="str">
            <v>NORMAL</v>
          </cell>
          <cell r="G5444" t="str">
            <v>84593</v>
          </cell>
          <cell r="H5444">
            <v>44964</v>
          </cell>
          <cell r="I5444" t="str">
            <v>ENTREGADO</v>
          </cell>
          <cell r="J5444">
            <v>44965</v>
          </cell>
          <cell r="K5444" t="str">
            <v>CODIP CIA LTDA</v>
          </cell>
          <cell r="L5444" t="str">
            <v xml:space="preserve">MIGUEL ZAMBRANO N56-196 Y JOSÉ MARÍA BORRERO. NORTE DE QUITO TRAS EL PARQUE BICENTENARIO </v>
          </cell>
        </row>
        <row r="5445">
          <cell r="A5445" t="str">
            <v>SG_2023_210</v>
          </cell>
          <cell r="B5445">
            <v>511162</v>
          </cell>
          <cell r="C5445" t="str">
            <v>SG_2023_210</v>
          </cell>
          <cell r="D5445" t="str">
            <v>SG</v>
          </cell>
          <cell r="E5445" t="str">
            <v>DESPACHO</v>
          </cell>
          <cell r="F5445" t="str">
            <v>NORMAL</v>
          </cell>
          <cell r="G5445" t="str">
            <v>84592</v>
          </cell>
          <cell r="H5445">
            <v>44964</v>
          </cell>
          <cell r="I5445" t="str">
            <v>ENTREGADO</v>
          </cell>
          <cell r="J5445">
            <v>44965</v>
          </cell>
          <cell r="K5445" t="str">
            <v>DISPROSEG SANGOLQUI</v>
          </cell>
          <cell r="L5445" t="str">
            <v>CALLE SAN LUIS S/N O IRITIYACU SECTOR SALNGOLQUI</v>
          </cell>
        </row>
        <row r="5446">
          <cell r="A5446" t="str">
            <v>SG_2023_203</v>
          </cell>
          <cell r="B5446">
            <v>511161</v>
          </cell>
          <cell r="C5446" t="str">
            <v>SG_2023_203</v>
          </cell>
          <cell r="D5446" t="str">
            <v>SG</v>
          </cell>
          <cell r="E5446" t="str">
            <v>DESPACHO</v>
          </cell>
          <cell r="F5446" t="str">
            <v>NORMAL</v>
          </cell>
          <cell r="H5446">
            <v>44964</v>
          </cell>
          <cell r="I5446" t="str">
            <v>EN_PROCESO</v>
          </cell>
          <cell r="J5446">
            <v>44964</v>
          </cell>
          <cell r="K5446" t="str">
            <v>MEDICO INDUSTRIAL COMERCIAL MEDINCOSOCIEDAD COLECTIVA CIVIL</v>
          </cell>
          <cell r="L5446" t="str">
            <v>CDLA. ATAHUALPA, CALLE GALO MOLINA S11-204 Y CALLE INTI</v>
          </cell>
        </row>
        <row r="5447">
          <cell r="A5447" t="str">
            <v>4886996</v>
          </cell>
          <cell r="B5447">
            <v>511144</v>
          </cell>
          <cell r="C5447" t="str">
            <v>4886996</v>
          </cell>
          <cell r="D5447" t="str">
            <v>MDELIVERY</v>
          </cell>
          <cell r="E5447" t="str">
            <v>DESPACHO</v>
          </cell>
          <cell r="F5447" t="str">
            <v>NORMAL</v>
          </cell>
          <cell r="G5447" t="str">
            <v>031080004886996</v>
          </cell>
          <cell r="H5447">
            <v>44964</v>
          </cell>
          <cell r="I5447" t="str">
            <v>ENTREGADO</v>
          </cell>
          <cell r="J5447">
            <v>44970</v>
          </cell>
          <cell r="K5447" t="str">
            <v>CRUZ CARAGUAY  JANDRY MAURICIO</v>
          </cell>
          <cell r="L5447" t="str">
            <v>CATAMAYO CALLE 18 DE NOVIEMBRE SN CALLE ISIDRO AYORA</v>
          </cell>
        </row>
        <row r="5448">
          <cell r="A5448" t="str">
            <v>4888850</v>
          </cell>
          <cell r="B5448">
            <v>511145</v>
          </cell>
          <cell r="C5448" t="str">
            <v>4888850</v>
          </cell>
          <cell r="D5448" t="str">
            <v>MDELIVERY</v>
          </cell>
          <cell r="E5448" t="str">
            <v>DESPACHO</v>
          </cell>
          <cell r="F5448" t="str">
            <v>NORMAL</v>
          </cell>
          <cell r="G5448" t="str">
            <v>FT84546</v>
          </cell>
          <cell r="H5448">
            <v>44964</v>
          </cell>
          <cell r="I5448" t="str">
            <v>ENTREGADO</v>
          </cell>
          <cell r="J5448">
            <v>44965</v>
          </cell>
          <cell r="K5448" t="str">
            <v>JOEL MOISES HERNANDEZ GRANOBLE</v>
          </cell>
          <cell r="L5448" t="str">
            <v>LETAMENDI CALLE 18  SN  Y ROBLES CHAMBERS</v>
          </cell>
        </row>
        <row r="5449">
          <cell r="A5449" t="str">
            <v>4889207</v>
          </cell>
          <cell r="B5449">
            <v>511146</v>
          </cell>
          <cell r="C5449" t="str">
            <v>4889207</v>
          </cell>
          <cell r="D5449" t="str">
            <v>MDELIVERY</v>
          </cell>
          <cell r="E5449" t="str">
            <v>DESPACHO</v>
          </cell>
          <cell r="F5449" t="str">
            <v>DERIVADO PICK UP</v>
          </cell>
          <cell r="G5449" t="str">
            <v>031080004889207</v>
          </cell>
          <cell r="H5449">
            <v>44964</v>
          </cell>
          <cell r="I5449" t="str">
            <v>ENTREGADO</v>
          </cell>
          <cell r="J5449">
            <v>44967</v>
          </cell>
          <cell r="K5449" t="str">
            <v>QUIMIS MARCILLO SANTIAGO RUBEN</v>
          </cell>
          <cell r="L5449" t="str">
            <v>OFICINA TRAMACO SAN MARINO</v>
          </cell>
        </row>
        <row r="5450">
          <cell r="A5450" t="str">
            <v>4889756</v>
          </cell>
          <cell r="B5450">
            <v>511147</v>
          </cell>
          <cell r="C5450" t="str">
            <v>4889756</v>
          </cell>
          <cell r="D5450" t="str">
            <v>MDELIVERY</v>
          </cell>
          <cell r="E5450" t="str">
            <v>DESPACHO</v>
          </cell>
          <cell r="F5450" t="str">
            <v>NORMAL</v>
          </cell>
          <cell r="G5450" t="str">
            <v>031080004889756</v>
          </cell>
          <cell r="H5450">
            <v>44964</v>
          </cell>
          <cell r="I5450" t="str">
            <v>ENTREGADO</v>
          </cell>
          <cell r="J5450">
            <v>44965</v>
          </cell>
          <cell r="K5450" t="str">
            <v>JORGE JAVIER CASTRO CUASAPAZ</v>
          </cell>
          <cell r="L5450" t="str">
            <v>SAN FRANCISCO  AV MARIANO ACOSTA  2952 Y MANUELA CANIZARES</v>
          </cell>
        </row>
        <row r="5451">
          <cell r="A5451" t="str">
            <v>4890073</v>
          </cell>
          <cell r="B5451">
            <v>511148</v>
          </cell>
          <cell r="C5451" t="str">
            <v>4890073</v>
          </cell>
          <cell r="D5451" t="str">
            <v>MDELIVERY</v>
          </cell>
          <cell r="E5451" t="str">
            <v>DESPACHO</v>
          </cell>
          <cell r="F5451" t="str">
            <v>NORMAL</v>
          </cell>
          <cell r="G5451" t="str">
            <v>FT84517</v>
          </cell>
          <cell r="H5451">
            <v>44964</v>
          </cell>
          <cell r="I5451" t="str">
            <v>ENTREGADO</v>
          </cell>
          <cell r="J5451">
            <v>44965</v>
          </cell>
          <cell r="K5451" t="str">
            <v>JAQUELINE DEL ROCIO NIETO FLORES</v>
          </cell>
          <cell r="L5451" t="str">
            <v>INAQUITO  CALLE B  N40374  Y CALLE C</v>
          </cell>
        </row>
        <row r="5452">
          <cell r="A5452" t="str">
            <v>4890105</v>
          </cell>
          <cell r="B5452">
            <v>511149</v>
          </cell>
          <cell r="C5452" t="str">
            <v>4890105</v>
          </cell>
          <cell r="D5452" t="str">
            <v>MDELIVERY</v>
          </cell>
          <cell r="E5452" t="str">
            <v>DESPACHO</v>
          </cell>
          <cell r="F5452" t="str">
            <v>NORMAL</v>
          </cell>
          <cell r="G5452" t="str">
            <v>031080004890105</v>
          </cell>
          <cell r="H5452">
            <v>44964</v>
          </cell>
          <cell r="I5452" t="str">
            <v>ENTREGADO</v>
          </cell>
          <cell r="J5452">
            <v>44965</v>
          </cell>
          <cell r="K5452" t="str">
            <v>ROSARIO MARILIN HUALPA LOOR</v>
          </cell>
          <cell r="L5452" t="str">
            <v>SAN ANTONIO AV MARIANO ACOSTA  2952 Y MANUELITA CANIZARES</v>
          </cell>
        </row>
        <row r="5453">
          <cell r="A5453" t="str">
            <v>4890259</v>
          </cell>
          <cell r="B5453">
            <v>511150</v>
          </cell>
          <cell r="C5453" t="str">
            <v>4890259</v>
          </cell>
          <cell r="D5453" t="str">
            <v>MDELIVERY</v>
          </cell>
          <cell r="E5453" t="str">
            <v>DESPACHO</v>
          </cell>
          <cell r="F5453" t="str">
            <v>NORMAL</v>
          </cell>
          <cell r="G5453" t="str">
            <v>031080004890259</v>
          </cell>
          <cell r="H5453">
            <v>44964</v>
          </cell>
          <cell r="I5453" t="str">
            <v>ENTREGADO</v>
          </cell>
          <cell r="J5453">
            <v>44965</v>
          </cell>
          <cell r="K5453" t="str">
            <v>ANDREA JOSELYN ARIAS VIVERO</v>
          </cell>
          <cell r="L5453" t="str">
            <v>SAGRARIO CALLE LUIS VARGAS TORRES  SN  LUIS GONZALO GOMEZ</v>
          </cell>
        </row>
        <row r="5454">
          <cell r="A5454" t="str">
            <v>4890310</v>
          </cell>
          <cell r="B5454">
            <v>511151</v>
          </cell>
          <cell r="C5454" t="str">
            <v>4890310</v>
          </cell>
          <cell r="D5454" t="str">
            <v>MDELIVERY</v>
          </cell>
          <cell r="E5454" t="str">
            <v>DESPACHO</v>
          </cell>
          <cell r="F5454" t="str">
            <v>NORMAL</v>
          </cell>
          <cell r="G5454" t="str">
            <v>FT84542</v>
          </cell>
          <cell r="H5454">
            <v>44964</v>
          </cell>
          <cell r="I5454" t="str">
            <v>ENTREGADO</v>
          </cell>
          <cell r="J5454">
            <v>44966</v>
          </cell>
          <cell r="K5454" t="str">
            <v>BEATRIZ PAULETTE MILLAN CARRIEL</v>
          </cell>
          <cell r="L5454" t="str">
            <v>TARQUI COOP GALLEGOS LARA  MZ 1098 VILLA 3</v>
          </cell>
        </row>
        <row r="5455">
          <cell r="A5455" t="str">
            <v>4890340</v>
          </cell>
          <cell r="B5455">
            <v>511152</v>
          </cell>
          <cell r="C5455" t="str">
            <v>4890340</v>
          </cell>
          <cell r="D5455" t="str">
            <v>MDELIVERY</v>
          </cell>
          <cell r="E5455" t="str">
            <v>DESPACHO</v>
          </cell>
          <cell r="F5455" t="str">
            <v>NORMAL</v>
          </cell>
          <cell r="G5455" t="str">
            <v>FT84512</v>
          </cell>
          <cell r="H5455">
            <v>44964</v>
          </cell>
          <cell r="I5455" t="str">
            <v>ENTREGADO</v>
          </cell>
          <cell r="J5455">
            <v>44965</v>
          </cell>
          <cell r="K5455" t="str">
            <v>HARRY ISMAEL VACAS ECHEGARAY</v>
          </cell>
          <cell r="L5455" t="str">
            <v>SAN BORTOLO CALLE ROSA YEIRA  OE5 179 Y CAYETANO REVELO</v>
          </cell>
        </row>
        <row r="5456">
          <cell r="A5456" t="str">
            <v>4890623</v>
          </cell>
          <cell r="B5456">
            <v>511153</v>
          </cell>
          <cell r="C5456" t="str">
            <v>4890623</v>
          </cell>
          <cell r="D5456" t="str">
            <v>MDELIVERY</v>
          </cell>
          <cell r="E5456" t="str">
            <v>DESPACHO</v>
          </cell>
          <cell r="F5456" t="str">
            <v>NORMAL</v>
          </cell>
          <cell r="G5456" t="str">
            <v>FT84510</v>
          </cell>
          <cell r="H5456">
            <v>44964</v>
          </cell>
          <cell r="I5456" t="str">
            <v>ENTREGADO</v>
          </cell>
          <cell r="J5456">
            <v>44965</v>
          </cell>
          <cell r="K5456" t="str">
            <v>EDGAR ALEXANDER ESCALONA DIAZ</v>
          </cell>
          <cell r="L5456" t="str">
            <v>JIPIJAPA CALLE SAN IGNACIO  SN  Y FRANCISCO DE ORELLANA</v>
          </cell>
        </row>
        <row r="5457">
          <cell r="A5457" t="str">
            <v>4890726</v>
          </cell>
          <cell r="B5457">
            <v>511154</v>
          </cell>
          <cell r="C5457" t="str">
            <v>4890726</v>
          </cell>
          <cell r="D5457" t="str">
            <v>MDELIVERY</v>
          </cell>
          <cell r="E5457" t="str">
            <v>DESPACHO</v>
          </cell>
          <cell r="F5457" t="str">
            <v>NORMAL</v>
          </cell>
          <cell r="G5457" t="str">
            <v>FT84504</v>
          </cell>
          <cell r="H5457">
            <v>44964</v>
          </cell>
          <cell r="I5457" t="str">
            <v>ENTREGADO</v>
          </cell>
          <cell r="J5457">
            <v>44965</v>
          </cell>
          <cell r="K5457" t="str">
            <v>LUIS ESTUARDO CAZAR TIBAN</v>
          </cell>
          <cell r="L5457" t="str">
            <v>NAYON CALLE EUGENIO ESPEJO  SN Y VIA A TANDA</v>
          </cell>
        </row>
        <row r="5458">
          <cell r="A5458" t="str">
            <v>4890909</v>
          </cell>
          <cell r="B5458">
            <v>511156</v>
          </cell>
          <cell r="C5458" t="str">
            <v>4890909</v>
          </cell>
          <cell r="D5458" t="str">
            <v>MDELIVERY</v>
          </cell>
          <cell r="E5458" t="str">
            <v>DESPACHO</v>
          </cell>
          <cell r="F5458" t="str">
            <v>NORMAL</v>
          </cell>
          <cell r="G5458" t="str">
            <v>FT84520</v>
          </cell>
          <cell r="H5458">
            <v>44964</v>
          </cell>
          <cell r="I5458" t="str">
            <v>ENTREGADO</v>
          </cell>
          <cell r="J5458">
            <v>44965</v>
          </cell>
          <cell r="K5458" t="str">
            <v>Gabriela Jamilex Rosero Bernardo</v>
          </cell>
          <cell r="L5458" t="str">
            <v>TUMBACO CALLE BELERMO SN  Y RUMINAHUI</v>
          </cell>
        </row>
        <row r="5459">
          <cell r="A5459" t="str">
            <v>4890945</v>
          </cell>
          <cell r="B5459">
            <v>511157</v>
          </cell>
          <cell r="C5459" t="str">
            <v>4890945</v>
          </cell>
          <cell r="D5459" t="str">
            <v>MDELIVERY</v>
          </cell>
          <cell r="E5459" t="str">
            <v>DESPACHO</v>
          </cell>
          <cell r="F5459" t="str">
            <v>NORMAL</v>
          </cell>
          <cell r="G5459" t="str">
            <v>031080004890945</v>
          </cell>
          <cell r="H5459">
            <v>44964</v>
          </cell>
          <cell r="I5459" t="str">
            <v>ENTREGADO</v>
          </cell>
          <cell r="J5459">
            <v>44965</v>
          </cell>
          <cell r="K5459" t="str">
            <v>DENISSE STEFANIA PLUAS ISMAEL</v>
          </cell>
          <cell r="L5459" t="str">
            <v>ELOY ALFARO URB LA PRIMAVERA 2  MZ 5 VILLA 1</v>
          </cell>
        </row>
        <row r="5460">
          <cell r="A5460" t="str">
            <v>4890965</v>
          </cell>
          <cell r="B5460">
            <v>511158</v>
          </cell>
          <cell r="C5460" t="str">
            <v>4890965</v>
          </cell>
          <cell r="D5460" t="str">
            <v>MDELIVERY</v>
          </cell>
          <cell r="E5460" t="str">
            <v>DESPACHO</v>
          </cell>
          <cell r="F5460" t="str">
            <v>NORMAL</v>
          </cell>
          <cell r="G5460" t="str">
            <v>FT84518</v>
          </cell>
          <cell r="H5460">
            <v>44964</v>
          </cell>
          <cell r="I5460" t="str">
            <v>ENTREGADO</v>
          </cell>
          <cell r="J5460">
            <v>44965</v>
          </cell>
          <cell r="K5460" t="str">
            <v>Carmelina Navarrete</v>
          </cell>
          <cell r="L5460" t="str">
            <v>CONDADO  CALLE N74  OE5 379 Y CALLE OE5F</v>
          </cell>
        </row>
        <row r="5461">
          <cell r="A5461" t="str">
            <v>4891599</v>
          </cell>
          <cell r="B5461">
            <v>511159</v>
          </cell>
          <cell r="C5461" t="str">
            <v>4891599</v>
          </cell>
          <cell r="D5461" t="str">
            <v>MDELIVERY</v>
          </cell>
          <cell r="E5461" t="str">
            <v>DESPACHO</v>
          </cell>
          <cell r="F5461" t="str">
            <v>NORMAL</v>
          </cell>
          <cell r="G5461" t="str">
            <v>IC6660</v>
          </cell>
          <cell r="H5461">
            <v>44964</v>
          </cell>
          <cell r="I5461" t="str">
            <v>ENTREGADO</v>
          </cell>
          <cell r="J5461">
            <v>44965</v>
          </cell>
          <cell r="K5461" t="str">
            <v>Patricio Ivan Cevallos Tapia</v>
          </cell>
          <cell r="L5461" t="str">
            <v>EL VECINO CALLE SILBAN  SN  Y AV DE LAS AMERICAS</v>
          </cell>
        </row>
        <row r="5462">
          <cell r="A5462" t="str">
            <v>6415</v>
          </cell>
          <cell r="B5462">
            <v>511160</v>
          </cell>
          <cell r="C5462" t="str">
            <v>6415</v>
          </cell>
          <cell r="D5462" t="str">
            <v>MDELIVERY</v>
          </cell>
          <cell r="E5462" t="str">
            <v>DESPACHO</v>
          </cell>
          <cell r="F5462" t="str">
            <v>DERIVADO PICK UP</v>
          </cell>
          <cell r="G5462" t="str">
            <v>031080000006415</v>
          </cell>
          <cell r="H5462">
            <v>44964</v>
          </cell>
          <cell r="I5462" t="str">
            <v>ENTREGADO</v>
          </cell>
          <cell r="J5462">
            <v>44967</v>
          </cell>
          <cell r="K5462" t="str">
            <v>MAXIMO FERNANDO CANDELARIO SANCHEZ</v>
          </cell>
          <cell r="L5462" t="str">
            <v>OFICINA TRAMACO CENTRO DE DISTRIBUCION VIA A DAULE</v>
          </cell>
        </row>
        <row r="5463">
          <cell r="A5463" t="str">
            <v>16045_1</v>
          </cell>
          <cell r="B5463">
            <v>511107</v>
          </cell>
          <cell r="C5463" t="str">
            <v>16045_1</v>
          </cell>
          <cell r="D5463" t="str">
            <v>MDELIVERY</v>
          </cell>
          <cell r="E5463" t="str">
            <v>DESPACHO</v>
          </cell>
          <cell r="F5463" t="str">
            <v>NORMAL</v>
          </cell>
          <cell r="G5463" t="str">
            <v>031080000160451</v>
          </cell>
          <cell r="H5463">
            <v>44964</v>
          </cell>
          <cell r="I5463" t="str">
            <v>DEVOLUCION_EN_PROCESO</v>
          </cell>
          <cell r="J5463">
            <v>44965</v>
          </cell>
          <cell r="K5463" t="str">
            <v>JACINTO HIPOLITO MORAN MOREIRA</v>
          </cell>
          <cell r="L5463" t="str">
            <v>TARQUI  CALLE 309 SN AVENIDA 223 Y AV 224 ENTREGA EN BODEGA DANDY  JUNTO A LUBRICADORA J MOVIL</v>
          </cell>
        </row>
        <row r="5464">
          <cell r="A5464" t="str">
            <v>17118</v>
          </cell>
          <cell r="B5464">
            <v>511108</v>
          </cell>
          <cell r="C5464" t="str">
            <v>17118</v>
          </cell>
          <cell r="D5464" t="str">
            <v>MDELIVERY</v>
          </cell>
          <cell r="E5464" t="str">
            <v>DESPACHO</v>
          </cell>
          <cell r="F5464" t="str">
            <v>DERIVADO PICK UP</v>
          </cell>
          <cell r="G5464" t="str">
            <v>031080000017118</v>
          </cell>
          <cell r="H5464">
            <v>44964</v>
          </cell>
          <cell r="I5464" t="str">
            <v>DEVOLUCION_EN_PROCESO</v>
          </cell>
          <cell r="J5464">
            <v>44972</v>
          </cell>
          <cell r="K5464" t="str">
            <v>MARCO VINICIO CORONADO CARDENAS</v>
          </cell>
          <cell r="L5464" t="str">
            <v>OFICINA TRAMACO QUEVEDO</v>
          </cell>
        </row>
        <row r="5465">
          <cell r="A5465" t="str">
            <v>18322</v>
          </cell>
          <cell r="B5465">
            <v>511109</v>
          </cell>
          <cell r="C5465" t="str">
            <v>18322</v>
          </cell>
          <cell r="D5465" t="str">
            <v>MDELIVERY</v>
          </cell>
          <cell r="E5465" t="str">
            <v>DESPACHO</v>
          </cell>
          <cell r="F5465" t="str">
            <v>NORMAL</v>
          </cell>
          <cell r="G5465" t="str">
            <v>FT84507</v>
          </cell>
          <cell r="H5465">
            <v>44964</v>
          </cell>
          <cell r="I5465" t="str">
            <v>ENTREGADO</v>
          </cell>
          <cell r="J5465">
            <v>44965</v>
          </cell>
          <cell r="K5465" t="str">
            <v>JORGE ANIBAL PENAFIEL GUAGALANGO</v>
          </cell>
          <cell r="L5465" t="str">
            <v>CALDERON CALLE 7 O CALLE C  LOTE 597</v>
          </cell>
        </row>
        <row r="5466">
          <cell r="A5466" t="str">
            <v>20919</v>
          </cell>
          <cell r="B5466">
            <v>511110</v>
          </cell>
          <cell r="C5466" t="str">
            <v>20919</v>
          </cell>
          <cell r="D5466" t="str">
            <v>MDELIVERY</v>
          </cell>
          <cell r="E5466" t="str">
            <v>DESPACHO</v>
          </cell>
          <cell r="F5466" t="str">
            <v>NORMAL</v>
          </cell>
          <cell r="G5466" t="str">
            <v>FT84549</v>
          </cell>
          <cell r="H5466">
            <v>44964</v>
          </cell>
          <cell r="I5466" t="str">
            <v>DEVOLUCION_EN_PROCESO</v>
          </cell>
          <cell r="J5466">
            <v>44970</v>
          </cell>
          <cell r="K5466" t="str">
            <v>ELVIS MICHAEL REMACHE CANDO</v>
          </cell>
          <cell r="L5466" t="str">
            <v>XIMENA  AV MONS DOMINGO COMIN SN Y CALLE 58 SE O CACIQUE TOMALA</v>
          </cell>
        </row>
        <row r="5467">
          <cell r="A5467" t="str">
            <v>21361</v>
          </cell>
          <cell r="B5467">
            <v>511111</v>
          </cell>
          <cell r="C5467" t="str">
            <v>21361</v>
          </cell>
          <cell r="D5467" t="str">
            <v>MDELIVERY</v>
          </cell>
          <cell r="E5467" t="str">
            <v>DESPACHO</v>
          </cell>
          <cell r="F5467" t="str">
            <v>NORMAL</v>
          </cell>
          <cell r="G5467" t="str">
            <v>FT84541</v>
          </cell>
          <cell r="H5467">
            <v>44964</v>
          </cell>
          <cell r="I5467" t="str">
            <v>ENTREGADO</v>
          </cell>
          <cell r="J5467">
            <v>44965</v>
          </cell>
          <cell r="K5467" t="str">
            <v>ERICK ALEXANDER VARGAS ALCIVAR</v>
          </cell>
          <cell r="L5467" t="str">
            <v>XIMENA  AV ROBERTO SERRANO ROLANDO MZ 52  VILLA 8</v>
          </cell>
        </row>
        <row r="5468">
          <cell r="A5468" t="str">
            <v>25828</v>
          </cell>
          <cell r="B5468">
            <v>511112</v>
          </cell>
          <cell r="C5468" t="str">
            <v>25828</v>
          </cell>
          <cell r="D5468" t="str">
            <v>MDELIVERY</v>
          </cell>
          <cell r="E5468" t="str">
            <v>DESPACHO</v>
          </cell>
          <cell r="F5468" t="str">
            <v>NORMAL</v>
          </cell>
          <cell r="G5468" t="str">
            <v>FT84509</v>
          </cell>
          <cell r="H5468">
            <v>44964</v>
          </cell>
          <cell r="I5468" t="str">
            <v>ENTREGADO</v>
          </cell>
          <cell r="J5468">
            <v>44965</v>
          </cell>
          <cell r="K5468" t="str">
            <v>ALEXIS RAPHAEL ROSALES HIDALGO</v>
          </cell>
          <cell r="L5468" t="str">
            <v>LA CONCEPCION  CALLE JOSE HERBOSO  SN  Y GONZALO BENITEZ</v>
          </cell>
        </row>
        <row r="5469">
          <cell r="A5469" t="str">
            <v>30272</v>
          </cell>
          <cell r="B5469">
            <v>511113</v>
          </cell>
          <cell r="C5469" t="str">
            <v>30272</v>
          </cell>
          <cell r="D5469" t="str">
            <v>MDELIVERY</v>
          </cell>
          <cell r="E5469" t="str">
            <v>DESPACHO</v>
          </cell>
          <cell r="F5469" t="str">
            <v>DERIVADO PICK UP</v>
          </cell>
          <cell r="G5469" t="str">
            <v>031080000030272</v>
          </cell>
          <cell r="H5469">
            <v>44964</v>
          </cell>
          <cell r="I5469" t="str">
            <v>ENTREGADO</v>
          </cell>
          <cell r="J5469">
            <v>44970</v>
          </cell>
          <cell r="K5469" t="str">
            <v>PATRICIA DEL RONQUILLO FRUGONE</v>
          </cell>
          <cell r="L5469" t="str">
            <v>OFICINA TRAMACO PORTETE</v>
          </cell>
        </row>
        <row r="5470">
          <cell r="A5470" t="str">
            <v>31272</v>
          </cell>
          <cell r="B5470">
            <v>511114</v>
          </cell>
          <cell r="C5470" t="str">
            <v>31272</v>
          </cell>
          <cell r="D5470" t="str">
            <v>MDELIVERY</v>
          </cell>
          <cell r="E5470" t="str">
            <v>DESPACHO</v>
          </cell>
          <cell r="F5470" t="str">
            <v>NORMAL</v>
          </cell>
          <cell r="G5470" t="str">
            <v>FT84519</v>
          </cell>
          <cell r="H5470">
            <v>44964</v>
          </cell>
          <cell r="I5470" t="str">
            <v>ENTREGADO</v>
          </cell>
          <cell r="J5470">
            <v>44965</v>
          </cell>
          <cell r="K5470" t="str">
            <v>MIGUEL ALEJANDRO ALQUINGA CRIOLLO</v>
          </cell>
          <cell r="L5470" t="str">
            <v>TUMBACO VIA ILALO  NB12  LUIS CORDERO</v>
          </cell>
        </row>
        <row r="5471">
          <cell r="A5471" t="str">
            <v>31283</v>
          </cell>
          <cell r="B5471">
            <v>511115</v>
          </cell>
          <cell r="C5471" t="str">
            <v>31283</v>
          </cell>
          <cell r="D5471" t="str">
            <v>MDELIVERY</v>
          </cell>
          <cell r="E5471" t="str">
            <v>DESPACHO</v>
          </cell>
          <cell r="F5471" t="str">
            <v>NORMAL</v>
          </cell>
          <cell r="G5471" t="str">
            <v>FT84535 / 031080000312830</v>
          </cell>
          <cell r="H5471">
            <v>44964</v>
          </cell>
          <cell r="I5471" t="str">
            <v>ENTREGADO</v>
          </cell>
          <cell r="J5471">
            <v>44970</v>
          </cell>
          <cell r="K5471" t="str">
            <v>SCARLETT MADELINE GONZALEZ QUINTERO</v>
          </cell>
          <cell r="L5471" t="str">
            <v>POSORJA CALLEJON LA REPRESA  SN  Y  JUAN COLAN</v>
          </cell>
        </row>
        <row r="5472">
          <cell r="A5472" t="str">
            <v>31342</v>
          </cell>
          <cell r="B5472">
            <v>511116</v>
          </cell>
          <cell r="C5472" t="str">
            <v>31342</v>
          </cell>
          <cell r="D5472" t="str">
            <v>MDELIVERY</v>
          </cell>
          <cell r="E5472" t="str">
            <v>DESPACHO</v>
          </cell>
          <cell r="F5472" t="str">
            <v>NORMAL</v>
          </cell>
          <cell r="G5472" t="str">
            <v>031080000031342</v>
          </cell>
          <cell r="H5472">
            <v>44964</v>
          </cell>
          <cell r="I5472" t="str">
            <v>ENTREGADO</v>
          </cell>
          <cell r="J5472">
            <v>44965</v>
          </cell>
          <cell r="K5472" t="str">
            <v>CARLOS RODRIGO MIELES BARBERAN</v>
          </cell>
          <cell r="L5472" t="str">
            <v>MANTA AV M3  SN  CALLE 24</v>
          </cell>
        </row>
        <row r="5473">
          <cell r="A5473" t="str">
            <v>31348</v>
          </cell>
          <cell r="B5473">
            <v>511117</v>
          </cell>
          <cell r="C5473" t="str">
            <v>31348</v>
          </cell>
          <cell r="D5473" t="str">
            <v>MDELIVERY</v>
          </cell>
          <cell r="E5473" t="str">
            <v>DESPACHO</v>
          </cell>
          <cell r="F5473" t="str">
            <v>NORMAL</v>
          </cell>
          <cell r="G5473" t="str">
            <v>FT84551</v>
          </cell>
          <cell r="H5473">
            <v>44964</v>
          </cell>
          <cell r="I5473" t="str">
            <v>ENTREGADO</v>
          </cell>
          <cell r="J5473">
            <v>44965</v>
          </cell>
          <cell r="K5473" t="str">
            <v>ANDRES JOSUE ESTEVES VERGARA</v>
          </cell>
          <cell r="L5473" t="str">
            <v>XIMENA CDLA LAS TEJAS  MZ 4 VILLA 16  DOMINGO COMIN</v>
          </cell>
        </row>
        <row r="5474">
          <cell r="A5474" t="str">
            <v>31421</v>
          </cell>
          <cell r="B5474">
            <v>511118</v>
          </cell>
          <cell r="C5474" t="str">
            <v>31421</v>
          </cell>
          <cell r="D5474" t="str">
            <v>MDELIVERY</v>
          </cell>
          <cell r="E5474" t="str">
            <v>DESPACHO</v>
          </cell>
          <cell r="F5474" t="str">
            <v>NORMAL</v>
          </cell>
          <cell r="G5474" t="str">
            <v>IC6657</v>
          </cell>
          <cell r="H5474">
            <v>44964</v>
          </cell>
          <cell r="I5474" t="str">
            <v>ENTREGADO</v>
          </cell>
          <cell r="J5474">
            <v>44966</v>
          </cell>
          <cell r="K5474" t="str">
            <v>ROSA ASUNCION CHUNIR GUTAMA</v>
          </cell>
          <cell r="L5474" t="str">
            <v>SAYAUSI CALLE BUENOS AIRES  SN  Y AV ORDONEZ LASSO</v>
          </cell>
        </row>
        <row r="5475">
          <cell r="A5475" t="str">
            <v>31456</v>
          </cell>
          <cell r="B5475">
            <v>511119</v>
          </cell>
          <cell r="C5475" t="str">
            <v>31456</v>
          </cell>
          <cell r="D5475" t="str">
            <v>MDELIVERY</v>
          </cell>
          <cell r="E5475" t="str">
            <v>DESPACHO</v>
          </cell>
          <cell r="F5475" t="str">
            <v>NORMAL</v>
          </cell>
          <cell r="G5475" t="str">
            <v>031080000031456</v>
          </cell>
          <cell r="H5475">
            <v>44964</v>
          </cell>
          <cell r="I5475" t="str">
            <v>INCIDENCIA</v>
          </cell>
          <cell r="J5475">
            <v>44973</v>
          </cell>
          <cell r="K5475" t="str">
            <v>PAUL JUAN SANDU TIVI</v>
          </cell>
          <cell r="L5475" t="str">
            <v>MACAS CALLE12 DE FEBRERO  SN  Y KILAMO</v>
          </cell>
        </row>
        <row r="5476">
          <cell r="A5476" t="str">
            <v>31743</v>
          </cell>
          <cell r="B5476">
            <v>511120</v>
          </cell>
          <cell r="C5476" t="str">
            <v>31743</v>
          </cell>
          <cell r="D5476" t="str">
            <v>MDELIVERY</v>
          </cell>
          <cell r="E5476" t="str">
            <v>DESPACHO</v>
          </cell>
          <cell r="F5476" t="str">
            <v>NORMAL</v>
          </cell>
          <cell r="G5476" t="str">
            <v>IC6652</v>
          </cell>
          <cell r="H5476">
            <v>44964</v>
          </cell>
          <cell r="I5476" t="str">
            <v>ENTREGADO</v>
          </cell>
          <cell r="J5476">
            <v>44967</v>
          </cell>
          <cell r="K5476" t="str">
            <v>ANGEL FERNANDO BACULIMA LLIVIPUMA</v>
          </cell>
          <cell r="L5476" t="str">
            <v>CUENCA CALLE CARLOS ARIZAGA  SN  Y LIZARDO RODRIGUEZ</v>
          </cell>
        </row>
        <row r="5477">
          <cell r="A5477" t="str">
            <v>31762</v>
          </cell>
          <cell r="B5477">
            <v>511121</v>
          </cell>
          <cell r="C5477" t="str">
            <v>31762</v>
          </cell>
          <cell r="D5477" t="str">
            <v>MDELIVERY</v>
          </cell>
          <cell r="E5477" t="str">
            <v>DESPACHO</v>
          </cell>
          <cell r="F5477" t="str">
            <v>NORMAL</v>
          </cell>
          <cell r="G5477" t="str">
            <v>031080000031762</v>
          </cell>
          <cell r="H5477">
            <v>44964</v>
          </cell>
          <cell r="I5477" t="str">
            <v>ENTREGADO</v>
          </cell>
          <cell r="J5477">
            <v>44967</v>
          </cell>
          <cell r="K5477" t="str">
            <v>MARJORIE JANET ALVARADO MAGALLAN</v>
          </cell>
          <cell r="L5477" t="str">
            <v>LA LIBERTAD AV 44  SN ENTRE CALLE 16 Y 17</v>
          </cell>
        </row>
        <row r="5478">
          <cell r="A5478" t="str">
            <v>31930</v>
          </cell>
          <cell r="B5478">
            <v>511122</v>
          </cell>
          <cell r="C5478" t="str">
            <v>31930</v>
          </cell>
          <cell r="D5478" t="str">
            <v>MDELIVERY</v>
          </cell>
          <cell r="E5478" t="str">
            <v>DESPACHO</v>
          </cell>
          <cell r="F5478" t="str">
            <v>NORMAL</v>
          </cell>
          <cell r="G5478" t="str">
            <v>031080000031930</v>
          </cell>
          <cell r="H5478">
            <v>44964</v>
          </cell>
          <cell r="I5478" t="str">
            <v>ENTREGADO</v>
          </cell>
          <cell r="J5478">
            <v>44970</v>
          </cell>
          <cell r="K5478" t="str">
            <v>KAREN LISSBETH GILER ESPINOZA</v>
          </cell>
          <cell r="L5478" t="str">
            <v>UNION LOJANA CALLE TARQUI  SN  Y JOSE JOAQUIN DE OLMEDO</v>
          </cell>
        </row>
        <row r="5479">
          <cell r="A5479" t="str">
            <v>31937</v>
          </cell>
          <cell r="B5479">
            <v>511123</v>
          </cell>
          <cell r="C5479" t="str">
            <v>31937</v>
          </cell>
          <cell r="D5479" t="str">
            <v>MDELIVERY</v>
          </cell>
          <cell r="E5479" t="str">
            <v>DESPACHO</v>
          </cell>
          <cell r="F5479" t="str">
            <v>NORMAL</v>
          </cell>
          <cell r="G5479" t="str">
            <v>FT84513</v>
          </cell>
          <cell r="H5479">
            <v>44964</v>
          </cell>
          <cell r="I5479" t="str">
            <v>ENTREGADO</v>
          </cell>
          <cell r="J5479">
            <v>44965</v>
          </cell>
          <cell r="K5479" t="str">
            <v>DANILO JESUS  OVIEDO OVIEDO</v>
          </cell>
          <cell r="L5479" t="str">
            <v>TABABELA CALLE NICOLAS BAQUERO  1PB  Y PRIMERO DE MAYO</v>
          </cell>
        </row>
        <row r="5480">
          <cell r="A5480" t="str">
            <v>31972</v>
          </cell>
          <cell r="B5480">
            <v>511125</v>
          </cell>
          <cell r="C5480" t="str">
            <v>31972</v>
          </cell>
          <cell r="D5480" t="str">
            <v>MDELIVERY</v>
          </cell>
          <cell r="E5480" t="str">
            <v>DESPACHO</v>
          </cell>
          <cell r="F5480" t="str">
            <v>NORMAL</v>
          </cell>
          <cell r="G5480" t="str">
            <v>FT84536</v>
          </cell>
          <cell r="H5480">
            <v>44964</v>
          </cell>
          <cell r="I5480" t="str">
            <v>ENTREGADO</v>
          </cell>
          <cell r="J5480">
            <v>44965</v>
          </cell>
          <cell r="K5480" t="str">
            <v>AXEL JESUS  SEIJAS SEIJAS</v>
          </cell>
          <cell r="L5480" t="str">
            <v>SUCRE  CALLE JOSE MASCOTE  SN  Y GRAL GOMEZ</v>
          </cell>
        </row>
        <row r="5481">
          <cell r="A5481" t="str">
            <v>31977</v>
          </cell>
          <cell r="B5481">
            <v>511126</v>
          </cell>
          <cell r="C5481" t="str">
            <v>31977</v>
          </cell>
          <cell r="D5481" t="str">
            <v>MDELIVERY</v>
          </cell>
          <cell r="E5481" t="str">
            <v>DESPACHO</v>
          </cell>
          <cell r="F5481" t="str">
            <v>NORMAL</v>
          </cell>
          <cell r="G5481" t="str">
            <v>FT84553</v>
          </cell>
          <cell r="H5481">
            <v>44964</v>
          </cell>
          <cell r="I5481" t="str">
            <v>ENTREGADO</v>
          </cell>
          <cell r="J5481">
            <v>44965</v>
          </cell>
          <cell r="K5481" t="str">
            <v>JENNIFFER MARILIN PARRA GUEDES</v>
          </cell>
          <cell r="L5481" t="str">
            <v>TARQUI CDLA SAUCES 3  MZ 133 VILLA 14</v>
          </cell>
        </row>
        <row r="5482">
          <cell r="A5482" t="str">
            <v>31993</v>
          </cell>
          <cell r="B5482">
            <v>511127</v>
          </cell>
          <cell r="C5482" t="str">
            <v>31993</v>
          </cell>
          <cell r="D5482" t="str">
            <v>MDELIVERY</v>
          </cell>
          <cell r="E5482" t="str">
            <v>DESPACHO</v>
          </cell>
          <cell r="F5482" t="str">
            <v>NORMAL</v>
          </cell>
          <cell r="G5482" t="str">
            <v>FT84552</v>
          </cell>
          <cell r="H5482">
            <v>44964</v>
          </cell>
          <cell r="I5482" t="str">
            <v>ENTREGADO</v>
          </cell>
          <cell r="J5482">
            <v>44965</v>
          </cell>
          <cell r="K5482" t="str">
            <v>WENDY RUTH TAPIA CORTES</v>
          </cell>
          <cell r="L5482" t="str">
            <v>TARQUI AV 5YA  SN  CALLE 3ERA</v>
          </cell>
        </row>
        <row r="5483">
          <cell r="A5483" t="str">
            <v>31994</v>
          </cell>
          <cell r="B5483">
            <v>511128</v>
          </cell>
          <cell r="C5483" t="str">
            <v>31994</v>
          </cell>
          <cell r="D5483" t="str">
            <v>MDELIVERY</v>
          </cell>
          <cell r="E5483" t="str">
            <v>DESPACHO</v>
          </cell>
          <cell r="F5483" t="str">
            <v>NORMAL</v>
          </cell>
          <cell r="G5483" t="str">
            <v>FT84545</v>
          </cell>
          <cell r="H5483">
            <v>44964</v>
          </cell>
          <cell r="I5483" t="str">
            <v>ENTREGADO</v>
          </cell>
          <cell r="J5483">
            <v>44965</v>
          </cell>
          <cell r="K5483" t="str">
            <v>KEVIN ORLANDO  TOALOMBO ANCHUNDIA</v>
          </cell>
          <cell r="L5483" t="str">
            <v>XIMENA CIUDADELA LOS ESTEROS  MZ8 VILLA 19</v>
          </cell>
        </row>
        <row r="5484">
          <cell r="A5484" t="str">
            <v>32002</v>
          </cell>
          <cell r="B5484">
            <v>511129</v>
          </cell>
          <cell r="C5484" t="str">
            <v>32002</v>
          </cell>
          <cell r="D5484" t="str">
            <v>MDELIVERY</v>
          </cell>
          <cell r="E5484" t="str">
            <v>DESPACHO</v>
          </cell>
          <cell r="F5484" t="str">
            <v>NORMAL</v>
          </cell>
          <cell r="G5484" t="str">
            <v>031080000032002</v>
          </cell>
          <cell r="H5484">
            <v>44964</v>
          </cell>
          <cell r="I5484" t="str">
            <v>ENTREGADO</v>
          </cell>
          <cell r="J5484">
            <v>44965</v>
          </cell>
          <cell r="K5484" t="str">
            <v>MALVINA MARIANA CASTRO HIDALGO</v>
          </cell>
          <cell r="L5484" t="str">
            <v>DAULE  CALLE LEONIDAS PROANIO  SN  PEDRO CHAMBERS</v>
          </cell>
        </row>
        <row r="5485">
          <cell r="A5485" t="str">
            <v>32022</v>
          </cell>
          <cell r="B5485">
            <v>511131</v>
          </cell>
          <cell r="C5485" t="str">
            <v>32022</v>
          </cell>
          <cell r="D5485" t="str">
            <v>MDELIVERY</v>
          </cell>
          <cell r="E5485" t="str">
            <v>DESPACHO</v>
          </cell>
          <cell r="F5485" t="str">
            <v>NORMAL</v>
          </cell>
          <cell r="G5485" t="str">
            <v>031080000032022</v>
          </cell>
          <cell r="H5485">
            <v>44964</v>
          </cell>
          <cell r="I5485" t="str">
            <v>ENTREGADO</v>
          </cell>
          <cell r="J5485">
            <v>44966</v>
          </cell>
          <cell r="K5485" t="str">
            <v>EMILIO FERNANDO NARANJO MALDONADO</v>
          </cell>
          <cell r="L5485" t="str">
            <v>LOJA 8 DE DICIEMBRE  SN  E ISIDRO AYORA</v>
          </cell>
        </row>
        <row r="5486">
          <cell r="A5486" t="str">
            <v>32025</v>
          </cell>
          <cell r="B5486">
            <v>511132</v>
          </cell>
          <cell r="C5486" t="str">
            <v>32025</v>
          </cell>
          <cell r="D5486" t="str">
            <v>MDELIVERY</v>
          </cell>
          <cell r="E5486" t="str">
            <v>DESPACHO</v>
          </cell>
          <cell r="F5486" t="str">
            <v>NORMAL</v>
          </cell>
          <cell r="G5486" t="str">
            <v>031080000032025</v>
          </cell>
          <cell r="H5486">
            <v>44964</v>
          </cell>
          <cell r="I5486" t="str">
            <v>ENTREGADO</v>
          </cell>
          <cell r="J5486">
            <v>44965</v>
          </cell>
          <cell r="K5486" t="str">
            <v>ROBER ALBERTO BURGOS MONCAYO</v>
          </cell>
          <cell r="L5486" t="str">
            <v>BAHIA DE CARAQUEZ CALLE VIRGILIO RATI  SN  Y OCTAVIO VITERI</v>
          </cell>
        </row>
        <row r="5487">
          <cell r="A5487" t="str">
            <v>32045</v>
          </cell>
          <cell r="B5487">
            <v>511134</v>
          </cell>
          <cell r="C5487" t="str">
            <v>32045</v>
          </cell>
          <cell r="D5487" t="str">
            <v>MDELIVERY</v>
          </cell>
          <cell r="E5487" t="str">
            <v>DESPACHO</v>
          </cell>
          <cell r="F5487" t="str">
            <v>DERIVADO PICK UP</v>
          </cell>
          <cell r="G5487" t="str">
            <v>031080000032045</v>
          </cell>
          <cell r="H5487">
            <v>44964</v>
          </cell>
          <cell r="I5487" t="str">
            <v>ENTREGADO</v>
          </cell>
          <cell r="J5487">
            <v>44966</v>
          </cell>
          <cell r="K5487" t="str">
            <v>CRISTIAN ALEXANDER MEDINA SANTOS</v>
          </cell>
          <cell r="L5487" t="str">
            <v>OFICINA TRAMACO MILAGRO</v>
          </cell>
        </row>
        <row r="5488">
          <cell r="A5488" t="str">
            <v>32096</v>
          </cell>
          <cell r="B5488">
            <v>511135</v>
          </cell>
          <cell r="C5488" t="str">
            <v>32096</v>
          </cell>
          <cell r="D5488" t="str">
            <v>MDELIVERY</v>
          </cell>
          <cell r="E5488" t="str">
            <v>DESPACHO</v>
          </cell>
          <cell r="F5488" t="str">
            <v>NORMAL</v>
          </cell>
          <cell r="G5488" t="str">
            <v>031080000032096</v>
          </cell>
          <cell r="H5488">
            <v>44964</v>
          </cell>
          <cell r="I5488" t="str">
            <v>ENTREGADO</v>
          </cell>
          <cell r="J5488">
            <v>44965</v>
          </cell>
          <cell r="K5488" t="str">
            <v>JUAN CARLOS CHACHA PAGUAY</v>
          </cell>
          <cell r="L5488" t="str">
            <v>RIOBAMBA CALLE BELICE  SN  Y NICARAGUA</v>
          </cell>
        </row>
        <row r="5489">
          <cell r="A5489" t="str">
            <v>32106</v>
          </cell>
          <cell r="B5489">
            <v>511136</v>
          </cell>
          <cell r="C5489" t="str">
            <v>32106</v>
          </cell>
          <cell r="D5489" t="str">
            <v>MDELIVERY</v>
          </cell>
          <cell r="E5489" t="str">
            <v>DESPACHO</v>
          </cell>
          <cell r="F5489" t="str">
            <v>NORMAL</v>
          </cell>
          <cell r="G5489" t="str">
            <v>FT84550</v>
          </cell>
          <cell r="H5489">
            <v>44964</v>
          </cell>
          <cell r="I5489" t="str">
            <v>ENTREGADO</v>
          </cell>
          <cell r="J5489">
            <v>44965</v>
          </cell>
          <cell r="K5489" t="str">
            <v>MIGUEL EDUARDO VELIZ ARANA</v>
          </cell>
          <cell r="L5489" t="str">
            <v>XIMENA CALLE GRAL TOMAS WRIGHT   SN  ENTRE DOMINGO COMIN Y 5 DE JUNIO</v>
          </cell>
        </row>
        <row r="5490">
          <cell r="A5490" t="str">
            <v>32117</v>
          </cell>
          <cell r="B5490">
            <v>511137</v>
          </cell>
          <cell r="C5490" t="str">
            <v>32117</v>
          </cell>
          <cell r="D5490" t="str">
            <v>MDELIVERY</v>
          </cell>
          <cell r="E5490" t="str">
            <v>DESPACHO</v>
          </cell>
          <cell r="F5490" t="str">
            <v>NORMAL</v>
          </cell>
          <cell r="G5490" t="str">
            <v>FT84506</v>
          </cell>
          <cell r="H5490">
            <v>44964</v>
          </cell>
          <cell r="I5490" t="str">
            <v>ENTREGADO</v>
          </cell>
          <cell r="J5490">
            <v>44965</v>
          </cell>
          <cell r="K5490" t="str">
            <v>KEVIN VLADIMIR MARTINEZ PUEDMAG</v>
          </cell>
          <cell r="L5490" t="str">
            <v>CHIMBACALLE CALLE FRANCISCO COBO  S8 18  Y JUAN DE ALCAZAR</v>
          </cell>
        </row>
        <row r="5491">
          <cell r="A5491" t="str">
            <v>32144</v>
          </cell>
          <cell r="B5491">
            <v>511138</v>
          </cell>
          <cell r="C5491" t="str">
            <v>32144</v>
          </cell>
          <cell r="D5491" t="str">
            <v>MDELIVERY</v>
          </cell>
          <cell r="E5491" t="str">
            <v>DESPACHO</v>
          </cell>
          <cell r="F5491" t="str">
            <v>NORMAL</v>
          </cell>
          <cell r="G5491" t="str">
            <v>FT84554</v>
          </cell>
          <cell r="H5491">
            <v>44964</v>
          </cell>
          <cell r="I5491" t="str">
            <v>ENTREGADO</v>
          </cell>
          <cell r="J5491">
            <v>44966</v>
          </cell>
          <cell r="K5491" t="str">
            <v>EDUARDO OBERMAN VALENCIA TENORIO</v>
          </cell>
          <cell r="L5491" t="str">
            <v>SAMBORONDON  VIA SAMBORONDON  KM 4 Y MEDIO</v>
          </cell>
        </row>
        <row r="5492">
          <cell r="A5492" t="str">
            <v>4805976_1</v>
          </cell>
          <cell r="B5492">
            <v>511139</v>
          </cell>
          <cell r="C5492" t="str">
            <v>4805976_1</v>
          </cell>
          <cell r="D5492" t="str">
            <v>MDELIVERY</v>
          </cell>
          <cell r="E5492" t="str">
            <v>DESPACHO</v>
          </cell>
          <cell r="F5492" t="str">
            <v>NORMAL</v>
          </cell>
          <cell r="G5492" t="str">
            <v>031080048059761</v>
          </cell>
          <cell r="H5492">
            <v>44964</v>
          </cell>
          <cell r="I5492" t="str">
            <v>ENTREGADO</v>
          </cell>
          <cell r="J5492">
            <v>44966</v>
          </cell>
          <cell r="K5492" t="str">
            <v>GENARO SAMUEL CEDENO MORALES</v>
          </cell>
          <cell r="L5492" t="str">
            <v>OFICINA TRAMACO PORTETE</v>
          </cell>
        </row>
        <row r="5493">
          <cell r="A5493" t="str">
            <v>48289291_1</v>
          </cell>
          <cell r="B5493">
            <v>511140</v>
          </cell>
          <cell r="C5493" t="str">
            <v>48289291_1</v>
          </cell>
          <cell r="D5493" t="str">
            <v>MDELIVERY</v>
          </cell>
          <cell r="E5493" t="str">
            <v>DESPACHO</v>
          </cell>
          <cell r="F5493" t="str">
            <v>NORMAL</v>
          </cell>
          <cell r="G5493" t="str">
            <v>031080482892911</v>
          </cell>
          <cell r="H5493">
            <v>44964</v>
          </cell>
          <cell r="I5493" t="str">
            <v>DEVOLUCION_EN_PROCESO</v>
          </cell>
          <cell r="J5493">
            <v>44972</v>
          </cell>
          <cell r="K5493" t="str">
            <v>MURILLO VELEZ DIEGO JAVIER</v>
          </cell>
          <cell r="L5493" t="str">
            <v>OFICINA TRAMACO SAN MARINO - -</v>
          </cell>
        </row>
        <row r="5494">
          <cell r="A5494" t="str">
            <v>4853566_1</v>
          </cell>
          <cell r="B5494">
            <v>511141</v>
          </cell>
          <cell r="C5494" t="str">
            <v>4853566_1</v>
          </cell>
          <cell r="D5494" t="str">
            <v>MDELIVERY</v>
          </cell>
          <cell r="E5494" t="str">
            <v>DESPACHO</v>
          </cell>
          <cell r="F5494" t="str">
            <v>NORMAL</v>
          </cell>
          <cell r="G5494" t="str">
            <v>031080048535661</v>
          </cell>
          <cell r="H5494">
            <v>44964</v>
          </cell>
          <cell r="I5494" t="str">
            <v>ENTREGADO</v>
          </cell>
          <cell r="J5494">
            <v>44965</v>
          </cell>
          <cell r="K5494" t="str">
            <v>DANNY ISRAEL LOPEZ ABRIL</v>
          </cell>
          <cell r="L5494" t="str">
            <v>AV JOSE IGNACIO ALBUJA I 284 CALLE MARQUEZA DE SOLANDA EN CASA CELESTE CON TERRAZA DE 1 PISO BODEGA MILENIO FRENTE</v>
          </cell>
        </row>
        <row r="5495">
          <cell r="A5495" t="str">
            <v>4858024_1</v>
          </cell>
          <cell r="B5495">
            <v>511142</v>
          </cell>
          <cell r="C5495" t="str">
            <v>4858024_1</v>
          </cell>
          <cell r="D5495" t="str">
            <v>MDELIVERY</v>
          </cell>
          <cell r="E5495" t="str">
            <v>DESPACHO</v>
          </cell>
          <cell r="F5495" t="str">
            <v>NORMAL</v>
          </cell>
          <cell r="G5495" t="str">
            <v>FT84514</v>
          </cell>
          <cell r="H5495">
            <v>44964</v>
          </cell>
          <cell r="I5495" t="str">
            <v>ENTREGADO</v>
          </cell>
          <cell r="J5495">
            <v>44965</v>
          </cell>
          <cell r="K5495" t="str">
            <v>CORINA GABRIELA GUERRA AGUAYO</v>
          </cell>
          <cell r="L5495" t="str">
            <v>DIEGO DE ALMAGRO N24 64 JOAQUIN PINTO FRENTE A CHERUSKER ENTREGA EN CASA ESQUINERA PIEDRA BEIGE 1P</v>
          </cell>
        </row>
        <row r="5496">
          <cell r="A5496" t="str">
            <v>4882840_1</v>
          </cell>
          <cell r="B5496">
            <v>511143</v>
          </cell>
          <cell r="C5496" t="str">
            <v>4882840_1</v>
          </cell>
          <cell r="D5496" t="str">
            <v>MDELIVERY</v>
          </cell>
          <cell r="E5496" t="str">
            <v>DESPACHO</v>
          </cell>
          <cell r="F5496" t="str">
            <v>NORMAL</v>
          </cell>
          <cell r="G5496" t="str">
            <v>FT84548</v>
          </cell>
          <cell r="H5496">
            <v>44964</v>
          </cell>
          <cell r="I5496" t="str">
            <v>ENTREGADO</v>
          </cell>
          <cell r="J5496">
            <v>44965</v>
          </cell>
          <cell r="K5496" t="str">
            <v>MINA ALMEIDA EDWIN VINICIO</v>
          </cell>
          <cell r="L5496" t="str">
            <v>TARQUI CDLA ALAMOS NORTE  MZ  26 SOLAR 12  - TRAS DEL RIO CENTRO NORTE ENTREGA EN TALLER FENIX LLAMAR AL CLIENTE</v>
          </cell>
        </row>
        <row r="5497">
          <cell r="A5497" t="str">
            <v>ZP_2023_018</v>
          </cell>
          <cell r="B5497">
            <v>511106</v>
          </cell>
          <cell r="C5497" t="str">
            <v>ZP_2023_018</v>
          </cell>
          <cell r="D5497" t="str">
            <v>ZIPPAK</v>
          </cell>
          <cell r="E5497" t="str">
            <v>DESPACHO</v>
          </cell>
          <cell r="F5497" t="str">
            <v>NORMAL</v>
          </cell>
          <cell r="G5497" t="str">
            <v>84436</v>
          </cell>
          <cell r="H5497">
            <v>44964</v>
          </cell>
          <cell r="I5497" t="str">
            <v>ENTREGADO</v>
          </cell>
          <cell r="J5497">
            <v>44965</v>
          </cell>
          <cell r="K5497" t="str">
            <v>FLEXIPLAST S.A.</v>
          </cell>
          <cell r="L5497" t="str">
            <v>CALLE UNION Y AV. GIOVANNI  ( SECTOR -  MARIANITAS CALDERON ).</v>
          </cell>
        </row>
        <row r="5498">
          <cell r="A5498" t="str">
            <v>98901583</v>
          </cell>
          <cell r="B5498">
            <v>511081</v>
          </cell>
          <cell r="C5498" t="str">
            <v>98901583</v>
          </cell>
          <cell r="D5498" t="str">
            <v>HYCITE</v>
          </cell>
          <cell r="E5498" t="str">
            <v>DESPACHO</v>
          </cell>
          <cell r="F5498" t="str">
            <v>NORMAL</v>
          </cell>
          <cell r="G5498" t="str">
            <v>031002004242617</v>
          </cell>
          <cell r="H5498">
            <v>44964</v>
          </cell>
          <cell r="I5498" t="str">
            <v>ENTREGADO</v>
          </cell>
          <cell r="J5498">
            <v>44965</v>
          </cell>
          <cell r="K5498" t="str">
            <v>MARIA TITUANA</v>
          </cell>
          <cell r="L5498" t="str">
            <v>JULIO MIGUEL AGUINAGA S/N Y OLMEDO ANTONIO ANTE // NORTE  ATUNTAQUI 100216 IMBABURA</v>
          </cell>
        </row>
        <row r="5499">
          <cell r="A5499" t="str">
            <v>98901653</v>
          </cell>
          <cell r="B5499">
            <v>511082</v>
          </cell>
          <cell r="C5499" t="str">
            <v>98901653</v>
          </cell>
          <cell r="D5499" t="str">
            <v>HYCITE</v>
          </cell>
          <cell r="E5499" t="str">
            <v>DESPACHO</v>
          </cell>
          <cell r="F5499" t="str">
            <v>NORMAL</v>
          </cell>
          <cell r="G5499" t="str">
            <v>031002004241852</v>
          </cell>
          <cell r="H5499">
            <v>44964</v>
          </cell>
          <cell r="I5499" t="str">
            <v>ENTREGADO</v>
          </cell>
          <cell r="J5499">
            <v>44965</v>
          </cell>
          <cell r="K5499" t="str">
            <v>GEOVAMNA NARCIZA ANTAMIRANO (S)</v>
          </cell>
          <cell r="L5499" t="str">
            <v>AV LOS GALEANOS 1113 Y ANALIA BERNAL DETRAS DEL SUPER MARX PLAZA SHIPPING CEN IBARRA SAN FRANCISCO 100112 IMBABURA</v>
          </cell>
        </row>
        <row r="5500">
          <cell r="A5500" t="str">
            <v>98901681</v>
          </cell>
          <cell r="B5500">
            <v>511083</v>
          </cell>
          <cell r="C5500" t="str">
            <v>98901681</v>
          </cell>
          <cell r="D5500" t="str">
            <v>HYCITE</v>
          </cell>
          <cell r="E5500" t="str">
            <v>DESPACHO</v>
          </cell>
          <cell r="F5500" t="str">
            <v>NORMAL</v>
          </cell>
          <cell r="G5500" t="str">
            <v>ITQ6637</v>
          </cell>
          <cell r="H5500">
            <v>44964</v>
          </cell>
          <cell r="I5500" t="str">
            <v>ENTREGADO</v>
          </cell>
          <cell r="J5500">
            <v>44965</v>
          </cell>
          <cell r="K5500" t="str">
            <v>FERNANDO JAVIER RAMADAN GOMEZ(S)</v>
          </cell>
          <cell r="L5500" t="str">
            <v>GUAYASAMIN Y ACASIAS CJTO RENUEVO DEL VALLE CASA 15 QUITO // EL VALLE QUITO CONOCOTO 170806 PICHINCHA</v>
          </cell>
        </row>
        <row r="5501">
          <cell r="A5501" t="str">
            <v>98901707</v>
          </cell>
          <cell r="B5501">
            <v>511084</v>
          </cell>
          <cell r="C5501" t="str">
            <v>98901707</v>
          </cell>
          <cell r="D5501" t="str">
            <v>HYCITE</v>
          </cell>
          <cell r="E5501" t="str">
            <v>DESPACHO</v>
          </cell>
          <cell r="F5501" t="str">
            <v>NORMAL</v>
          </cell>
          <cell r="G5501" t="str">
            <v>031002004242615</v>
          </cell>
          <cell r="H5501">
            <v>44964</v>
          </cell>
          <cell r="I5501" t="str">
            <v>ENTREGADO</v>
          </cell>
          <cell r="J5501">
            <v>44965</v>
          </cell>
          <cell r="K5501" t="str">
            <v>FANNY ANAVELA ARANDI NAVARRETE (S)</v>
          </cell>
          <cell r="L5501" t="str">
            <v>CALL ANDRES FARINANGO MANZANA 904 Y JUAN ROJAS CIUDADELA JACINTO COLLAHUAZO SEGUN OTAVALO JORDAN 100201 IMBABURA</v>
          </cell>
        </row>
        <row r="5502">
          <cell r="A5502" t="str">
            <v>98901778</v>
          </cell>
          <cell r="B5502">
            <v>511085</v>
          </cell>
          <cell r="C5502" t="str">
            <v>98901778</v>
          </cell>
          <cell r="D5502" t="str">
            <v>HYCITE</v>
          </cell>
          <cell r="E5502" t="str">
            <v>DESPACHO</v>
          </cell>
          <cell r="F5502" t="str">
            <v>NORMAL</v>
          </cell>
          <cell r="G5502" t="str">
            <v>ITQ6602</v>
          </cell>
          <cell r="H5502">
            <v>44964</v>
          </cell>
          <cell r="I5502" t="str">
            <v>ENTREGADO</v>
          </cell>
          <cell r="J5502">
            <v>44965</v>
          </cell>
          <cell r="K5502" t="str">
            <v>HUMBERTO GERMAN VALLEJO (S)</v>
          </cell>
          <cell r="L5502" t="str">
            <v>CALLE JUAN CUELLAR Y FRANCISCO FRAGA CASA 1 PORTON BEIGE Y MURO DE PIEDRA AMA QUITO NAYON 170170 PICHINCHA</v>
          </cell>
        </row>
        <row r="5503">
          <cell r="A5503" t="str">
            <v>98901939</v>
          </cell>
          <cell r="B5503">
            <v>511086</v>
          </cell>
          <cell r="C5503" t="str">
            <v>98901939</v>
          </cell>
          <cell r="D5503" t="str">
            <v>HYCITE</v>
          </cell>
          <cell r="E5503" t="str">
            <v>DESPACHO</v>
          </cell>
          <cell r="F5503" t="str">
            <v>NORMAL</v>
          </cell>
          <cell r="G5503" t="str">
            <v>ITQ6603</v>
          </cell>
          <cell r="H5503">
            <v>44964</v>
          </cell>
          <cell r="I5503" t="str">
            <v>ENTREGADO</v>
          </cell>
          <cell r="J5503">
            <v>44965</v>
          </cell>
          <cell r="K5503" t="str">
            <v>BLANCA YOLANDA GONZALEZ(S)</v>
          </cell>
          <cell r="L5503" t="str">
            <v>GUAYASAMIN Y ACASIAS CJTO RENUEVO DEL VALLE CASA 15 QUITO/EL VALLE CONOCOTO 170806 PICHINCHA</v>
          </cell>
        </row>
        <row r="5504">
          <cell r="A5504" t="str">
            <v>98901963</v>
          </cell>
          <cell r="B5504">
            <v>511087</v>
          </cell>
          <cell r="C5504" t="str">
            <v>98901963</v>
          </cell>
          <cell r="D5504" t="str">
            <v>HYCITE</v>
          </cell>
          <cell r="E5504" t="str">
            <v>DESPACHO</v>
          </cell>
          <cell r="F5504" t="str">
            <v>NORMAL</v>
          </cell>
          <cell r="G5504" t="str">
            <v>ITQ6604</v>
          </cell>
          <cell r="H5504">
            <v>44964</v>
          </cell>
          <cell r="I5504" t="str">
            <v>ENTREGADO</v>
          </cell>
          <cell r="J5504">
            <v>44965</v>
          </cell>
          <cell r="K5504" t="str">
            <v>IRINA JEOVANNA ALTAMIR NORIEGA (S)</v>
          </cell>
          <cell r="L5504" t="str">
            <v>LUIS FELIPE BORJA E ISMAEL SOLIS E-1179 CONJUNTO SANTA BARBARA CASA # 5 QUITO CONOCOTO 000000 PICHINCHA</v>
          </cell>
        </row>
        <row r="5505">
          <cell r="A5505" t="str">
            <v>98902005</v>
          </cell>
          <cell r="B5505">
            <v>511088</v>
          </cell>
          <cell r="C5505" t="str">
            <v>98902005</v>
          </cell>
          <cell r="D5505" t="str">
            <v>HYCITE</v>
          </cell>
          <cell r="E5505" t="str">
            <v>DESPACHO</v>
          </cell>
          <cell r="F5505" t="str">
            <v>NORMAL</v>
          </cell>
          <cell r="G5505" t="str">
            <v>ITQ6605</v>
          </cell>
          <cell r="H5505">
            <v>44964</v>
          </cell>
          <cell r="I5505" t="str">
            <v>ENTREGADO</v>
          </cell>
          <cell r="J5505">
            <v>44965</v>
          </cell>
          <cell r="K5505" t="str">
            <v>ANDREA BELEN ACOSTA(S)</v>
          </cell>
          <cell r="L5505" t="str">
            <v>CS 28 CALLE CORONEL ENRIQUE CONCHA OE-4 OE41 Y CORONEL PEDROCONCHA CJTO ROBLES 2 QUITO GUAMANI 170705 PICHINCHA</v>
          </cell>
        </row>
        <row r="5506">
          <cell r="A5506" t="str">
            <v>98902015</v>
          </cell>
          <cell r="B5506">
            <v>511089</v>
          </cell>
          <cell r="C5506" t="str">
            <v>98902015</v>
          </cell>
          <cell r="D5506" t="str">
            <v>HYCITE</v>
          </cell>
          <cell r="E5506" t="str">
            <v>DESPACHO</v>
          </cell>
          <cell r="F5506" t="str">
            <v>NORMAL</v>
          </cell>
          <cell r="G5506" t="str">
            <v>ITQ6606</v>
          </cell>
          <cell r="H5506">
            <v>44964</v>
          </cell>
          <cell r="I5506" t="str">
            <v>ENTREGADO</v>
          </cell>
          <cell r="J5506">
            <v>44966</v>
          </cell>
          <cell r="K5506" t="str">
            <v>LUIS MARMOL (S)</v>
          </cell>
          <cell r="L5506" t="str">
            <v>LOS ANDES E4-44 Y AV. NAPO (SUR DE QUITO CASA FACHADA ROSADA PORTA,N DE MADERA. QUITO CHIMBACALLE 170603 PICHINCHA</v>
          </cell>
        </row>
        <row r="5507">
          <cell r="A5507" t="str">
            <v>98903478</v>
          </cell>
          <cell r="B5507">
            <v>511090</v>
          </cell>
          <cell r="C5507" t="str">
            <v>98903478</v>
          </cell>
          <cell r="D5507" t="str">
            <v>HYCITE</v>
          </cell>
          <cell r="E5507" t="str">
            <v>DESPACHO</v>
          </cell>
          <cell r="F5507" t="str">
            <v>NORMAL</v>
          </cell>
          <cell r="G5507" t="str">
            <v>031002004241853</v>
          </cell>
          <cell r="H5507">
            <v>44964</v>
          </cell>
          <cell r="I5507" t="str">
            <v>ENTREGADO</v>
          </cell>
          <cell r="J5507">
            <v>44965</v>
          </cell>
          <cell r="K5507" t="str">
            <v>MARLON DUENAS</v>
          </cell>
          <cell r="L5507" t="str">
            <v>PLTANALES A LOS LADOS RESTAURANTE MECHA BOLIVAR / PLATANALES CALCETA 130601 MANABI</v>
          </cell>
        </row>
        <row r="5508">
          <cell r="A5508" t="str">
            <v>98903504</v>
          </cell>
          <cell r="B5508">
            <v>511091</v>
          </cell>
          <cell r="C5508" t="str">
            <v>98903504</v>
          </cell>
          <cell r="D5508" t="str">
            <v>HYCITE</v>
          </cell>
          <cell r="E5508" t="str">
            <v>DESPACHO</v>
          </cell>
          <cell r="F5508" t="str">
            <v>NORMAL</v>
          </cell>
          <cell r="G5508" t="str">
            <v>031002004241854</v>
          </cell>
          <cell r="H5508">
            <v>44964</v>
          </cell>
          <cell r="I5508" t="str">
            <v>ENTREGADO</v>
          </cell>
          <cell r="J5508">
            <v>44972</v>
          </cell>
          <cell r="K5508" t="str">
            <v>GRACIELA ARTEAGA</v>
          </cell>
          <cell r="L5508" t="str">
            <v>AV AMBATO Y CUENCA JUNTO A LA CANCHA BANIAL TENA//BARRIO ELOY ALFARO TENA 150101 NAPO</v>
          </cell>
        </row>
        <row r="5509">
          <cell r="A5509" t="str">
            <v>98905269</v>
          </cell>
          <cell r="B5509">
            <v>511092</v>
          </cell>
          <cell r="C5509" t="str">
            <v>98905269</v>
          </cell>
          <cell r="D5509" t="str">
            <v>HYCITE</v>
          </cell>
          <cell r="E5509" t="str">
            <v>DESPACHO</v>
          </cell>
          <cell r="F5509" t="str">
            <v>NORMAL</v>
          </cell>
          <cell r="G5509" t="str">
            <v>031002004242618</v>
          </cell>
          <cell r="H5509">
            <v>44964</v>
          </cell>
          <cell r="I5509" t="str">
            <v>ENTREGADO</v>
          </cell>
          <cell r="J5509">
            <v>44967</v>
          </cell>
          <cell r="K5509" t="str">
            <v>IRMA PILLAJO</v>
          </cell>
          <cell r="L5509" t="str">
            <v>CALLE8 DE DICIEMBRE Y EDMUNDO CARVAJAL CONFECCIONES DAMARIS EDIFICIO BLANCO 3 P SUCUA// CENTRO SUCUA 140650 MORONA-SANTIAGO</v>
          </cell>
        </row>
        <row r="5510">
          <cell r="A5510" t="str">
            <v>98905322</v>
          </cell>
          <cell r="B5510">
            <v>511093</v>
          </cell>
          <cell r="C5510" t="str">
            <v>98905322</v>
          </cell>
          <cell r="D5510" t="str">
            <v>HYCITE</v>
          </cell>
          <cell r="E5510" t="str">
            <v>DESPACHO</v>
          </cell>
          <cell r="F5510" t="str">
            <v>NORMAL</v>
          </cell>
          <cell r="G5510" t="str">
            <v>031002004242619</v>
          </cell>
          <cell r="H5510">
            <v>44964</v>
          </cell>
          <cell r="I5510" t="str">
            <v>ENTREGADO</v>
          </cell>
          <cell r="J5510">
            <v>44967</v>
          </cell>
          <cell r="K5510" t="str">
            <v>LUIS ORELLANA</v>
          </cell>
          <cell r="L5510" t="str">
            <v>EDMUNDO CARVAJAL Y PASTOR BERNA RESTAURANTE YUMI FRENTE AL PARQUE CENTRA SUCUA // CENTRO SUCUA 140650 MANABI</v>
          </cell>
        </row>
        <row r="5511">
          <cell r="A5511" t="str">
            <v>98905602</v>
          </cell>
          <cell r="B5511">
            <v>511094</v>
          </cell>
          <cell r="C5511" t="str">
            <v>98905602</v>
          </cell>
          <cell r="D5511" t="str">
            <v>HYCITE</v>
          </cell>
          <cell r="E5511" t="str">
            <v>DESPACHO</v>
          </cell>
          <cell r="F5511" t="str">
            <v>NORMAL</v>
          </cell>
          <cell r="G5511" t="str">
            <v>031002004241857</v>
          </cell>
          <cell r="H5511">
            <v>44964</v>
          </cell>
          <cell r="I5511" t="str">
            <v>ENTREGADO</v>
          </cell>
          <cell r="J5511">
            <v>44972</v>
          </cell>
          <cell r="K5511" t="str">
            <v>CARLOS ZAMBRANO</v>
          </cell>
          <cell r="L5511" t="str">
            <v>AYACUCHO Y AV LA MERCED FRENTE AL CENTRO DE SALUD 24 DE MAYO//CENTRO SUCRE 130413 MANABI</v>
          </cell>
        </row>
        <row r="5512">
          <cell r="A5512" t="str">
            <v>98910428</v>
          </cell>
          <cell r="B5512">
            <v>511095</v>
          </cell>
          <cell r="C5512" t="str">
            <v>98910428</v>
          </cell>
          <cell r="D5512" t="str">
            <v>HYCITE</v>
          </cell>
          <cell r="E5512" t="str">
            <v>DESPACHO</v>
          </cell>
          <cell r="F5512" t="str">
            <v>NORMAL</v>
          </cell>
          <cell r="G5512" t="str">
            <v>ITQ6607</v>
          </cell>
          <cell r="H5512">
            <v>44964</v>
          </cell>
          <cell r="I5512" t="str">
            <v>ENTREGADO</v>
          </cell>
          <cell r="J5512">
            <v>44965</v>
          </cell>
          <cell r="K5512" t="str">
            <v>LEONARDO ORTIZ</v>
          </cell>
          <cell r="L5512" t="str">
            <v>ESTADOS UNIDOS N13 227 Y MONTEVIDEO ATRAS CENTRO DE ARTE CONTEMPORANEO QUITO SAN JUAN SAN JUAN 170402 PICHINCHA</v>
          </cell>
        </row>
        <row r="5513">
          <cell r="A5513" t="str">
            <v>98910448</v>
          </cell>
          <cell r="B5513">
            <v>511096</v>
          </cell>
          <cell r="C5513" t="str">
            <v>98910448</v>
          </cell>
          <cell r="D5513" t="str">
            <v>HYCITE</v>
          </cell>
          <cell r="E5513" t="str">
            <v>DESPACHO</v>
          </cell>
          <cell r="F5513" t="str">
            <v>NORMAL</v>
          </cell>
          <cell r="G5513" t="str">
            <v>ITQ6608</v>
          </cell>
          <cell r="H5513">
            <v>44964</v>
          </cell>
          <cell r="I5513" t="str">
            <v>ENTREGADO</v>
          </cell>
          <cell r="J5513">
            <v>44965</v>
          </cell>
          <cell r="K5513" t="str">
            <v>ELIZABETH MEZA</v>
          </cell>
          <cell r="L5513" t="str">
            <v>CALLE SUQUILLO 519-45 VICENTE ANGOS CASA OE2 PISOS COLOR CELES QUITO ** CDLA REINA DE QUITO LA MENA 170607 PICHINCHA</v>
          </cell>
        </row>
        <row r="5514">
          <cell r="A5514" t="str">
            <v>98912361</v>
          </cell>
          <cell r="B5514">
            <v>511097</v>
          </cell>
          <cell r="C5514" t="str">
            <v>98912361</v>
          </cell>
          <cell r="D5514" t="str">
            <v>HYCITE</v>
          </cell>
          <cell r="E5514" t="str">
            <v>DESPACHO</v>
          </cell>
          <cell r="F5514" t="str">
            <v>NORMAL</v>
          </cell>
          <cell r="G5514" t="str">
            <v>031002004241858</v>
          </cell>
          <cell r="H5514">
            <v>44964</v>
          </cell>
          <cell r="I5514" t="str">
            <v>ENTREGADO</v>
          </cell>
          <cell r="J5514">
            <v>44965</v>
          </cell>
          <cell r="K5514" t="str">
            <v>LIDA QUINDE</v>
          </cell>
          <cell r="L5514" t="str">
            <v>CALLES GRAN COLOMBIA Y 9 DE MAYO EL GUABO  EL GUABO 070115 EL ORO</v>
          </cell>
        </row>
        <row r="5515">
          <cell r="A5515" t="str">
            <v>98912807</v>
          </cell>
          <cell r="B5515">
            <v>511098</v>
          </cell>
          <cell r="C5515" t="str">
            <v>98912807</v>
          </cell>
          <cell r="D5515" t="str">
            <v>HYCITE</v>
          </cell>
          <cell r="E5515" t="str">
            <v>DESPACHO</v>
          </cell>
          <cell r="F5515" t="str">
            <v>NORMAL</v>
          </cell>
          <cell r="G5515" t="str">
            <v>ITG6609</v>
          </cell>
          <cell r="H5515">
            <v>44964</v>
          </cell>
          <cell r="I5515" t="str">
            <v>ENTREGADO</v>
          </cell>
          <cell r="J5515">
            <v>44965</v>
          </cell>
          <cell r="K5515" t="str">
            <v>FERNANDO GIOVANNI ROMERO VALENCIA</v>
          </cell>
          <cell r="L5515" t="str">
            <v>COOP JUAN MONTALVO MZ 1740 SL 27 CS DE 3 PS REJAS BLANCAS GUAYAQUIL TARQUI 090606 GUAYAS</v>
          </cell>
        </row>
        <row r="5516">
          <cell r="A5516" t="str">
            <v>98912915</v>
          </cell>
          <cell r="B5516">
            <v>511099</v>
          </cell>
          <cell r="C5516" t="str">
            <v>98912915</v>
          </cell>
          <cell r="D5516" t="str">
            <v>HYCITE</v>
          </cell>
          <cell r="E5516" t="str">
            <v>DESPACHO</v>
          </cell>
          <cell r="F5516" t="str">
            <v>NORMAL</v>
          </cell>
          <cell r="G5516" t="str">
            <v>031002004241859</v>
          </cell>
          <cell r="H5516">
            <v>44964</v>
          </cell>
          <cell r="I5516" t="str">
            <v>DEVOLUCION_EN_PROCESO</v>
          </cell>
          <cell r="J5516">
            <v>44972</v>
          </cell>
          <cell r="K5516" t="str">
            <v>ALEJANDRA ANABELLA OCAMPO</v>
          </cell>
          <cell r="L5516" t="str">
            <v>CIUDADELA EL DORADO CALLE BASE SUR Y 6 DE ENERO HUAQUILLAS HUAQUILLAS UNION LOJANA 000000 EL ORO</v>
          </cell>
        </row>
        <row r="5517">
          <cell r="A5517" t="str">
            <v>98913848</v>
          </cell>
          <cell r="B5517">
            <v>511100</v>
          </cell>
          <cell r="C5517" t="str">
            <v>98913848</v>
          </cell>
          <cell r="D5517" t="str">
            <v>HYCITE</v>
          </cell>
          <cell r="E5517" t="str">
            <v>DESPACHO</v>
          </cell>
          <cell r="F5517" t="str">
            <v>NORMAL</v>
          </cell>
          <cell r="G5517" t="str">
            <v>031002004241860</v>
          </cell>
          <cell r="H5517">
            <v>44964</v>
          </cell>
          <cell r="I5517" t="str">
            <v>ENTREGADO</v>
          </cell>
          <cell r="J5517">
            <v>44965</v>
          </cell>
          <cell r="K5517" t="str">
            <v>BRAYAN ARMANDO SANCHEZ ARTEAGA</v>
          </cell>
          <cell r="L5517" t="str">
            <v>PEDRO MONCAYO 653 ENTRE OLMEDO Y BOLIVAR IBARRA  SAN FRANCISCO 100107 IMBABURA</v>
          </cell>
        </row>
        <row r="5518">
          <cell r="A5518" t="str">
            <v>98913857</v>
          </cell>
          <cell r="B5518">
            <v>511101</v>
          </cell>
          <cell r="C5518" t="str">
            <v>98913857</v>
          </cell>
          <cell r="D5518" t="str">
            <v>HYCITE</v>
          </cell>
          <cell r="E5518" t="str">
            <v>DESPACHO</v>
          </cell>
          <cell r="F5518" t="str">
            <v>NORMAL</v>
          </cell>
          <cell r="G5518" t="str">
            <v>ITQ6610</v>
          </cell>
          <cell r="H5518">
            <v>44964</v>
          </cell>
          <cell r="I5518" t="str">
            <v>ENTREGADO</v>
          </cell>
          <cell r="J5518">
            <v>44965</v>
          </cell>
          <cell r="K5518" t="str">
            <v>ALEX CHAMBA</v>
          </cell>
          <cell r="L5518" t="str">
            <v>SHAGLIS 24 - 161 ENTRE MONTE DE LOS OLIVOS Y PJE 2 NEGOCIO GUIRAPITOS UIO QUITO // STA BARBARA LA MENA 170687 PICHINCHA</v>
          </cell>
        </row>
        <row r="5519">
          <cell r="A5519" t="str">
            <v>98913862</v>
          </cell>
          <cell r="B5519">
            <v>511102</v>
          </cell>
          <cell r="C5519" t="str">
            <v>98913862</v>
          </cell>
          <cell r="D5519" t="str">
            <v>HYCITE</v>
          </cell>
          <cell r="E5519" t="str">
            <v>DESPACHO</v>
          </cell>
          <cell r="F5519" t="str">
            <v>NORMAL</v>
          </cell>
          <cell r="G5519" t="str">
            <v>ITG6611</v>
          </cell>
          <cell r="H5519">
            <v>44964</v>
          </cell>
          <cell r="I5519" t="str">
            <v>ENTREGADO</v>
          </cell>
          <cell r="J5519">
            <v>44966</v>
          </cell>
          <cell r="K5519" t="str">
            <v>ROSA MARIA DIAZ RIOFRIO</v>
          </cell>
          <cell r="L5519" t="str">
            <v>SAUCES 8 MZ 454 F 30 VILLA 8 SOLAR 8 ENTRANDO POR LA FRITADERIA GUAYAQUIL GUAYAQUIL TARQUI 090109 GUAYAS</v>
          </cell>
        </row>
        <row r="5520">
          <cell r="A5520" t="str">
            <v>98913894</v>
          </cell>
          <cell r="B5520">
            <v>511103</v>
          </cell>
          <cell r="C5520" t="str">
            <v>98913894</v>
          </cell>
          <cell r="D5520" t="str">
            <v>HYCITE</v>
          </cell>
          <cell r="E5520" t="str">
            <v>DESPACHO</v>
          </cell>
          <cell r="F5520" t="str">
            <v>NORMAL</v>
          </cell>
          <cell r="G5520" t="str">
            <v>031002004241861</v>
          </cell>
          <cell r="H5520">
            <v>44964</v>
          </cell>
          <cell r="I5520" t="str">
            <v>ENTREGADO</v>
          </cell>
          <cell r="J5520">
            <v>44965</v>
          </cell>
          <cell r="K5520" t="str">
            <v>GEOVANNA LISSETTE COBO INTRIAGO</v>
          </cell>
          <cell r="L5520" t="str">
            <v>AV. MALECON Y CALLE 61 CASA DE 3 PISOS LATERAL AL RESTAURANTE DON KORI PORTOVIEJO CRUCITA 130108 MANABI</v>
          </cell>
        </row>
        <row r="5521">
          <cell r="A5521" t="str">
            <v>98914625</v>
          </cell>
          <cell r="B5521">
            <v>511104</v>
          </cell>
          <cell r="C5521" t="str">
            <v>98914625</v>
          </cell>
          <cell r="D5521" t="str">
            <v>HYCITE</v>
          </cell>
          <cell r="E5521" t="str">
            <v>DESPACHO</v>
          </cell>
          <cell r="F5521" t="str">
            <v>NORMAL</v>
          </cell>
          <cell r="G5521" t="str">
            <v>ITQ6612</v>
          </cell>
          <cell r="H5521">
            <v>44964</v>
          </cell>
          <cell r="I5521" t="str">
            <v>ENTREGADO</v>
          </cell>
          <cell r="J5521">
            <v>44965</v>
          </cell>
          <cell r="K5521" t="str">
            <v>DIEGO PATRICIO ILES BEJARANO</v>
          </cell>
          <cell r="L5521" t="str">
            <v>VIA IZAZU S/NPARADERO MIRADOR MIRADOR VISTA HERMOSA QUITO // RUMIHUAYCO TUMBACO 170184 PICHINCHA</v>
          </cell>
        </row>
        <row r="5522">
          <cell r="A5522" t="str">
            <v>98915133</v>
          </cell>
          <cell r="B5522">
            <v>511105</v>
          </cell>
          <cell r="C5522" t="str">
            <v>98915133</v>
          </cell>
          <cell r="D5522" t="str">
            <v>HYCITE</v>
          </cell>
          <cell r="E5522" t="str">
            <v>DESPACHO</v>
          </cell>
          <cell r="F5522" t="str">
            <v>NORMAL</v>
          </cell>
          <cell r="G5522" t="str">
            <v>ITQ6613</v>
          </cell>
          <cell r="H5522">
            <v>44964</v>
          </cell>
          <cell r="I5522" t="str">
            <v>ENTREGADO</v>
          </cell>
          <cell r="J5522">
            <v>44965</v>
          </cell>
          <cell r="K5522" t="str">
            <v>TOMAS ARIAS Y JACQUELINE MENDEZ</v>
          </cell>
          <cell r="L5522" t="str">
            <v>VERACRUZ N 34 90 Y ENTRE PEDRO BEDON Y AMERICA QUITO RUMIPAMBA 170508 PICHINCHA</v>
          </cell>
        </row>
        <row r="5523">
          <cell r="A5523" t="str">
            <v>98860998</v>
          </cell>
          <cell r="B5523">
            <v>511063</v>
          </cell>
          <cell r="C5523" t="str">
            <v>98860998</v>
          </cell>
          <cell r="D5523" t="str">
            <v>HYCITE</v>
          </cell>
          <cell r="E5523" t="str">
            <v>DESPACHO</v>
          </cell>
          <cell r="F5523" t="str">
            <v>NORMAL</v>
          </cell>
          <cell r="G5523" t="str">
            <v>ITQ6625</v>
          </cell>
          <cell r="H5523">
            <v>44964</v>
          </cell>
          <cell r="I5523" t="str">
            <v>ENTREGADO</v>
          </cell>
          <cell r="J5523">
            <v>44965</v>
          </cell>
          <cell r="K5523" t="str">
            <v>MARCO TOAPANTA</v>
          </cell>
          <cell r="L5523" t="str">
            <v>CALLE E - 5C S51C SN L 29 CALLE E5 Y S51 CASA 2 PISOS QUITO / BARRIO CAUPICHO QUITO 170709 PICHINCHA</v>
          </cell>
        </row>
        <row r="5524">
          <cell r="A5524" t="str">
            <v>98862127</v>
          </cell>
          <cell r="B5524">
            <v>511064</v>
          </cell>
          <cell r="C5524" t="str">
            <v>98862127</v>
          </cell>
          <cell r="D5524" t="str">
            <v>HYCITE</v>
          </cell>
          <cell r="E5524" t="str">
            <v>DESPACHO</v>
          </cell>
          <cell r="F5524" t="str">
            <v>NORMAL</v>
          </cell>
          <cell r="G5524" t="str">
            <v>ITQ6626</v>
          </cell>
          <cell r="H5524">
            <v>44964</v>
          </cell>
          <cell r="I5524" t="str">
            <v>ENTREGADO</v>
          </cell>
          <cell r="J5524">
            <v>44965</v>
          </cell>
          <cell r="K5524" t="str">
            <v>ALICIA CISNEROS</v>
          </cell>
          <cell r="L5524" t="str">
            <v>VASCO DE CONTRERAS N34-137 Y LALLENENT A 1CUADRA DEL, COL SAN GABRI ENTRADANOR QUITO // RUMIPAMBA RUMIPAMBA 170509 PASTAZA</v>
          </cell>
        </row>
        <row r="5525">
          <cell r="A5525" t="str">
            <v>98885850</v>
          </cell>
          <cell r="B5525">
            <v>511065</v>
          </cell>
          <cell r="C5525" t="str">
            <v>98885850</v>
          </cell>
          <cell r="D5525" t="str">
            <v>HYCITE</v>
          </cell>
          <cell r="E5525" t="str">
            <v>DESPACHO</v>
          </cell>
          <cell r="F5525" t="str">
            <v>NORMAL</v>
          </cell>
          <cell r="G5525" t="str">
            <v>ITQ6627 / ITQ7144</v>
          </cell>
          <cell r="H5525">
            <v>44964</v>
          </cell>
          <cell r="I5525" t="str">
            <v>ENTREGADO</v>
          </cell>
          <cell r="J5525">
            <v>44971</v>
          </cell>
          <cell r="K5525" t="str">
            <v>IRINA MOSCOSO</v>
          </cell>
          <cell r="L5525" t="str">
            <v>CALLE VERACRUZ N34 90 ENTRE PEDRO BEDON Y AMERICA PICHINCHA QUITO RUMIPAMB</v>
          </cell>
        </row>
        <row r="5526">
          <cell r="A5526" t="str">
            <v>98886909</v>
          </cell>
          <cell r="B5526">
            <v>511066</v>
          </cell>
          <cell r="C5526" t="str">
            <v>98886909</v>
          </cell>
          <cell r="D5526" t="str">
            <v>HYCITE</v>
          </cell>
          <cell r="E5526" t="str">
            <v>DESPACHO</v>
          </cell>
          <cell r="F5526" t="str">
            <v>NORMAL</v>
          </cell>
          <cell r="G5526" t="str">
            <v>ITG6624</v>
          </cell>
          <cell r="H5526">
            <v>44964</v>
          </cell>
          <cell r="I5526" t="str">
            <v>ENTREGADO</v>
          </cell>
          <cell r="J5526">
            <v>44965</v>
          </cell>
          <cell r="K5526" t="str">
            <v>LINDA ROBLERO</v>
          </cell>
          <cell r="L5526" t="str">
            <v>AV DEMOCRACIA MZ C 1 VILLA 7 CDLA ATARAZANA FRENTE AL CLUB DE CONTADO GUAYAQUIL.//NORTE TARQUI 090505 GUAYAS</v>
          </cell>
        </row>
        <row r="5527">
          <cell r="A5527" t="str">
            <v>98887256</v>
          </cell>
          <cell r="B5527">
            <v>511067</v>
          </cell>
          <cell r="C5527" t="str">
            <v>98887256</v>
          </cell>
          <cell r="D5527" t="str">
            <v>HYCITE</v>
          </cell>
          <cell r="E5527" t="str">
            <v>DESPACHO</v>
          </cell>
          <cell r="F5527" t="str">
            <v>NORMAL</v>
          </cell>
          <cell r="G5527" t="str">
            <v>ITQ6628</v>
          </cell>
          <cell r="H5527">
            <v>44964</v>
          </cell>
          <cell r="I5527" t="str">
            <v>ENTREGADO</v>
          </cell>
          <cell r="J5527">
            <v>44965</v>
          </cell>
          <cell r="K5527" t="str">
            <v>RUBEN FONSECA</v>
          </cell>
          <cell r="L5527" t="str">
            <v>VERSALLES N21-103 Y PEREZ GUERRERO EDIF TORRES PROFRESIONALES GUTIERREZ QUITO / NORTE DE QUITO SANTA PRISTA 170520 PICHINCHA</v>
          </cell>
        </row>
        <row r="5528">
          <cell r="A5528" t="str">
            <v>98894538</v>
          </cell>
          <cell r="B5528">
            <v>511068</v>
          </cell>
          <cell r="C5528" t="str">
            <v>98894538</v>
          </cell>
          <cell r="D5528" t="str">
            <v>HYCITE</v>
          </cell>
          <cell r="E5528" t="str">
            <v>DESPACHO</v>
          </cell>
          <cell r="F5528" t="str">
            <v>NORMAL</v>
          </cell>
          <cell r="G5528" t="str">
            <v>ITQ6638</v>
          </cell>
          <cell r="H5528">
            <v>44964</v>
          </cell>
          <cell r="I5528" t="str">
            <v>ENTREGADO</v>
          </cell>
          <cell r="J5528">
            <v>44965</v>
          </cell>
          <cell r="K5528" t="str">
            <v>EDUARDO MOGROVEJO</v>
          </cell>
          <cell r="L5528" t="str">
            <v>NAZARET OE3-314 ENTRE REAL AUDIENCIA Y ANGEL CHAMUEL QUITO // CDLA RUMIA,AUI COTOCOLLAO 120206 PICHINCHA</v>
          </cell>
        </row>
        <row r="5529">
          <cell r="A5529" t="str">
            <v>98896277</v>
          </cell>
          <cell r="B5529">
            <v>511069</v>
          </cell>
          <cell r="C5529" t="str">
            <v>98896277</v>
          </cell>
          <cell r="D5529" t="str">
            <v>HYCITE</v>
          </cell>
          <cell r="E5529" t="str">
            <v>DESPACHO</v>
          </cell>
          <cell r="F5529" t="str">
            <v>NORMAL</v>
          </cell>
          <cell r="G5529" t="str">
            <v>ITQ6639</v>
          </cell>
          <cell r="H5529">
            <v>44964</v>
          </cell>
          <cell r="I5529" t="str">
            <v>ENTREGADO</v>
          </cell>
          <cell r="J5529">
            <v>44965</v>
          </cell>
          <cell r="K5529" t="str">
            <v>BERTILA GUZMAN</v>
          </cell>
          <cell r="L5529" t="str">
            <v>PASAJE 6 LOTE 100 CALLE JAVIER ESPINOZA URBANIZACIA,N URABA ETAPA 1 QUITO // CERCELEN CARCELEN 170302 PICHINCHA</v>
          </cell>
        </row>
        <row r="5530">
          <cell r="A5530" t="str">
            <v>98899571</v>
          </cell>
          <cell r="B5530">
            <v>511070</v>
          </cell>
          <cell r="C5530" t="str">
            <v>98899571</v>
          </cell>
          <cell r="D5530" t="str">
            <v>HYCITE</v>
          </cell>
          <cell r="E5530" t="str">
            <v>DESPACHO</v>
          </cell>
          <cell r="F5530" t="str">
            <v>NORMAL</v>
          </cell>
          <cell r="G5530" t="str">
            <v>ITQ6630</v>
          </cell>
          <cell r="H5530">
            <v>44964</v>
          </cell>
          <cell r="I5530" t="str">
            <v>ENTREGADO</v>
          </cell>
          <cell r="J5530">
            <v>44965</v>
          </cell>
          <cell r="K5530" t="str">
            <v>PABLO LLUMIGUSIN</v>
          </cell>
          <cell r="L5530" t="str">
            <v>CALLE 8 C Y QUICHUAS CASA NO. S13-235 QUITO// COOPERATIVA IESS-FUT  SAN BARTOLO 170148 PICHINCHA</v>
          </cell>
        </row>
        <row r="5531">
          <cell r="A5531" t="str">
            <v>98899651</v>
          </cell>
          <cell r="B5531">
            <v>511071</v>
          </cell>
          <cell r="C5531" t="str">
            <v>98899651</v>
          </cell>
          <cell r="D5531" t="str">
            <v>HYCITE</v>
          </cell>
          <cell r="E5531" t="str">
            <v>DESPACHO</v>
          </cell>
          <cell r="F5531" t="str">
            <v>NORMAL</v>
          </cell>
          <cell r="G5531" t="str">
            <v>ITQ6631</v>
          </cell>
          <cell r="H5531">
            <v>44964</v>
          </cell>
          <cell r="I5531" t="str">
            <v>ENTREGADO</v>
          </cell>
          <cell r="J5531">
            <v>44965</v>
          </cell>
          <cell r="K5531" t="str">
            <v>AMPARO REINOSO</v>
          </cell>
          <cell r="L5531" t="str">
            <v>PALENQUE S15-186 TOCACHI QUITO//SUR DE QUITO SAN BARTOLO 170605 PICHINCHA</v>
          </cell>
        </row>
        <row r="5532">
          <cell r="A5532" t="str">
            <v>98899784</v>
          </cell>
          <cell r="B5532">
            <v>511072</v>
          </cell>
          <cell r="C5532" t="str">
            <v>98899784</v>
          </cell>
          <cell r="D5532" t="str">
            <v>HYCITE</v>
          </cell>
          <cell r="E5532" t="str">
            <v>DESPACHO</v>
          </cell>
          <cell r="F5532" t="str">
            <v>NORMAL</v>
          </cell>
          <cell r="G5532" t="str">
            <v>031002004241847</v>
          </cell>
          <cell r="H5532">
            <v>44964</v>
          </cell>
          <cell r="I5532" t="str">
            <v>ENTREGADO</v>
          </cell>
          <cell r="J5532">
            <v>44967</v>
          </cell>
          <cell r="K5532" t="str">
            <v>LUZ AMERICA VELOZ VILLACIS(S)</v>
          </cell>
          <cell r="L5532" t="str">
            <v>AV. AMAZONAS Y LOS ALMENDROS,COTOPAXILA LA MANA  EL TRIUNFO 000000 COTOPAXI</v>
          </cell>
        </row>
        <row r="5533">
          <cell r="A5533" t="str">
            <v>98899969</v>
          </cell>
          <cell r="B5533">
            <v>511073</v>
          </cell>
          <cell r="C5533" t="str">
            <v>98899969</v>
          </cell>
          <cell r="D5533" t="str">
            <v>HYCITE</v>
          </cell>
          <cell r="E5533" t="str">
            <v>DESPACHO</v>
          </cell>
          <cell r="F5533" t="str">
            <v>NORMAL</v>
          </cell>
          <cell r="G5533" t="str">
            <v>031002004242616</v>
          </cell>
          <cell r="H5533">
            <v>44964</v>
          </cell>
          <cell r="I5533" t="str">
            <v>ENTREGADO</v>
          </cell>
          <cell r="J5533">
            <v>44965</v>
          </cell>
          <cell r="K5533" t="str">
            <v>MARGARITA GONZABAY</v>
          </cell>
          <cell r="L5533" t="str">
            <v>CALLE PRINCIPAL COOP NUEVA PROVINCIAL CALLE B Y CALLE K SANTO DOMINGO // SANTO DOMINGO RIO VERDE 230206 SANTO DOMINGO</v>
          </cell>
        </row>
        <row r="5534">
          <cell r="A5534" t="str">
            <v>98900176</v>
          </cell>
          <cell r="B5534">
            <v>511074</v>
          </cell>
          <cell r="C5534" t="str">
            <v>98900176</v>
          </cell>
          <cell r="D5534" t="str">
            <v>HYCITE</v>
          </cell>
          <cell r="E5534" t="str">
            <v>DESPACHO</v>
          </cell>
          <cell r="F5534" t="str">
            <v>NORMAL</v>
          </cell>
          <cell r="G5534" t="str">
            <v>031002004241849</v>
          </cell>
          <cell r="H5534">
            <v>44964</v>
          </cell>
          <cell r="I5534" t="str">
            <v>ENTREGADO</v>
          </cell>
          <cell r="J5534">
            <v>44965</v>
          </cell>
          <cell r="K5534" t="str">
            <v>MAURO ANTONIO PICO ALVIA</v>
          </cell>
          <cell r="L5534" t="str">
            <v>CALLE JIPIJAPA Y AV JORGE WASHINGTON DG A LA LAVADORA DE CARROS SPEED PORTOVIEJO ANDRES DE VERA 170508 MANABI</v>
          </cell>
        </row>
        <row r="5535">
          <cell r="A5535" t="str">
            <v>98900354</v>
          </cell>
          <cell r="B5535">
            <v>511075</v>
          </cell>
          <cell r="C5535" t="str">
            <v>98900354</v>
          </cell>
          <cell r="D5535" t="str">
            <v>HYCITE</v>
          </cell>
          <cell r="E5535" t="str">
            <v>DESPACHO</v>
          </cell>
          <cell r="F5535" t="str">
            <v>NORMAL</v>
          </cell>
          <cell r="G5535" t="str">
            <v>ITQ6632</v>
          </cell>
          <cell r="H5535">
            <v>44964</v>
          </cell>
          <cell r="I5535" t="str">
            <v>ENTREGADO</v>
          </cell>
          <cell r="J5535">
            <v>44965</v>
          </cell>
          <cell r="K5535" t="str">
            <v>LOURDES LOPEZ</v>
          </cell>
          <cell r="L5535" t="str">
            <v>URB LOS ARUPOS CALLE N11A-OE4-116 Y JOSE MARIA GUERRERO QUITO // PUENTE 7 CONOCOTO 170812 PICHINCHA</v>
          </cell>
        </row>
        <row r="5536">
          <cell r="A5536" t="str">
            <v>98900627</v>
          </cell>
          <cell r="B5536">
            <v>511076</v>
          </cell>
          <cell r="C5536" t="str">
            <v>98900627</v>
          </cell>
          <cell r="D5536" t="str">
            <v>HYCITE</v>
          </cell>
          <cell r="E5536" t="str">
            <v>DESPACHO</v>
          </cell>
          <cell r="F5536" t="str">
            <v>NORMAL</v>
          </cell>
          <cell r="G5536" t="str">
            <v>ITQ6633</v>
          </cell>
          <cell r="H5536">
            <v>44964</v>
          </cell>
          <cell r="I5536" t="str">
            <v>ENTREGADO</v>
          </cell>
          <cell r="J5536">
            <v>44965</v>
          </cell>
          <cell r="K5536" t="str">
            <v>LUIS VIRACUCHA</v>
          </cell>
          <cell r="L5536" t="str">
            <v>JOAQUIN VELOZ LOTE 304 JUAN PABLO 2DO JUAN PABLO SEGUNDO Y N32 F QUITO // EL TRIGAL BELISARIO QUEVEDO 170527 PICHINCHA</v>
          </cell>
        </row>
        <row r="5537">
          <cell r="A5537" t="str">
            <v>98901363</v>
          </cell>
          <cell r="B5537">
            <v>511077</v>
          </cell>
          <cell r="C5537" t="str">
            <v>98901363</v>
          </cell>
          <cell r="D5537" t="str">
            <v>HYCITE</v>
          </cell>
          <cell r="E5537" t="str">
            <v>DESPACHO</v>
          </cell>
          <cell r="F5537" t="str">
            <v>NORMAL</v>
          </cell>
          <cell r="G5537" t="str">
            <v>ITQ6634</v>
          </cell>
          <cell r="H5537">
            <v>44964</v>
          </cell>
          <cell r="I5537" t="str">
            <v>ENTREGADO</v>
          </cell>
          <cell r="J5537">
            <v>44965</v>
          </cell>
          <cell r="K5537" t="str">
            <v>SUSANA TROYA DE SAENZ(S)</v>
          </cell>
          <cell r="L5537" t="str">
            <v>PASAJ ANDRADE MARAN N49-66 ENTRE APARICI RIVADENEIRA Y ABELARDO MONCAYO QUITO KENNEDY 170502 PICHINCHA</v>
          </cell>
        </row>
        <row r="5538">
          <cell r="A5538" t="str">
            <v>98901477</v>
          </cell>
          <cell r="B5538">
            <v>511078</v>
          </cell>
          <cell r="C5538" t="str">
            <v>98901477</v>
          </cell>
          <cell r="D5538" t="str">
            <v>HYCITE</v>
          </cell>
          <cell r="E5538" t="str">
            <v>DESPACHO</v>
          </cell>
          <cell r="F5538" t="str">
            <v>NORMAL</v>
          </cell>
          <cell r="G5538" t="str">
            <v>031002004241850</v>
          </cell>
          <cell r="H5538">
            <v>44964</v>
          </cell>
          <cell r="I5538" t="str">
            <v>ENTREGADO</v>
          </cell>
          <cell r="J5538">
            <v>44965</v>
          </cell>
          <cell r="K5538" t="str">
            <v>RELICARIO ROMA DAVILA ESPINOSA (S)</v>
          </cell>
          <cell r="L5538" t="str">
            <v>JOSE JOAQUIN OLMEDO 221 RAFAEL TRAYA IBARRA EL SAGRARIO 100105 IMBABURA</v>
          </cell>
        </row>
        <row r="5539">
          <cell r="A5539" t="str">
            <v>98901492</v>
          </cell>
          <cell r="B5539">
            <v>511079</v>
          </cell>
          <cell r="C5539" t="str">
            <v>98901492</v>
          </cell>
          <cell r="D5539" t="str">
            <v>HYCITE</v>
          </cell>
          <cell r="E5539" t="str">
            <v>DESPACHO</v>
          </cell>
          <cell r="F5539" t="str">
            <v>NORMAL</v>
          </cell>
          <cell r="G5539" t="str">
            <v>ITQ6635</v>
          </cell>
          <cell r="H5539">
            <v>44964</v>
          </cell>
          <cell r="I5539" t="str">
            <v>ENTREGADO</v>
          </cell>
          <cell r="J5539">
            <v>44965</v>
          </cell>
          <cell r="K5539" t="str">
            <v>MARIA ALEXAND CABRERA MAYANQUER(S)</v>
          </cell>
          <cell r="L5539" t="str">
            <v>JUAN JOSA, FLORES OE2-217 Y S5B QUITO  TUMBACO 170184 PICHINCHA</v>
          </cell>
        </row>
        <row r="5540">
          <cell r="A5540" t="str">
            <v>2493705</v>
          </cell>
          <cell r="B5540">
            <v>511030</v>
          </cell>
          <cell r="C5540" t="str">
            <v>2493705</v>
          </cell>
          <cell r="D5540" t="str">
            <v>MDELIVERY</v>
          </cell>
          <cell r="E5540" t="str">
            <v>DESPACHO</v>
          </cell>
          <cell r="F5540" t="str">
            <v>NORMAL</v>
          </cell>
          <cell r="G5540" t="str">
            <v>FT84511</v>
          </cell>
          <cell r="H5540">
            <v>44964</v>
          </cell>
          <cell r="I5540" t="str">
            <v>ENTREGADO</v>
          </cell>
          <cell r="J5540">
            <v>44965</v>
          </cell>
          <cell r="K5540" t="str">
            <v>CRISTIAN PAREDES_ BANCO PICHINCHA CA</v>
          </cell>
          <cell r="L5540" t="str">
            <v>Amazonas y Pereira Matriz Banco Pichincha Av Piso 7</v>
          </cell>
        </row>
        <row r="5541">
          <cell r="A5541" t="str">
            <v>2493706</v>
          </cell>
          <cell r="B5541">
            <v>511031</v>
          </cell>
          <cell r="C5541" t="str">
            <v>2493706</v>
          </cell>
          <cell r="D5541" t="str">
            <v>MDELIVERY</v>
          </cell>
          <cell r="E5541" t="str">
            <v>DESPACHO</v>
          </cell>
          <cell r="F5541" t="str">
            <v>NORMAL</v>
          </cell>
          <cell r="G5541" t="str">
            <v>IC6655</v>
          </cell>
          <cell r="H5541">
            <v>44964</v>
          </cell>
          <cell r="I5541" t="str">
            <v>ENTREGADO</v>
          </cell>
          <cell r="J5541">
            <v>44965</v>
          </cell>
          <cell r="K5541" t="str">
            <v>Gerardo Torres_AUSTRAL CIA LTDA</v>
          </cell>
          <cell r="L5541" t="str">
            <v xml:space="preserve"> AZUAY CUENCA AV ESPANA 18 96 Y AV GIL RAMiREZ DaVALOS EN AUSTRAL </v>
          </cell>
        </row>
        <row r="5542">
          <cell r="A5542" t="str">
            <v>2493762</v>
          </cell>
          <cell r="B5542">
            <v>511032</v>
          </cell>
          <cell r="C5542" t="str">
            <v>2493762</v>
          </cell>
          <cell r="D5542" t="str">
            <v>MDELIVERY</v>
          </cell>
          <cell r="E5542" t="str">
            <v>DESPACHO</v>
          </cell>
          <cell r="F5542" t="str">
            <v>NORMAL</v>
          </cell>
          <cell r="G5542" t="str">
            <v>FT84497</v>
          </cell>
          <cell r="H5542">
            <v>44964</v>
          </cell>
          <cell r="I5542" t="str">
            <v>ENTREGADO</v>
          </cell>
          <cell r="J5542">
            <v>44965</v>
          </cell>
          <cell r="K5542" t="str">
            <v>Alexandra Ortiz_SANTIAGO FRANCISCO PALLARES PINTO</v>
          </cell>
          <cell r="L5542" t="str">
            <v xml:space="preserve"> AV AMAZONAS 36 55 JUAN PABLO SANZ EDIFICIO ANTIZANA 4TO PISO JUUNTO A LA COMANDANCIA EN LOS ALTOS DE LA COPEERATIVA 23 DE JULIO </v>
          </cell>
        </row>
        <row r="5543">
          <cell r="A5543" t="str">
            <v>2493763</v>
          </cell>
          <cell r="B5543">
            <v>511033</v>
          </cell>
          <cell r="C5543" t="str">
            <v>2493763</v>
          </cell>
          <cell r="D5543" t="str">
            <v>MDELIVERY</v>
          </cell>
          <cell r="E5543" t="str">
            <v>DESPACHO</v>
          </cell>
          <cell r="F5543" t="str">
            <v>NORMAL</v>
          </cell>
          <cell r="G5543" t="str">
            <v>FT84496</v>
          </cell>
          <cell r="H5543">
            <v>44964</v>
          </cell>
          <cell r="I5543" t="str">
            <v>ENTREGADO</v>
          </cell>
          <cell r="J5543">
            <v>44965</v>
          </cell>
          <cell r="K5543" t="str">
            <v>FRANKLIN VLADIMIR ABRIL ZHUMA_FRANKLIN VLADIMIR ABRIL ZHUMA</v>
          </cell>
          <cell r="L5543" t="str">
            <v>MANUELA CANIZARES OE2 13 Y JUAQUIN RUALES AGENCIA MANDADOS A Z</v>
          </cell>
        </row>
        <row r="5544">
          <cell r="A5544" t="str">
            <v>2493765</v>
          </cell>
          <cell r="B5544">
            <v>511035</v>
          </cell>
          <cell r="C5544" t="str">
            <v>2493765</v>
          </cell>
          <cell r="D5544" t="str">
            <v>MDELIVERY</v>
          </cell>
          <cell r="E5544" t="str">
            <v>DESPACHO</v>
          </cell>
          <cell r="F5544" t="str">
            <v>NORMAL</v>
          </cell>
          <cell r="G5544" t="str">
            <v>FT84501</v>
          </cell>
          <cell r="H5544">
            <v>44964</v>
          </cell>
          <cell r="I5544" t="str">
            <v>ENTREGADO</v>
          </cell>
          <cell r="J5544">
            <v>44965</v>
          </cell>
          <cell r="K5544" t="str">
            <v xml:space="preserve">Edison Antonio Jaramillo CaNar_BANCO GUAYAQUIL S A </v>
          </cell>
          <cell r="L5544" t="str">
            <v xml:space="preserve"> PICHINCHA QUITO Agencia de Banco Guayaquil del centro Comercial QUICENTRO SUR Av Moran Valverde y Quitumbe Nan agencia </v>
          </cell>
        </row>
        <row r="5545">
          <cell r="A5545" t="str">
            <v>2493766</v>
          </cell>
          <cell r="B5545">
            <v>511036</v>
          </cell>
          <cell r="C5545" t="str">
            <v>2493766</v>
          </cell>
          <cell r="D5545" t="str">
            <v>MDELIVERY</v>
          </cell>
          <cell r="E5545" t="str">
            <v>DESPACHO</v>
          </cell>
          <cell r="F5545" t="str">
            <v>NORMAL</v>
          </cell>
          <cell r="G5545" t="str">
            <v>FT84494</v>
          </cell>
          <cell r="H5545">
            <v>44964</v>
          </cell>
          <cell r="I5545" t="str">
            <v>ENTREGADO</v>
          </cell>
          <cell r="J5545">
            <v>44967</v>
          </cell>
          <cell r="K5545" t="str">
            <v>DIEGO MAURICIO AGUILA CADENA_DIEGO MAURICIO AGUILA CADENA</v>
          </cell>
          <cell r="L5545" t="str">
            <v>La Arcadia S44 y Oe 2D atras de las canchas sinteticas de la Arcadia</v>
          </cell>
        </row>
        <row r="5546">
          <cell r="A5546" t="str">
            <v>2493767</v>
          </cell>
          <cell r="B5546">
            <v>511037</v>
          </cell>
          <cell r="C5546" t="str">
            <v>2493767</v>
          </cell>
          <cell r="D5546" t="str">
            <v>MDELIVERY</v>
          </cell>
          <cell r="E5546" t="str">
            <v>DESPACHO</v>
          </cell>
          <cell r="F5546" t="str">
            <v>NORMAL</v>
          </cell>
          <cell r="G5546" t="str">
            <v>FT84502</v>
          </cell>
          <cell r="H5546">
            <v>44964</v>
          </cell>
          <cell r="I5546" t="str">
            <v>ENTREGADO</v>
          </cell>
          <cell r="J5546">
            <v>44965</v>
          </cell>
          <cell r="K5546" t="str">
            <v xml:space="preserve">Alex Estrella_ANDES PETROLEUM ECUADOR LTD </v>
          </cell>
          <cell r="L5546" t="str">
            <v>Naciones Unidas E10 44 y Republica del Salvador Edifico City Plaza Planta baja</v>
          </cell>
        </row>
        <row r="5547">
          <cell r="A5547" t="str">
            <v>2493768</v>
          </cell>
          <cell r="B5547">
            <v>511038</v>
          </cell>
          <cell r="C5547" t="str">
            <v>2493768</v>
          </cell>
          <cell r="D5547" t="str">
            <v>MDELIVERY</v>
          </cell>
          <cell r="E5547" t="str">
            <v>DESPACHO</v>
          </cell>
          <cell r="F5547" t="str">
            <v>NORMAL</v>
          </cell>
          <cell r="G5547" t="str">
            <v>FT84538</v>
          </cell>
          <cell r="H5547">
            <v>44964</v>
          </cell>
          <cell r="I5547" t="str">
            <v>ENTREGADO</v>
          </cell>
          <cell r="J5547">
            <v>44965</v>
          </cell>
          <cell r="K5547" t="str">
            <v>IVONNE SILVANA LARREA MEZA_IVONNE SILVANA LARREA MEZA</v>
          </cell>
          <cell r="L5547" t="str">
            <v>TARQUI PANAMA 616 Y ROCA EN LA CLINICA PANAMERICANA</v>
          </cell>
        </row>
        <row r="5548">
          <cell r="A5548" t="str">
            <v>2493769</v>
          </cell>
          <cell r="B5548">
            <v>511039</v>
          </cell>
          <cell r="C5548" t="str">
            <v>2493769</v>
          </cell>
          <cell r="D5548" t="str">
            <v>MDELIVERY</v>
          </cell>
          <cell r="E5548" t="str">
            <v>DESPACHO</v>
          </cell>
          <cell r="F5548" t="str">
            <v>NORMAL</v>
          </cell>
          <cell r="G5548" t="str">
            <v>FT84503</v>
          </cell>
          <cell r="H5548">
            <v>44964</v>
          </cell>
          <cell r="I5548" t="str">
            <v>ENTREGADO</v>
          </cell>
          <cell r="J5548">
            <v>44965</v>
          </cell>
          <cell r="K5548" t="str">
            <v>Johanna Alvarez Lomas_ECUAPRIMAS</v>
          </cell>
          <cell r="L5548" t="str">
            <v xml:space="preserve">Av Republica y Martin Carrion Edificio Titanium Plaza Piso 4 oriente seguros </v>
          </cell>
        </row>
        <row r="5549">
          <cell r="A5549" t="str">
            <v>2493770</v>
          </cell>
          <cell r="B5549">
            <v>511040</v>
          </cell>
          <cell r="C5549" t="str">
            <v>2493770</v>
          </cell>
          <cell r="D5549" t="str">
            <v>MDELIVERY</v>
          </cell>
          <cell r="E5549" t="str">
            <v>DESPACHO</v>
          </cell>
          <cell r="F5549" t="str">
            <v>NORMAL</v>
          </cell>
          <cell r="G5549" t="str">
            <v>FT84547</v>
          </cell>
          <cell r="H5549">
            <v>44964</v>
          </cell>
          <cell r="I5549" t="str">
            <v>ENTREGADO</v>
          </cell>
          <cell r="J5549">
            <v>44965</v>
          </cell>
          <cell r="K5549" t="str">
            <v xml:space="preserve">Jenny Jara_AUTOMOTORES ZHONG XING CIA LTDA </v>
          </cell>
          <cell r="L5549" t="str">
            <v xml:space="preserve">Guayas Guayaquil Cdla Porton de Las Lomas Mz 32 Villa 31 Referencia indicar en garita que se tiene un pedido por entregar a la familia Wang </v>
          </cell>
        </row>
        <row r="5550">
          <cell r="A5550" t="str">
            <v>2493771_1</v>
          </cell>
          <cell r="B5550">
            <v>511041</v>
          </cell>
          <cell r="C5550" t="str">
            <v>2493771_1</v>
          </cell>
          <cell r="D5550" t="str">
            <v>MDELIVERY</v>
          </cell>
          <cell r="E5550" t="str">
            <v>DESPACHO</v>
          </cell>
          <cell r="F5550" t="str">
            <v>NORMAL</v>
          </cell>
          <cell r="G5550" t="str">
            <v>031080024937711</v>
          </cell>
          <cell r="H5550">
            <v>44964</v>
          </cell>
          <cell r="I5550" t="str">
            <v>ENTREGADO</v>
          </cell>
          <cell r="J5550">
            <v>44965</v>
          </cell>
          <cell r="K5550" t="str">
            <v>Pricila Cueva_DIRECCION EMPRESARIAL S A DIRECSA</v>
          </cell>
          <cell r="L5550" t="str">
            <v>Urbanizacion Arroyo Azul Calle Transmarina y Av Hugo Mayo Nota tambien puede recibir Gabriela Anchundia</v>
          </cell>
        </row>
        <row r="5551">
          <cell r="A5551" t="str">
            <v>2493772</v>
          </cell>
          <cell r="B5551">
            <v>511042</v>
          </cell>
          <cell r="C5551" t="str">
            <v>2493772</v>
          </cell>
          <cell r="D5551" t="str">
            <v>MDELIVERY</v>
          </cell>
          <cell r="E5551" t="str">
            <v>DESPACHO</v>
          </cell>
          <cell r="F5551" t="str">
            <v>NORMAL</v>
          </cell>
          <cell r="G5551" t="str">
            <v>FT84495</v>
          </cell>
          <cell r="H5551">
            <v>44964</v>
          </cell>
          <cell r="I5551" t="str">
            <v>ENTREGADO</v>
          </cell>
          <cell r="J5551">
            <v>44967</v>
          </cell>
          <cell r="K5551" t="str">
            <v>DENIS PATRICIA JIMENEZ ORTIZ_DENIS PATRICIA JIMENEZ ORTIZ</v>
          </cell>
          <cell r="L5551" t="str">
            <v>QUITO NORTE COTOCOLLAO Pasaje Izurieta Oe6 47 casa 149 y Calle Huachi</v>
          </cell>
        </row>
        <row r="5552">
          <cell r="A5552" t="str">
            <v>2493774</v>
          </cell>
          <cell r="B5552">
            <v>511044</v>
          </cell>
          <cell r="C5552" t="str">
            <v>2493774</v>
          </cell>
          <cell r="D5552" t="str">
            <v>MDELIVERY</v>
          </cell>
          <cell r="E5552" t="str">
            <v>DESPACHO</v>
          </cell>
          <cell r="F5552" t="str">
            <v>NORMAL</v>
          </cell>
          <cell r="G5552" t="str">
            <v>FT84543</v>
          </cell>
          <cell r="H5552">
            <v>44964</v>
          </cell>
          <cell r="I5552" t="str">
            <v>ENTREGADO</v>
          </cell>
          <cell r="J5552">
            <v>44965</v>
          </cell>
          <cell r="K5552" t="str">
            <v>Marjorie Chamba SHIRMA MANJARREZ_COMITE DE EMPRESA DE LOS TRABAJADORES DE CONTECON</v>
          </cell>
          <cell r="L5552" t="str">
            <v>Av 25 e julio diagonal a la primax Complejo de Ingenieros civiles del Guayas referencia pared y porton naranja Lunes a viernes Horario 9 30 a 17 30</v>
          </cell>
        </row>
        <row r="5553">
          <cell r="A5553" t="str">
            <v>2493776</v>
          </cell>
          <cell r="B5553">
            <v>511045</v>
          </cell>
          <cell r="C5553" t="str">
            <v>2493776</v>
          </cell>
          <cell r="D5553" t="str">
            <v>MDELIVERY</v>
          </cell>
          <cell r="E5553" t="str">
            <v>DESPACHO</v>
          </cell>
          <cell r="F5553" t="str">
            <v>NORMAL</v>
          </cell>
          <cell r="G5553" t="str">
            <v>031080002493776</v>
          </cell>
          <cell r="H5553">
            <v>44964</v>
          </cell>
          <cell r="I5553" t="str">
            <v>ENTREGADO</v>
          </cell>
          <cell r="J5553">
            <v>44967</v>
          </cell>
          <cell r="K5553" t="str">
            <v>CARLOS WILLIAM SUAREZ GONZALEZ_CARLOS WILLIAM SUAREZ GONZALEZ</v>
          </cell>
          <cell r="L5553" t="str">
            <v>BARRIO 24 DE MAYO AV 30 ENTRE CALLE 17 Y 18 CASA COLOR MELON FRENTE DE COOP ALAS DEL TURISMO</v>
          </cell>
        </row>
        <row r="5554">
          <cell r="A5554" t="str">
            <v>2493777</v>
          </cell>
          <cell r="B5554">
            <v>511046</v>
          </cell>
          <cell r="C5554" t="str">
            <v>2493777</v>
          </cell>
          <cell r="D5554" t="str">
            <v>MDELIVERY</v>
          </cell>
          <cell r="E5554" t="str">
            <v>DESPACHO</v>
          </cell>
          <cell r="F5554" t="str">
            <v>NORMAL</v>
          </cell>
          <cell r="G5554" t="str">
            <v>031080002493777</v>
          </cell>
          <cell r="H5554">
            <v>44964</v>
          </cell>
          <cell r="I5554" t="str">
            <v>ENTREGADO</v>
          </cell>
          <cell r="J5554">
            <v>44967</v>
          </cell>
          <cell r="K5554" t="str">
            <v>JESENIA MARICELA VERA HERMENEGILDO_JESENIA MARICELA VERA HERMENEGILDO</v>
          </cell>
          <cell r="L5554" t="str">
            <v>LA LIBERTAD BARRIO MANABI AV 24 ENTRE CALLE 21 Y 23 EN LA CEDE BARRIAL</v>
          </cell>
        </row>
        <row r="5555">
          <cell r="A5555" t="str">
            <v>2493778</v>
          </cell>
          <cell r="B5555">
            <v>511047</v>
          </cell>
          <cell r="C5555" t="str">
            <v>2493778</v>
          </cell>
          <cell r="D5555" t="str">
            <v>MDELIVERY</v>
          </cell>
          <cell r="E5555" t="str">
            <v>DESPACHO</v>
          </cell>
          <cell r="F5555" t="str">
            <v>NORMAL</v>
          </cell>
          <cell r="G5555" t="str">
            <v>031080002493778</v>
          </cell>
          <cell r="H5555">
            <v>44964</v>
          </cell>
          <cell r="I5555" t="str">
            <v>ENTREGADO</v>
          </cell>
          <cell r="J5555">
            <v>44965</v>
          </cell>
          <cell r="K5555" t="str">
            <v>JHON MANUEL BURGOS ALVARADO_JHON MANUEL BURGOS ALVARADO</v>
          </cell>
          <cell r="L5555" t="str">
            <v>AV HERIBERTO BAIDAL Y C52 ciudadela 12 de Noviembre Mz F SL 8B ENTREGAR EN Casa de dos pisos CREMA porton cafe junta al Cibert diagonal a la caja del seguro</v>
          </cell>
        </row>
        <row r="5556">
          <cell r="A5556" t="str">
            <v>2493779</v>
          </cell>
          <cell r="B5556">
            <v>511048</v>
          </cell>
          <cell r="C5556" t="str">
            <v>2493779</v>
          </cell>
          <cell r="D5556" t="str">
            <v>MDELIVERY</v>
          </cell>
          <cell r="E5556" t="str">
            <v>DESPACHO</v>
          </cell>
          <cell r="F5556" t="str">
            <v>NORMAL</v>
          </cell>
          <cell r="G5556" t="str">
            <v>031080002493779</v>
          </cell>
          <cell r="H5556">
            <v>44964</v>
          </cell>
          <cell r="I5556" t="str">
            <v>ENTREGADO</v>
          </cell>
          <cell r="J5556">
            <v>44966</v>
          </cell>
          <cell r="K5556" t="str">
            <v>LUIS ERNESTO BARONA MORAN_LUIS ERNESTO BARONA MORAN</v>
          </cell>
          <cell r="L5556" t="str">
            <v>PQA MILAGRO CALLE PEPE JARAMILLO Y NICASIO SAFADI CIUDADELA 20 DE JUNIO CS 1 PS BLANCA CON PORTON GRIS REF A MEDIA CUADRA DE LA GUARDERIA CARITAS ALEGRES</v>
          </cell>
        </row>
        <row r="5557">
          <cell r="A5557" t="str">
            <v>2493780</v>
          </cell>
          <cell r="B5557">
            <v>511049</v>
          </cell>
          <cell r="C5557" t="str">
            <v>2493780</v>
          </cell>
          <cell r="D5557" t="str">
            <v>MDELIVERY</v>
          </cell>
          <cell r="E5557" t="str">
            <v>DESPACHO</v>
          </cell>
          <cell r="F5557" t="str">
            <v>NORMAL</v>
          </cell>
          <cell r="G5557" t="str">
            <v>031080002493780</v>
          </cell>
          <cell r="H5557">
            <v>44964</v>
          </cell>
          <cell r="I5557" t="str">
            <v>ENTREGADO</v>
          </cell>
          <cell r="J5557">
            <v>44966</v>
          </cell>
          <cell r="K5557" t="str">
            <v>FERNANDO PATRICIO VILLEGAS PAREDES_FERNANDO PATRICIO VILLEGAS PAREDES</v>
          </cell>
          <cell r="L5557" t="str">
            <v xml:space="preserve">SAN MIGUEL DE LOS BANCOS AV 17 DE JULIO Y PASAJE PRIMAVERA COOPERATIVA COOPROGRESO LUGAR DE TRABAJO </v>
          </cell>
        </row>
        <row r="5558">
          <cell r="A5558" t="str">
            <v>2493781</v>
          </cell>
          <cell r="B5558">
            <v>511050</v>
          </cell>
          <cell r="C5558" t="str">
            <v>2493781</v>
          </cell>
          <cell r="D5558" t="str">
            <v>MDELIVERY</v>
          </cell>
          <cell r="E5558" t="str">
            <v>DESPACHO</v>
          </cell>
          <cell r="F5558" t="str">
            <v>NORMAL</v>
          </cell>
          <cell r="G5558" t="str">
            <v>IC6654</v>
          </cell>
          <cell r="H5558">
            <v>44964</v>
          </cell>
          <cell r="I5558" t="str">
            <v>ENTREGADO</v>
          </cell>
          <cell r="J5558">
            <v>44965</v>
          </cell>
          <cell r="K5558" t="str">
            <v>Catalina Vega_IMMEVI</v>
          </cell>
          <cell r="L5558" t="str">
            <v>Calle Vieja 6 41 y Alcabalas</v>
          </cell>
        </row>
        <row r="5559">
          <cell r="A5559" t="str">
            <v>2493791</v>
          </cell>
          <cell r="B5559">
            <v>511051</v>
          </cell>
          <cell r="C5559" t="str">
            <v>2493791</v>
          </cell>
          <cell r="D5559" t="str">
            <v>MDELIVERY</v>
          </cell>
          <cell r="E5559" t="str">
            <v>DESPACHO</v>
          </cell>
          <cell r="F5559" t="str">
            <v>NORMAL</v>
          </cell>
          <cell r="G5559" t="str">
            <v>FT84498</v>
          </cell>
          <cell r="H5559">
            <v>44964</v>
          </cell>
          <cell r="I5559" t="str">
            <v>ENTREGADO</v>
          </cell>
          <cell r="J5559">
            <v>44965</v>
          </cell>
          <cell r="K5559" t="str">
            <v>KEVIN ELIAN CHUSIN CUSME_KEVIN ELIAN CHUSIN CUSME</v>
          </cell>
          <cell r="L5559" t="str">
            <v>QUITO Av Otoya Nan S38 76 y Guayanay Nan ENTREGA EN LA EMPRESA SUCESORES DE JACOB PAREDES</v>
          </cell>
        </row>
        <row r="5560">
          <cell r="A5560" t="str">
            <v>2493792</v>
          </cell>
          <cell r="B5560">
            <v>511052</v>
          </cell>
          <cell r="C5560" t="str">
            <v>2493792</v>
          </cell>
          <cell r="D5560" t="str">
            <v>MDELIVERY</v>
          </cell>
          <cell r="E5560" t="str">
            <v>DESPACHO</v>
          </cell>
          <cell r="F5560" t="str">
            <v>NORMAL</v>
          </cell>
          <cell r="G5560" t="str">
            <v>031080002493792</v>
          </cell>
          <cell r="H5560">
            <v>44964</v>
          </cell>
          <cell r="I5560" t="str">
            <v>ENTREGADO</v>
          </cell>
          <cell r="J5560">
            <v>44966</v>
          </cell>
          <cell r="K5560" t="str">
            <v>Carlos Carrera Servio Bermeo y Carlos Cevallos_PORTRANS</v>
          </cell>
          <cell r="L5560" t="str">
            <v>Km 18 5 via Daule frente al campo chino bodegas Agunsa oficinas de Portrans norte</v>
          </cell>
        </row>
        <row r="5561">
          <cell r="A5561" t="str">
            <v>2493793</v>
          </cell>
          <cell r="B5561">
            <v>511053</v>
          </cell>
          <cell r="C5561" t="str">
            <v>2493793</v>
          </cell>
          <cell r="D5561" t="str">
            <v>MDELIVERY</v>
          </cell>
          <cell r="E5561" t="str">
            <v>DESPACHO</v>
          </cell>
          <cell r="F5561" t="str">
            <v>NORMAL</v>
          </cell>
          <cell r="G5561" t="str">
            <v>IC6658</v>
          </cell>
          <cell r="H5561">
            <v>44964</v>
          </cell>
          <cell r="I5561" t="str">
            <v>ENTREGADO</v>
          </cell>
          <cell r="J5561">
            <v>44965</v>
          </cell>
          <cell r="K5561" t="str">
            <v>PATRICIO TORRES_BANCO DEL AUSTRO SA</v>
          </cell>
          <cell r="L5561" t="str">
            <v>Borrero y Sucre esq Segunda Planta alta Banco del Austro Departamento Administrativo Cuenca Azuay</v>
          </cell>
        </row>
        <row r="5562">
          <cell r="A5562" t="str">
            <v>2493794</v>
          </cell>
          <cell r="B5562">
            <v>511054</v>
          </cell>
          <cell r="C5562" t="str">
            <v>2493794</v>
          </cell>
          <cell r="D5562" t="str">
            <v>MDELIVERY</v>
          </cell>
          <cell r="E5562" t="str">
            <v>DESPACHO</v>
          </cell>
          <cell r="F5562" t="str">
            <v>NORMAL</v>
          </cell>
          <cell r="G5562" t="str">
            <v>FT84508</v>
          </cell>
          <cell r="H5562">
            <v>44964</v>
          </cell>
          <cell r="I5562" t="str">
            <v>ENTREGADO</v>
          </cell>
          <cell r="J5562">
            <v>44965</v>
          </cell>
          <cell r="K5562" t="str">
            <v xml:space="preserve">ROSERO YANEZ KATHERINE ALEXANDRA_COPIERMATICA CIA LTDA </v>
          </cell>
          <cell r="L5562" t="str">
            <v>AV Eloy Alfaro 121 y Arupos Quito Ecuador</v>
          </cell>
        </row>
        <row r="5563">
          <cell r="A5563" t="str">
            <v>2493820</v>
          </cell>
          <cell r="B5563">
            <v>511055</v>
          </cell>
          <cell r="C5563" t="str">
            <v>2493820</v>
          </cell>
          <cell r="D5563" t="str">
            <v>MDELIVERY</v>
          </cell>
          <cell r="E5563" t="str">
            <v>DESPACHO</v>
          </cell>
          <cell r="F5563" t="str">
            <v>NORMAL</v>
          </cell>
          <cell r="G5563" t="str">
            <v>031080002493820</v>
          </cell>
          <cell r="H5563">
            <v>44964</v>
          </cell>
          <cell r="I5563" t="str">
            <v>ENTREGADO</v>
          </cell>
          <cell r="J5563">
            <v>44967</v>
          </cell>
          <cell r="K5563" t="str">
            <v>EMER ARDILA_EMER WILSON ARDILA BUSTOS</v>
          </cell>
          <cell r="L5563" t="str">
            <v>AVENIDA DE LOS COLONOS Y HORTENCIA DE REILOBA FRENTE A LA COCACOLA SANTO DOMINGO</v>
          </cell>
        </row>
        <row r="5564">
          <cell r="A5564" t="str">
            <v>2493821</v>
          </cell>
          <cell r="B5564">
            <v>511056</v>
          </cell>
          <cell r="C5564" t="str">
            <v>2493821</v>
          </cell>
          <cell r="D5564" t="str">
            <v>MDELIVERY</v>
          </cell>
          <cell r="E5564" t="str">
            <v>DESPACHO</v>
          </cell>
          <cell r="F5564" t="str">
            <v>NORMAL</v>
          </cell>
          <cell r="G5564" t="str">
            <v>IC6651</v>
          </cell>
          <cell r="H5564">
            <v>44964</v>
          </cell>
          <cell r="I5564" t="str">
            <v>ENTREGADO</v>
          </cell>
          <cell r="J5564">
            <v>44965</v>
          </cell>
          <cell r="K5564" t="str">
            <v xml:space="preserve">MARCO PERALTA_COOPERATIVA DE AHORRO Y CREDITO LA MERCED LTDA </v>
          </cell>
          <cell r="L5564" t="str">
            <v>AZUAY CUENCA MARISCAL LA MAR 10 82 Y GENERAL TORRES EN COOP LA MERCED</v>
          </cell>
        </row>
        <row r="5565">
          <cell r="A5565" t="str">
            <v>2493822</v>
          </cell>
          <cell r="B5565">
            <v>511057</v>
          </cell>
          <cell r="C5565" t="str">
            <v>2493822</v>
          </cell>
          <cell r="D5565" t="str">
            <v>MDELIVERY</v>
          </cell>
          <cell r="E5565" t="str">
            <v>DESPACHO</v>
          </cell>
          <cell r="F5565" t="str">
            <v>NORMAL</v>
          </cell>
          <cell r="G5565" t="str">
            <v>FT84540</v>
          </cell>
          <cell r="H5565">
            <v>44964</v>
          </cell>
          <cell r="I5565" t="str">
            <v>ENTREGADO</v>
          </cell>
          <cell r="J5565">
            <v>44965</v>
          </cell>
          <cell r="K5565" t="str">
            <v xml:space="preserve">IZQUIERDO ZAMBRANO ANDREA ESTEFANIA_BANCO GUAYAQUIL S A </v>
          </cell>
          <cell r="L5565" t="str">
            <v xml:space="preserve"> GUAYAS GUAYAQUIL BANCO GUAYAQUIL DENTRO DEL MI COMISARIATO AV DE LAS AMeRICAS FRENTE AL COLISEO VOLTAIRE PALADINES Banco Guayaquil </v>
          </cell>
        </row>
        <row r="5566">
          <cell r="A5566" t="str">
            <v>2493823</v>
          </cell>
          <cell r="B5566">
            <v>511058</v>
          </cell>
          <cell r="C5566" t="str">
            <v>2493823</v>
          </cell>
          <cell r="D5566" t="str">
            <v>MDELIVERY</v>
          </cell>
          <cell r="E5566" t="str">
            <v>DESPACHO</v>
          </cell>
          <cell r="F5566" t="str">
            <v>NORMAL</v>
          </cell>
          <cell r="G5566" t="str">
            <v>FT84516</v>
          </cell>
          <cell r="H5566">
            <v>44964</v>
          </cell>
          <cell r="I5566" t="str">
            <v>ENTREGADO</v>
          </cell>
          <cell r="J5566">
            <v>44965</v>
          </cell>
          <cell r="K5566" t="str">
            <v xml:space="preserve">Domenica Vaca_ROBALINO ABOGADOS ECUADOR FEREC S A </v>
          </cell>
          <cell r="L5566" t="str">
            <v>Av 12 de octubre N26 48 y Lincoln edificio Mirage piso 7</v>
          </cell>
        </row>
        <row r="5567">
          <cell r="A5567" t="str">
            <v>2493824</v>
          </cell>
          <cell r="B5567">
            <v>511059</v>
          </cell>
          <cell r="C5567" t="str">
            <v>2493824</v>
          </cell>
          <cell r="D5567" t="str">
            <v>MDELIVERY</v>
          </cell>
          <cell r="E5567" t="str">
            <v>DESPACHO</v>
          </cell>
          <cell r="F5567" t="str">
            <v>NORMAL</v>
          </cell>
          <cell r="G5567" t="str">
            <v>031080002493824</v>
          </cell>
          <cell r="H5567">
            <v>44964</v>
          </cell>
          <cell r="I5567" t="str">
            <v>ENTREGADO</v>
          </cell>
          <cell r="J5567">
            <v>44965</v>
          </cell>
          <cell r="K5567" t="str">
            <v>MIGUEL ANGEL RAMOS CEVALLOS_MIGUEL ANGEL RAMOS CEVALLOS</v>
          </cell>
          <cell r="L5567" t="str">
            <v xml:space="preserve"> DURAN SECTOR EL RECREO PRIMERA ETAPA MANZANA 125 VILLA 240 AVENIDA LAURICE ANTON DE SALEM A REF AL LADO DE LA ESQUINA DE ALEX MATADERO DE POLLO </v>
          </cell>
        </row>
        <row r="5568">
          <cell r="A5568" t="str">
            <v>2493825</v>
          </cell>
          <cell r="B5568">
            <v>511060</v>
          </cell>
          <cell r="C5568" t="str">
            <v>2493825</v>
          </cell>
          <cell r="D5568" t="str">
            <v>MDELIVERY</v>
          </cell>
          <cell r="E5568" t="str">
            <v>DESPACHO</v>
          </cell>
          <cell r="F5568" t="str">
            <v>NORMAL</v>
          </cell>
          <cell r="G5568" t="str">
            <v>FT84515</v>
          </cell>
          <cell r="H5568">
            <v>44964</v>
          </cell>
          <cell r="I5568" t="str">
            <v>ENTREGADO</v>
          </cell>
          <cell r="J5568">
            <v>44965</v>
          </cell>
          <cell r="K5568" t="str">
            <v xml:space="preserve">jheison Jhair santacruz quelal_BANCO GUAYAQUIL S A </v>
          </cell>
          <cell r="L5568" t="str">
            <v xml:space="preserve"> PICHINCHA QUITO 6 de diciembre issac barreiro agencia de banco Guayaquil AGENCIA </v>
          </cell>
        </row>
        <row r="5569">
          <cell r="A5569" t="str">
            <v>2493826</v>
          </cell>
          <cell r="B5569">
            <v>511061</v>
          </cell>
          <cell r="C5569" t="str">
            <v>2493826</v>
          </cell>
          <cell r="D5569" t="str">
            <v>MDELIVERY</v>
          </cell>
          <cell r="E5569" t="str">
            <v>DESPACHO</v>
          </cell>
          <cell r="F5569" t="str">
            <v>NORMAL</v>
          </cell>
          <cell r="G5569" t="str">
            <v>FT84500</v>
          </cell>
          <cell r="H5569">
            <v>44964</v>
          </cell>
          <cell r="I5569" t="str">
            <v>ENTREGADO</v>
          </cell>
          <cell r="J5569">
            <v>44965</v>
          </cell>
          <cell r="K5569" t="str">
            <v xml:space="preserve">Nicole benitez_GROWFLOWERS PRODUCCIONES S A </v>
          </cell>
          <cell r="L5569" t="str">
            <v xml:space="preserve"> PICHINCHA QUITO Calle D N S2 265 y Av Del Establo Barrio Santa Lucia Alta Sector Cumbaya Referencia Detras del Site Center </v>
          </cell>
        </row>
        <row r="5570">
          <cell r="A5570" t="str">
            <v>2493827</v>
          </cell>
          <cell r="B5570">
            <v>511062</v>
          </cell>
          <cell r="C5570" t="str">
            <v>2493827</v>
          </cell>
          <cell r="D5570" t="str">
            <v>MDELIVERY</v>
          </cell>
          <cell r="E5570" t="str">
            <v>DESPACHO</v>
          </cell>
          <cell r="F5570" t="str">
            <v>NORMAL</v>
          </cell>
          <cell r="G5570" t="str">
            <v>FT84539</v>
          </cell>
          <cell r="H5570">
            <v>44964</v>
          </cell>
          <cell r="I5570" t="str">
            <v>ENTREGADO</v>
          </cell>
          <cell r="J5570">
            <v>44965</v>
          </cell>
          <cell r="K5570" t="str">
            <v xml:space="preserve">Johanna Caceres Ruiz_BANCO GUAYAQUIL S A </v>
          </cell>
          <cell r="L5570" t="str">
            <v xml:space="preserve"> GUAYAS GUAYAQUIL Av Modesto apola Ramirez NA Av Barcelona junto a las canchas de ciudad deportiva carlos Perez Perasso </v>
          </cell>
        </row>
        <row r="5571">
          <cell r="A5571" t="str">
            <v>2493692</v>
          </cell>
          <cell r="B5571">
            <v>511022</v>
          </cell>
          <cell r="C5571" t="str">
            <v>2493692</v>
          </cell>
          <cell r="D5571" t="str">
            <v>MDELIVERY</v>
          </cell>
          <cell r="E5571" t="str">
            <v>DESPACHO</v>
          </cell>
          <cell r="F5571" t="str">
            <v>NORMAL</v>
          </cell>
          <cell r="G5571" t="str">
            <v>031080002493692</v>
          </cell>
          <cell r="H5571">
            <v>44964</v>
          </cell>
          <cell r="I5571" t="str">
            <v>ENTREGADO</v>
          </cell>
          <cell r="J5571">
            <v>44965</v>
          </cell>
          <cell r="K5571" t="str">
            <v>WASHINGTON GEOVANNY LITARDO QUINTO_WASHINGTON GEOVANNY LITARDO QUINTO</v>
          </cell>
          <cell r="L5571" t="str">
            <v>PQA AMBATO CALLE CASTILLO Y SUCRE REF ENTREGA CENTRO DE ASESORAMIENTO AL EMPRENDEDOR FRENTE A LA GOBERNACION PLANTA BAJA</v>
          </cell>
        </row>
        <row r="5572">
          <cell r="A5572" t="str">
            <v>2493693</v>
          </cell>
          <cell r="B5572">
            <v>511023</v>
          </cell>
          <cell r="C5572" t="str">
            <v>2493693</v>
          </cell>
          <cell r="D5572" t="str">
            <v>MDELIVERY</v>
          </cell>
          <cell r="E5572" t="str">
            <v>DESPACHO</v>
          </cell>
          <cell r="F5572" t="str">
            <v>NORMAL</v>
          </cell>
          <cell r="G5572" t="str">
            <v>FT84499</v>
          </cell>
          <cell r="H5572">
            <v>44964</v>
          </cell>
          <cell r="I5572" t="str">
            <v>ENTREGADO</v>
          </cell>
          <cell r="J5572">
            <v>44965</v>
          </cell>
          <cell r="K5572" t="str">
            <v>PABLO MONGE_SUPERMERCADO DE COMPUTADORAS COMPUBUSSINES CIA LT</v>
          </cell>
          <cell r="L5572" t="str">
            <v>PICHINCHA QUITO BELISARIO QUEVEDO AV 10 DE AGOSTO N19 86 Y RIO DE JANEIRO</v>
          </cell>
        </row>
        <row r="5573">
          <cell r="A5573" t="str">
            <v>2493699</v>
          </cell>
          <cell r="B5573">
            <v>511024</v>
          </cell>
          <cell r="C5573" t="str">
            <v>2493699</v>
          </cell>
          <cell r="D5573" t="str">
            <v>MDELIVERY</v>
          </cell>
          <cell r="E5573" t="str">
            <v>DESPACHO</v>
          </cell>
          <cell r="F5573" t="str">
            <v>NORMAL</v>
          </cell>
          <cell r="G5573" t="str">
            <v>IC6659</v>
          </cell>
          <cell r="H5573">
            <v>44964</v>
          </cell>
          <cell r="I5573" t="str">
            <v>ENTREGADO</v>
          </cell>
          <cell r="J5573">
            <v>44965</v>
          </cell>
          <cell r="K5573" t="str">
            <v>KARLA LLIGUISACA_ALMACEN ESPANA</v>
          </cell>
          <cell r="L5573" t="str">
            <v>gran colombia y borrero junto a tia</v>
          </cell>
        </row>
        <row r="5574">
          <cell r="A5574" t="str">
            <v>2493700</v>
          </cell>
          <cell r="B5574">
            <v>511025</v>
          </cell>
          <cell r="C5574" t="str">
            <v>2493700</v>
          </cell>
          <cell r="D5574" t="str">
            <v>MDELIVERY</v>
          </cell>
          <cell r="E5574" t="str">
            <v>DESPACHO</v>
          </cell>
          <cell r="F5574" t="str">
            <v>NORMAL</v>
          </cell>
          <cell r="G5574" t="str">
            <v>IC6650</v>
          </cell>
          <cell r="H5574">
            <v>44964</v>
          </cell>
          <cell r="I5574" t="str">
            <v>ENTREGADO</v>
          </cell>
          <cell r="J5574">
            <v>44965</v>
          </cell>
          <cell r="K5574" t="str">
            <v xml:space="preserve">MARJORIE BARZALLO_AGUIMASHOES CIA LTDA </v>
          </cell>
          <cell r="L5574" t="str">
            <v>JAIME ROLDOS EDIFICIO EL CONSORCIO OFICINA 410</v>
          </cell>
        </row>
        <row r="5575">
          <cell r="A5575" t="str">
            <v>2493701</v>
          </cell>
          <cell r="B5575">
            <v>511026</v>
          </cell>
          <cell r="C5575" t="str">
            <v>2493701</v>
          </cell>
          <cell r="D5575" t="str">
            <v>MDELIVERY</v>
          </cell>
          <cell r="E5575" t="str">
            <v>DESPACHO</v>
          </cell>
          <cell r="F5575" t="str">
            <v>NORMAL</v>
          </cell>
          <cell r="G5575" t="str">
            <v>IC6653</v>
          </cell>
          <cell r="H5575">
            <v>44964</v>
          </cell>
          <cell r="I5575" t="str">
            <v>ENTREGADO</v>
          </cell>
          <cell r="J5575">
            <v>44965</v>
          </cell>
          <cell r="K5575" t="str">
            <v>MARJORIE BARZALLO_JORGE STEVEN TRELLES CALLE</v>
          </cell>
          <cell r="L5575" t="str">
            <v>JAIME ROLDOS EDIFICIO EL CONSORCIO OFICINA 410</v>
          </cell>
        </row>
        <row r="5576">
          <cell r="A5576" t="str">
            <v>2493702</v>
          </cell>
          <cell r="B5576">
            <v>511027</v>
          </cell>
          <cell r="C5576" t="str">
            <v>2493702</v>
          </cell>
          <cell r="D5576" t="str">
            <v>MDELIVERY</v>
          </cell>
          <cell r="E5576" t="str">
            <v>DESPACHO</v>
          </cell>
          <cell r="F5576" t="str">
            <v>NORMAL</v>
          </cell>
          <cell r="G5576" t="str">
            <v>IC6656</v>
          </cell>
          <cell r="H5576">
            <v>44964</v>
          </cell>
          <cell r="I5576" t="str">
            <v>ENTREGADO</v>
          </cell>
          <cell r="J5576">
            <v>44965</v>
          </cell>
          <cell r="K5576" t="str">
            <v xml:space="preserve">MARIA PEREZ Y o MATEO ZAMORA_ALMACENES JUAN ELJURI CIA LTDA </v>
          </cell>
          <cell r="L5576" t="str">
            <v>GIL RAMIREZ DAVALOS Y ARMENILLAS ESQUINA EN ALMACENES JUAN ELJURI DIVISION LICORES CUENCA AZUAY</v>
          </cell>
        </row>
        <row r="5577">
          <cell r="A5577" t="str">
            <v>2493703</v>
          </cell>
          <cell r="B5577">
            <v>511028</v>
          </cell>
          <cell r="C5577" t="str">
            <v>2493703</v>
          </cell>
          <cell r="D5577" t="str">
            <v>MDELIVERY</v>
          </cell>
          <cell r="E5577" t="str">
            <v>DESPACHO</v>
          </cell>
          <cell r="F5577" t="str">
            <v>NORMAL</v>
          </cell>
          <cell r="G5577" t="str">
            <v>FT84493</v>
          </cell>
          <cell r="H5577">
            <v>44964</v>
          </cell>
          <cell r="I5577" t="str">
            <v>ENTREGADO</v>
          </cell>
          <cell r="J5577">
            <v>44965</v>
          </cell>
          <cell r="K5577" t="str">
            <v xml:space="preserve">Susana JativA_SZK DEL ECUADOR S A </v>
          </cell>
          <cell r="L5577" t="str">
            <v>Juan Diguja OE1 82 y Vozandes</v>
          </cell>
        </row>
        <row r="5578">
          <cell r="A5578" t="str">
            <v>SG_23_170</v>
          </cell>
          <cell r="B5578">
            <v>511021</v>
          </cell>
          <cell r="C5578" t="str">
            <v>SG_23_170</v>
          </cell>
          <cell r="D5578" t="str">
            <v>SG</v>
          </cell>
          <cell r="E5578" t="str">
            <v>DESPACHO</v>
          </cell>
          <cell r="F5578" t="str">
            <v>NORMAL</v>
          </cell>
          <cell r="G5578" t="str">
            <v>FT85195</v>
          </cell>
          <cell r="H5578">
            <v>44964</v>
          </cell>
          <cell r="I5578" t="str">
            <v>ENTREGADO</v>
          </cell>
          <cell r="J5578">
            <v>44967</v>
          </cell>
          <cell r="K5578" t="str">
            <v>CELIO ALFREDO CALDERON VINTIMILLA</v>
          </cell>
          <cell r="L5578" t="str">
            <v>AV ORDONEZ LASSO Y CEREZOS / CUENCA EDIF. PROCAL</v>
          </cell>
        </row>
        <row r="5579">
          <cell r="A5579" t="str">
            <v>SG_23_169</v>
          </cell>
          <cell r="B5579">
            <v>511020</v>
          </cell>
          <cell r="C5579" t="str">
            <v>SG_23_169</v>
          </cell>
          <cell r="D5579" t="str">
            <v>SG</v>
          </cell>
          <cell r="E5579" t="str">
            <v>DESPACHO</v>
          </cell>
          <cell r="F5579" t="str">
            <v>NORMAL</v>
          </cell>
          <cell r="G5579" t="str">
            <v>FT84817</v>
          </cell>
          <cell r="H5579">
            <v>44964</v>
          </cell>
          <cell r="I5579" t="str">
            <v>ENTREGADO</v>
          </cell>
          <cell r="J5579">
            <v>44966</v>
          </cell>
          <cell r="K5579" t="str">
            <v>COMERCIAL KYWI SA</v>
          </cell>
          <cell r="L5579" t="str">
            <v>CEDI CORPORACION FAVORITA,AV.GRAL. ENRÍQUEZ Y CALLE E SANGOLQUI</v>
          </cell>
        </row>
        <row r="5580">
          <cell r="A5580" t="str">
            <v>SG_23_168</v>
          </cell>
          <cell r="B5580">
            <v>511019</v>
          </cell>
          <cell r="C5580" t="str">
            <v>SG_23_168</v>
          </cell>
          <cell r="D5580" t="str">
            <v>SG</v>
          </cell>
          <cell r="E5580" t="str">
            <v>DESPACHO</v>
          </cell>
          <cell r="F5580" t="str">
            <v>NORMAL</v>
          </cell>
          <cell r="G5580" t="str">
            <v>FT84566</v>
          </cell>
          <cell r="H5580">
            <v>44964</v>
          </cell>
          <cell r="I5580" t="str">
            <v>ENTREGADO</v>
          </cell>
          <cell r="J5580">
            <v>44965</v>
          </cell>
          <cell r="K5580" t="str">
            <v>PINTUSARIATO S.A.</v>
          </cell>
          <cell r="L5580" t="str">
            <v>AV. JUAN TANCA MARENGO KM 6.5 MZ 14 S. 4, LOT. SANTA ADRIANA (FRENTE DEL COLEGIO AMERICANO)</v>
          </cell>
        </row>
        <row r="5581">
          <cell r="A5581" t="str">
            <v>SG_23_167</v>
          </cell>
          <cell r="B5581">
            <v>511018</v>
          </cell>
          <cell r="C5581" t="str">
            <v>SG_23_167</v>
          </cell>
          <cell r="D5581" t="str">
            <v>SG</v>
          </cell>
          <cell r="E5581" t="str">
            <v>DESPACHO</v>
          </cell>
          <cell r="F5581" t="str">
            <v>NORMAL</v>
          </cell>
          <cell r="G5581" t="str">
            <v>FT84563</v>
          </cell>
          <cell r="H5581">
            <v>44964</v>
          </cell>
          <cell r="I5581" t="str">
            <v>ENTREGADO</v>
          </cell>
          <cell r="J5581">
            <v>44965</v>
          </cell>
          <cell r="K5581" t="str">
            <v>MEGAPROFER AMBATO</v>
          </cell>
          <cell r="L5581" t="str">
            <v>BODEGA AMBATO ,PANAMERICANA SUR/ PARQUE INDUSTRIAL STA ROSA VIA GUARANDA</v>
          </cell>
        </row>
        <row r="5582">
          <cell r="A5582" t="str">
            <v>SG_23_166</v>
          </cell>
          <cell r="B5582">
            <v>511017</v>
          </cell>
          <cell r="C5582" t="str">
            <v>SG_23_166</v>
          </cell>
          <cell r="D5582" t="str">
            <v>SG</v>
          </cell>
          <cell r="E5582" t="str">
            <v>DESPACHO</v>
          </cell>
          <cell r="F5582" t="str">
            <v>NORMAL</v>
          </cell>
          <cell r="G5582" t="str">
            <v>FT84565</v>
          </cell>
          <cell r="H5582">
            <v>44964</v>
          </cell>
          <cell r="I5582" t="str">
            <v>ENTREGADO</v>
          </cell>
          <cell r="J5582">
            <v>44965</v>
          </cell>
          <cell r="K5582" t="str">
            <v>MEGAPRODUCTOS GYE</v>
          </cell>
          <cell r="L5582" t="str">
            <v>KM 7.5 VÍA A DAULE, CDLA. SANTA CECILIA CALLE 12AVA #501 ENTRE CALLE 3ERA Y 4TA</v>
          </cell>
        </row>
        <row r="5583">
          <cell r="A5583" t="str">
            <v>QUIM_23_008</v>
          </cell>
          <cell r="B5583">
            <v>511016</v>
          </cell>
          <cell r="C5583" t="str">
            <v>QUIM_23_008</v>
          </cell>
          <cell r="D5583" t="str">
            <v>QUIMERCO</v>
          </cell>
          <cell r="E5583" t="str">
            <v>DESPACHO</v>
          </cell>
          <cell r="F5583" t="str">
            <v>EXCLUSIVO</v>
          </cell>
          <cell r="G5583" t="str">
            <v>84452</v>
          </cell>
          <cell r="H5583">
            <v>44964</v>
          </cell>
          <cell r="I5583" t="str">
            <v>ENTREGADO</v>
          </cell>
          <cell r="J5583">
            <v>44965</v>
          </cell>
          <cell r="K5583" t="str">
            <v>LEVAPAN</v>
          </cell>
          <cell r="L5583" t="str">
            <v>AV. MALDONADO S28-35 GUAJALÓ.</v>
          </cell>
        </row>
        <row r="5584">
          <cell r="A5584" t="str">
            <v>SG_23_165</v>
          </cell>
          <cell r="B5584">
            <v>511015</v>
          </cell>
          <cell r="C5584" t="str">
            <v>SG_23_165</v>
          </cell>
          <cell r="D5584" t="str">
            <v>SG</v>
          </cell>
          <cell r="E5584" t="str">
            <v>DESPACHO</v>
          </cell>
          <cell r="F5584" t="str">
            <v>NORMAL</v>
          </cell>
          <cell r="G5584" t="str">
            <v>FT84564</v>
          </cell>
          <cell r="H5584">
            <v>44964</v>
          </cell>
          <cell r="I5584" t="str">
            <v>ENTREGADO</v>
          </cell>
          <cell r="J5584">
            <v>44965</v>
          </cell>
          <cell r="K5584" t="str">
            <v>DISPROSEG SANGOLQUI</v>
          </cell>
          <cell r="L5584" t="str">
            <v>SANGOLQUI, CUENDINA, SAN LUIS E IRITIYACU, SANGOLQUÍ</v>
          </cell>
        </row>
        <row r="5585">
          <cell r="A5585" t="str">
            <v>SG_23_164</v>
          </cell>
          <cell r="B5585">
            <v>511014</v>
          </cell>
          <cell r="C5585" t="str">
            <v>SG_23_164</v>
          </cell>
          <cell r="D5585" t="str">
            <v>SG</v>
          </cell>
          <cell r="E5585" t="str">
            <v>DESPACHO</v>
          </cell>
          <cell r="F5585" t="str">
            <v>NORMAL</v>
          </cell>
          <cell r="G5585" t="str">
            <v>FT84561</v>
          </cell>
          <cell r="H5585">
            <v>44964</v>
          </cell>
          <cell r="I5585" t="str">
            <v>ENTREGADO</v>
          </cell>
          <cell r="J5585">
            <v>44965</v>
          </cell>
          <cell r="K5585" t="str">
            <v>DEMACO SANTA LEONOR</v>
          </cell>
          <cell r="L5585" t="str">
            <v>AV BENJAMIN ROSALES URBANIZACION SANTA LEONOR MZ 6 SOLAR 13</v>
          </cell>
        </row>
        <row r="5586">
          <cell r="A5586" t="str">
            <v>SG_23_163</v>
          </cell>
          <cell r="B5586">
            <v>511013</v>
          </cell>
          <cell r="C5586" t="str">
            <v>SG_23_163</v>
          </cell>
          <cell r="D5586" t="str">
            <v>SG</v>
          </cell>
          <cell r="E5586" t="str">
            <v>DESPACHO</v>
          </cell>
          <cell r="F5586" t="str">
            <v>NORMAL</v>
          </cell>
          <cell r="G5586" t="str">
            <v>FT84562</v>
          </cell>
          <cell r="H5586">
            <v>44964</v>
          </cell>
          <cell r="I5586" t="str">
            <v>ENTREGADO</v>
          </cell>
          <cell r="J5586">
            <v>44965</v>
          </cell>
          <cell r="K5586" t="str">
            <v>DEMACO MACHALA Y COLON</v>
          </cell>
          <cell r="L5586" t="str">
            <v>AV MACHALA 1701 Y COLON ESQUINA</v>
          </cell>
        </row>
        <row r="5587">
          <cell r="A5587" t="str">
            <v>SG_23_150</v>
          </cell>
          <cell r="B5587">
            <v>511012</v>
          </cell>
          <cell r="C5587" t="str">
            <v>SG_23_150</v>
          </cell>
          <cell r="D5587" t="str">
            <v>SG</v>
          </cell>
          <cell r="E5587" t="str">
            <v>DESPACHO</v>
          </cell>
          <cell r="F5587" t="str">
            <v>NORMAL</v>
          </cell>
          <cell r="G5587" t="str">
            <v>FT84568</v>
          </cell>
          <cell r="H5587">
            <v>44964</v>
          </cell>
          <cell r="I5587" t="str">
            <v>ENTREGADO</v>
          </cell>
          <cell r="J5587">
            <v>44965</v>
          </cell>
          <cell r="K5587" t="str">
            <v>DEMACO MACHALA Y COLON</v>
          </cell>
          <cell r="L5587" t="str">
            <v>AV MACHALA 1701 Y COLON ESQUINA</v>
          </cell>
        </row>
        <row r="5588">
          <cell r="A5588" t="str">
            <v>SG_23_151</v>
          </cell>
          <cell r="B5588">
            <v>511011</v>
          </cell>
          <cell r="C5588" t="str">
            <v>SG_23_151</v>
          </cell>
          <cell r="D5588" t="str">
            <v>SG</v>
          </cell>
          <cell r="E5588" t="str">
            <v>DESPACHO</v>
          </cell>
          <cell r="F5588" t="str">
            <v>NORMAL</v>
          </cell>
          <cell r="G5588" t="str">
            <v>FT84567</v>
          </cell>
          <cell r="H5588">
            <v>44964</v>
          </cell>
          <cell r="I5588" t="str">
            <v>ENTREGADO</v>
          </cell>
          <cell r="J5588">
            <v>44965</v>
          </cell>
          <cell r="K5588" t="str">
            <v>MEGAPRODUCTOS S.A. - GYE</v>
          </cell>
          <cell r="L5588" t="str">
            <v>KM 7.5 VÍA A DAULE, CDLA. SANTA CECILIA CALLE 12AVA #501 ENTRE CALLE 3ERA Y 4TA</v>
          </cell>
        </row>
        <row r="5589">
          <cell r="A5589" t="str">
            <v>SG_23_155</v>
          </cell>
          <cell r="B5589">
            <v>511010</v>
          </cell>
          <cell r="C5589" t="str">
            <v>SG_23_155</v>
          </cell>
          <cell r="D5589" t="str">
            <v>SG</v>
          </cell>
          <cell r="E5589" t="str">
            <v>DESPACHO</v>
          </cell>
          <cell r="F5589" t="str">
            <v>NORMAL</v>
          </cell>
          <cell r="G5589" t="str">
            <v>FT84569</v>
          </cell>
          <cell r="H5589">
            <v>44964</v>
          </cell>
          <cell r="I5589" t="str">
            <v>ENTREGADO</v>
          </cell>
          <cell r="J5589">
            <v>44965</v>
          </cell>
          <cell r="K5589" t="str">
            <v>DEMACO MACHALA Y COLON</v>
          </cell>
          <cell r="L5589" t="str">
            <v>AV MACHALA 1701 Y COLON ESQUINA</v>
          </cell>
        </row>
        <row r="5590">
          <cell r="A5590" t="str">
            <v>414891636</v>
          </cell>
          <cell r="B5590">
            <v>510996</v>
          </cell>
          <cell r="C5590" t="str">
            <v>414891636</v>
          </cell>
          <cell r="D5590" t="str">
            <v>FLEXTUENTI</v>
          </cell>
          <cell r="E5590" t="str">
            <v>DESPACHO</v>
          </cell>
          <cell r="F5590" t="str">
            <v>NORMAL</v>
          </cell>
          <cell r="G5590" t="str">
            <v>IC6667</v>
          </cell>
          <cell r="H5590">
            <v>44964</v>
          </cell>
          <cell r="I5590" t="str">
            <v>ENTREGADO</v>
          </cell>
          <cell r="J5590">
            <v>44966</v>
          </cell>
          <cell r="K5590" t="str">
            <v>Richard wilmer Ortega hurtado</v>
          </cell>
          <cell r="L5590" t="str">
            <v>YANUNCAY AV LOJA SN  AV  DON BOSCO</v>
          </cell>
        </row>
        <row r="5591">
          <cell r="A5591" t="str">
            <v>424631993</v>
          </cell>
          <cell r="B5591">
            <v>510997</v>
          </cell>
          <cell r="C5591" t="str">
            <v>424631993</v>
          </cell>
          <cell r="D5591" t="str">
            <v>FLEXTUENTI</v>
          </cell>
          <cell r="E5591" t="str">
            <v>DESPACHO</v>
          </cell>
          <cell r="F5591" t="str">
            <v>DERIVADO PICK UP</v>
          </cell>
          <cell r="G5591" t="str">
            <v>031080424631993</v>
          </cell>
          <cell r="H5591">
            <v>44964</v>
          </cell>
          <cell r="I5591" t="str">
            <v>DEVOLUCION_EN_PROCESO</v>
          </cell>
          <cell r="J5591">
            <v>44972</v>
          </cell>
          <cell r="K5591" t="str">
            <v>Nicole Feijoo</v>
          </cell>
          <cell r="L5591" t="str">
            <v>OFICINA TRAMACO PORTETE</v>
          </cell>
        </row>
        <row r="5592">
          <cell r="A5592" t="str">
            <v>424872615</v>
          </cell>
          <cell r="B5592">
            <v>510998</v>
          </cell>
          <cell r="C5592" t="str">
            <v>424872615</v>
          </cell>
          <cell r="D5592" t="str">
            <v>FLEXTUENTI</v>
          </cell>
          <cell r="E5592" t="str">
            <v>DESPACHO</v>
          </cell>
          <cell r="F5592" t="str">
            <v>NORMAL</v>
          </cell>
          <cell r="G5592" t="str">
            <v>031080424872615</v>
          </cell>
          <cell r="H5592">
            <v>44964</v>
          </cell>
          <cell r="I5592" t="str">
            <v>ENTREGADO</v>
          </cell>
          <cell r="J5592">
            <v>44965</v>
          </cell>
          <cell r="K5592" t="str">
            <v>Karen Janeth Alava Chancay</v>
          </cell>
          <cell r="L5592" t="str">
            <v>PORTOVIEJO  18 DE OCTUBRE SN 10 DE AGOSTO</v>
          </cell>
        </row>
        <row r="5593">
          <cell r="A5593" t="str">
            <v>424872666</v>
          </cell>
          <cell r="B5593">
            <v>510999</v>
          </cell>
          <cell r="C5593" t="str">
            <v>424872666</v>
          </cell>
          <cell r="D5593" t="str">
            <v>FLEXTUENTI</v>
          </cell>
          <cell r="E5593" t="str">
            <v>DESPACHO</v>
          </cell>
          <cell r="F5593" t="str">
            <v>NORMAL</v>
          </cell>
          <cell r="G5593" t="str">
            <v>FT84577</v>
          </cell>
          <cell r="H5593">
            <v>44964</v>
          </cell>
          <cell r="I5593" t="str">
            <v>ENTREGADO</v>
          </cell>
          <cell r="J5593">
            <v>44965</v>
          </cell>
          <cell r="K5593" t="str">
            <v>BYRON JIMENEZ</v>
          </cell>
          <cell r="L5593" t="str">
            <v>TARQUI (GY) AV FRANCISCO DE ORELLANA MZ455 F VILLA 3 AV RODOLFO BAQUERIZO NAZUR</v>
          </cell>
        </row>
        <row r="5594">
          <cell r="A5594" t="str">
            <v>424872701</v>
          </cell>
          <cell r="B5594">
            <v>511000</v>
          </cell>
          <cell r="C5594" t="str">
            <v>424872701</v>
          </cell>
          <cell r="D5594" t="str">
            <v>FLEXTUENTI</v>
          </cell>
          <cell r="E5594" t="str">
            <v>DESPACHO</v>
          </cell>
          <cell r="F5594" t="str">
            <v>DERIVADO PICK UP</v>
          </cell>
          <cell r="G5594" t="str">
            <v>031080424872701</v>
          </cell>
          <cell r="H5594">
            <v>44964</v>
          </cell>
          <cell r="I5594" t="str">
            <v>DEVOLUCION_EN_PROCESO</v>
          </cell>
          <cell r="J5594">
            <v>44972</v>
          </cell>
          <cell r="K5594" t="str">
            <v>Rocio Castro</v>
          </cell>
          <cell r="L5594" t="str">
            <v>OFICINA TRAMACO PORTETE</v>
          </cell>
        </row>
        <row r="5595">
          <cell r="A5595" t="str">
            <v>424872706</v>
          </cell>
          <cell r="B5595">
            <v>511001</v>
          </cell>
          <cell r="C5595" t="str">
            <v>424872706</v>
          </cell>
          <cell r="D5595" t="str">
            <v>FLEXTUENTI</v>
          </cell>
          <cell r="E5595" t="str">
            <v>DESPACHO</v>
          </cell>
          <cell r="F5595" t="str">
            <v>NORMAL</v>
          </cell>
          <cell r="G5595" t="str">
            <v>FT84598</v>
          </cell>
          <cell r="H5595">
            <v>44964</v>
          </cell>
          <cell r="I5595" t="str">
            <v>ENTREGADO</v>
          </cell>
          <cell r="J5595">
            <v>44966</v>
          </cell>
          <cell r="K5595" t="str">
            <v>Angel Velasquez</v>
          </cell>
          <cell r="L5595" t="str">
            <v>PUENGASI  E20J S8 150 CALLE B</v>
          </cell>
        </row>
        <row r="5596">
          <cell r="A5596" t="str">
            <v>424883492</v>
          </cell>
          <cell r="B5596">
            <v>511002</v>
          </cell>
          <cell r="C5596" t="str">
            <v>424883492</v>
          </cell>
          <cell r="D5596" t="str">
            <v>FLEXTUENTI</v>
          </cell>
          <cell r="E5596" t="str">
            <v>DESPACHO</v>
          </cell>
          <cell r="F5596" t="str">
            <v>NORMAL</v>
          </cell>
          <cell r="G5596" t="str">
            <v>031080424883492</v>
          </cell>
          <cell r="H5596">
            <v>44964</v>
          </cell>
          <cell r="I5596" t="str">
            <v>ENTREGADO</v>
          </cell>
          <cell r="J5596">
            <v>44966</v>
          </cell>
          <cell r="K5596" t="str">
            <v>Alejandro Lamar</v>
          </cell>
          <cell r="L5596" t="str">
            <v>SUCRE  CALLE ESTADOS UNIDOS SN CALLE GRECIA</v>
          </cell>
        </row>
        <row r="5597">
          <cell r="A5597" t="str">
            <v>424904680</v>
          </cell>
          <cell r="B5597">
            <v>511004</v>
          </cell>
          <cell r="C5597" t="str">
            <v>424904680</v>
          </cell>
          <cell r="D5597" t="str">
            <v>FLEXTUENTI</v>
          </cell>
          <cell r="E5597" t="str">
            <v>DESPACHO</v>
          </cell>
          <cell r="F5597" t="str">
            <v>DERIVADO PICK UP</v>
          </cell>
          <cell r="G5597" t="str">
            <v>031080424904680</v>
          </cell>
          <cell r="H5597">
            <v>44964</v>
          </cell>
          <cell r="I5597" t="str">
            <v>ENTREGADO</v>
          </cell>
          <cell r="J5597">
            <v>44965</v>
          </cell>
          <cell r="K5597" t="str">
            <v>Fanny Silva</v>
          </cell>
          <cell r="L5597" t="str">
            <v>OFICINA TRAMACO CHONE</v>
          </cell>
        </row>
        <row r="5598">
          <cell r="A5598" t="str">
            <v>424904792</v>
          </cell>
          <cell r="B5598">
            <v>511005</v>
          </cell>
          <cell r="C5598" t="str">
            <v>424904792</v>
          </cell>
          <cell r="D5598" t="str">
            <v>FLEXTUENTI</v>
          </cell>
          <cell r="E5598" t="str">
            <v>DESPACHO</v>
          </cell>
          <cell r="F5598" t="str">
            <v>NORMAL</v>
          </cell>
          <cell r="G5598" t="str">
            <v>031080424904792</v>
          </cell>
          <cell r="H5598">
            <v>44964</v>
          </cell>
          <cell r="I5598" t="str">
            <v>ENTREGADO</v>
          </cell>
          <cell r="J5598">
            <v>44966</v>
          </cell>
          <cell r="K5598" t="str">
            <v>Mercedes Solorzano Zambrano</v>
          </cell>
          <cell r="L5598" t="str">
            <v>LOS ESTEROS  AVEI  409 SN CALLE 409</v>
          </cell>
        </row>
        <row r="5599">
          <cell r="A5599" t="str">
            <v>424904835</v>
          </cell>
          <cell r="B5599">
            <v>511006</v>
          </cell>
          <cell r="C5599" t="str">
            <v>424904835</v>
          </cell>
          <cell r="D5599" t="str">
            <v>FLEXTUENTI</v>
          </cell>
          <cell r="E5599" t="str">
            <v>DESPACHO</v>
          </cell>
          <cell r="F5599" t="str">
            <v>NORMAL</v>
          </cell>
          <cell r="G5599" t="str">
            <v>FT84600</v>
          </cell>
          <cell r="H5599">
            <v>44964</v>
          </cell>
          <cell r="I5599" t="str">
            <v>ENTREGADO</v>
          </cell>
          <cell r="J5599">
            <v>44965</v>
          </cell>
          <cell r="K5599" t="str">
            <v>Eduardo Trujillo</v>
          </cell>
          <cell r="L5599" t="str">
            <v>CONOCOTO  CALLE LA PAZ  E8 247 CALLE FEDERICO GONZALEZ SUAREZ</v>
          </cell>
        </row>
        <row r="5600">
          <cell r="A5600" t="str">
            <v>424904889</v>
          </cell>
          <cell r="B5600">
            <v>511007</v>
          </cell>
          <cell r="C5600" t="str">
            <v>424904889</v>
          </cell>
          <cell r="D5600" t="str">
            <v>FLEXTUENTI</v>
          </cell>
          <cell r="E5600" t="str">
            <v>DESPACHO</v>
          </cell>
          <cell r="F5600" t="str">
            <v>DERIVADO PICK UP</v>
          </cell>
          <cell r="G5600" t="str">
            <v>031080424904889</v>
          </cell>
          <cell r="H5600">
            <v>44964</v>
          </cell>
          <cell r="I5600" t="str">
            <v>ENTREGADO</v>
          </cell>
          <cell r="J5600">
            <v>44971</v>
          </cell>
          <cell r="K5600" t="str">
            <v>Coraima Mera</v>
          </cell>
          <cell r="L5600" t="str">
            <v>OFICINA TRAMACO ESMERALDAS CENTRO DE DISTRIBUCION</v>
          </cell>
        </row>
        <row r="5601">
          <cell r="A5601" t="str">
            <v>WS414877572</v>
          </cell>
          <cell r="B5601">
            <v>511008</v>
          </cell>
          <cell r="C5601" t="str">
            <v>WS414877572</v>
          </cell>
          <cell r="D5601" t="str">
            <v>FLEXTUENTI</v>
          </cell>
          <cell r="E5601" t="str">
            <v>DESPACHO</v>
          </cell>
          <cell r="F5601" t="str">
            <v>NORMAL</v>
          </cell>
          <cell r="G5601" t="str">
            <v>IC6668</v>
          </cell>
          <cell r="H5601">
            <v>44964</v>
          </cell>
          <cell r="I5601" t="str">
            <v>ENTREGADO</v>
          </cell>
          <cell r="J5601">
            <v>44965</v>
          </cell>
          <cell r="K5601" t="str">
            <v>Joseph Marcos Durazno Bernal</v>
          </cell>
          <cell r="L5601" t="str">
            <v>TOTORACOCHA CALLE CHONTAHUASI  252  CHARAPOTO</v>
          </cell>
        </row>
        <row r="5602">
          <cell r="A5602" t="str">
            <v>WS414891444</v>
          </cell>
          <cell r="B5602">
            <v>511009</v>
          </cell>
          <cell r="C5602" t="str">
            <v>WS414891444</v>
          </cell>
          <cell r="D5602" t="str">
            <v>FLEXTUENTI</v>
          </cell>
          <cell r="E5602" t="str">
            <v>DESPACHO</v>
          </cell>
          <cell r="F5602" t="str">
            <v>NORMAL</v>
          </cell>
          <cell r="G5602" t="str">
            <v>FT84597</v>
          </cell>
          <cell r="H5602">
            <v>44964</v>
          </cell>
          <cell r="I5602" t="str">
            <v>ENTREGADO</v>
          </cell>
          <cell r="J5602">
            <v>44965</v>
          </cell>
          <cell r="K5602" t="str">
            <v>Liliana del Cisne Granda Alvarez</v>
          </cell>
          <cell r="L5602" t="str">
            <v>KENNEDY  CAPITAN RAFAEL RAMOS E2 259 CRISOSTOMO CASTELLI</v>
          </cell>
        </row>
        <row r="5603">
          <cell r="A5603" t="str">
            <v>414876497</v>
          </cell>
          <cell r="B5603">
            <v>510977</v>
          </cell>
          <cell r="C5603" t="str">
            <v>414876497</v>
          </cell>
          <cell r="D5603" t="str">
            <v>FLEXTUENTI</v>
          </cell>
          <cell r="E5603" t="str">
            <v>DESPACHO</v>
          </cell>
          <cell r="F5603" t="str">
            <v>NORMAL</v>
          </cell>
          <cell r="G5603" t="str">
            <v>FT84604</v>
          </cell>
          <cell r="H5603">
            <v>44964</v>
          </cell>
          <cell r="I5603" t="str">
            <v>ENTREGADO</v>
          </cell>
          <cell r="J5603">
            <v>44967</v>
          </cell>
          <cell r="K5603" t="str">
            <v>Evelyn Macias</v>
          </cell>
          <cell r="L5603" t="str">
            <v>SAN ANTONIO MUSEO SOLAR  CASA 11 LULUMBAMBA</v>
          </cell>
        </row>
        <row r="5604">
          <cell r="A5604" t="str">
            <v>414876795</v>
          </cell>
          <cell r="B5604">
            <v>510978</v>
          </cell>
          <cell r="C5604" t="str">
            <v>414876795</v>
          </cell>
          <cell r="D5604" t="str">
            <v>FLEXTUENTI</v>
          </cell>
          <cell r="E5604" t="str">
            <v>DESPACHO</v>
          </cell>
          <cell r="F5604" t="str">
            <v>DERIVADO PICK UP</v>
          </cell>
          <cell r="G5604" t="str">
            <v>031080414876795</v>
          </cell>
          <cell r="H5604">
            <v>44964</v>
          </cell>
          <cell r="I5604" t="str">
            <v>ENTREGADO</v>
          </cell>
          <cell r="J5604">
            <v>44971</v>
          </cell>
          <cell r="K5604" t="str">
            <v>Silvana Suarez naranjo</v>
          </cell>
          <cell r="L5604" t="str">
            <v>OFICINA TRAMACO PORTETE</v>
          </cell>
        </row>
        <row r="5605">
          <cell r="A5605" t="str">
            <v>414877233</v>
          </cell>
          <cell r="B5605">
            <v>510979</v>
          </cell>
          <cell r="C5605" t="str">
            <v>414877233</v>
          </cell>
          <cell r="D5605" t="str">
            <v>FLEXTUENTI</v>
          </cell>
          <cell r="E5605" t="str">
            <v>DESPACHO</v>
          </cell>
          <cell r="F5605" t="str">
            <v>DERIVADO PICK UP</v>
          </cell>
          <cell r="G5605" t="str">
            <v>031080414877233</v>
          </cell>
          <cell r="H5605">
            <v>44964</v>
          </cell>
          <cell r="I5605" t="str">
            <v>ENTREGADO</v>
          </cell>
          <cell r="J5605">
            <v>44967</v>
          </cell>
          <cell r="K5605" t="str">
            <v>Geovanny Aguirre</v>
          </cell>
          <cell r="L5605" t="str">
            <v>OFICINA TRAMACO CENTRO DE DISTRIBUCION VIA A DAULE</v>
          </cell>
        </row>
        <row r="5606">
          <cell r="A5606" t="str">
            <v>414877263</v>
          </cell>
          <cell r="B5606">
            <v>510980</v>
          </cell>
          <cell r="C5606" t="str">
            <v>414877263</v>
          </cell>
          <cell r="D5606" t="str">
            <v>FLEXTUENTI</v>
          </cell>
          <cell r="E5606" t="str">
            <v>DESPACHO</v>
          </cell>
          <cell r="F5606" t="str">
            <v>DERIVADO PICK UP</v>
          </cell>
          <cell r="G5606" t="str">
            <v>031080414877263</v>
          </cell>
          <cell r="H5606">
            <v>44964</v>
          </cell>
          <cell r="I5606" t="str">
            <v>ENTREGADO</v>
          </cell>
          <cell r="J5606">
            <v>44966</v>
          </cell>
          <cell r="K5606" t="str">
            <v>Gustavo Borrero</v>
          </cell>
          <cell r="L5606" t="str">
            <v>OFICINA TRAMACO SAN RAFAEL</v>
          </cell>
        </row>
        <row r="5607">
          <cell r="A5607" t="str">
            <v>414877498</v>
          </cell>
          <cell r="B5607">
            <v>510981</v>
          </cell>
          <cell r="C5607" t="str">
            <v>414877498</v>
          </cell>
          <cell r="D5607" t="str">
            <v>FLEXTUENTI</v>
          </cell>
          <cell r="E5607" t="str">
            <v>DESPACHO</v>
          </cell>
          <cell r="F5607" t="str">
            <v>NORMAL</v>
          </cell>
          <cell r="G5607" t="str">
            <v>031080414877498</v>
          </cell>
          <cell r="H5607">
            <v>44964</v>
          </cell>
          <cell r="I5607" t="str">
            <v>ENTREGADO</v>
          </cell>
          <cell r="J5607">
            <v>44965</v>
          </cell>
          <cell r="K5607" t="str">
            <v>Betsabeth Alvarez</v>
          </cell>
          <cell r="L5607" t="str">
            <v>SANTA RITA  CALLE 10 DE AGOSTO  CASA 3  BY PASS</v>
          </cell>
        </row>
        <row r="5608">
          <cell r="A5608" t="str">
            <v>414890710</v>
          </cell>
          <cell r="B5608">
            <v>510982</v>
          </cell>
          <cell r="C5608" t="str">
            <v>414890710</v>
          </cell>
          <cell r="D5608" t="str">
            <v>FLEXTUENTI</v>
          </cell>
          <cell r="E5608" t="str">
            <v>DESPACHO</v>
          </cell>
          <cell r="F5608" t="str">
            <v>DERIVADO PICK UP</v>
          </cell>
          <cell r="G5608" t="str">
            <v>031080414890710</v>
          </cell>
          <cell r="H5608">
            <v>44964</v>
          </cell>
          <cell r="I5608" t="str">
            <v>ENTREGADO</v>
          </cell>
          <cell r="J5608">
            <v>44967</v>
          </cell>
          <cell r="K5608" t="str">
            <v>Olga Salazar</v>
          </cell>
          <cell r="L5608" t="str">
            <v>OFICINA TRAMACO PORTETE</v>
          </cell>
        </row>
        <row r="5609">
          <cell r="A5609" t="str">
            <v>414891248</v>
          </cell>
          <cell r="B5609">
            <v>510983</v>
          </cell>
          <cell r="C5609" t="str">
            <v>414891248</v>
          </cell>
          <cell r="D5609" t="str">
            <v>FLEXTUENTI</v>
          </cell>
          <cell r="E5609" t="str">
            <v>DESPACHO</v>
          </cell>
          <cell r="F5609" t="str">
            <v>NORMAL</v>
          </cell>
          <cell r="G5609" t="str">
            <v>031080414891248</v>
          </cell>
          <cell r="H5609">
            <v>44964</v>
          </cell>
          <cell r="I5609" t="str">
            <v>ENTREGADO</v>
          </cell>
          <cell r="J5609">
            <v>44970</v>
          </cell>
          <cell r="K5609" t="str">
            <v>Camila Robalino</v>
          </cell>
          <cell r="L5609" t="str">
            <v>VELASCO  BRASIL N30 60 NUEVA YORK</v>
          </cell>
        </row>
        <row r="5610">
          <cell r="A5610" t="str">
            <v>414891261</v>
          </cell>
          <cell r="B5610">
            <v>510984</v>
          </cell>
          <cell r="C5610" t="str">
            <v>414891261</v>
          </cell>
          <cell r="D5610" t="str">
            <v>FLEXTUENTI</v>
          </cell>
          <cell r="E5610" t="str">
            <v>DESPACHO</v>
          </cell>
          <cell r="F5610" t="str">
            <v>NORMAL</v>
          </cell>
          <cell r="G5610" t="str">
            <v>FT84603</v>
          </cell>
          <cell r="H5610">
            <v>44964</v>
          </cell>
          <cell r="I5610" t="str">
            <v>ENTREGADO</v>
          </cell>
          <cell r="J5610">
            <v>44965</v>
          </cell>
          <cell r="K5610" t="str">
            <v>Fernando David Cazares Herrera</v>
          </cell>
          <cell r="L5610" t="str">
            <v>QUITUMBE  PUMAPUNGO SN CONDOR NAN</v>
          </cell>
        </row>
        <row r="5611">
          <cell r="A5611" t="str">
            <v>414891311</v>
          </cell>
          <cell r="B5611">
            <v>510985</v>
          </cell>
          <cell r="C5611" t="str">
            <v>414891311</v>
          </cell>
          <cell r="D5611" t="str">
            <v>FLEXTUENTI</v>
          </cell>
          <cell r="E5611" t="str">
            <v>DESPACHO</v>
          </cell>
          <cell r="F5611" t="str">
            <v>NORMAL</v>
          </cell>
          <cell r="G5611" t="str">
            <v>031080414891311</v>
          </cell>
          <cell r="H5611">
            <v>44964</v>
          </cell>
          <cell r="I5611" t="str">
            <v>ENTREGADO</v>
          </cell>
          <cell r="J5611">
            <v>44965</v>
          </cell>
          <cell r="K5611" t="str">
            <v>rosa mariana pico palacios</v>
          </cell>
          <cell r="L5611" t="str">
            <v>SANTO DOMINGO DE LOS COLORADOS AV  QUITO PISO 2  IBARRA</v>
          </cell>
        </row>
        <row r="5612">
          <cell r="A5612" t="str">
            <v>414891317</v>
          </cell>
          <cell r="B5612">
            <v>510986</v>
          </cell>
          <cell r="C5612" t="str">
            <v>414891317</v>
          </cell>
          <cell r="D5612" t="str">
            <v>FLEXTUENTI</v>
          </cell>
          <cell r="E5612" t="str">
            <v>DESPACHO</v>
          </cell>
          <cell r="F5612" t="str">
            <v>NORMAL</v>
          </cell>
          <cell r="G5612" t="str">
            <v>031080414891317</v>
          </cell>
          <cell r="H5612">
            <v>44964</v>
          </cell>
          <cell r="I5612" t="str">
            <v>ENTREGADO</v>
          </cell>
          <cell r="J5612">
            <v>44965</v>
          </cell>
          <cell r="K5612" t="str">
            <v>Dayana Maholy Correa Giler</v>
          </cell>
          <cell r="L5612" t="str">
            <v>RIO TOACHI  BRISAS DEL COLORADO SECTOR 1 SN VIA A QUININDE</v>
          </cell>
        </row>
        <row r="5613">
          <cell r="A5613" t="str">
            <v>414891323</v>
          </cell>
          <cell r="B5613">
            <v>510987</v>
          </cell>
          <cell r="C5613" t="str">
            <v>414891323</v>
          </cell>
          <cell r="D5613" t="str">
            <v>FLEXTUENTI</v>
          </cell>
          <cell r="E5613" t="str">
            <v>DESPACHO</v>
          </cell>
          <cell r="F5613" t="str">
            <v>NORMAL</v>
          </cell>
          <cell r="G5613" t="str">
            <v>031080414891323</v>
          </cell>
          <cell r="H5613">
            <v>44964</v>
          </cell>
          <cell r="I5613" t="str">
            <v>ENTREGADO</v>
          </cell>
          <cell r="J5613">
            <v>44965</v>
          </cell>
          <cell r="K5613" t="str">
            <v>Maria Cristina Jama Espinoza</v>
          </cell>
          <cell r="L5613" t="str">
            <v>EL RECREO (GY) AV NICOLAS LAPENTI  SN  CALLE MARIA AUXILIADORA</v>
          </cell>
        </row>
        <row r="5614">
          <cell r="A5614" t="str">
            <v>414891324</v>
          </cell>
          <cell r="B5614">
            <v>510988</v>
          </cell>
          <cell r="C5614" t="str">
            <v>414891324</v>
          </cell>
          <cell r="D5614" t="str">
            <v>FLEXTUENTI</v>
          </cell>
          <cell r="E5614" t="str">
            <v>DESPACHO</v>
          </cell>
          <cell r="F5614" t="str">
            <v>NORMAL</v>
          </cell>
          <cell r="G5614" t="str">
            <v>FT84601</v>
          </cell>
          <cell r="H5614">
            <v>44964</v>
          </cell>
          <cell r="I5614" t="str">
            <v>ENTREGADO</v>
          </cell>
          <cell r="J5614">
            <v>44965</v>
          </cell>
          <cell r="K5614" t="str">
            <v>Ivan Marcelo Vintimilla Sarmiento</v>
          </cell>
          <cell r="L5614" t="str">
            <v>COTOCOLLAO CALLE AV OCCIDENTAL O ANTONIO JOSE DE SUCRE  N58 238  VACA DE CASTRO</v>
          </cell>
        </row>
        <row r="5615">
          <cell r="A5615" t="str">
            <v>414891325</v>
          </cell>
          <cell r="B5615">
            <v>510989</v>
          </cell>
          <cell r="C5615" t="str">
            <v>414891325</v>
          </cell>
          <cell r="D5615" t="str">
            <v>FLEXTUENTI</v>
          </cell>
          <cell r="E5615" t="str">
            <v>DESPACHO</v>
          </cell>
          <cell r="F5615" t="str">
            <v>NORMAL</v>
          </cell>
          <cell r="G5615" t="str">
            <v>FT84576</v>
          </cell>
          <cell r="H5615">
            <v>44964</v>
          </cell>
          <cell r="I5615" t="str">
            <v>ENTREGADO</v>
          </cell>
          <cell r="J5615">
            <v>44965</v>
          </cell>
          <cell r="K5615" t="str">
            <v>Samuel Armijos Leon</v>
          </cell>
          <cell r="L5615" t="str">
            <v>TARQUI AV BENJAMIN CARRION MORA  SN AV FELIPE PEZO</v>
          </cell>
        </row>
        <row r="5616">
          <cell r="A5616" t="str">
            <v>414891349</v>
          </cell>
          <cell r="B5616">
            <v>510990</v>
          </cell>
          <cell r="C5616" t="str">
            <v>414891349</v>
          </cell>
          <cell r="D5616" t="str">
            <v>FLEXTUENTI</v>
          </cell>
          <cell r="E5616" t="str">
            <v>DESPACHO</v>
          </cell>
          <cell r="F5616" t="str">
            <v>NORMAL</v>
          </cell>
          <cell r="G5616" t="str">
            <v>031080414891349</v>
          </cell>
          <cell r="H5616">
            <v>44964</v>
          </cell>
          <cell r="I5616" t="str">
            <v>ENTREGADO</v>
          </cell>
          <cell r="J5616">
            <v>44965</v>
          </cell>
          <cell r="K5616" t="str">
            <v>Cesar Garcia</v>
          </cell>
          <cell r="L5616" t="str">
            <v>MALDONADO CALLE NUEVA YORK 1112  5 DE JUNIO</v>
          </cell>
        </row>
        <row r="5617">
          <cell r="A5617" t="str">
            <v>414891549</v>
          </cell>
          <cell r="B5617">
            <v>510991</v>
          </cell>
          <cell r="C5617" t="str">
            <v>414891549</v>
          </cell>
          <cell r="D5617" t="str">
            <v>FLEXTUENTI</v>
          </cell>
          <cell r="E5617" t="str">
            <v>DESPACHO</v>
          </cell>
          <cell r="F5617" t="str">
            <v>NORMAL</v>
          </cell>
          <cell r="G5617" t="str">
            <v>FT84599</v>
          </cell>
          <cell r="H5617">
            <v>44964</v>
          </cell>
          <cell r="I5617" t="str">
            <v>ENTREGADO</v>
          </cell>
          <cell r="J5617">
            <v>44965</v>
          </cell>
          <cell r="K5617" t="str">
            <v>Ricardo Cabezas</v>
          </cell>
          <cell r="L5617" t="str">
            <v>CALDERON (PI) CALLE SAUL QUEZADA  E2 133 CALLE EMILIO OBANDO</v>
          </cell>
        </row>
        <row r="5618">
          <cell r="A5618" t="str">
            <v>414891562</v>
          </cell>
          <cell r="B5618">
            <v>510992</v>
          </cell>
          <cell r="C5618" t="str">
            <v>414891562</v>
          </cell>
          <cell r="D5618" t="str">
            <v>FLEXTUENTI</v>
          </cell>
          <cell r="E5618" t="str">
            <v>DESPACHO</v>
          </cell>
          <cell r="F5618" t="str">
            <v>NORMAL</v>
          </cell>
          <cell r="G5618" t="str">
            <v>031080414891562</v>
          </cell>
          <cell r="H5618">
            <v>44964</v>
          </cell>
          <cell r="I5618" t="str">
            <v>ENTREGADO</v>
          </cell>
          <cell r="J5618">
            <v>44965</v>
          </cell>
          <cell r="K5618" t="str">
            <v>Dayana Herrera</v>
          </cell>
          <cell r="L5618" t="str">
            <v>VELASCO AV 10 DE AGOSTO SN GARCIA MORENO</v>
          </cell>
        </row>
        <row r="5619">
          <cell r="A5619" t="str">
            <v>414891612</v>
          </cell>
          <cell r="B5619">
            <v>510993</v>
          </cell>
          <cell r="C5619" t="str">
            <v>414891612</v>
          </cell>
          <cell r="D5619" t="str">
            <v>FLEXTUENTI</v>
          </cell>
          <cell r="E5619" t="str">
            <v>DESPACHO</v>
          </cell>
          <cell r="F5619" t="str">
            <v>NORMAL</v>
          </cell>
          <cell r="G5619" t="str">
            <v>031080414891612</v>
          </cell>
          <cell r="H5619">
            <v>44964</v>
          </cell>
          <cell r="I5619" t="str">
            <v>ENTREGADO</v>
          </cell>
          <cell r="J5619">
            <v>44966</v>
          </cell>
          <cell r="K5619" t="str">
            <v>Joselyn Neira</v>
          </cell>
          <cell r="L5619" t="str">
            <v>SANTA ELENA   CALLE CHANDUY  CASA 5  SN</v>
          </cell>
        </row>
        <row r="5620">
          <cell r="A5620" t="str">
            <v>414891625</v>
          </cell>
          <cell r="B5620">
            <v>510994</v>
          </cell>
          <cell r="C5620" t="str">
            <v>414891625</v>
          </cell>
          <cell r="D5620" t="str">
            <v>FLEXTUENTI</v>
          </cell>
          <cell r="E5620" t="str">
            <v>DESPACHO</v>
          </cell>
          <cell r="F5620" t="str">
            <v>NORMAL</v>
          </cell>
          <cell r="G5620" t="str">
            <v>FT84602</v>
          </cell>
          <cell r="H5620">
            <v>44964</v>
          </cell>
          <cell r="I5620" t="str">
            <v>ENTREGADO</v>
          </cell>
          <cell r="J5620">
            <v>44965</v>
          </cell>
          <cell r="K5620" t="str">
            <v>Fernanda Jorlenny Ordonez Gallardo</v>
          </cell>
          <cell r="L5620" t="str">
            <v>INAQUITO  CALLE INAQUITO  SEGUNDO PISO  AV  JUAN JOSE DE VILLALENGUA</v>
          </cell>
        </row>
        <row r="5621">
          <cell r="A5621" t="str">
            <v>414891630</v>
          </cell>
          <cell r="B5621">
            <v>510995</v>
          </cell>
          <cell r="C5621" t="str">
            <v>414891630</v>
          </cell>
          <cell r="D5621" t="str">
            <v>FLEXTUENTI</v>
          </cell>
          <cell r="E5621" t="str">
            <v>DESPACHO</v>
          </cell>
          <cell r="F5621" t="str">
            <v>NORMAL</v>
          </cell>
          <cell r="G5621" t="str">
            <v>031080414891630</v>
          </cell>
          <cell r="H5621">
            <v>44964</v>
          </cell>
          <cell r="I5621" t="str">
            <v>ENTREGADO</v>
          </cell>
          <cell r="J5621">
            <v>44965</v>
          </cell>
          <cell r="K5621" t="str">
            <v>Danilo Palacios</v>
          </cell>
          <cell r="L5621" t="str">
            <v>HUACHI LORETO CALLE CORAZON  91  PASAJE ESPANOLA</v>
          </cell>
        </row>
        <row r="5622">
          <cell r="A5622" t="str">
            <v>2023-01440</v>
          </cell>
          <cell r="B5622">
            <v>510941</v>
          </cell>
          <cell r="C5622" t="str">
            <v>2023-01440</v>
          </cell>
          <cell r="D5622" t="str">
            <v>MOVISTAR</v>
          </cell>
          <cell r="E5622" t="str">
            <v>DESPACHO</v>
          </cell>
          <cell r="F5622" t="str">
            <v>NORMAL</v>
          </cell>
          <cell r="G5622" t="str">
            <v>031080202301440</v>
          </cell>
          <cell r="H5622">
            <v>44964</v>
          </cell>
          <cell r="I5622" t="str">
            <v>ENTREGADO</v>
          </cell>
          <cell r="J5622">
            <v>44965</v>
          </cell>
          <cell r="K5622" t="str">
            <v>CAVS AE NORPHONE EL PORTAL_LOURDES BRAVO</v>
          </cell>
          <cell r="L5622" t="str">
            <v>AV GALO PLAZA LASSO Y AV SIMON BOLIVAR CENTRO COMERCIAL PORTAL SHOPPING LOCAL P25253 PISO DOS</v>
          </cell>
        </row>
        <row r="5623">
          <cell r="A5623" t="str">
            <v>2023-01441</v>
          </cell>
          <cell r="B5623">
            <v>510942</v>
          </cell>
          <cell r="C5623" t="str">
            <v>2023-01441</v>
          </cell>
          <cell r="D5623" t="str">
            <v>MOVISTAR</v>
          </cell>
          <cell r="E5623" t="str">
            <v>DESPACHO</v>
          </cell>
          <cell r="F5623" t="str">
            <v>NORMAL</v>
          </cell>
          <cell r="G5623" t="str">
            <v>031080202301441</v>
          </cell>
          <cell r="H5623">
            <v>44964</v>
          </cell>
          <cell r="I5623" t="str">
            <v>ENTREGADO</v>
          </cell>
          <cell r="J5623">
            <v>44965</v>
          </cell>
          <cell r="K5623" t="str">
            <v>AE CELISTICS QUICENTRO SUR_KLEBER GRANDA_DANY IMBAQUINGO</v>
          </cell>
          <cell r="L5623" t="str">
            <v xml:space="preserve">MORAN VALVERDE Y TENIENTE HUGO ORTIZ CC QUICENTRO SHOPPING SUR N 1 LOCAL 91 ? 92 JUNTO A MEGAMAXI </v>
          </cell>
        </row>
        <row r="5624">
          <cell r="A5624" t="str">
            <v>2023-01442</v>
          </cell>
          <cell r="B5624">
            <v>510943</v>
          </cell>
          <cell r="C5624" t="str">
            <v>2023-01442</v>
          </cell>
          <cell r="D5624" t="str">
            <v>MOVISTAR</v>
          </cell>
          <cell r="E5624" t="str">
            <v>DESPACHO</v>
          </cell>
          <cell r="F5624" t="str">
            <v>NORMAL</v>
          </cell>
          <cell r="G5624" t="str">
            <v>031080202301442</v>
          </cell>
          <cell r="H5624">
            <v>44964</v>
          </cell>
          <cell r="I5624" t="str">
            <v>ENTREGADO</v>
          </cell>
          <cell r="J5624">
            <v>44965</v>
          </cell>
          <cell r="K5624" t="str">
            <v xml:space="preserve">NORPHONE CAVS DAS SANTO DOMINGO_LOURDES BRAVO </v>
          </cell>
          <cell r="L5624" t="str">
            <v>29 DE MAYO Y LATACUNGA A LADO DEL POLLO GUS SANTO DOMINGO</v>
          </cell>
        </row>
        <row r="5625">
          <cell r="A5625" t="str">
            <v>2023-01443</v>
          </cell>
          <cell r="B5625">
            <v>510944</v>
          </cell>
          <cell r="C5625" t="str">
            <v>2023-01443</v>
          </cell>
          <cell r="D5625" t="str">
            <v>MOVISTAR</v>
          </cell>
          <cell r="E5625" t="str">
            <v>DESPACHO</v>
          </cell>
          <cell r="F5625" t="str">
            <v>NORMAL</v>
          </cell>
          <cell r="G5625" t="str">
            <v>031080202301443</v>
          </cell>
          <cell r="H5625">
            <v>44964</v>
          </cell>
          <cell r="I5625" t="str">
            <v>ENTREGADO</v>
          </cell>
          <cell r="J5625">
            <v>44965</v>
          </cell>
          <cell r="K5625" t="str">
            <v>FANNY CECILIA DOMINGUEZ CARDENAS - PASTAZA_FANNY CECILIA DOMINGUEZ CARDENAS</v>
          </cell>
          <cell r="L5625" t="str">
            <v>CESLAO MARIN Y 27 DE FEBRERO DIAGONAL AL GRAN HOTEL COFANES LOCAL MOVISTAR</v>
          </cell>
        </row>
        <row r="5626">
          <cell r="A5626" t="str">
            <v>2023-01444</v>
          </cell>
          <cell r="B5626">
            <v>510945</v>
          </cell>
          <cell r="C5626" t="str">
            <v>2023-01444</v>
          </cell>
          <cell r="D5626" t="str">
            <v>MOVISTAR</v>
          </cell>
          <cell r="E5626" t="str">
            <v>DESPACHO</v>
          </cell>
          <cell r="F5626" t="str">
            <v>NORMAL</v>
          </cell>
          <cell r="G5626" t="str">
            <v>031080202301444</v>
          </cell>
          <cell r="H5626">
            <v>44964</v>
          </cell>
          <cell r="I5626" t="str">
            <v>ENTREGADO</v>
          </cell>
          <cell r="J5626">
            <v>44965</v>
          </cell>
          <cell r="K5626" t="str">
            <v>AGENTE AE CELISTICS EL RECREO QUITO_KLEBER GRANDA_DANY IMBAQUINGO</v>
          </cell>
          <cell r="L5626" t="str">
            <v xml:space="preserve">FRANQUICIA PEDRO VICENTE MALDONADO 510194 Y CALVAS CC RECREO OF P106 </v>
          </cell>
        </row>
        <row r="5627">
          <cell r="A5627" t="str">
            <v>2023-01445</v>
          </cell>
          <cell r="B5627">
            <v>510946</v>
          </cell>
          <cell r="C5627" t="str">
            <v>2023-01445</v>
          </cell>
          <cell r="D5627" t="str">
            <v>MOVISTAR</v>
          </cell>
          <cell r="E5627" t="str">
            <v>DESPACHO</v>
          </cell>
          <cell r="F5627" t="str">
            <v>NORMAL</v>
          </cell>
          <cell r="G5627" t="str">
            <v>031080202301445</v>
          </cell>
          <cell r="H5627">
            <v>44964</v>
          </cell>
          <cell r="I5627" t="str">
            <v>ENTREGADO</v>
          </cell>
          <cell r="J5627">
            <v>44965</v>
          </cell>
          <cell r="K5627" t="str">
            <v>NORPHONE AMBATO_PAOLA MORAN</v>
          </cell>
          <cell r="L5627" t="str">
            <v>AV CEVALLOS ENTRE CALLES MERA Y MARTINEZ CAV NORPHONE</v>
          </cell>
        </row>
        <row r="5628">
          <cell r="A5628" t="str">
            <v>2023-01446</v>
          </cell>
          <cell r="B5628">
            <v>510947</v>
          </cell>
          <cell r="C5628" t="str">
            <v>2023-01446</v>
          </cell>
          <cell r="D5628" t="str">
            <v>MOVISTAR</v>
          </cell>
          <cell r="E5628" t="str">
            <v>DESPACHO</v>
          </cell>
          <cell r="F5628" t="str">
            <v>NORMAL</v>
          </cell>
          <cell r="G5628" t="str">
            <v>031080202301446</v>
          </cell>
          <cell r="H5628">
            <v>44964</v>
          </cell>
          <cell r="I5628" t="str">
            <v>ENTREGADO</v>
          </cell>
          <cell r="J5628">
            <v>44965</v>
          </cell>
          <cell r="K5628" t="str">
            <v>AGENTE AE CELISTICS MALL DE LOS ANDES_KLEBER GRANDA_DANY IMBAQUINGO</v>
          </cell>
          <cell r="L5628" t="str">
            <v>Av. Atahualpa y Victor Hugo, Centro Comercial Mall de los Andes Local #120.</v>
          </cell>
        </row>
        <row r="5629">
          <cell r="A5629" t="str">
            <v>2023-01447</v>
          </cell>
          <cell r="B5629">
            <v>510948</v>
          </cell>
          <cell r="C5629" t="str">
            <v>2023-01447</v>
          </cell>
          <cell r="D5629" t="str">
            <v>MOVISTAR</v>
          </cell>
          <cell r="E5629" t="str">
            <v>DESPACHO</v>
          </cell>
          <cell r="F5629" t="str">
            <v>NORMAL</v>
          </cell>
          <cell r="G5629" t="str">
            <v>031080202301447</v>
          </cell>
          <cell r="H5629">
            <v>44964</v>
          </cell>
          <cell r="I5629" t="str">
            <v>ENTREGADO</v>
          </cell>
          <cell r="J5629">
            <v>44965</v>
          </cell>
          <cell r="K5629" t="str">
            <v>NORPHONE C.C. PASEO SHOPPING LA LIBERTAD_LOURDES BRAVO</v>
          </cell>
          <cell r="L5629" t="str">
            <v xml:space="preserve">C.C. EL PASEO SHOPPING LA PENINSULA LOCAL 1 PLANTA BAJA BARRIO SAN FRANCISCO MZ 38. CALLE 9 </v>
          </cell>
        </row>
        <row r="5630">
          <cell r="A5630" t="str">
            <v>2023-01448</v>
          </cell>
          <cell r="B5630">
            <v>510949</v>
          </cell>
          <cell r="C5630" t="str">
            <v>2023-01448</v>
          </cell>
          <cell r="D5630" t="str">
            <v>MOVISTAR</v>
          </cell>
          <cell r="E5630" t="str">
            <v>DESPACHO</v>
          </cell>
          <cell r="F5630" t="str">
            <v>NORMAL</v>
          </cell>
          <cell r="G5630" t="str">
            <v>031080202301448</v>
          </cell>
          <cell r="H5630">
            <v>44964</v>
          </cell>
          <cell r="I5630" t="str">
            <v>ENTREGADO</v>
          </cell>
          <cell r="J5630">
            <v>44965</v>
          </cell>
          <cell r="K5630" t="str">
            <v>PDV SMART STEPS COCA_LORENA JACKELINE RIVADENEIRA SALAS</v>
          </cell>
          <cell r="L5630" t="str">
            <v>AV. 9 DE OCTUBRE Y SIMON BOLIVAR JUNTO A FARMACIA SANA SANA</v>
          </cell>
        </row>
        <row r="5631">
          <cell r="A5631" t="str">
            <v>2023-01449</v>
          </cell>
          <cell r="B5631">
            <v>510950</v>
          </cell>
          <cell r="C5631" t="str">
            <v>2023-01449</v>
          </cell>
          <cell r="D5631" t="str">
            <v>MOVISTAR</v>
          </cell>
          <cell r="E5631" t="str">
            <v>DESPACHO</v>
          </cell>
          <cell r="F5631" t="str">
            <v>NORMAL</v>
          </cell>
          <cell r="G5631" t="str">
            <v>031080202301449</v>
          </cell>
          <cell r="H5631">
            <v>44964</v>
          </cell>
          <cell r="I5631" t="str">
            <v>ENTREGADO</v>
          </cell>
          <cell r="J5631">
            <v>44965</v>
          </cell>
          <cell r="K5631" t="str">
            <v>NORPHONE C.C. Riocentro Ceibos_PAOLA MORAN</v>
          </cell>
          <cell r="L5631" t="str">
            <v>C.C. RIOCENTRO CEIBOS LOCAL 28 AV DEL BOMBERO VIA A LA COSTA KM 65</v>
          </cell>
        </row>
        <row r="5632">
          <cell r="A5632" t="str">
            <v>2023-01450</v>
          </cell>
          <cell r="B5632">
            <v>510951</v>
          </cell>
          <cell r="C5632" t="str">
            <v>2023-01450</v>
          </cell>
          <cell r="D5632" t="str">
            <v>MOVISTAR</v>
          </cell>
          <cell r="E5632" t="str">
            <v>DESPACHO</v>
          </cell>
          <cell r="F5632" t="str">
            <v>NORMAL</v>
          </cell>
          <cell r="G5632" t="str">
            <v>031080202301450</v>
          </cell>
          <cell r="H5632">
            <v>44964</v>
          </cell>
          <cell r="I5632" t="str">
            <v>ENTREGADO</v>
          </cell>
          <cell r="J5632">
            <v>44965</v>
          </cell>
          <cell r="K5632" t="str">
            <v>AGENTE AE CELISTICS SAN LUIS_KLEBER GRANDA_DANY IMBAQUINGO</v>
          </cell>
          <cell r="L5632" t="str">
            <v xml:space="preserve">CAVS PREMIUM AUTOPISTA GRAL RUMINAHUI Y AV SAN LUIS  </v>
          </cell>
        </row>
        <row r="5633">
          <cell r="A5633" t="str">
            <v>2023-01451</v>
          </cell>
          <cell r="B5633">
            <v>510952</v>
          </cell>
          <cell r="C5633" t="str">
            <v>2023-01451</v>
          </cell>
          <cell r="D5633" t="str">
            <v>MOVISTAR</v>
          </cell>
          <cell r="E5633" t="str">
            <v>DESPACHO</v>
          </cell>
          <cell r="F5633" t="str">
            <v>NORMAL</v>
          </cell>
          <cell r="G5633" t="str">
            <v>031080202301451</v>
          </cell>
          <cell r="H5633">
            <v>44964</v>
          </cell>
          <cell r="I5633" t="str">
            <v>ENTREGADO</v>
          </cell>
          <cell r="J5633">
            <v>44965</v>
          </cell>
          <cell r="K5633" t="str">
            <v>NORPHONE C.C. Riocentro Norte_PAOLA MORAN</v>
          </cell>
          <cell r="L5633" t="str">
            <v>CENTRO COMERCIAL RIOCENTRO NORTE AV FRANCISCO DE ORELLANA LOCAL 10 PRIMERA PUERTA</v>
          </cell>
        </row>
        <row r="5634">
          <cell r="A5634" t="str">
            <v>2023-01452</v>
          </cell>
          <cell r="B5634">
            <v>510953</v>
          </cell>
          <cell r="C5634" t="str">
            <v>2023-01452</v>
          </cell>
          <cell r="D5634" t="str">
            <v>MOVISTAR</v>
          </cell>
          <cell r="E5634" t="str">
            <v>DESPACHO</v>
          </cell>
          <cell r="F5634" t="str">
            <v>NORMAL</v>
          </cell>
          <cell r="G5634" t="str">
            <v>031080202301452</v>
          </cell>
          <cell r="H5634">
            <v>44964</v>
          </cell>
          <cell r="I5634" t="str">
            <v>ENTREGADO</v>
          </cell>
          <cell r="J5634">
            <v>44965</v>
          </cell>
          <cell r="K5634" t="str">
            <v>CELISTICS CAVS DAS AMBATO CENTRO_KLEBER GRANDA_DANY IMBAQUINGO</v>
          </cell>
          <cell r="L5634" t="str">
            <v>CALLE SUCRE ENTRE CALLE MERA Y MARTINEZ N 750</v>
          </cell>
        </row>
        <row r="5635">
          <cell r="A5635" t="str">
            <v>2023-01453</v>
          </cell>
          <cell r="B5635">
            <v>510954</v>
          </cell>
          <cell r="C5635" t="str">
            <v>2023-01453</v>
          </cell>
          <cell r="D5635" t="str">
            <v>MOVISTAR</v>
          </cell>
          <cell r="E5635" t="str">
            <v>DESPACHO</v>
          </cell>
          <cell r="F5635" t="str">
            <v>NORMAL</v>
          </cell>
          <cell r="G5635" t="str">
            <v>031080202301453</v>
          </cell>
          <cell r="H5635">
            <v>44964</v>
          </cell>
          <cell r="I5635" t="str">
            <v>ENTREGADO</v>
          </cell>
          <cell r="J5635">
            <v>44965</v>
          </cell>
          <cell r="K5635" t="str">
            <v>NORPHONE C.C. Riocentro Sur_PAOLA MORAN</v>
          </cell>
          <cell r="L5635" t="str">
            <v>C.C. RIOCENTRO SUR AV 25 DE JULIO LOCAL 43 JUNTO A LA UNIV. AGRARIA</v>
          </cell>
        </row>
        <row r="5636">
          <cell r="A5636" t="str">
            <v>2023-01454</v>
          </cell>
          <cell r="B5636">
            <v>510955</v>
          </cell>
          <cell r="C5636" t="str">
            <v>2023-01454</v>
          </cell>
          <cell r="D5636" t="str">
            <v>MOVISTAR</v>
          </cell>
          <cell r="E5636" t="str">
            <v>DESPACHO</v>
          </cell>
          <cell r="F5636" t="str">
            <v>NORMAL</v>
          </cell>
          <cell r="G5636" t="str">
            <v>031080202301454</v>
          </cell>
          <cell r="H5636">
            <v>44964</v>
          </cell>
          <cell r="I5636" t="str">
            <v>ENTREGADO</v>
          </cell>
          <cell r="J5636">
            <v>44965</v>
          </cell>
          <cell r="K5636" t="str">
            <v>NORPHONE C.C. Shopping Duran_PAOLA MORAN</v>
          </cell>
          <cell r="L5636" t="str">
            <v>CC SHOPPING DURAN KILOMETRO 35 DE LA AUTOPISTA DURAN  BOLICHE56</v>
          </cell>
        </row>
        <row r="5637">
          <cell r="A5637" t="str">
            <v>2023-01455</v>
          </cell>
          <cell r="B5637">
            <v>510956</v>
          </cell>
          <cell r="C5637" t="str">
            <v>2023-01455</v>
          </cell>
          <cell r="D5637" t="str">
            <v>MOVISTAR</v>
          </cell>
          <cell r="E5637" t="str">
            <v>DESPACHO</v>
          </cell>
          <cell r="F5637" t="str">
            <v>NORMAL</v>
          </cell>
          <cell r="G5637" t="str">
            <v>031080202301455</v>
          </cell>
          <cell r="H5637">
            <v>44964</v>
          </cell>
          <cell r="I5637" t="str">
            <v>ENTREGADO</v>
          </cell>
          <cell r="J5637">
            <v>44965</v>
          </cell>
          <cell r="K5637" t="str">
            <v>NORPHONE C.C. SHOPPING MANTA_LOURDES BRAVO</v>
          </cell>
          <cell r="L5637" t="str">
            <v>AV. 4 DE NOVIEMBRE, MANTA 130210   LOCAL 21 PLANTA ALTA</v>
          </cell>
        </row>
        <row r="5638">
          <cell r="A5638" t="str">
            <v>2023-01456</v>
          </cell>
          <cell r="B5638">
            <v>510957</v>
          </cell>
          <cell r="C5638" t="str">
            <v>2023-01456</v>
          </cell>
          <cell r="D5638" t="str">
            <v>MOVISTAR</v>
          </cell>
          <cell r="E5638" t="str">
            <v>DESPACHO</v>
          </cell>
          <cell r="F5638" t="str">
            <v>NORMAL</v>
          </cell>
          <cell r="G5638" t="str">
            <v>031080202301456</v>
          </cell>
          <cell r="H5638">
            <v>44964</v>
          </cell>
          <cell r="I5638" t="str">
            <v>ENTREGADO</v>
          </cell>
          <cell r="J5638">
            <v>44965</v>
          </cell>
          <cell r="K5638" t="str">
            <v>AE CELISTICS CCI_KLEBER GRANDA_DANY IMBAQUINGO</v>
          </cell>
          <cell r="L5638" t="str">
            <v>AV AMAZONAS Y NACIONES UNIDAS CENTRO COMERCIAL INAQUITO LC 223 224</v>
          </cell>
        </row>
        <row r="5639">
          <cell r="A5639" t="str">
            <v>2023-01457</v>
          </cell>
          <cell r="B5639">
            <v>510958</v>
          </cell>
          <cell r="C5639" t="str">
            <v>2023-01457</v>
          </cell>
          <cell r="D5639" t="str">
            <v>MOVISTAR</v>
          </cell>
          <cell r="E5639" t="str">
            <v>DESPACHO</v>
          </cell>
          <cell r="F5639" t="str">
            <v>NORMAL</v>
          </cell>
          <cell r="G5639" t="str">
            <v>031080202301457</v>
          </cell>
          <cell r="H5639">
            <v>44964</v>
          </cell>
          <cell r="I5639" t="str">
            <v>ENTREGADO</v>
          </cell>
          <cell r="J5639">
            <v>44965</v>
          </cell>
          <cell r="K5639" t="str">
            <v xml:space="preserve">NORPHONE CAVS DAS LATACUNGA_LOURDES BRAVO </v>
          </cell>
          <cell r="L5639" t="str">
            <v>BELISARIO QUEVEDO 807 Y JUAN ABEL ECHEVERRIA  JUNTO ALMACENES LA GANGA ED. DE 3 PISOS LATACUNGA</v>
          </cell>
        </row>
        <row r="5640">
          <cell r="A5640" t="str">
            <v>2023-01458</v>
          </cell>
          <cell r="B5640">
            <v>510959</v>
          </cell>
          <cell r="C5640" t="str">
            <v>2023-01458</v>
          </cell>
          <cell r="D5640" t="str">
            <v>MOVISTAR</v>
          </cell>
          <cell r="E5640" t="str">
            <v>DESPACHO</v>
          </cell>
          <cell r="F5640" t="str">
            <v>NORMAL</v>
          </cell>
          <cell r="G5640" t="str">
            <v>031080202301458</v>
          </cell>
          <cell r="H5640">
            <v>44964</v>
          </cell>
          <cell r="I5640" t="str">
            <v>ENTREGADO</v>
          </cell>
          <cell r="J5640">
            <v>44965</v>
          </cell>
          <cell r="K5640" t="str">
            <v>NORPHONE CAYAMBE_PAOLA MORAN</v>
          </cell>
          <cell r="L5640" t="str">
            <v>GRAN AKI AV RESTAURACION Y JUNIN LOCAL ESQUINERO CAYAMBE</v>
          </cell>
        </row>
        <row r="5641">
          <cell r="A5641" t="str">
            <v>2023-01459</v>
          </cell>
          <cell r="B5641">
            <v>510960</v>
          </cell>
          <cell r="C5641" t="str">
            <v>2023-01459</v>
          </cell>
          <cell r="D5641" t="str">
            <v>MOVISTAR</v>
          </cell>
          <cell r="E5641" t="str">
            <v>DESPACHO</v>
          </cell>
          <cell r="F5641" t="str">
            <v>NORMAL</v>
          </cell>
          <cell r="G5641" t="str">
            <v>031080202301459</v>
          </cell>
          <cell r="H5641">
            <v>44964</v>
          </cell>
          <cell r="I5641" t="str">
            <v>ENTREGADO</v>
          </cell>
          <cell r="J5641">
            <v>44965</v>
          </cell>
          <cell r="K5641" t="str">
            <v>NORPHONE LA PLAZA IBARRA_PAOLA MORAN</v>
          </cell>
          <cell r="L5641" t="str">
            <v>LOCAL 22 Y 23 CCLA PLAZA AV MARIANO ACOSTA Y2147 Y VICTOR GOMEZ JURADO IBARRA</v>
          </cell>
        </row>
        <row r="5642">
          <cell r="A5642" t="str">
            <v>2023-01460</v>
          </cell>
          <cell r="B5642">
            <v>510961</v>
          </cell>
          <cell r="C5642" t="str">
            <v>2023-01460</v>
          </cell>
          <cell r="D5642" t="str">
            <v>MOVISTAR</v>
          </cell>
          <cell r="E5642" t="str">
            <v>DESPACHO</v>
          </cell>
          <cell r="F5642" t="str">
            <v>NORMAL</v>
          </cell>
          <cell r="G5642" t="str">
            <v>031080202301460</v>
          </cell>
          <cell r="H5642">
            <v>44964</v>
          </cell>
          <cell r="I5642" t="str">
            <v>ENTREGADO</v>
          </cell>
          <cell r="J5642">
            <v>44965</v>
          </cell>
          <cell r="K5642" t="str">
            <v>PDV NORPHONE ISLA SHOPPING RIOBAMBA_CARLOS JOSE CAMPOVERDE BERRU</v>
          </cell>
          <cell r="L5642" t="str">
            <v>PASEO SHOPPING RIOBAMBA ANTONIO JOSE DE SUCRE Y BEGONIAS PLANTA BAJA FRENTE A PHARMACYS RIOBAMBA</v>
          </cell>
        </row>
        <row r="5643">
          <cell r="A5643" t="str">
            <v>2023-01461</v>
          </cell>
          <cell r="B5643">
            <v>510962</v>
          </cell>
          <cell r="C5643" t="str">
            <v>2023-01461</v>
          </cell>
          <cell r="D5643" t="str">
            <v>MOVISTAR</v>
          </cell>
          <cell r="E5643" t="str">
            <v>DESPACHO</v>
          </cell>
          <cell r="F5643" t="str">
            <v>NORMAL</v>
          </cell>
          <cell r="G5643" t="str">
            <v>FT84556</v>
          </cell>
          <cell r="H5643">
            <v>44964</v>
          </cell>
          <cell r="I5643" t="str">
            <v>ENTREGADO</v>
          </cell>
          <cell r="J5643">
            <v>44965</v>
          </cell>
          <cell r="K5643" t="str">
            <v>PATRICIA ELIZABEHT IDUARTE CHAVEZ GUAYAQUIL_CHRISTIAN GUILLERMO JIMENEZ GABINO</v>
          </cell>
          <cell r="L5643" t="str">
            <v>AV JUAN TANCA MARENGO Y AV CONSTITUCION, EDIF. NOVIS (EXECUTIVE CENTER) TERCER PISO OFICINA 301, GUAYAQUIL</v>
          </cell>
        </row>
        <row r="5644">
          <cell r="A5644" t="str">
            <v>2023-01462</v>
          </cell>
          <cell r="B5644">
            <v>510963</v>
          </cell>
          <cell r="C5644" t="str">
            <v>2023-01462</v>
          </cell>
          <cell r="D5644" t="str">
            <v>MOVISTAR</v>
          </cell>
          <cell r="E5644" t="str">
            <v>DESPACHO</v>
          </cell>
          <cell r="F5644" t="str">
            <v>NORMAL</v>
          </cell>
          <cell r="G5644" t="str">
            <v>031080202301462</v>
          </cell>
          <cell r="H5644">
            <v>44964</v>
          </cell>
          <cell r="I5644" t="str">
            <v>ENTREGADO</v>
          </cell>
          <cell r="J5644">
            <v>44966</v>
          </cell>
          <cell r="K5644" t="str">
            <v>DISTEVSATT S.A. SANTA ROSA_DANNY AUGUSTO SANCHEZ ESPINOSA</v>
          </cell>
          <cell r="L5644" t="str">
            <v>ANTONIO JOSE DE SUCRE Y VEGA DAVILA  SANTA ROSA DE EL ORO SANTA ROSA EL ORO</v>
          </cell>
        </row>
        <row r="5645">
          <cell r="A5645" t="str">
            <v>2023-01463</v>
          </cell>
          <cell r="B5645">
            <v>510964</v>
          </cell>
          <cell r="C5645" t="str">
            <v>2023-01463</v>
          </cell>
          <cell r="D5645" t="str">
            <v>MOVISTAR</v>
          </cell>
          <cell r="E5645" t="str">
            <v>DESPACHO</v>
          </cell>
          <cell r="F5645" t="str">
            <v>NORMAL</v>
          </cell>
          <cell r="G5645" t="str">
            <v>FT84559</v>
          </cell>
          <cell r="H5645">
            <v>44964</v>
          </cell>
          <cell r="I5645" t="str">
            <v>ENTREGADO</v>
          </cell>
          <cell r="J5645">
            <v>44965</v>
          </cell>
          <cell r="K5645" t="str">
            <v>ELECTRONIC HUB LIMITED HUBSA GUAYAQUIL_DANIELA CORONEL</v>
          </cell>
          <cell r="L5645" t="str">
            <v>Km1 Via Samborondon, CC Buena Vista Plaza, Torre 5 Oficina 3</v>
          </cell>
        </row>
        <row r="5646">
          <cell r="A5646" t="str">
            <v>2023-01464</v>
          </cell>
          <cell r="B5646">
            <v>510965</v>
          </cell>
          <cell r="C5646" t="str">
            <v>2023-01464</v>
          </cell>
          <cell r="D5646" t="str">
            <v>MOVISTAR</v>
          </cell>
          <cell r="E5646" t="str">
            <v>DESPACHO</v>
          </cell>
          <cell r="F5646" t="str">
            <v>NORMAL</v>
          </cell>
          <cell r="G5646" t="str">
            <v>FT84617</v>
          </cell>
          <cell r="H5646">
            <v>44964</v>
          </cell>
          <cell r="I5646" t="str">
            <v>ENTREGADO</v>
          </cell>
          <cell r="J5646">
            <v>44965</v>
          </cell>
          <cell r="K5646" t="str">
            <v>CAVS AE SALESLAND AMERICA_DIEGO MENA</v>
          </cell>
          <cell r="L5646" t="str">
            <v>LAZA DE LAS AMERICAS INTERSECCION AV NACIONES UNIDAS Y REPUBLICA PB 6 2 QUITO</v>
          </cell>
        </row>
        <row r="5647">
          <cell r="A5647" t="str">
            <v>2023-01465</v>
          </cell>
          <cell r="B5647">
            <v>510966</v>
          </cell>
          <cell r="C5647" t="str">
            <v>2023-01465</v>
          </cell>
          <cell r="D5647" t="str">
            <v>MOVISTAR</v>
          </cell>
          <cell r="E5647" t="str">
            <v>DESPACHO</v>
          </cell>
          <cell r="F5647" t="str">
            <v>NORMAL</v>
          </cell>
          <cell r="G5647" t="str">
            <v>031080202301465</v>
          </cell>
          <cell r="H5647">
            <v>44964</v>
          </cell>
          <cell r="I5647" t="str">
            <v>ENTREGADO</v>
          </cell>
          <cell r="J5647">
            <v>44965</v>
          </cell>
          <cell r="K5647" t="str">
            <v>CAVS AE SALESLAND CONDADO_DIEGO MENA</v>
          </cell>
          <cell r="L5647" t="str">
            <v>AV DE LA PRENSA Y AV KENNED CENTRO COMERCIAL CONDADO SHOPING NIVEL 3 NUM L35 4 355 QUITO</v>
          </cell>
        </row>
        <row r="5648">
          <cell r="A5648" t="str">
            <v>2023-01466</v>
          </cell>
          <cell r="B5648">
            <v>510967</v>
          </cell>
          <cell r="C5648" t="str">
            <v>2023-01466</v>
          </cell>
          <cell r="D5648" t="str">
            <v>MOVISTAR</v>
          </cell>
          <cell r="E5648" t="str">
            <v>DESPACHO</v>
          </cell>
          <cell r="F5648" t="str">
            <v>NORMAL</v>
          </cell>
          <cell r="G5648" t="str">
            <v>IC6663</v>
          </cell>
          <cell r="H5648">
            <v>44964</v>
          </cell>
          <cell r="I5648" t="str">
            <v>ENTREGADO</v>
          </cell>
          <cell r="J5648">
            <v>44965</v>
          </cell>
          <cell r="K5648" t="str">
            <v>CAVS AE SALESLAND CUENCA CENTRO_DIEGO MENA</v>
          </cell>
          <cell r="L5648" t="str">
            <v>CALLE BOLIVAR Y LUIS CORDERO N 755 CUENCA</v>
          </cell>
        </row>
        <row r="5649">
          <cell r="A5649" t="str">
            <v>2023-01467</v>
          </cell>
          <cell r="B5649">
            <v>510968</v>
          </cell>
          <cell r="C5649" t="str">
            <v>2023-01467</v>
          </cell>
          <cell r="D5649" t="str">
            <v>MOVISTAR</v>
          </cell>
          <cell r="E5649" t="str">
            <v>DESPACHO</v>
          </cell>
          <cell r="F5649" t="str">
            <v>NORMAL</v>
          </cell>
          <cell r="G5649" t="str">
            <v>IC6664</v>
          </cell>
          <cell r="H5649">
            <v>44964</v>
          </cell>
          <cell r="I5649" t="str">
            <v>ENTREGADO</v>
          </cell>
          <cell r="J5649">
            <v>44965</v>
          </cell>
          <cell r="K5649" t="str">
            <v>CAVS AE SALESLAND CUENCA REMIGIO_DIEGO MENA</v>
          </cell>
          <cell r="L5649" t="str">
            <v>AV REMIGIO CCRESPO Y FEDERICO PROANO NUM 294 CUENCA</v>
          </cell>
        </row>
        <row r="5650">
          <cell r="A5650" t="str">
            <v>2023-01468</v>
          </cell>
          <cell r="B5650">
            <v>510969</v>
          </cell>
          <cell r="C5650" t="str">
            <v>2023-01468</v>
          </cell>
          <cell r="D5650" t="str">
            <v>MOVISTAR</v>
          </cell>
          <cell r="E5650" t="str">
            <v>DESPACHO</v>
          </cell>
          <cell r="F5650" t="str">
            <v>NORMAL</v>
          </cell>
          <cell r="G5650" t="str">
            <v>031080202301468</v>
          </cell>
          <cell r="H5650">
            <v>44964</v>
          </cell>
          <cell r="I5650" t="str">
            <v>ENTREGADO</v>
          </cell>
          <cell r="J5650">
            <v>44965</v>
          </cell>
          <cell r="K5650" t="str">
            <v xml:space="preserve">CAVS AE SALESLAND MACHALA_MENA DIEGO </v>
          </cell>
          <cell r="L5650" t="str">
            <v>CALLE ROCAFUERTE 1005 ENTRE 09 DE MAYO Y GUAYAS</v>
          </cell>
        </row>
        <row r="5651">
          <cell r="A5651" t="str">
            <v>2023-01469</v>
          </cell>
          <cell r="B5651">
            <v>510970</v>
          </cell>
          <cell r="C5651" t="str">
            <v>2023-01469</v>
          </cell>
          <cell r="D5651" t="str">
            <v>MOVISTAR</v>
          </cell>
          <cell r="E5651" t="str">
            <v>DESPACHO</v>
          </cell>
          <cell r="F5651" t="str">
            <v>NORMAL</v>
          </cell>
          <cell r="G5651" t="str">
            <v>031080202301469</v>
          </cell>
          <cell r="H5651">
            <v>44964</v>
          </cell>
          <cell r="I5651" t="str">
            <v>ENTREGADO</v>
          </cell>
          <cell r="J5651">
            <v>44965</v>
          </cell>
          <cell r="K5651" t="str">
            <v>CAVS AE SALESLAND RECREO_DIEGO MENA</v>
          </cell>
          <cell r="L5651" t="str">
            <v>AV PEDRO VICENTE MALDONADO CENTRO COMERCIAL RECREO NUM 37 45PLANTA BAJA QUITO</v>
          </cell>
        </row>
        <row r="5652">
          <cell r="A5652" t="str">
            <v>2023-01470</v>
          </cell>
          <cell r="B5652">
            <v>510971</v>
          </cell>
          <cell r="C5652" t="str">
            <v>2023-01470</v>
          </cell>
          <cell r="D5652" t="str">
            <v>MOVISTAR</v>
          </cell>
          <cell r="E5652" t="str">
            <v>DESPACHO</v>
          </cell>
          <cell r="F5652" t="str">
            <v>NORMAL</v>
          </cell>
          <cell r="G5652" t="str">
            <v>031080202301470</v>
          </cell>
          <cell r="H5652">
            <v>44964</v>
          </cell>
          <cell r="I5652" t="str">
            <v>ENTREGADO</v>
          </cell>
          <cell r="J5652">
            <v>44965</v>
          </cell>
          <cell r="K5652" t="str">
            <v>CAVS AE SALESLAND SCALA_DIEGO FERNANDO MENA VILLALBA</v>
          </cell>
          <cell r="L5652" t="str">
            <v>Kilometro 12 ½, Parroquia de Cumbaya, CENTRO COMERCIAL SCALA SHOPPING, Planta Baja, Local L104</v>
          </cell>
        </row>
        <row r="5653">
          <cell r="A5653" t="str">
            <v>2023-01471</v>
          </cell>
          <cell r="B5653">
            <v>510972</v>
          </cell>
          <cell r="C5653" t="str">
            <v>2023-01471</v>
          </cell>
          <cell r="D5653" t="str">
            <v>TUENTI</v>
          </cell>
          <cell r="E5653" t="str">
            <v>DESPACHO</v>
          </cell>
          <cell r="F5653" t="str">
            <v>NORMAL</v>
          </cell>
          <cell r="G5653" t="str">
            <v>031080202301471</v>
          </cell>
          <cell r="H5653">
            <v>44964</v>
          </cell>
          <cell r="I5653" t="str">
            <v>ENTREGADO</v>
          </cell>
          <cell r="J5653">
            <v>44965</v>
          </cell>
          <cell r="K5653" t="str">
            <v>JORGE ISAAC CENTENO M&amp;M_JORGE ISAAC CENTENO URETA</v>
          </cell>
          <cell r="L5653" t="str">
            <v>CALLE OLMEDO ENTRE 9 DE OCTUBRE Y PEDRO GUAL A LADO DE LA CEVICHERIA PP2</v>
          </cell>
        </row>
        <row r="5654">
          <cell r="A5654" t="str">
            <v>2023-01472</v>
          </cell>
          <cell r="B5654">
            <v>510973</v>
          </cell>
          <cell r="C5654" t="str">
            <v>2023-01472</v>
          </cell>
          <cell r="D5654" t="str">
            <v>TUENTI</v>
          </cell>
          <cell r="E5654" t="str">
            <v>DESPACHO</v>
          </cell>
          <cell r="F5654" t="str">
            <v>NORMAL</v>
          </cell>
          <cell r="G5654" t="str">
            <v>FT84618</v>
          </cell>
          <cell r="H5654">
            <v>44964</v>
          </cell>
          <cell r="I5654" t="str">
            <v>ENTREGADO</v>
          </cell>
          <cell r="J5654">
            <v>44965</v>
          </cell>
          <cell r="K5654" t="str">
            <v>KATYNA IVONNE VALLADARES SALAZAR_Katyna Valladares</v>
          </cell>
          <cell r="L5654" t="str">
            <v xml:space="preserve"> Urb. Mastodontes. Calle N88 # N86-399 y Calle N86c .(4ta transversal ) Carcelen. </v>
          </cell>
        </row>
        <row r="5655">
          <cell r="A5655" t="str">
            <v>2023-01473</v>
          </cell>
          <cell r="B5655">
            <v>510974</v>
          </cell>
          <cell r="C5655" t="str">
            <v>2023-01473</v>
          </cell>
          <cell r="D5655" t="str">
            <v>TUENTI</v>
          </cell>
          <cell r="E5655" t="str">
            <v>DESPACHO</v>
          </cell>
          <cell r="F5655" t="str">
            <v>NORMAL</v>
          </cell>
          <cell r="G5655" t="str">
            <v>031080202301473</v>
          </cell>
          <cell r="H5655">
            <v>44964</v>
          </cell>
          <cell r="I5655" t="str">
            <v>ENTREGADO</v>
          </cell>
          <cell r="J5655">
            <v>44965</v>
          </cell>
          <cell r="K5655" t="str">
            <v>MARLMOBILE MANABI_YENNY ENA SALTOS REYES</v>
          </cell>
          <cell r="L5655" t="str">
            <v>Calle 13 Av. 13 diagonal a Oro Fino</v>
          </cell>
        </row>
        <row r="5656">
          <cell r="A5656" t="str">
            <v>2023-01474</v>
          </cell>
          <cell r="B5656">
            <v>510975</v>
          </cell>
          <cell r="C5656" t="str">
            <v>2023-01474</v>
          </cell>
          <cell r="D5656" t="str">
            <v>TUENTI</v>
          </cell>
          <cell r="E5656" t="str">
            <v>DESPACHO</v>
          </cell>
          <cell r="F5656" t="str">
            <v>NORMAL</v>
          </cell>
          <cell r="G5656" t="str">
            <v>031080202301474</v>
          </cell>
          <cell r="H5656">
            <v>44964</v>
          </cell>
          <cell r="I5656" t="str">
            <v>ENTREGADO</v>
          </cell>
          <cell r="J5656">
            <v>44965</v>
          </cell>
          <cell r="K5656" t="str">
            <v>JORGE ISAAC CENTENO URETA_JORGE ISAAC CENTENO URETA</v>
          </cell>
          <cell r="L5656" t="str">
            <v>CALLE 13 ENTRE AV 16 Y AV 17</v>
          </cell>
        </row>
        <row r="5657">
          <cell r="A5657" t="str">
            <v>2023-01475</v>
          </cell>
          <cell r="B5657">
            <v>510976</v>
          </cell>
          <cell r="C5657" t="str">
            <v>2023-01475</v>
          </cell>
          <cell r="D5657" t="str">
            <v>TUENTI</v>
          </cell>
          <cell r="E5657" t="str">
            <v>DESPACHO</v>
          </cell>
          <cell r="F5657" t="str">
            <v>NORMAL</v>
          </cell>
          <cell r="G5657" t="str">
            <v>FT84578</v>
          </cell>
          <cell r="H5657">
            <v>44964</v>
          </cell>
          <cell r="I5657" t="str">
            <v>ENTREGADO</v>
          </cell>
          <cell r="J5657">
            <v>44965</v>
          </cell>
          <cell r="K5657" t="str">
            <v>RAUL ANTONIO ALVAREZ JARAMILLO_Raul Alvarez</v>
          </cell>
          <cell r="L5657" t="str">
            <v>Cdla. La Herradura mz8 v14, planta alta, entre Banco Bolivariano de la  Francisco de Orellana.</v>
          </cell>
        </row>
        <row r="5658">
          <cell r="A5658" t="str">
            <v>2023-01435</v>
          </cell>
          <cell r="B5658">
            <v>510936</v>
          </cell>
          <cell r="C5658" t="str">
            <v>2023-01435</v>
          </cell>
          <cell r="D5658" t="str">
            <v>MOVISTAR</v>
          </cell>
          <cell r="E5658" t="str">
            <v>DESPACHO</v>
          </cell>
          <cell r="F5658" t="str">
            <v>NORMAL</v>
          </cell>
          <cell r="G5658" t="str">
            <v>031080202301435</v>
          </cell>
          <cell r="H5658">
            <v>44964</v>
          </cell>
          <cell r="I5658" t="str">
            <v>ENTREGADO</v>
          </cell>
          <cell r="J5658">
            <v>44965</v>
          </cell>
          <cell r="K5658" t="str">
            <v>AE CELISTICS MALTERIA LATACUNGA_MARIA JOSE TOBAR ZAMBRANO</v>
          </cell>
          <cell r="L5658" t="str">
            <v>AV. ELOY ALFARO ENTRE CALLE GATAZO Y AV. MARCO AURELIO SUBIA, CENTRO COMERCIAL LA MALTERIA PLAZA, PLANTA BAJA, LOCAL PB-007</v>
          </cell>
        </row>
        <row r="5659">
          <cell r="A5659" t="str">
            <v>2023-01436</v>
          </cell>
          <cell r="B5659">
            <v>510937</v>
          </cell>
          <cell r="C5659" t="str">
            <v>2023-01436</v>
          </cell>
          <cell r="D5659" t="str">
            <v>MOVISTAR</v>
          </cell>
          <cell r="E5659" t="str">
            <v>DESPACHO</v>
          </cell>
          <cell r="F5659" t="str">
            <v>NORMAL</v>
          </cell>
          <cell r="G5659" t="str">
            <v>031080202301436</v>
          </cell>
          <cell r="H5659">
            <v>44964</v>
          </cell>
          <cell r="I5659" t="str">
            <v>ENTREGADO</v>
          </cell>
          <cell r="J5659">
            <v>44965</v>
          </cell>
          <cell r="K5659" t="str">
            <v>CAVS AE NORPHONE EL CONDADO_PUSDA CHEZA ERIKA ELIZABETH</v>
          </cell>
          <cell r="L5659" t="str">
            <v>AVENIDA DE LA PRENSA Y AVENIDA KENNEDY CC CONDADO SHOPPING  LOCAL 314 FRENTE A KIA</v>
          </cell>
        </row>
        <row r="5660">
          <cell r="A5660" t="str">
            <v>2023-01437</v>
          </cell>
          <cell r="B5660">
            <v>510938</v>
          </cell>
          <cell r="C5660" t="str">
            <v>2023-01437</v>
          </cell>
          <cell r="D5660" t="str">
            <v>MOVISTAR</v>
          </cell>
          <cell r="E5660" t="str">
            <v>DESPACHO</v>
          </cell>
          <cell r="F5660" t="str">
            <v>NORMAL</v>
          </cell>
          <cell r="G5660" t="str">
            <v>031080202301437</v>
          </cell>
          <cell r="H5660">
            <v>44964</v>
          </cell>
          <cell r="I5660" t="str">
            <v>ENTREGADO</v>
          </cell>
          <cell r="J5660">
            <v>44965</v>
          </cell>
          <cell r="K5660" t="str">
            <v xml:space="preserve">AE NORPHONE SANTO DOMINGO_LOURDES BRAVO </v>
          </cell>
          <cell r="L5660" t="str">
            <v>Av Quito &amp; Av. Abraham Calazaccon. C C. Paseo Shoping. Local 15 Frente a Computron al Lado de Crocs</v>
          </cell>
        </row>
        <row r="5661">
          <cell r="A5661" t="str">
            <v>2023-01438</v>
          </cell>
          <cell r="B5661">
            <v>510939</v>
          </cell>
          <cell r="C5661" t="str">
            <v>2023-01438</v>
          </cell>
          <cell r="D5661" t="str">
            <v>MOVISTAR</v>
          </cell>
          <cell r="E5661" t="str">
            <v>DESPACHO</v>
          </cell>
          <cell r="F5661" t="str">
            <v>NORMAL</v>
          </cell>
          <cell r="G5661" t="str">
            <v>031080202301438</v>
          </cell>
          <cell r="H5661">
            <v>44964</v>
          </cell>
          <cell r="I5661" t="str">
            <v>ENTREGADO</v>
          </cell>
          <cell r="J5661">
            <v>44965</v>
          </cell>
          <cell r="K5661" t="str">
            <v>AE CELISTICS PORTAL SHOPPING_KLEBER GRANDA_DANY IMBAQUINGO</v>
          </cell>
          <cell r="L5661" t="str">
            <v xml:space="preserve">GALO PLAZA LASSO Y AV SIMON BOLIVAR CC PORTAL SHOPPING TERCER PISO P350 LOCAL MOVISTAR </v>
          </cell>
        </row>
        <row r="5662">
          <cell r="A5662" t="str">
            <v>2023-01439</v>
          </cell>
          <cell r="B5662">
            <v>510940</v>
          </cell>
          <cell r="C5662" t="str">
            <v>2023-01439</v>
          </cell>
          <cell r="D5662" t="str">
            <v>MOVISTAR</v>
          </cell>
          <cell r="E5662" t="str">
            <v>DESPACHO</v>
          </cell>
          <cell r="F5662" t="str">
            <v>NORMAL</v>
          </cell>
          <cell r="G5662" t="str">
            <v>031080202301439</v>
          </cell>
          <cell r="H5662">
            <v>44964</v>
          </cell>
          <cell r="I5662" t="str">
            <v>ENTREGADO</v>
          </cell>
          <cell r="J5662">
            <v>44965</v>
          </cell>
          <cell r="K5662" t="str">
            <v>CAVS AE NORPHONE EL JARDIN_PAOLA MORAN</v>
          </cell>
          <cell r="L5662" t="str">
            <v xml:space="preserve">AV AMAZONAS N6  114 Y REPUBLICA CC EL JARDIN  </v>
          </cell>
        </row>
        <row r="5663">
          <cell r="A5663" t="str">
            <v>11797</v>
          </cell>
          <cell r="B5663">
            <v>510932</v>
          </cell>
          <cell r="C5663" t="str">
            <v>11797</v>
          </cell>
          <cell r="D5663" t="str">
            <v>MOVISTAR</v>
          </cell>
          <cell r="E5663" t="str">
            <v>RETIRO</v>
          </cell>
          <cell r="F5663" t="str">
            <v>NORMAL</v>
          </cell>
          <cell r="G5663" t="str">
            <v>031002004242795</v>
          </cell>
          <cell r="H5663">
            <v>44964</v>
          </cell>
          <cell r="I5663" t="str">
            <v>ENTREGADO</v>
          </cell>
          <cell r="J5663">
            <v>44972</v>
          </cell>
          <cell r="K5663" t="str">
            <v>FLEXNET - LI</v>
          </cell>
          <cell r="L5663" t="str">
            <v>CALLE 28 DE JUNIO S/N Y GARCIA MORENO ENTRADA LLANO GRANDE</v>
          </cell>
        </row>
        <row r="5664">
          <cell r="A5664" t="str">
            <v>11798</v>
          </cell>
          <cell r="B5664">
            <v>510933</v>
          </cell>
          <cell r="C5664" t="str">
            <v>11798</v>
          </cell>
          <cell r="D5664" t="str">
            <v>MOVISTAR</v>
          </cell>
          <cell r="E5664" t="str">
            <v>RETIRO</v>
          </cell>
          <cell r="F5664" t="str">
            <v>NORMAL</v>
          </cell>
          <cell r="G5664" t="str">
            <v>IC6614</v>
          </cell>
          <cell r="H5664">
            <v>44964</v>
          </cell>
          <cell r="I5664" t="str">
            <v>ENTREGADO</v>
          </cell>
          <cell r="J5664">
            <v>44965</v>
          </cell>
          <cell r="K5664" t="str">
            <v>FLEXNET - LI</v>
          </cell>
          <cell r="L5664" t="str">
            <v>CALLE 28 DE JUNIO S/N Y GARCIA MORENO ENTRADA LLANO GRANDE</v>
          </cell>
        </row>
        <row r="5665">
          <cell r="A5665" t="str">
            <v>11799</v>
          </cell>
          <cell r="B5665">
            <v>510934</v>
          </cell>
          <cell r="C5665" t="str">
            <v>11799</v>
          </cell>
          <cell r="D5665" t="str">
            <v>MOVISTAR</v>
          </cell>
          <cell r="E5665" t="str">
            <v>RETIRO</v>
          </cell>
          <cell r="F5665" t="str">
            <v>NORMAL</v>
          </cell>
          <cell r="G5665" t="str">
            <v>IC6615</v>
          </cell>
          <cell r="H5665">
            <v>44964</v>
          </cell>
          <cell r="I5665" t="str">
            <v>ENTREGADO</v>
          </cell>
          <cell r="J5665">
            <v>44965</v>
          </cell>
          <cell r="K5665" t="str">
            <v>FLEXNET - LI</v>
          </cell>
          <cell r="L5665" t="str">
            <v>CALLE 28 DE JUNIO S/N Y GARCIA MORENO ENTRADA LLANO GRANDE</v>
          </cell>
        </row>
        <row r="5666">
          <cell r="A5666" t="str">
            <v>11800</v>
          </cell>
          <cell r="B5666">
            <v>510935</v>
          </cell>
          <cell r="C5666" t="str">
            <v>11800</v>
          </cell>
          <cell r="D5666" t="str">
            <v>MOVISTAR</v>
          </cell>
          <cell r="E5666" t="str">
            <v>RETIRO</v>
          </cell>
          <cell r="F5666" t="str">
            <v>NORMAL</v>
          </cell>
          <cell r="G5666" t="str">
            <v>031002004242751</v>
          </cell>
          <cell r="H5666">
            <v>44964</v>
          </cell>
          <cell r="I5666" t="str">
            <v>ENTREGADO</v>
          </cell>
          <cell r="J5666">
            <v>44972</v>
          </cell>
          <cell r="K5666" t="str">
            <v>FLEXNET - LI</v>
          </cell>
          <cell r="L5666" t="str">
            <v>CALLE 28 DE JUNIO S/N Y GARCIA MORENO ENTRADA LLANO GRANDE</v>
          </cell>
        </row>
        <row r="5667">
          <cell r="A5667" t="str">
            <v>RETCONECEL_UIO012</v>
          </cell>
          <cell r="B5667">
            <v>510931</v>
          </cell>
          <cell r="C5667" t="str">
            <v>RETCONECEL_UIO012</v>
          </cell>
          <cell r="D5667" t="str">
            <v>CONECEL_DOCUMENTOS</v>
          </cell>
          <cell r="E5667" t="str">
            <v>DESPACHO</v>
          </cell>
          <cell r="G5667" t="str">
            <v/>
          </cell>
          <cell r="H5667">
            <v>44964</v>
          </cell>
          <cell r="I5667" t="str">
            <v>ENTREGADO</v>
          </cell>
          <cell r="J5667">
            <v>44965</v>
          </cell>
          <cell r="K5667" t="str">
            <v>FLEXNET UIO</v>
          </cell>
          <cell r="L5667" t="str">
            <v>DIRECCION: PANAMERICANA NORTE KM 12 1/2, 28 DE JUNIO Y GARCIA MORENO, QUITO 170208</v>
          </cell>
        </row>
        <row r="5668">
          <cell r="A5668" t="str">
            <v>53656</v>
          </cell>
          <cell r="B5668">
            <v>510916</v>
          </cell>
          <cell r="C5668" t="str">
            <v>53656</v>
          </cell>
          <cell r="D5668" t="str">
            <v>DEGSO</v>
          </cell>
          <cell r="E5668" t="str">
            <v>DESPACHO</v>
          </cell>
          <cell r="F5668" t="str">
            <v>NORMAL</v>
          </cell>
          <cell r="G5668" t="str">
            <v>FT84528</v>
          </cell>
          <cell r="H5668">
            <v>44964</v>
          </cell>
          <cell r="I5668" t="str">
            <v>ENTREGADO</v>
          </cell>
          <cell r="J5668">
            <v>44965</v>
          </cell>
          <cell r="K5668" t="str">
            <v>F.V.-AREA ANDINA S.A.</v>
          </cell>
          <cell r="L5668" t="str">
            <v>DIRECCION: AUTOPISTA VALLE DE LOS CHILLOS ? KM 25  TEL 2332233 BODEGA DE GRIFERIA</v>
          </cell>
        </row>
        <row r="5669">
          <cell r="A5669" t="str">
            <v>53658</v>
          </cell>
          <cell r="B5669">
            <v>510917</v>
          </cell>
          <cell r="C5669" t="str">
            <v>53658</v>
          </cell>
          <cell r="D5669" t="str">
            <v>DEGSO</v>
          </cell>
          <cell r="E5669" t="str">
            <v>DESPACHO</v>
          </cell>
          <cell r="F5669" t="str">
            <v>NORMAL</v>
          </cell>
          <cell r="G5669" t="str">
            <v>FT84529</v>
          </cell>
          <cell r="H5669">
            <v>44964</v>
          </cell>
          <cell r="I5669" t="str">
            <v>ENTREGADO</v>
          </cell>
          <cell r="J5669">
            <v>44965</v>
          </cell>
          <cell r="K5669" t="str">
            <v>PRODIESEL CIA. LTDA.</v>
          </cell>
          <cell r="L5669" t="str">
            <v>DIRECCION: SUR -   EL PROGRESO OE1-199 Y LLACAO, BARRIO EL CARMEN ? SECTOR MERCADO MAYORISTA ?ATENCION ING JORGE CAMPOS</v>
          </cell>
        </row>
        <row r="5670">
          <cell r="A5670" t="str">
            <v>20003099645138</v>
          </cell>
          <cell r="B5670">
            <v>510914</v>
          </cell>
          <cell r="C5670" t="str">
            <v>20003099645138</v>
          </cell>
          <cell r="D5670" t="str">
            <v>BRELDYNG</v>
          </cell>
          <cell r="E5670" t="str">
            <v>DESPACHO</v>
          </cell>
          <cell r="F5670" t="str">
            <v>NORMAL</v>
          </cell>
          <cell r="G5670" t="str">
            <v>031002004242180</v>
          </cell>
          <cell r="H5670">
            <v>44964</v>
          </cell>
          <cell r="I5670" t="str">
            <v>ENTREGADO</v>
          </cell>
          <cell r="J5670">
            <v>44967</v>
          </cell>
          <cell r="K5670" t="str">
            <v>MARIUXI AHIMARA ZAMBRANO MARCILLO</v>
          </cell>
          <cell r="L5670" t="str">
            <v>TRABAJO / SANTO DOMINGO / SANTO DOMINGO / SANTO DOMINGO / AV QUITO / SN / RIO TOACHI / AV QUITO Y RIO TOACHI EN BANECUADOR REF FR AL PUENTE DE DESNIVEL</v>
          </cell>
        </row>
        <row r="5671">
          <cell r="A5671" t="str">
            <v>2023-01417</v>
          </cell>
          <cell r="B5671">
            <v>510863</v>
          </cell>
          <cell r="C5671" t="str">
            <v>2023-01417</v>
          </cell>
          <cell r="D5671" t="str">
            <v>MOVISTAR</v>
          </cell>
          <cell r="E5671" t="str">
            <v>DESPACHO</v>
          </cell>
          <cell r="F5671" t="str">
            <v>NORMAL</v>
          </cell>
          <cell r="G5671" t="str">
            <v>FT84521</v>
          </cell>
          <cell r="H5671">
            <v>44964</v>
          </cell>
          <cell r="I5671" t="str">
            <v>ENTREGADO</v>
          </cell>
          <cell r="J5671">
            <v>44966</v>
          </cell>
          <cell r="K5671" t="str">
            <v>SERVICIO TECNICO DISTRIBUIDOR QUITO_PAOLA ANDRANGO</v>
          </cell>
          <cell r="L5671" t="str">
            <v>Antonio Flor n74-105 y Joaquin Mancheno Carcelen Industrial</v>
          </cell>
        </row>
        <row r="5672">
          <cell r="A5672" t="str">
            <v>2023-01418</v>
          </cell>
          <cell r="B5672">
            <v>510864</v>
          </cell>
          <cell r="C5672" t="str">
            <v>2023-01418</v>
          </cell>
          <cell r="D5672" t="str">
            <v>MOVISTAR</v>
          </cell>
          <cell r="E5672" t="str">
            <v>DESPACHO</v>
          </cell>
          <cell r="F5672" t="str">
            <v>NORMAL</v>
          </cell>
          <cell r="G5672" t="str">
            <v>FT84522</v>
          </cell>
          <cell r="H5672">
            <v>44964</v>
          </cell>
          <cell r="I5672" t="str">
            <v>ENTREGADO</v>
          </cell>
          <cell r="J5672">
            <v>44965</v>
          </cell>
          <cell r="K5672" t="str">
            <v>TECECAB CALLE PICHINCHA_Zaida Moreira</v>
          </cell>
          <cell r="L5672" t="str">
            <v>AV. AMAZONAS N21-147 Y ROCA</v>
          </cell>
        </row>
        <row r="5673">
          <cell r="A5673" t="str">
            <v>2023-01419</v>
          </cell>
          <cell r="B5673">
            <v>510865</v>
          </cell>
          <cell r="C5673" t="str">
            <v>2023-01419</v>
          </cell>
          <cell r="D5673" t="str">
            <v>MOVISTAR</v>
          </cell>
          <cell r="E5673" t="str">
            <v>DESPACHO</v>
          </cell>
          <cell r="F5673" t="str">
            <v>NORMAL</v>
          </cell>
          <cell r="G5673" t="str">
            <v>031080202301419</v>
          </cell>
          <cell r="H5673">
            <v>44964</v>
          </cell>
          <cell r="I5673" t="str">
            <v>ENTREGADO</v>
          </cell>
          <cell r="J5673">
            <v>44966</v>
          </cell>
          <cell r="K5673" t="str">
            <v>GRUPO ROMERO (C.C. MALL EL FORTIN)_ROMERO RODRIGUEZ MAURENY GEANELLA</v>
          </cell>
          <cell r="L5673" t="str">
            <v>AV PERIMETRAL CALLE CASUARINA CENTRO COMERCIAL  MALL DEL FORTIN</v>
          </cell>
        </row>
        <row r="5674">
          <cell r="A5674" t="str">
            <v>2023-01420</v>
          </cell>
          <cell r="B5674">
            <v>510866</v>
          </cell>
          <cell r="C5674" t="str">
            <v>2023-01420</v>
          </cell>
          <cell r="D5674" t="str">
            <v>MOVISTAR</v>
          </cell>
          <cell r="E5674" t="str">
            <v>DESPACHO</v>
          </cell>
          <cell r="F5674" t="str">
            <v>NORMAL</v>
          </cell>
          <cell r="G5674" t="str">
            <v>031080202301420</v>
          </cell>
          <cell r="H5674">
            <v>44964</v>
          </cell>
          <cell r="I5674" t="str">
            <v>ENTREGADO</v>
          </cell>
          <cell r="J5674">
            <v>44965</v>
          </cell>
          <cell r="K5674" t="str">
            <v>MOVIPHONE ZONIFICACION CA,AR_GALO PALLAROSO</v>
          </cell>
          <cell r="L5674" t="str">
            <v>ENEMAZA 513 ENTRE LUIS CORDERO Y AV 24 DE MAYO AZOGUES AZOGUES CANAR</v>
          </cell>
        </row>
        <row r="5675">
          <cell r="A5675" t="str">
            <v>2023-01421</v>
          </cell>
          <cell r="B5675">
            <v>510867</v>
          </cell>
          <cell r="C5675" t="str">
            <v>2023-01421</v>
          </cell>
          <cell r="D5675" t="str">
            <v>MOVISTAR</v>
          </cell>
          <cell r="E5675" t="str">
            <v>DESPACHO</v>
          </cell>
          <cell r="F5675" t="str">
            <v>NORMAL</v>
          </cell>
          <cell r="G5675" t="str">
            <v>031080202301421</v>
          </cell>
          <cell r="H5675">
            <v>44964</v>
          </cell>
          <cell r="I5675" t="str">
            <v>ENTREGADO</v>
          </cell>
          <cell r="J5675">
            <v>44966</v>
          </cell>
          <cell r="K5675" t="str">
            <v>MOVIPHONE LOJA Y ZAMORA_MARIA CARIDAD CRESPO VICUNA</v>
          </cell>
          <cell r="L5675" t="str">
            <v>4 DE MAYO  19727 Y EMILIANO ORTEGA  EDIFICIO DEL RIO OFICINA 9 PISO 2</v>
          </cell>
        </row>
        <row r="5676">
          <cell r="A5676" t="str">
            <v>2023-01422</v>
          </cell>
          <cell r="B5676">
            <v>510868</v>
          </cell>
          <cell r="C5676" t="str">
            <v>2023-01422</v>
          </cell>
          <cell r="D5676" t="str">
            <v>MOVISTAR</v>
          </cell>
          <cell r="E5676" t="str">
            <v>DESPACHO</v>
          </cell>
          <cell r="F5676" t="str">
            <v>NORMAL</v>
          </cell>
          <cell r="G5676" t="str">
            <v>031080202301422</v>
          </cell>
          <cell r="H5676">
            <v>44964</v>
          </cell>
          <cell r="I5676" t="str">
            <v>ENTREGADO</v>
          </cell>
          <cell r="J5676">
            <v>44966</v>
          </cell>
          <cell r="K5676" t="str">
            <v>MOVIPHONE EL ORO_CRISTIAN MORQUECHO</v>
          </cell>
          <cell r="L5676" t="str">
            <v>ED. MURANO OF. 106 PISO 1 CALLE ROCAFUERTE E 9 DE MAYO Y GUAYAS JUNTO A FISCALIA</v>
          </cell>
        </row>
        <row r="5677">
          <cell r="A5677" t="str">
            <v>2023-01423</v>
          </cell>
          <cell r="B5677">
            <v>510869</v>
          </cell>
          <cell r="C5677" t="str">
            <v>2023-01423</v>
          </cell>
          <cell r="D5677" t="str">
            <v>MOVISTAR</v>
          </cell>
          <cell r="E5677" t="str">
            <v>DESPACHO</v>
          </cell>
          <cell r="F5677" t="str">
            <v>NORMAL</v>
          </cell>
          <cell r="G5677" t="str">
            <v>031080202301423</v>
          </cell>
          <cell r="H5677">
            <v>44964</v>
          </cell>
          <cell r="I5677" t="str">
            <v>ENTREGADO</v>
          </cell>
          <cell r="J5677">
            <v>44965</v>
          </cell>
          <cell r="K5677" t="str">
            <v>JUANA ELIZABETH OLIVO ZAMBRANO DURAN_JUANA ELIZABETH OLIVO ZAMBRANO</v>
          </cell>
          <cell r="L5677" t="str">
            <v>CDLA EL RECREO II SL04 MZ 249</v>
          </cell>
        </row>
        <row r="5678">
          <cell r="A5678" t="str">
            <v>2023-01424</v>
          </cell>
          <cell r="B5678">
            <v>510870</v>
          </cell>
          <cell r="C5678" t="str">
            <v>2023-01424</v>
          </cell>
          <cell r="D5678" t="str">
            <v>MOVISTAR</v>
          </cell>
          <cell r="E5678" t="str">
            <v>DESPACHO</v>
          </cell>
          <cell r="F5678" t="str">
            <v>NORMAL</v>
          </cell>
          <cell r="G5678" t="str">
            <v>031080202301424</v>
          </cell>
          <cell r="H5678">
            <v>44964</v>
          </cell>
          <cell r="I5678" t="str">
            <v>ENTREGADO</v>
          </cell>
          <cell r="J5678">
            <v>44965</v>
          </cell>
          <cell r="K5678" t="str">
            <v>MOVIPHONE AZUAY_EMILI ZUNIGA</v>
          </cell>
          <cell r="L5678" t="str">
            <v xml:space="preserve">MANUEL VEGA Y SUCRE SN </v>
          </cell>
        </row>
        <row r="5679">
          <cell r="A5679" t="str">
            <v>2023-01425</v>
          </cell>
          <cell r="B5679">
            <v>510871</v>
          </cell>
          <cell r="C5679" t="str">
            <v>2023-01425</v>
          </cell>
          <cell r="D5679" t="str">
            <v>MOVISTAR</v>
          </cell>
          <cell r="E5679" t="str">
            <v>DESPACHO</v>
          </cell>
          <cell r="F5679" t="str">
            <v>NORMAL</v>
          </cell>
          <cell r="G5679" t="str">
            <v>031080202301425</v>
          </cell>
          <cell r="H5679">
            <v>44964</v>
          </cell>
          <cell r="I5679" t="str">
            <v>ENTREGADO</v>
          </cell>
          <cell r="J5679">
            <v>44966</v>
          </cell>
          <cell r="K5679" t="str">
            <v>MOVIPHONE ZONIFICADO LOJA CALLE_Lenin Crespo</v>
          </cell>
          <cell r="L5679" t="str">
            <v>AV 24 DE MAYO  Y EMILIANO ORTEGA - EDF EL RIO - TERCER PISO OFC 9  (JUNTO A OFICINAS DE TAME )</v>
          </cell>
        </row>
        <row r="5680">
          <cell r="A5680" t="str">
            <v>2023-01426</v>
          </cell>
          <cell r="B5680">
            <v>510872</v>
          </cell>
          <cell r="C5680" t="str">
            <v>2023-01426</v>
          </cell>
          <cell r="D5680" t="str">
            <v>MOVISTAR</v>
          </cell>
          <cell r="E5680" t="str">
            <v>DESPACHO</v>
          </cell>
          <cell r="F5680" t="str">
            <v>NORMAL</v>
          </cell>
          <cell r="G5680" t="str">
            <v>IC6665</v>
          </cell>
          <cell r="H5680">
            <v>44964</v>
          </cell>
          <cell r="I5680" t="str">
            <v>ENTREGADO</v>
          </cell>
          <cell r="J5680">
            <v>44965</v>
          </cell>
          <cell r="K5680" t="str">
            <v>MOVIPHONE CIA. TDA Venta Directa_Lenin Crespo</v>
          </cell>
          <cell r="L5680" t="str">
            <v>Manuel Vega y Sucre</v>
          </cell>
        </row>
        <row r="5681">
          <cell r="A5681" t="str">
            <v>2023-01427</v>
          </cell>
          <cell r="B5681">
            <v>510873</v>
          </cell>
          <cell r="C5681" t="str">
            <v>2023-01427</v>
          </cell>
          <cell r="D5681" t="str">
            <v>MOVISTAR</v>
          </cell>
          <cell r="E5681" t="str">
            <v>DESPACHO</v>
          </cell>
          <cell r="F5681" t="str">
            <v>NORMAL</v>
          </cell>
          <cell r="G5681" t="str">
            <v>031080202301427</v>
          </cell>
          <cell r="H5681">
            <v>44964</v>
          </cell>
          <cell r="I5681" t="str">
            <v>ENTREGADO</v>
          </cell>
          <cell r="J5681">
            <v>44965</v>
          </cell>
          <cell r="K5681" t="str">
            <v>KS COMUNICATIONS_KAREN SALES</v>
          </cell>
          <cell r="L5681" t="str">
            <v>AV LIBERTAD 703 Y MANABI ESMERALDAS ESMERALDAS ESMERALDAS</v>
          </cell>
        </row>
        <row r="5682">
          <cell r="A5682" t="str">
            <v>2023-01428</v>
          </cell>
          <cell r="B5682">
            <v>510874</v>
          </cell>
          <cell r="C5682" t="str">
            <v>2023-01428</v>
          </cell>
          <cell r="D5682" t="str">
            <v>MOVISTAR</v>
          </cell>
          <cell r="E5682" t="str">
            <v>DESPACHO</v>
          </cell>
          <cell r="F5682" t="str">
            <v>NORMAL</v>
          </cell>
          <cell r="G5682" t="str">
            <v>IC6662</v>
          </cell>
          <cell r="H5682">
            <v>44964</v>
          </cell>
          <cell r="I5682" t="str">
            <v>ENTREGADO</v>
          </cell>
          <cell r="J5682">
            <v>44965</v>
          </cell>
          <cell r="K5682" t="str">
            <v>OC OPTIMUSCELL_ANA LUCIA MOGROVEJO AZANZA</v>
          </cell>
          <cell r="L5682" t="str">
            <v>LUIS CORDERO 7100 Y PRESIDENTE CORDOVA ESQUINA JUNTO A LA CASA DE LA CULTURA FRENTE A LOS BOMBEROS</v>
          </cell>
        </row>
        <row r="5683">
          <cell r="A5683" t="str">
            <v>2023-01429</v>
          </cell>
          <cell r="B5683">
            <v>510875</v>
          </cell>
          <cell r="C5683" t="str">
            <v>2023-01429</v>
          </cell>
          <cell r="D5683" t="str">
            <v>MOVISTAR</v>
          </cell>
          <cell r="E5683" t="str">
            <v>DESPACHO</v>
          </cell>
          <cell r="F5683" t="str">
            <v>NORMAL</v>
          </cell>
          <cell r="G5683" t="str">
            <v>031080202301429</v>
          </cell>
          <cell r="H5683">
            <v>44964</v>
          </cell>
          <cell r="I5683" t="str">
            <v>ENTREGADO</v>
          </cell>
          <cell r="J5683">
            <v>44966</v>
          </cell>
          <cell r="K5683" t="str">
            <v>MOVIPHONE ZONIFICADO MACHALA CALLE_Lenin Crespo</v>
          </cell>
          <cell r="L5683" t="str">
            <v>Rocafuerte y 9 de Mayo</v>
          </cell>
        </row>
        <row r="5684">
          <cell r="A5684" t="str">
            <v>2023-01430</v>
          </cell>
          <cell r="B5684">
            <v>510876</v>
          </cell>
          <cell r="C5684" t="str">
            <v>2023-01430</v>
          </cell>
          <cell r="D5684" t="str">
            <v>MOVISTAR</v>
          </cell>
          <cell r="E5684" t="str">
            <v>DESPACHO</v>
          </cell>
          <cell r="F5684" t="str">
            <v>NORMAL</v>
          </cell>
          <cell r="G5684" t="str">
            <v>031080202301430</v>
          </cell>
          <cell r="H5684">
            <v>44964</v>
          </cell>
          <cell r="I5684" t="str">
            <v>ENTREGADO</v>
          </cell>
          <cell r="J5684">
            <v>44965</v>
          </cell>
          <cell r="K5684" t="str">
            <v>AE CELISTICS CCI_KLEBER GRANDA_DANY IMBAQUINGO</v>
          </cell>
          <cell r="L5684" t="str">
            <v>AV AMAZONAS Y NACIONES UNIDAS CENTRO COMERCIAL INAQUITO LC 223 224</v>
          </cell>
        </row>
        <row r="5685">
          <cell r="A5685" t="str">
            <v>2023-01431</v>
          </cell>
          <cell r="B5685">
            <v>510877</v>
          </cell>
          <cell r="C5685" t="str">
            <v>2023-01431</v>
          </cell>
          <cell r="D5685" t="str">
            <v>MOVISTAR</v>
          </cell>
          <cell r="E5685" t="str">
            <v>DESPACHO</v>
          </cell>
          <cell r="F5685" t="str">
            <v>NORMAL</v>
          </cell>
          <cell r="G5685" t="str">
            <v>FT84534</v>
          </cell>
          <cell r="H5685">
            <v>44964</v>
          </cell>
          <cell r="I5685" t="str">
            <v>ENTREGADO</v>
          </cell>
          <cell r="J5685">
            <v>44965</v>
          </cell>
          <cell r="K5685" t="str">
            <v xml:space="preserve">AE NORPHONE 9 DE OCT_LOURDES BRAVO </v>
          </cell>
          <cell r="L5685" t="str">
            <v xml:space="preserve">9 DE OCTUBRE ENTRE PEDRO CARBO Y GENERAL CORDOVA, EDIFICIO SAN FRANCISCO 300 LOCAL NO. 8 PLANTA BAJA (PARTE EXTERIOR) </v>
          </cell>
        </row>
        <row r="5686">
          <cell r="A5686" t="str">
            <v>2023-01432</v>
          </cell>
          <cell r="B5686">
            <v>510878</v>
          </cell>
          <cell r="C5686" t="str">
            <v>2023-01432</v>
          </cell>
          <cell r="D5686" t="str">
            <v>MOVISTAR</v>
          </cell>
          <cell r="E5686" t="str">
            <v>DESPACHO</v>
          </cell>
          <cell r="F5686" t="str">
            <v>NORMAL</v>
          </cell>
          <cell r="G5686" t="str">
            <v>031080202301432</v>
          </cell>
          <cell r="H5686">
            <v>44964</v>
          </cell>
          <cell r="I5686" t="str">
            <v>ENTREGADO</v>
          </cell>
          <cell r="J5686">
            <v>44965</v>
          </cell>
          <cell r="K5686" t="str">
            <v>AE NORPHONE MALL DEL SOL_Andy Solorzano - Samantha Enriquez</v>
          </cell>
          <cell r="L5686" t="str">
            <v>AV. JOAQUIN ORRANTIA Y AV. CONSTITUCION. PARROQUIA TARQUI 4TO PSJ. 1 NE.POSTAL 090513</v>
          </cell>
        </row>
        <row r="5687">
          <cell r="A5687" t="str">
            <v>2023-01433</v>
          </cell>
          <cell r="B5687">
            <v>510879</v>
          </cell>
          <cell r="C5687" t="str">
            <v>2023-01433</v>
          </cell>
          <cell r="D5687" t="str">
            <v>MOVISTAR</v>
          </cell>
          <cell r="E5687" t="str">
            <v>DESPACHO</v>
          </cell>
          <cell r="F5687" t="str">
            <v>NORMAL</v>
          </cell>
          <cell r="G5687" t="str">
            <v>031080202301433</v>
          </cell>
          <cell r="H5687">
            <v>44964</v>
          </cell>
          <cell r="I5687" t="str">
            <v>ENTREGADO</v>
          </cell>
          <cell r="J5687">
            <v>44965</v>
          </cell>
          <cell r="K5687" t="str">
            <v>AE NORPHONE PORTOVIEJO_JORGE EDUARDO GUZMAN BENITEZ</v>
          </cell>
          <cell r="L5687" t="str">
            <v>Av. America y, Jorge Washington, Portoviejo LOCAL 16 Y 17 PLANTA BAJA</v>
          </cell>
        </row>
        <row r="5688">
          <cell r="A5688" t="str">
            <v>2023-01434</v>
          </cell>
          <cell r="B5688">
            <v>510880</v>
          </cell>
          <cell r="C5688" t="str">
            <v>2023-01434</v>
          </cell>
          <cell r="D5688" t="str">
            <v>MOVISTAR</v>
          </cell>
          <cell r="E5688" t="str">
            <v>DESPACHO</v>
          </cell>
          <cell r="F5688" t="str">
            <v>NORMAL</v>
          </cell>
          <cell r="G5688" t="str">
            <v>031080202301434</v>
          </cell>
          <cell r="H5688">
            <v>44964</v>
          </cell>
          <cell r="I5688" t="str">
            <v>ENTREGADO</v>
          </cell>
          <cell r="J5688">
            <v>44965</v>
          </cell>
          <cell r="K5688" t="str">
            <v>AE NORPHONE RIOBAMBA_LOURDES BRAVO</v>
          </cell>
          <cell r="L5688" t="str">
            <v>10 DE AGOSTO Y GARCIA MORENO ESQUINA LOCAL PLANTA BAJA DIAGONAL BANCO INTERNACIONAL</v>
          </cell>
        </row>
        <row r="5689">
          <cell r="A5689" t="str">
            <v>BREDEV_000011</v>
          </cell>
          <cell r="B5689">
            <v>510862</v>
          </cell>
          <cell r="C5689" t="str">
            <v>BREDEV_000011</v>
          </cell>
          <cell r="D5689" t="str">
            <v>CONECEL_DOCUMENTOS</v>
          </cell>
          <cell r="E5689" t="str">
            <v>DESPACHO</v>
          </cell>
          <cell r="G5689" t="str">
            <v>FT84419</v>
          </cell>
          <cell r="H5689">
            <v>44964</v>
          </cell>
          <cell r="I5689" t="str">
            <v>ENTREGADO</v>
          </cell>
          <cell r="J5689">
            <v>44965</v>
          </cell>
          <cell r="K5689" t="str">
            <v>LOURDES QUINTERO (BREDLYNG)</v>
          </cell>
          <cell r="L5689" t="str">
            <v>OFC BRELDYNG CALLE 7MO PASAJE 37ª Y V. EMILIO ROMERO, BODEGAS DE FERRETERIA ESPINOZA, BODEGA #8 (EXACTAMENTE QUEDA EN LA JUAN TANCA MARENGO KM. 4.5 PASANDO LA COCA COLA</v>
          </cell>
        </row>
        <row r="5690">
          <cell r="A5690" t="str">
            <v>23-314</v>
          </cell>
          <cell r="B5690">
            <v>510856</v>
          </cell>
          <cell r="C5690" t="str">
            <v>23-314</v>
          </cell>
          <cell r="D5690" t="str">
            <v>VENTURA</v>
          </cell>
          <cell r="E5690" t="str">
            <v>DESPACHO</v>
          </cell>
          <cell r="F5690" t="str">
            <v>NORMAL</v>
          </cell>
          <cell r="G5690" t="str">
            <v>FT84588</v>
          </cell>
          <cell r="H5690">
            <v>44964</v>
          </cell>
          <cell r="I5690" t="str">
            <v>ENTREGADO</v>
          </cell>
          <cell r="J5690">
            <v>44965</v>
          </cell>
          <cell r="K5690" t="str">
            <v>ASSA CUMBAYA</v>
          </cell>
          <cell r="L5690" t="str">
            <v>AV INTEROCEANICA Y PASAJE LEONIDAS PLAZA</v>
          </cell>
        </row>
        <row r="5691">
          <cell r="A5691" t="str">
            <v>23-312</v>
          </cell>
          <cell r="B5691">
            <v>510857</v>
          </cell>
          <cell r="C5691" t="str">
            <v>23-312</v>
          </cell>
          <cell r="D5691" t="str">
            <v>VENTURA</v>
          </cell>
          <cell r="E5691" t="str">
            <v>DESPACHO</v>
          </cell>
          <cell r="F5691" t="str">
            <v>NORMAL</v>
          </cell>
          <cell r="G5691" t="str">
            <v>FT84596</v>
          </cell>
          <cell r="H5691">
            <v>44964</v>
          </cell>
          <cell r="I5691" t="str">
            <v>ENTREGADO</v>
          </cell>
          <cell r="J5691">
            <v>44965</v>
          </cell>
          <cell r="K5691" t="str">
            <v>ASSA VALLE</v>
          </cell>
          <cell r="L5691" t="str">
            <v>CALLE ISABELA ENTRE AV. SAN LUIS Y AV.GENERAL</v>
          </cell>
        </row>
        <row r="5692">
          <cell r="A5692" t="str">
            <v>23-313</v>
          </cell>
          <cell r="B5692">
            <v>510858</v>
          </cell>
          <cell r="C5692" t="str">
            <v>23-313</v>
          </cell>
          <cell r="D5692" t="str">
            <v>VENTURA</v>
          </cell>
          <cell r="E5692" t="str">
            <v>DESPACHO</v>
          </cell>
          <cell r="F5692" t="str">
            <v>NORMAL</v>
          </cell>
          <cell r="G5692" t="str">
            <v>FT84457</v>
          </cell>
          <cell r="H5692">
            <v>44964</v>
          </cell>
          <cell r="I5692" t="str">
            <v>ENTREGADO</v>
          </cell>
          <cell r="J5692">
            <v>44965</v>
          </cell>
          <cell r="K5692" t="str">
            <v>DISMARKLUB GYE</v>
          </cell>
          <cell r="L5692" t="str">
            <v>AV. CARLOS JULIO AROSEMENA KM 11 ½</v>
          </cell>
        </row>
        <row r="5693">
          <cell r="A5693" t="str">
            <v>23-315</v>
          </cell>
          <cell r="B5693">
            <v>510860</v>
          </cell>
          <cell r="C5693" t="str">
            <v>23-315</v>
          </cell>
          <cell r="D5693" t="str">
            <v>VENTURA</v>
          </cell>
          <cell r="E5693" t="str">
            <v>DESPACHO</v>
          </cell>
          <cell r="F5693" t="str">
            <v>NORMAL</v>
          </cell>
          <cell r="G5693" t="str">
            <v>031002004243186</v>
          </cell>
          <cell r="H5693">
            <v>44964</v>
          </cell>
          <cell r="I5693" t="str">
            <v>ENTREGADO</v>
          </cell>
          <cell r="J5693">
            <v>44965</v>
          </cell>
          <cell r="K5693" t="str">
            <v>ASSA AMBATO MATRIZ</v>
          </cell>
          <cell r="L5693" t="str">
            <v>AV. ATAHUALPA Y RIO GUAYLLABAMBA</v>
          </cell>
        </row>
        <row r="5694">
          <cell r="A5694" t="str">
            <v>23-317</v>
          </cell>
          <cell r="B5694">
            <v>510861</v>
          </cell>
          <cell r="C5694" t="str">
            <v>23-317</v>
          </cell>
          <cell r="D5694" t="str">
            <v>VENTURA</v>
          </cell>
          <cell r="E5694" t="str">
            <v>DESPACHO</v>
          </cell>
          <cell r="F5694" t="str">
            <v>NORMAL</v>
          </cell>
          <cell r="G5694" t="str">
            <v>FT84591</v>
          </cell>
          <cell r="H5694">
            <v>44964</v>
          </cell>
          <cell r="I5694" t="str">
            <v>ENTREGADO</v>
          </cell>
          <cell r="J5694">
            <v>44965</v>
          </cell>
          <cell r="K5694" t="str">
            <v>AUTOEASTERN SANGOLQUI</v>
          </cell>
          <cell r="L5694" t="str">
            <v>V. GRAL. ENRIQUEZ 2179 C.C. CIBONEY PLAZA PB 4</v>
          </cell>
        </row>
        <row r="5695">
          <cell r="A5695" t="str">
            <v>20003104039773</v>
          </cell>
          <cell r="B5695">
            <v>510835</v>
          </cell>
          <cell r="C5695" t="str">
            <v>20003104039773</v>
          </cell>
          <cell r="D5695" t="str">
            <v>CONECEL</v>
          </cell>
          <cell r="E5695" t="str">
            <v>DESPACHO</v>
          </cell>
          <cell r="F5695" t="str">
            <v>NORMAL</v>
          </cell>
          <cell r="G5695" t="str">
            <v>031002004242597</v>
          </cell>
          <cell r="H5695">
            <v>44964</v>
          </cell>
          <cell r="I5695" t="str">
            <v>DEVOLUCION_EN_PROCESO</v>
          </cell>
          <cell r="J5695">
            <v>44970</v>
          </cell>
          <cell r="K5695" t="str">
            <v xml:space="preserve">CARLOS EDUARDO BURNEO MOGROVEJO / </v>
          </cell>
          <cell r="L5695" t="str">
            <v>LOJA / EL SAGRARIO / CALLE SUCRE Y JUAN DE SALINAS EN CASA 3 PISO CON CERAMINCA JUNTO A BODEGA DE TRANSITO EL VIAJERO Y LABORATORIO OPTICO LLAMAR ANTES DE LA ENTREGA</v>
          </cell>
        </row>
        <row r="5696">
          <cell r="A5696" t="str">
            <v>20003104047216</v>
          </cell>
          <cell r="B5696">
            <v>510844</v>
          </cell>
          <cell r="C5696" t="str">
            <v>20003104047216</v>
          </cell>
          <cell r="D5696" t="str">
            <v>CONECEL</v>
          </cell>
          <cell r="E5696" t="str">
            <v>DESPACHO</v>
          </cell>
          <cell r="F5696" t="str">
            <v>NORMAL</v>
          </cell>
          <cell r="G5696" t="str">
            <v>GR20003104047216</v>
          </cell>
          <cell r="H5696">
            <v>44964</v>
          </cell>
          <cell r="I5696" t="str">
            <v>DEVOLUCION_EN_PROCESO</v>
          </cell>
          <cell r="J5696">
            <v>44971</v>
          </cell>
          <cell r="K5696" t="str">
            <v>RONALD WELINGTON HERNANDEZ CHOEZ / HERNANDEZ CHOEZ LENNY ELBA</v>
          </cell>
          <cell r="L5696" t="str">
            <v>MANTA / JIPIJAPA / KM6 1/2 VIA A MANTA A 600 METROS CENTRO RECREACIONAL SAN SEBANTIAN CASA DE COLOR AZUL DE 1 PISO</v>
          </cell>
        </row>
        <row r="5697">
          <cell r="A5697" t="str">
            <v>20003104801200</v>
          </cell>
          <cell r="B5697">
            <v>510849</v>
          </cell>
          <cell r="C5697" t="str">
            <v>20003104801200</v>
          </cell>
          <cell r="D5697" t="str">
            <v>CONECEL</v>
          </cell>
          <cell r="E5697" t="str">
            <v>DESPACHO</v>
          </cell>
          <cell r="F5697" t="str">
            <v>NORMAL</v>
          </cell>
          <cell r="G5697" t="str">
            <v>GR20003104801200</v>
          </cell>
          <cell r="H5697">
            <v>44964</v>
          </cell>
          <cell r="I5697" t="str">
            <v>DEVOLUCION_EN_PROCESO</v>
          </cell>
          <cell r="J5697">
            <v>44970</v>
          </cell>
          <cell r="K5697" t="str">
            <v xml:space="preserve">CARLOS ORLANDO LUNA TIPAN / </v>
          </cell>
          <cell r="L5697" t="str">
            <v>SANTO DOMINGO / BOMBOLI / BARRIO EL ROSARIO AV ABRAHAM CALAZACON Y ANDRADE MARIN EN CENTRO DE SALUD DE LOS ROSALES CONSULTORIO 5 PLANTA BAJA A UNA CUADRA DE ECUATEL</v>
          </cell>
        </row>
        <row r="5698">
          <cell r="A5698" t="str">
            <v>RET23-003</v>
          </cell>
          <cell r="B5698">
            <v>510832</v>
          </cell>
          <cell r="C5698" t="str">
            <v>RET23-003</v>
          </cell>
          <cell r="D5698" t="str">
            <v>MOVISTAR</v>
          </cell>
          <cell r="E5698" t="str">
            <v>RETIRO</v>
          </cell>
          <cell r="F5698" t="str">
            <v>NORMAL</v>
          </cell>
          <cell r="G5698" t="str">
            <v>FTR46160</v>
          </cell>
          <cell r="H5698">
            <v>44964</v>
          </cell>
          <cell r="I5698" t="str">
            <v>ENTREGADO</v>
          </cell>
          <cell r="J5698">
            <v>44964</v>
          </cell>
          <cell r="K5698" t="str">
            <v>FLEXNET - LI</v>
          </cell>
          <cell r="L5698" t="str">
            <v>CALLE 28 DE JUNIO S/N Y GARCIA MORENO ENTRADA LLANO GRANDE</v>
          </cell>
        </row>
        <row r="5699">
          <cell r="A5699" t="str">
            <v>LDDGYEA0051</v>
          </cell>
          <cell r="B5699">
            <v>510824</v>
          </cell>
          <cell r="C5699" t="str">
            <v>LDDGYEA0051</v>
          </cell>
          <cell r="D5699" t="str">
            <v>CONECEL_DOCUMENTOS</v>
          </cell>
          <cell r="E5699" t="str">
            <v>DESPACHO</v>
          </cell>
          <cell r="F5699" t="str">
            <v>NORMAL</v>
          </cell>
          <cell r="G5699" t="str">
            <v>FT84431</v>
          </cell>
          <cell r="H5699">
            <v>44964</v>
          </cell>
          <cell r="I5699" t="str">
            <v>ENTREGADO</v>
          </cell>
          <cell r="J5699">
            <v>44965</v>
          </cell>
          <cell r="K5699" t="str">
            <v>Stephanie Perez ACC/Paola Loja ACC-OPE Equipos</v>
          </cell>
          <cell r="L5699" t="str">
            <v>GYE - Centro Comercial Garzo centro-ACC/REGULARIZACIONES</v>
          </cell>
        </row>
        <row r="5700">
          <cell r="A5700" t="str">
            <v>LDDGYEB0051</v>
          </cell>
          <cell r="B5700">
            <v>510825</v>
          </cell>
          <cell r="C5700" t="str">
            <v>LDDGYEB0051</v>
          </cell>
          <cell r="D5700" t="str">
            <v>CONECEL_DOCUMENTOS</v>
          </cell>
          <cell r="E5700" t="str">
            <v>DESPACHO</v>
          </cell>
          <cell r="F5700" t="str">
            <v>NORMAL</v>
          </cell>
          <cell r="G5700" t="str">
            <v>FT84432</v>
          </cell>
          <cell r="H5700">
            <v>44964</v>
          </cell>
          <cell r="I5700" t="str">
            <v>ENTREGADO</v>
          </cell>
          <cell r="J5700">
            <v>44965</v>
          </cell>
          <cell r="K5700" t="str">
            <v>Stephanie Perez ACC</v>
          </cell>
          <cell r="L5700" t="str">
            <v>GYE - Centro Comercial Garzo centro-ACC</v>
          </cell>
        </row>
        <row r="5701">
          <cell r="A5701" t="str">
            <v>LDDUIOC0033</v>
          </cell>
          <cell r="B5701">
            <v>510826</v>
          </cell>
          <cell r="C5701" t="str">
            <v>LDDUIOC0033</v>
          </cell>
          <cell r="D5701" t="str">
            <v>CONECEL_DOCUMENTOS</v>
          </cell>
          <cell r="E5701" t="str">
            <v>DESPACHO</v>
          </cell>
          <cell r="F5701" t="str">
            <v>NORMAL</v>
          </cell>
          <cell r="G5701" t="str">
            <v>FT84437</v>
          </cell>
          <cell r="H5701">
            <v>44964</v>
          </cell>
          <cell r="I5701" t="str">
            <v>ENTREGADO</v>
          </cell>
          <cell r="J5701">
            <v>44965</v>
          </cell>
          <cell r="K5701" t="str">
            <v>Yoel Ramirez/ADT</v>
          </cell>
          <cell r="L5701" t="str">
            <v>Quito: Yanez Pinzon y Colon Edificio Rigel piso 3</v>
          </cell>
        </row>
        <row r="5702">
          <cell r="A5702" t="str">
            <v>LDDUIOE0055</v>
          </cell>
          <cell r="B5702">
            <v>510827</v>
          </cell>
          <cell r="C5702" t="str">
            <v>LDDUIOE0055</v>
          </cell>
          <cell r="D5702" t="str">
            <v>CONECEL_DOCUMENTOS</v>
          </cell>
          <cell r="E5702" t="str">
            <v>DESPACHO</v>
          </cell>
          <cell r="F5702" t="str">
            <v>NORMAL</v>
          </cell>
          <cell r="G5702" t="str">
            <v>FT84438</v>
          </cell>
          <cell r="H5702">
            <v>44964</v>
          </cell>
          <cell r="I5702" t="str">
            <v>ENTREGADO</v>
          </cell>
          <cell r="J5702">
            <v>44965</v>
          </cell>
          <cell r="K5702" t="str">
            <v>Maria Fernanda Munoz/CANT</v>
          </cell>
          <cell r="L5702" t="str">
            <v xml:space="preserve">QUITO Av. 10 de Agosto N34-601 y Juan Pablo Sanz </v>
          </cell>
        </row>
        <row r="5703">
          <cell r="A5703" t="str">
            <v>LDDGYEF0050</v>
          </cell>
          <cell r="B5703">
            <v>510828</v>
          </cell>
          <cell r="C5703" t="str">
            <v>LDDGYEF0050</v>
          </cell>
          <cell r="D5703" t="str">
            <v>CONECEL_DOCUMENTOS</v>
          </cell>
          <cell r="E5703" t="str">
            <v>DESPACHO</v>
          </cell>
          <cell r="F5703" t="str">
            <v>NORMAL</v>
          </cell>
          <cell r="G5703" t="str">
            <v>FT84433</v>
          </cell>
          <cell r="H5703">
            <v>44964</v>
          </cell>
          <cell r="I5703" t="str">
            <v>ENTREGADO</v>
          </cell>
          <cell r="J5703">
            <v>44965</v>
          </cell>
          <cell r="K5703" t="str">
            <v>TOMAS ANDRADE/GSO/ALG</v>
          </cell>
          <cell r="L5703" t="str">
            <v xml:space="preserve"> Gye:  Urdenor 2 - parque empresarial colon , edificio Coloncorp B mezanine atras de Netlife</v>
          </cell>
        </row>
        <row r="5704">
          <cell r="A5704" t="str">
            <v>LDDGYEG0057</v>
          </cell>
          <cell r="B5704">
            <v>510829</v>
          </cell>
          <cell r="C5704" t="str">
            <v>LDDGYEG0057</v>
          </cell>
          <cell r="D5704" t="str">
            <v>CONECEL_DOCUMENTOS</v>
          </cell>
          <cell r="E5704" t="str">
            <v>DESPACHO</v>
          </cell>
          <cell r="F5704" t="str">
            <v>NORMAL</v>
          </cell>
          <cell r="G5704" t="str">
            <v>FT84434</v>
          </cell>
          <cell r="H5704">
            <v>44964</v>
          </cell>
          <cell r="I5704" t="str">
            <v>ENTREGADO</v>
          </cell>
          <cell r="J5704">
            <v>44965</v>
          </cell>
          <cell r="K5704" t="str">
            <v>GABRIELA SANDOVAL/PSG</v>
          </cell>
          <cell r="L5704" t="str">
            <v xml:space="preserve"> Gye:  Urdenor 2 - parque empresarial colon , edificio Coloncorp B mezanine atras de Netlife</v>
          </cell>
        </row>
        <row r="5705">
          <cell r="A5705" t="str">
            <v>LDDGYEH0037</v>
          </cell>
          <cell r="B5705">
            <v>510830</v>
          </cell>
          <cell r="C5705" t="str">
            <v>LDDGYEH0037</v>
          </cell>
          <cell r="D5705" t="str">
            <v>CONECEL_DOCUMENTOS</v>
          </cell>
          <cell r="E5705" t="str">
            <v>DESPACHO</v>
          </cell>
          <cell r="F5705" t="str">
            <v>NORMAL</v>
          </cell>
          <cell r="G5705" t="str">
            <v>FT84430</v>
          </cell>
          <cell r="H5705">
            <v>44964</v>
          </cell>
          <cell r="I5705" t="str">
            <v>ENTREGADO</v>
          </cell>
          <cell r="J5705">
            <v>44965</v>
          </cell>
          <cell r="K5705" t="str">
            <v>Lourdes Quinteros/OFC BRELDYNG</v>
          </cell>
          <cell r="L5705" t="str">
            <v>OFC BRELDYNG CALLE 7MO PASAJE 37ª Y V. EMILIO ROMERO, BODEGAS DE FERRETERIA ESPINOZA, bodega #8 (exactamente queda en la Juan Tanca Marengo km. 4.5 pasando la coca cola</v>
          </cell>
        </row>
        <row r="5706">
          <cell r="A5706" t="str">
            <v>2493617</v>
          </cell>
          <cell r="B5706">
            <v>510798</v>
          </cell>
          <cell r="C5706" t="str">
            <v>2493617</v>
          </cell>
          <cell r="D5706" t="str">
            <v>MDELIVERY</v>
          </cell>
          <cell r="E5706" t="str">
            <v>DESPACHO</v>
          </cell>
          <cell r="F5706" t="str">
            <v>NORMAL</v>
          </cell>
          <cell r="G5706" t="str">
            <v>FT84424</v>
          </cell>
          <cell r="H5706">
            <v>44964</v>
          </cell>
          <cell r="I5706" t="str">
            <v>ENTREGADO</v>
          </cell>
          <cell r="J5706">
            <v>44965</v>
          </cell>
          <cell r="K5706" t="str">
            <v>GEOVANNA LEMACHE CORONEL_JUAN SEBASTIAN MOREIRA LEMACHE</v>
          </cell>
          <cell r="L5706" t="str">
            <v>VERGELES SECTOR NORTE 14 DECIMO CUARTO PASAJE 3 NOROESTE MANZANA 007 17 Y N INGRESO POR DISENSA AUTOPISTA FRENTE A TORRE DE CLARO</v>
          </cell>
        </row>
        <row r="5707">
          <cell r="A5707" t="str">
            <v>2493618</v>
          </cell>
          <cell r="B5707">
            <v>510799</v>
          </cell>
          <cell r="C5707" t="str">
            <v>2493618</v>
          </cell>
          <cell r="D5707" t="str">
            <v>MDELIVERY</v>
          </cell>
          <cell r="E5707" t="str">
            <v>DESPACHO</v>
          </cell>
          <cell r="F5707" t="str">
            <v>NORMAL</v>
          </cell>
          <cell r="G5707" t="str">
            <v>IC6617</v>
          </cell>
          <cell r="H5707">
            <v>44964</v>
          </cell>
          <cell r="I5707" t="str">
            <v>ENTREGADO</v>
          </cell>
          <cell r="J5707">
            <v>44965</v>
          </cell>
          <cell r="K5707" t="str">
            <v xml:space="preserve">JORGE NIETO Y O DIEGO CORONEL_GRAIMAN CIA LTDA </v>
          </cell>
          <cell r="L5707" t="str">
            <v>MANUEL J CALLE Y CORNELIO MERCHA ESQUINA EDIFICIO FORUM 5TO PISO OFICINA 501</v>
          </cell>
        </row>
        <row r="5708">
          <cell r="A5708" t="str">
            <v>2493619</v>
          </cell>
          <cell r="B5708">
            <v>510800</v>
          </cell>
          <cell r="C5708" t="str">
            <v>2493619</v>
          </cell>
          <cell r="D5708" t="str">
            <v>MDELIVERY</v>
          </cell>
          <cell r="E5708" t="str">
            <v>DESPACHO</v>
          </cell>
          <cell r="F5708" t="str">
            <v>NORMAL</v>
          </cell>
          <cell r="G5708" t="str">
            <v>FT84448</v>
          </cell>
          <cell r="H5708">
            <v>44964</v>
          </cell>
          <cell r="I5708" t="str">
            <v>ENTREGADO</v>
          </cell>
          <cell r="J5708">
            <v>44965</v>
          </cell>
          <cell r="K5708" t="str">
            <v xml:space="preserve">JENNY EGUEZ_ALPINA PRODUCTOS ALIMENTICIOS ALPIECUADOR S A </v>
          </cell>
          <cell r="L5708" t="str">
            <v>Av Repubica y Pasaje Martin Carrion Edificio Pucara</v>
          </cell>
        </row>
        <row r="5709">
          <cell r="A5709" t="str">
            <v>2493620</v>
          </cell>
          <cell r="B5709">
            <v>510801</v>
          </cell>
          <cell r="C5709" t="str">
            <v>2493620</v>
          </cell>
          <cell r="D5709" t="str">
            <v>MDELIVERY</v>
          </cell>
          <cell r="E5709" t="str">
            <v>DESPACHO</v>
          </cell>
          <cell r="F5709" t="str">
            <v>NORMAL</v>
          </cell>
          <cell r="G5709" t="str">
            <v>FT84421</v>
          </cell>
          <cell r="H5709">
            <v>44964</v>
          </cell>
          <cell r="I5709" t="str">
            <v>ENTREGADO</v>
          </cell>
          <cell r="J5709">
            <v>44965</v>
          </cell>
          <cell r="K5709" t="str">
            <v>MARTHA TAMAYO VERA_ASOCIACION DE EMPLEADOS DEL BANCO DEL PICHINCHA SU</v>
          </cell>
          <cell r="L5709" t="str">
            <v>AV FCO DE ORELLANA Y JUSTIN CORNEJO PISO 5</v>
          </cell>
        </row>
        <row r="5710">
          <cell r="A5710" t="str">
            <v>2493630</v>
          </cell>
          <cell r="B5710">
            <v>510802</v>
          </cell>
          <cell r="C5710" t="str">
            <v>2493630</v>
          </cell>
          <cell r="D5710" t="str">
            <v>MDELIVERY</v>
          </cell>
          <cell r="E5710" t="str">
            <v>DESPACHO</v>
          </cell>
          <cell r="F5710" t="str">
            <v>NORMAL</v>
          </cell>
          <cell r="G5710" t="str">
            <v>FT84425</v>
          </cell>
          <cell r="H5710">
            <v>44964</v>
          </cell>
          <cell r="I5710" t="str">
            <v>ENTREGADO</v>
          </cell>
          <cell r="J5710">
            <v>44965</v>
          </cell>
          <cell r="K5710" t="str">
            <v xml:space="preserve"> OPTIDERMA S A _ OPTIDERMA S A </v>
          </cell>
          <cell r="L5710" t="str">
            <v>VICTOR HUGO ESCALA 808 Y LUIS ORRANTIA EDIF BETHANIA PISO 2 OFI 2A</v>
          </cell>
        </row>
        <row r="5711">
          <cell r="A5711" t="str">
            <v>2493631</v>
          </cell>
          <cell r="B5711">
            <v>510803</v>
          </cell>
          <cell r="C5711" t="str">
            <v>2493631</v>
          </cell>
          <cell r="D5711" t="str">
            <v>MDELIVERY</v>
          </cell>
          <cell r="E5711" t="str">
            <v>DESPACHO</v>
          </cell>
          <cell r="F5711" t="str">
            <v>NORMAL</v>
          </cell>
          <cell r="G5711" t="str">
            <v>IC6616</v>
          </cell>
          <cell r="H5711">
            <v>44964</v>
          </cell>
          <cell r="I5711" t="str">
            <v>DEVOLUCION_EN_PROCESO</v>
          </cell>
          <cell r="J5711">
            <v>44970</v>
          </cell>
          <cell r="K5711" t="str">
            <v xml:space="preserve"> EUROAGRO S A _ EUROAGRO S A </v>
          </cell>
          <cell r="L5711" t="str">
            <v xml:space="preserve">Remigio Romero y Remigio Tamariz Edificio Alborada Oficina 4 y 5 Planta baja </v>
          </cell>
        </row>
        <row r="5712">
          <cell r="A5712" t="str">
            <v>2493632</v>
          </cell>
          <cell r="B5712">
            <v>510804</v>
          </cell>
          <cell r="C5712" t="str">
            <v>2493632</v>
          </cell>
          <cell r="D5712" t="str">
            <v>MDELIVERY</v>
          </cell>
          <cell r="E5712" t="str">
            <v>DESPACHO</v>
          </cell>
          <cell r="F5712" t="str">
            <v>NORMAL</v>
          </cell>
          <cell r="G5712" t="str">
            <v>IC6620</v>
          </cell>
          <cell r="H5712">
            <v>44964</v>
          </cell>
          <cell r="I5712" t="str">
            <v>ENTREGADO</v>
          </cell>
          <cell r="J5712">
            <v>44965</v>
          </cell>
          <cell r="K5712" t="str">
            <v>FANNY LEON_HOTEL LUCUPA</v>
          </cell>
          <cell r="L5712" t="str">
            <v>ANTONIO BORRERO 8 44 Y MARISCAL SUCRE por favor pasa la gestora de 1 30 pm hasta las 6 pm</v>
          </cell>
        </row>
        <row r="5713">
          <cell r="A5713" t="str">
            <v>2493644</v>
          </cell>
          <cell r="B5713">
            <v>510805</v>
          </cell>
          <cell r="C5713" t="str">
            <v>2493644</v>
          </cell>
          <cell r="D5713" t="str">
            <v>MDELIVERY</v>
          </cell>
          <cell r="E5713" t="str">
            <v>DESPACHO</v>
          </cell>
          <cell r="F5713" t="str">
            <v>NORMAL</v>
          </cell>
          <cell r="G5713" t="str">
            <v>031080002493644</v>
          </cell>
          <cell r="H5713">
            <v>44964</v>
          </cell>
          <cell r="I5713" t="str">
            <v>ENTREGADO</v>
          </cell>
          <cell r="J5713">
            <v>44967</v>
          </cell>
          <cell r="K5713" t="str">
            <v>PATRICIA FLORES_SUPERMERCADO Y COMISARIATO HORTENCIA VARGAS DE JARA</v>
          </cell>
          <cell r="L5713" t="str">
            <v>COLOMBIA 23 41 Y LARREA</v>
          </cell>
        </row>
        <row r="5714">
          <cell r="A5714" t="str">
            <v>2493648</v>
          </cell>
          <cell r="B5714">
            <v>510807</v>
          </cell>
          <cell r="C5714" t="str">
            <v>2493648</v>
          </cell>
          <cell r="D5714" t="str">
            <v>MDELIVERY</v>
          </cell>
          <cell r="E5714" t="str">
            <v>DESPACHO</v>
          </cell>
          <cell r="F5714" t="str">
            <v>NORMAL</v>
          </cell>
          <cell r="G5714" t="str">
            <v>FT84426</v>
          </cell>
          <cell r="H5714">
            <v>44964</v>
          </cell>
          <cell r="I5714" t="str">
            <v>ENTREGADO</v>
          </cell>
          <cell r="J5714">
            <v>44965</v>
          </cell>
          <cell r="K5714" t="str">
            <v>STEFANIA JACQUELINE SUAREZ REYES_STEFANIA JACQUELINE SUAREZ REYES</v>
          </cell>
          <cell r="L5714" t="str">
            <v>PRADERA 2 MZ D10 V 38</v>
          </cell>
        </row>
        <row r="5715">
          <cell r="A5715" t="str">
            <v>2493649_1</v>
          </cell>
          <cell r="B5715">
            <v>510808</v>
          </cell>
          <cell r="C5715" t="str">
            <v>2493649_1</v>
          </cell>
          <cell r="D5715" t="str">
            <v>MDELIVERY</v>
          </cell>
          <cell r="E5715" t="str">
            <v>DESPACHO</v>
          </cell>
          <cell r="F5715" t="str">
            <v>NORMAL</v>
          </cell>
          <cell r="G5715" t="str">
            <v>031080024936491</v>
          </cell>
          <cell r="H5715">
            <v>44964</v>
          </cell>
          <cell r="I5715" t="str">
            <v>ENTREGADO</v>
          </cell>
          <cell r="J5715">
            <v>44966</v>
          </cell>
          <cell r="K5715" t="str">
            <v>ROY FRANKLIN AGUIRRE CASTRO_ROY FRANKLIN AGUIRRE CASTRO</v>
          </cell>
          <cell r="L5715" t="str">
            <v xml:space="preserve">Av Madero Vargas entre 17 y 18ava A lado de Oro Legal frente a servir frio </v>
          </cell>
        </row>
        <row r="5716">
          <cell r="A5716" t="str">
            <v>2493673</v>
          </cell>
          <cell r="B5716">
            <v>510809</v>
          </cell>
          <cell r="C5716" t="str">
            <v>2493673</v>
          </cell>
          <cell r="D5716" t="str">
            <v>MDELIVERY</v>
          </cell>
          <cell r="E5716" t="str">
            <v>DESPACHO</v>
          </cell>
          <cell r="F5716" t="str">
            <v>NORMAL</v>
          </cell>
          <cell r="G5716" t="str">
            <v>FT84420</v>
          </cell>
          <cell r="H5716">
            <v>44964</v>
          </cell>
          <cell r="I5716" t="str">
            <v>ENTREGADO</v>
          </cell>
          <cell r="J5716">
            <v>44965</v>
          </cell>
          <cell r="K5716" t="str">
            <v xml:space="preserve">DIANA ARANA_BOCKSEE S A </v>
          </cell>
          <cell r="L5716" t="str">
            <v xml:space="preserve"> PLAZA LAGOS TOWN CENTER KM 6 5 OFICINA 4 RESTAURANTE EL CORTE </v>
          </cell>
        </row>
        <row r="5717">
          <cell r="A5717" t="str">
            <v>2493674</v>
          </cell>
          <cell r="B5717">
            <v>510810</v>
          </cell>
          <cell r="C5717" t="str">
            <v>2493674</v>
          </cell>
          <cell r="D5717" t="str">
            <v>MDELIVERY</v>
          </cell>
          <cell r="E5717" t="str">
            <v>DESPACHO</v>
          </cell>
          <cell r="F5717" t="str">
            <v>NORMAL</v>
          </cell>
          <cell r="G5717" t="str">
            <v>FT84423</v>
          </cell>
          <cell r="H5717">
            <v>44964</v>
          </cell>
          <cell r="I5717" t="str">
            <v>ENTREGADO</v>
          </cell>
          <cell r="J5717">
            <v>44965</v>
          </cell>
          <cell r="K5717" t="str">
            <v>ALFREDO PAUL LUCERO TORRES_ALFREDO PAUL LUCERO TORRES</v>
          </cell>
          <cell r="L5717" t="str">
            <v xml:space="preserve"> CALLE LOS PINZONES Y AV 2SE URBANIZACION LOS ALMENDROS Nro MzL SOLAR 18 preguntar por la familia Lucero Torres REFERENCIA A POCOS METROS DEL PARQUE LOS ALMENDROS </v>
          </cell>
        </row>
        <row r="5718">
          <cell r="A5718" t="str">
            <v>2493675</v>
          </cell>
          <cell r="B5718">
            <v>510811</v>
          </cell>
          <cell r="C5718" t="str">
            <v>2493675</v>
          </cell>
          <cell r="D5718" t="str">
            <v>MDELIVERY</v>
          </cell>
          <cell r="E5718" t="str">
            <v>DESPACHO</v>
          </cell>
          <cell r="F5718" t="str">
            <v>NORMAL</v>
          </cell>
          <cell r="G5718" t="str">
            <v>IC6619</v>
          </cell>
          <cell r="H5718">
            <v>44964</v>
          </cell>
          <cell r="I5718" t="str">
            <v>ENTREGADO</v>
          </cell>
          <cell r="J5718">
            <v>44965</v>
          </cell>
          <cell r="K5718" t="str">
            <v xml:space="preserve">ELIANA PERALTA y O OSWALDO CAMPOVERDE_COLINEAL CORPORATION CIA LTDA </v>
          </cell>
          <cell r="L5718" t="str">
            <v>PARQUE INDUSTRIAL DE CUENCA CALLE OCTAVIO CHACON 2100 Y PRIMERA TRANSVERSAL EN COLINEAL CUENCA AZUAY</v>
          </cell>
        </row>
        <row r="5719">
          <cell r="A5719" t="str">
            <v>2493676</v>
          </cell>
          <cell r="B5719">
            <v>510812</v>
          </cell>
          <cell r="C5719" t="str">
            <v>2493676</v>
          </cell>
          <cell r="D5719" t="str">
            <v>MDELIVERY</v>
          </cell>
          <cell r="E5719" t="str">
            <v>DESPACHO</v>
          </cell>
          <cell r="F5719" t="str">
            <v>NORMAL</v>
          </cell>
          <cell r="G5719" t="str">
            <v>031080002493676</v>
          </cell>
          <cell r="H5719">
            <v>44964</v>
          </cell>
          <cell r="I5719" t="str">
            <v>ENTREGADO</v>
          </cell>
          <cell r="J5719">
            <v>44965</v>
          </cell>
          <cell r="K5719" t="str">
            <v>BORIS ANIBAL PLAZA FUENTES O MIRIAM SOLIS_BORIS ANIBAL PLAZA FUENTES</v>
          </cell>
          <cell r="L5719" t="str">
            <v>Pascuales barrio Carlos Guevara moreno mz167 slr51 diagonal al colegio el cenaculo Callejon adoquinado casa de 3 piso</v>
          </cell>
        </row>
        <row r="5720">
          <cell r="A5720" t="str">
            <v>2493678</v>
          </cell>
          <cell r="B5720">
            <v>510813</v>
          </cell>
          <cell r="C5720" t="str">
            <v>2493678</v>
          </cell>
          <cell r="D5720" t="str">
            <v>MDELIVERY</v>
          </cell>
          <cell r="E5720" t="str">
            <v>DESPACHO</v>
          </cell>
          <cell r="F5720" t="str">
            <v>NORMAL</v>
          </cell>
          <cell r="G5720" t="str">
            <v>031080002493678</v>
          </cell>
          <cell r="H5720">
            <v>44964</v>
          </cell>
          <cell r="I5720" t="str">
            <v>ENTREGADO</v>
          </cell>
          <cell r="J5720">
            <v>44965</v>
          </cell>
          <cell r="K5720" t="str">
            <v>FELIZ ISRAEL PARRALES CORREA O JENNIFER PAZ CAJAS_FELIZ ISRAEL PARRALES CORREA</v>
          </cell>
          <cell r="L5720" t="str">
            <v>COOP JUAN MONTALVO KM 8 YMEDIO VIA DAULE MZ 1748 SL 26 CASA DE DOS PISOS TIENE UNA TEINDITA PORTON MOSTAZA FRENTA A UN BAZAR</v>
          </cell>
        </row>
        <row r="5721">
          <cell r="A5721" t="str">
            <v>2493679</v>
          </cell>
          <cell r="B5721">
            <v>510814</v>
          </cell>
          <cell r="C5721" t="str">
            <v>2493679</v>
          </cell>
          <cell r="D5721" t="str">
            <v>MDELIVERY</v>
          </cell>
          <cell r="E5721" t="str">
            <v>DESPACHO</v>
          </cell>
          <cell r="F5721" t="str">
            <v>NORMAL</v>
          </cell>
          <cell r="G5721" t="str">
            <v>031080002493679</v>
          </cell>
          <cell r="H5721">
            <v>44964</v>
          </cell>
          <cell r="I5721" t="str">
            <v>ENTREGADO</v>
          </cell>
          <cell r="J5721">
            <v>44968</v>
          </cell>
          <cell r="K5721" t="str">
            <v>MARIA EMILIA CUSME CUSME O MARIA PAOLA BASURTO_MARIA EMILIA CUSME CUSME</v>
          </cell>
          <cell r="L5721" t="str">
            <v>Calle 9 de Noviembre frente al nuevo mercado sitio el bejuco diagonal las villas del gobierno Casa de dos plantas con cerramiento de cemento con puerta negra Casa esquinera</v>
          </cell>
        </row>
        <row r="5722">
          <cell r="A5722" t="str">
            <v>2493681</v>
          </cell>
          <cell r="B5722">
            <v>510815</v>
          </cell>
          <cell r="C5722" t="str">
            <v>2493681</v>
          </cell>
          <cell r="D5722" t="str">
            <v>MDELIVERY</v>
          </cell>
          <cell r="E5722" t="str">
            <v>DESPACHO</v>
          </cell>
          <cell r="F5722" t="str">
            <v>NORMAL</v>
          </cell>
          <cell r="G5722" t="str">
            <v>031080002493681</v>
          </cell>
          <cell r="H5722">
            <v>44964</v>
          </cell>
          <cell r="I5722" t="str">
            <v>ENTREGADO</v>
          </cell>
          <cell r="J5722">
            <v>44965</v>
          </cell>
          <cell r="K5722" t="str">
            <v>JULIO RODRIGO MOREANO MORENO O CHRISTIAN MOREANO_JULIO RODRIGO MOREANO MORENO</v>
          </cell>
          <cell r="L5722" t="str">
            <v>riobamba talleres del consejo provincial ciudadela la primavera CALLE SANJUAN Y CALPI</v>
          </cell>
        </row>
        <row r="5723">
          <cell r="A5723" t="str">
            <v>2493682</v>
          </cell>
          <cell r="B5723">
            <v>510816</v>
          </cell>
          <cell r="C5723" t="str">
            <v>2493682</v>
          </cell>
          <cell r="D5723" t="str">
            <v>MDELIVERY</v>
          </cell>
          <cell r="E5723" t="str">
            <v>DESPACHO</v>
          </cell>
          <cell r="F5723" t="str">
            <v>NORMAL</v>
          </cell>
          <cell r="G5723" t="str">
            <v>IC6618</v>
          </cell>
          <cell r="H5723">
            <v>44964</v>
          </cell>
          <cell r="I5723" t="str">
            <v>ENTREGADO</v>
          </cell>
          <cell r="J5723">
            <v>44965</v>
          </cell>
          <cell r="K5723" t="str">
            <v xml:space="preserve">MARCO ANTONIO MENDEZ ESPINOZA PABLO ANDRES VINTIMILLA CARRASCO_COMITe DE EMPRESA DE LOS TRABAJADORES DE LA EMPRESA ELECTIRCA REGIONAL CENTRO SUR C A </v>
          </cell>
          <cell r="L5723" t="str">
            <v>MAX UHLE Y PUMAPUNGO EN EL EDIFICIO DE LA EMPRESA ELECTRICA REGIONAL CENTRO SUR</v>
          </cell>
        </row>
        <row r="5724">
          <cell r="A5724" t="str">
            <v>2493683</v>
          </cell>
          <cell r="B5724">
            <v>510817</v>
          </cell>
          <cell r="C5724" t="str">
            <v>2493683</v>
          </cell>
          <cell r="D5724" t="str">
            <v>MDELIVERY</v>
          </cell>
          <cell r="E5724" t="str">
            <v>DESPACHO</v>
          </cell>
          <cell r="F5724" t="str">
            <v>DERIVADO PICK UP</v>
          </cell>
          <cell r="G5724" t="str">
            <v>031080002493683</v>
          </cell>
          <cell r="H5724">
            <v>44964</v>
          </cell>
          <cell r="I5724" t="str">
            <v>DEVOLUCION_EN_PROCESO</v>
          </cell>
          <cell r="J5724">
            <v>44972</v>
          </cell>
          <cell r="K5724" t="str">
            <v>CARLOS RAUL MORA PORRO_CARLOS RAUL MORA PORRO</v>
          </cell>
          <cell r="L5724" t="str">
            <v>RETIRA AGENCIA TRAMACO SAN MARINO</v>
          </cell>
        </row>
        <row r="5725">
          <cell r="A5725" t="str">
            <v>2493684</v>
          </cell>
          <cell r="B5725">
            <v>510818</v>
          </cell>
          <cell r="C5725" t="str">
            <v>2493684</v>
          </cell>
          <cell r="D5725" t="str">
            <v>MDELIVERY</v>
          </cell>
          <cell r="E5725" t="str">
            <v>DESPACHO</v>
          </cell>
          <cell r="F5725" t="str">
            <v>NORMAL</v>
          </cell>
          <cell r="G5725" t="str">
            <v>031080002493684</v>
          </cell>
          <cell r="H5725">
            <v>44964</v>
          </cell>
          <cell r="I5725" t="str">
            <v>ENTREGADO</v>
          </cell>
          <cell r="J5725">
            <v>44965</v>
          </cell>
          <cell r="K5725" t="str">
            <v>TANIA MARTINEZ_Galapesca</v>
          </cell>
          <cell r="L5725" t="str">
            <v>KM 12 1 2 VIA A DAULE ATRaS DE ECUASAL ES UNA FABRICA DE COLOR AZUL</v>
          </cell>
        </row>
        <row r="5726">
          <cell r="A5726" t="str">
            <v>2493686</v>
          </cell>
          <cell r="B5726">
            <v>510819</v>
          </cell>
          <cell r="C5726" t="str">
            <v>2493686</v>
          </cell>
          <cell r="D5726" t="str">
            <v>MDELIVERY</v>
          </cell>
          <cell r="E5726" t="str">
            <v>DESPACHO</v>
          </cell>
          <cell r="F5726" t="str">
            <v>NORMAL</v>
          </cell>
          <cell r="G5726" t="str">
            <v>FT84445</v>
          </cell>
          <cell r="H5726">
            <v>44964</v>
          </cell>
          <cell r="I5726" t="str">
            <v>ENTREGADO</v>
          </cell>
          <cell r="J5726">
            <v>44965</v>
          </cell>
          <cell r="K5726" t="str">
            <v>ROMEL SEBASTIAN QUINTEROS CALVOPINA_ROMEL SEBASTIAN QUINTEROS CALVOPINA</v>
          </cell>
          <cell r="L5726" t="str">
            <v>Barrio Conocoto sector el Infa condominios Quito calle OE3B Y N2 porton Verde</v>
          </cell>
        </row>
        <row r="5727">
          <cell r="A5727" t="str">
            <v>2493687</v>
          </cell>
          <cell r="B5727">
            <v>510820</v>
          </cell>
          <cell r="C5727" t="str">
            <v>2493687</v>
          </cell>
          <cell r="D5727" t="str">
            <v>MDELIVERY</v>
          </cell>
          <cell r="E5727" t="str">
            <v>DESPACHO</v>
          </cell>
          <cell r="F5727" t="str">
            <v>NORMAL</v>
          </cell>
          <cell r="G5727" t="str">
            <v>031080002493687</v>
          </cell>
          <cell r="H5727">
            <v>44964</v>
          </cell>
          <cell r="I5727" t="str">
            <v>ENTREGADO</v>
          </cell>
          <cell r="J5727">
            <v>44965</v>
          </cell>
          <cell r="K5727" t="str">
            <v>WILLIAMS YANPIER VACA CALERO_WILLIAMS YANPIER VACA CALERO</v>
          </cell>
          <cell r="L5727" t="str">
            <v>CLIENTE RETIRA OFICINA TRAMACO QUININDE AV 5 DE AGOSTO MZ455 SL24 Y 8 DE FEBRERO SECTOR LA BRASILIA FRENTE A PROCELEC</v>
          </cell>
        </row>
        <row r="5728">
          <cell r="A5728" t="str">
            <v>2493688</v>
          </cell>
          <cell r="B5728">
            <v>510821</v>
          </cell>
          <cell r="C5728" t="str">
            <v>2493688</v>
          </cell>
          <cell r="D5728" t="str">
            <v>MDELIVERY</v>
          </cell>
          <cell r="E5728" t="str">
            <v>DESPACHO</v>
          </cell>
          <cell r="F5728" t="str">
            <v>NORMAL</v>
          </cell>
          <cell r="G5728" t="str">
            <v>FT84429</v>
          </cell>
          <cell r="H5728">
            <v>44964</v>
          </cell>
          <cell r="I5728" t="str">
            <v>ENTREGADO</v>
          </cell>
          <cell r="J5728">
            <v>44965</v>
          </cell>
          <cell r="K5728" t="str">
            <v>Yulen Mautong_COOPERATIVA DE AHORRO Y CREDITO DE TRABAJADORES AGROPECUARIOS Y DE SERVICIOS EL PORVENIR</v>
          </cell>
          <cell r="L5728" t="str">
            <v>CC ALBAN BORJA LOCAL 40 GUAYAQUIL GUAYAQUIL GUAYAS REGION COSTA Ecuador</v>
          </cell>
        </row>
        <row r="5729">
          <cell r="A5729" t="str">
            <v>2493689</v>
          </cell>
          <cell r="B5729">
            <v>510822</v>
          </cell>
          <cell r="C5729" t="str">
            <v>2493689</v>
          </cell>
          <cell r="D5729" t="str">
            <v>MDELIVERY</v>
          </cell>
          <cell r="E5729" t="str">
            <v>DESPACHO</v>
          </cell>
          <cell r="F5729" t="str">
            <v>NORMAL</v>
          </cell>
          <cell r="G5729" t="str">
            <v>FT84428</v>
          </cell>
          <cell r="H5729">
            <v>44964</v>
          </cell>
          <cell r="I5729" t="str">
            <v>ENTREGADO</v>
          </cell>
          <cell r="J5729">
            <v>44965</v>
          </cell>
          <cell r="K5729" t="str">
            <v xml:space="preserve"> OPTIDERMA S A _ OPTIDERMA S A </v>
          </cell>
          <cell r="L5729" t="str">
            <v>VICTOR HUGO ESCALA 808 LUIS ORRANTIA EDIF BETHANNIA PISO 2 OF 2A</v>
          </cell>
        </row>
        <row r="5730">
          <cell r="A5730" t="str">
            <v>2493691</v>
          </cell>
          <cell r="B5730">
            <v>510823</v>
          </cell>
          <cell r="C5730" t="str">
            <v>2493691</v>
          </cell>
          <cell r="D5730" t="str">
            <v>MDELIVERY</v>
          </cell>
          <cell r="E5730" t="str">
            <v>DESPACHO</v>
          </cell>
          <cell r="F5730" t="str">
            <v>NORMAL</v>
          </cell>
          <cell r="G5730" t="str">
            <v>FT84427</v>
          </cell>
          <cell r="H5730">
            <v>44964</v>
          </cell>
          <cell r="I5730" t="str">
            <v>ENTREGADO</v>
          </cell>
          <cell r="J5730">
            <v>44965</v>
          </cell>
          <cell r="K5730" t="str">
            <v>FRANKLIN FELIPE MIRANDA CORREA_FRANKLIN FELIPE MIRANDA CORREA</v>
          </cell>
          <cell r="L5730" t="str">
            <v>GUAYAQUIL AV Francisco de Orellana Entrega en el local KIA MOTORS que esta alado del HOTEL HILTON COLON AL FRENTE DEL EDIFICIO LAS CaMARAS</v>
          </cell>
        </row>
        <row r="5731">
          <cell r="A5731" t="str">
            <v>2493634</v>
          </cell>
          <cell r="B5731">
            <v>510788</v>
          </cell>
          <cell r="C5731" t="str">
            <v>2493634</v>
          </cell>
          <cell r="D5731" t="str">
            <v>MDELIVERY</v>
          </cell>
          <cell r="E5731" t="str">
            <v>DESPACHO</v>
          </cell>
          <cell r="F5731" t="str">
            <v>EXPRESS</v>
          </cell>
          <cell r="G5731" t="str">
            <v>FEX46162</v>
          </cell>
          <cell r="H5731">
            <v>44964</v>
          </cell>
          <cell r="I5731" t="str">
            <v>ENTREGADO</v>
          </cell>
          <cell r="J5731">
            <v>44964</v>
          </cell>
          <cell r="K5731" t="str">
            <v xml:space="preserve">Christian Serrano_PAREDES ROBALINO MARCELO JAVIER </v>
          </cell>
          <cell r="L5731" t="str">
            <v xml:space="preserve"> Centro Corporativo Ekopark Torre 3 Av Simon Bolivar y via a Nayon Quito Pichincha </v>
          </cell>
        </row>
        <row r="5732">
          <cell r="A5732" t="str">
            <v>2493650</v>
          </cell>
          <cell r="B5732">
            <v>510789</v>
          </cell>
          <cell r="C5732" t="str">
            <v>2493650</v>
          </cell>
          <cell r="D5732" t="str">
            <v>MDELIVERY</v>
          </cell>
          <cell r="E5732" t="str">
            <v>DESPACHO</v>
          </cell>
          <cell r="F5732" t="str">
            <v>EXPRESS</v>
          </cell>
          <cell r="G5732" t="str">
            <v>FT84449</v>
          </cell>
          <cell r="H5732">
            <v>44964</v>
          </cell>
          <cell r="I5732" t="str">
            <v>ENTREGADO</v>
          </cell>
          <cell r="J5732">
            <v>44965</v>
          </cell>
          <cell r="K5732" t="str">
            <v xml:space="preserve">Emilia Guachamin_SEPRICARGA CIA LTDA </v>
          </cell>
          <cell r="L5732" t="str">
            <v>Av Eloy Alfaro N72 266 y Enrique Guerrero Quito Ecuador</v>
          </cell>
        </row>
        <row r="5733">
          <cell r="A5733" t="str">
            <v>2493670</v>
          </cell>
          <cell r="B5733">
            <v>510790</v>
          </cell>
          <cell r="C5733" t="str">
            <v>2493670</v>
          </cell>
          <cell r="D5733" t="str">
            <v>MDELIVERY</v>
          </cell>
          <cell r="E5733" t="str">
            <v>DESPACHO</v>
          </cell>
          <cell r="F5733" t="str">
            <v>EXPRESS</v>
          </cell>
          <cell r="G5733" t="str">
            <v>FEX46164</v>
          </cell>
          <cell r="H5733">
            <v>44964</v>
          </cell>
          <cell r="I5733" t="str">
            <v>ENTREGADO</v>
          </cell>
          <cell r="J5733">
            <v>44964</v>
          </cell>
          <cell r="K5733" t="str">
            <v>PAOLA RIVADENEIRA_TERESA DANIELA MOSQUERA PILO PAIS</v>
          </cell>
          <cell r="L5733" t="str">
            <v>QUITO de las hiedras y jose luis polanco N43 70 junto a Mario Rubio garita de guardia</v>
          </cell>
        </row>
        <row r="5734">
          <cell r="A5734" t="str">
            <v>2493671</v>
          </cell>
          <cell r="B5734">
            <v>510791</v>
          </cell>
          <cell r="C5734" t="str">
            <v>2493671</v>
          </cell>
          <cell r="D5734" t="str">
            <v>MDELIVERY</v>
          </cell>
          <cell r="E5734" t="str">
            <v>DESPACHO</v>
          </cell>
          <cell r="F5734" t="str">
            <v>EXPRESS</v>
          </cell>
          <cell r="G5734" t="str">
            <v>FEX46166</v>
          </cell>
          <cell r="H5734">
            <v>44964</v>
          </cell>
          <cell r="I5734" t="str">
            <v>ENTREGADO</v>
          </cell>
          <cell r="J5734">
            <v>44964</v>
          </cell>
          <cell r="K5734" t="str">
            <v>Elizabeth Cueva_AUTOMOTORES CONTINENTAL S A S</v>
          </cell>
          <cell r="L5734" t="str">
            <v xml:space="preserve">Sector del labrador Av 10 de Agosto N45 266 y Amazonas oficinas AUTOMOTORES CONTINENTAL S A S </v>
          </cell>
        </row>
        <row r="5735">
          <cell r="A5735" t="str">
            <v>2493672</v>
          </cell>
          <cell r="B5735">
            <v>510792</v>
          </cell>
          <cell r="C5735" t="str">
            <v>2493672</v>
          </cell>
          <cell r="D5735" t="str">
            <v>MDELIVERY</v>
          </cell>
          <cell r="E5735" t="str">
            <v>DESPACHO</v>
          </cell>
          <cell r="F5735" t="str">
            <v>EXPRESS</v>
          </cell>
          <cell r="G5735" t="str">
            <v>FEX46163</v>
          </cell>
          <cell r="H5735">
            <v>44964</v>
          </cell>
          <cell r="I5735" t="str">
            <v>ENTREGADO</v>
          </cell>
          <cell r="J5735">
            <v>44964</v>
          </cell>
          <cell r="K5735" t="str">
            <v xml:space="preserve"> YAJAIRA YAQUELIN CASTILLO MIRANDA_ YAJAIRA YAQUELIN CASTILLO MIRANDA</v>
          </cell>
          <cell r="L5735" t="str">
            <v>AMAZONAS Y NNUU EDIF UNICORNIO EMPRESARIA PISO 9 OFI 901</v>
          </cell>
        </row>
        <row r="5736">
          <cell r="A5736" t="str">
            <v>2493677</v>
          </cell>
          <cell r="B5736">
            <v>510793</v>
          </cell>
          <cell r="C5736" t="str">
            <v>2493677</v>
          </cell>
          <cell r="D5736" t="str">
            <v>MDELIVERY</v>
          </cell>
          <cell r="E5736" t="str">
            <v>DESPACHO</v>
          </cell>
          <cell r="F5736" t="str">
            <v>EXPRESS</v>
          </cell>
          <cell r="G5736" t="str">
            <v>FEX46167</v>
          </cell>
          <cell r="H5736">
            <v>44964</v>
          </cell>
          <cell r="I5736" t="str">
            <v>ENTREGADO</v>
          </cell>
          <cell r="J5736">
            <v>44964</v>
          </cell>
          <cell r="K5736" t="str">
            <v xml:space="preserve">CAROLINA MEJIA O OMAR ANDRADE_HAYFI S A </v>
          </cell>
          <cell r="L5736" t="str">
            <v>PICHINCHA QUITO COMITe DEL PUEBLO LAS AVELLANAS B18 Y EL JUNCAL</v>
          </cell>
        </row>
        <row r="5737">
          <cell r="A5737" t="str">
            <v>2493690</v>
          </cell>
          <cell r="B5737">
            <v>510794</v>
          </cell>
          <cell r="C5737" t="str">
            <v>2493690</v>
          </cell>
          <cell r="D5737" t="str">
            <v>MDELIVERY</v>
          </cell>
          <cell r="E5737" t="str">
            <v>DESPACHO</v>
          </cell>
          <cell r="F5737" t="str">
            <v>EXPRESS</v>
          </cell>
          <cell r="G5737" t="str">
            <v>FEX46168</v>
          </cell>
          <cell r="H5737">
            <v>44964</v>
          </cell>
          <cell r="I5737" t="str">
            <v>ENTREGADO</v>
          </cell>
          <cell r="J5737">
            <v>44964</v>
          </cell>
          <cell r="K5737" t="str">
            <v xml:space="preserve">ALEJANDRA MOLINA VICTORIA CHUNGANDRO_QUIFATEX S A </v>
          </cell>
          <cell r="L5737" t="str">
            <v>Panamericana Norte Km 14 5 entre pasaje Cepeda y calle Leonidas ProaNo Calderon</v>
          </cell>
        </row>
        <row r="5738">
          <cell r="A5738" t="str">
            <v>2493614</v>
          </cell>
          <cell r="B5738">
            <v>510795</v>
          </cell>
          <cell r="C5738" t="str">
            <v>2493614</v>
          </cell>
          <cell r="D5738" t="str">
            <v>MDELIVERY</v>
          </cell>
          <cell r="E5738" t="str">
            <v>DESPACHO</v>
          </cell>
          <cell r="F5738" t="str">
            <v>NORMAL</v>
          </cell>
          <cell r="G5738" t="str">
            <v>FT84446</v>
          </cell>
          <cell r="H5738">
            <v>44964</v>
          </cell>
          <cell r="I5738" t="str">
            <v>ENTREGADO</v>
          </cell>
          <cell r="J5738">
            <v>44965</v>
          </cell>
          <cell r="K5738" t="str">
            <v>CARLOS DAMIAN TRIVINO CHAVEZ_CARLOS DAMIAN TRIVINO CHAVEZ</v>
          </cell>
          <cell r="L5738" t="str">
            <v>SECTOR COMITE DEL PUEBLO DIR CLL ANGEL ESPINOZA Y ADOLFO KLINGER REF ENTREGAR EN LOCAL COMERCIAL VENTA DE CAMARON Y CEVICHE COLOR BLANCO FRENTE A COLEGIO BENJAMIN CARRION</v>
          </cell>
        </row>
        <row r="5739">
          <cell r="A5739" t="str">
            <v>2493615</v>
          </cell>
          <cell r="B5739">
            <v>510796</v>
          </cell>
          <cell r="C5739" t="str">
            <v>2493615</v>
          </cell>
          <cell r="D5739" t="str">
            <v>MDELIVERY</v>
          </cell>
          <cell r="E5739" t="str">
            <v>DESPACHO</v>
          </cell>
          <cell r="F5739" t="str">
            <v>NORMAL</v>
          </cell>
          <cell r="G5739" t="str">
            <v>FT84444</v>
          </cell>
          <cell r="H5739">
            <v>44964</v>
          </cell>
          <cell r="I5739" t="str">
            <v>ENTREGADO</v>
          </cell>
          <cell r="J5739">
            <v>44970</v>
          </cell>
          <cell r="K5739" t="str">
            <v>JORGE EUCLIDES CUEVA CANENCIA_JORGE EUCLIDES CUEVA CANENCIA</v>
          </cell>
          <cell r="L5739" t="str">
            <v>SUR DE QUITO SECTOR LA BILOXI URBANIZACIoN VENCEDORES DE PICHINCHA CALLE D F15 184 CALLE B</v>
          </cell>
        </row>
        <row r="5740">
          <cell r="A5740" t="str">
            <v>2493616</v>
          </cell>
          <cell r="B5740">
            <v>510797</v>
          </cell>
          <cell r="C5740" t="str">
            <v>2493616</v>
          </cell>
          <cell r="D5740" t="str">
            <v>MDELIVERY</v>
          </cell>
          <cell r="E5740" t="str">
            <v>DESPACHO</v>
          </cell>
          <cell r="F5740" t="str">
            <v>NORMAL</v>
          </cell>
          <cell r="G5740" t="str">
            <v>FT84447</v>
          </cell>
          <cell r="H5740">
            <v>44964</v>
          </cell>
          <cell r="I5740" t="str">
            <v>ENTREGADO</v>
          </cell>
          <cell r="J5740">
            <v>44965</v>
          </cell>
          <cell r="K5740" t="str">
            <v>Cristian Torres_FLORES EQUINOCCIALES S A FLOREQUISA</v>
          </cell>
          <cell r="L5740" t="str">
            <v xml:space="preserve"> Pasaje Alonso Jerves N26 56 y Orellana tras la Universidad Israel diagonal al colegio militar casa ploma timbrar en florequisa </v>
          </cell>
        </row>
        <row r="5741">
          <cell r="A5741" t="str">
            <v>FACT_2023_62</v>
          </cell>
          <cell r="B5741">
            <v>510787</v>
          </cell>
          <cell r="C5741" t="str">
            <v>FACT_2023_62</v>
          </cell>
          <cell r="D5741" t="str">
            <v>FACTOR</v>
          </cell>
          <cell r="E5741" t="str">
            <v>DESPACHO</v>
          </cell>
          <cell r="F5741" t="str">
            <v>NORMAL</v>
          </cell>
          <cell r="G5741" t="str">
            <v>FT84459</v>
          </cell>
          <cell r="H5741">
            <v>44964</v>
          </cell>
          <cell r="I5741" t="str">
            <v>ENTREGADO</v>
          </cell>
          <cell r="J5741">
            <v>44965</v>
          </cell>
          <cell r="K5741" t="str">
            <v>PROAUTO GRANADOS</v>
          </cell>
          <cell r="L5741" t="str">
            <v>AV. DE LOS GRANADOS Y ELOY ALFARO</v>
          </cell>
        </row>
        <row r="5742">
          <cell r="A5742" t="str">
            <v>FACT_2023_61</v>
          </cell>
          <cell r="B5742">
            <v>510786</v>
          </cell>
          <cell r="C5742" t="str">
            <v>FACT_2023_61</v>
          </cell>
          <cell r="D5742" t="str">
            <v>FACTOR</v>
          </cell>
          <cell r="E5742" t="str">
            <v>DESPACHO</v>
          </cell>
          <cell r="F5742" t="str">
            <v>NORMAL</v>
          </cell>
          <cell r="G5742" t="str">
            <v>FT84458</v>
          </cell>
          <cell r="H5742">
            <v>44964</v>
          </cell>
          <cell r="I5742" t="str">
            <v>ENTREGADO</v>
          </cell>
          <cell r="J5742">
            <v>44965</v>
          </cell>
          <cell r="K5742" t="str">
            <v>E. MAULME C.A. GYE</v>
          </cell>
          <cell r="L5742" t="str">
            <v xml:space="preserve">AV DE LAS AMERICAS 601 Y CALLE 13 </v>
          </cell>
        </row>
        <row r="5743">
          <cell r="A5743" t="str">
            <v>2023-01402</v>
          </cell>
          <cell r="B5743">
            <v>510771</v>
          </cell>
          <cell r="C5743" t="str">
            <v>2023-01402</v>
          </cell>
          <cell r="D5743" t="str">
            <v>MOVISTAR</v>
          </cell>
          <cell r="E5743" t="str">
            <v>DESPACHO</v>
          </cell>
          <cell r="F5743" t="str">
            <v>NORMAL</v>
          </cell>
          <cell r="G5743" t="str">
            <v>IC6661</v>
          </cell>
          <cell r="H5743">
            <v>44964</v>
          </cell>
          <cell r="I5743" t="str">
            <v>ENTREGADO</v>
          </cell>
          <cell r="J5743">
            <v>44965</v>
          </cell>
          <cell r="K5743" t="str">
            <v>ECUABUY S.A. CUENCA_VICTOR ESPINOZA</v>
          </cell>
          <cell r="L5743" t="str">
            <v>AVE. REMIGIO CRESPO TORAL Y CALLE LORENZO PIEDRA 4-25</v>
          </cell>
        </row>
        <row r="5744">
          <cell r="A5744" t="str">
            <v>2023-01403</v>
          </cell>
          <cell r="B5744">
            <v>510772</v>
          </cell>
          <cell r="C5744" t="str">
            <v>2023-01403</v>
          </cell>
          <cell r="D5744" t="str">
            <v>MOVISTAR</v>
          </cell>
          <cell r="E5744" t="str">
            <v>DESPACHO</v>
          </cell>
          <cell r="F5744" t="str">
            <v>NORMAL</v>
          </cell>
          <cell r="G5744" t="str">
            <v>031080202301403</v>
          </cell>
          <cell r="H5744">
            <v>44964</v>
          </cell>
          <cell r="I5744" t="str">
            <v>ENTREGADO</v>
          </cell>
          <cell r="J5744">
            <v>44965</v>
          </cell>
          <cell r="K5744" t="str">
            <v>TECECAB ZONIFICACION MANABI CALLE_PAOLA MORETA</v>
          </cell>
          <cell r="L5744" t="str">
            <v>Manta Business Center Torre B piso 4 Of 404 Av 24 y Calle M3, Barrio el Murcielago</v>
          </cell>
        </row>
        <row r="5745">
          <cell r="A5745" t="str">
            <v>2023-01404</v>
          </cell>
          <cell r="B5745">
            <v>510773</v>
          </cell>
          <cell r="C5745" t="str">
            <v>2023-01404</v>
          </cell>
          <cell r="D5745" t="str">
            <v>MOVISTAR</v>
          </cell>
          <cell r="E5745" t="str">
            <v>DESPACHO</v>
          </cell>
          <cell r="F5745" t="str">
            <v>NORMAL</v>
          </cell>
          <cell r="G5745" t="str">
            <v>031080202301404</v>
          </cell>
          <cell r="H5745">
            <v>44964</v>
          </cell>
          <cell r="I5745" t="str">
            <v>ENTREGADO</v>
          </cell>
          <cell r="J5745">
            <v>44965</v>
          </cell>
          <cell r="K5745" t="str">
            <v>CORPORATIVO ROMERO RYRTECH S.A.S (SHOPPING QUEVEDO)_MAURENY ROMERO</v>
          </cell>
          <cell r="L5745" t="str">
            <v xml:space="preserve">km 1.5 vIa a Sto Domingo y Patria Nueva, Av. Walter Andrade </v>
          </cell>
        </row>
        <row r="5746">
          <cell r="A5746" t="str">
            <v>2023-01405</v>
          </cell>
          <cell r="B5746">
            <v>510774</v>
          </cell>
          <cell r="C5746" t="str">
            <v>2023-01405</v>
          </cell>
          <cell r="D5746" t="str">
            <v>MOVISTAR</v>
          </cell>
          <cell r="E5746" t="str">
            <v>DESPACHO</v>
          </cell>
          <cell r="F5746" t="str">
            <v>NORMAL</v>
          </cell>
          <cell r="G5746" t="str">
            <v>FT84533</v>
          </cell>
          <cell r="H5746">
            <v>44964</v>
          </cell>
          <cell r="I5746" t="str">
            <v>ENTREGADO</v>
          </cell>
          <cell r="J5746">
            <v>44965</v>
          </cell>
          <cell r="K5746" t="str">
            <v>AE CORPORATIVO ROMERO RYRTECH (MALL DEL SUR)_MAURENY ROMERO</v>
          </cell>
          <cell r="L5746" t="str">
            <v>Av. 25 de Julio y Ernesto Alban locales 111 y 112</v>
          </cell>
        </row>
        <row r="5747">
          <cell r="A5747" t="str">
            <v>2023-01406</v>
          </cell>
          <cell r="B5747">
            <v>510775</v>
          </cell>
          <cell r="C5747" t="str">
            <v>2023-01406</v>
          </cell>
          <cell r="D5747" t="str">
            <v>MOVISTAR</v>
          </cell>
          <cell r="E5747" t="str">
            <v>DESPACHO</v>
          </cell>
          <cell r="F5747" t="str">
            <v>NORMAL</v>
          </cell>
          <cell r="G5747" t="str">
            <v>031080202301406</v>
          </cell>
          <cell r="H5747">
            <v>44964</v>
          </cell>
          <cell r="I5747" t="str">
            <v>ENTREGADO</v>
          </cell>
          <cell r="J5747">
            <v>44966</v>
          </cell>
          <cell r="K5747" t="str">
            <v>GRUPO ROMERO (C.C. MALL EL FORTIN)_ROMERO RODRIGUEZ MAURENY GEANELLA</v>
          </cell>
          <cell r="L5747" t="str">
            <v>Av perimetral calle casuarina Centro Comercial  Mall del fortin</v>
          </cell>
        </row>
        <row r="5748">
          <cell r="A5748" t="str">
            <v>2023-01407</v>
          </cell>
          <cell r="B5748">
            <v>510776</v>
          </cell>
          <cell r="C5748" t="str">
            <v>2023-01407</v>
          </cell>
          <cell r="D5748" t="str">
            <v>MOVISTAR</v>
          </cell>
          <cell r="E5748" t="str">
            <v>DESPACHO</v>
          </cell>
          <cell r="F5748" t="str">
            <v>NORMAL</v>
          </cell>
          <cell r="G5748" t="str">
            <v>FT84558</v>
          </cell>
          <cell r="H5748">
            <v>44964</v>
          </cell>
          <cell r="I5748" t="str">
            <v>ENTREGADO</v>
          </cell>
          <cell r="J5748">
            <v>44965</v>
          </cell>
          <cell r="K5748" t="str">
            <v xml:space="preserve">DE LA A CHUMBI SOFIA MARINA GYE_DE LA A CHUMBI SOFIA MARINA </v>
          </cell>
          <cell r="L5748" t="str">
            <v>CIUDADELA URDENOR MANZANA #108 SOLAR #9 PLANTA BAJA</v>
          </cell>
        </row>
        <row r="5749">
          <cell r="A5749" t="str">
            <v>2023-01408</v>
          </cell>
          <cell r="B5749">
            <v>510777</v>
          </cell>
          <cell r="C5749" t="str">
            <v>2023-01408</v>
          </cell>
          <cell r="D5749" t="str">
            <v>MOVISTAR</v>
          </cell>
          <cell r="E5749" t="str">
            <v>DESPACHO</v>
          </cell>
          <cell r="F5749" t="str">
            <v>NORMAL</v>
          </cell>
          <cell r="G5749" t="str">
            <v>FT84579</v>
          </cell>
          <cell r="H5749">
            <v>44964</v>
          </cell>
          <cell r="I5749" t="str">
            <v>ENTREGADO</v>
          </cell>
          <cell r="J5749">
            <v>44965</v>
          </cell>
          <cell r="K5749" t="str">
            <v xml:space="preserve">AE NORPHONE 9 DE OCT_LOURDES BRAVO </v>
          </cell>
          <cell r="L5749" t="str">
            <v xml:space="preserve">9 DE OCTUBRE ENTRE PEDRO CARBO Y GENERAL CORDOVA, EDIFICIO SAN FRANCISCO 300 LOCAL NO. 8 PLANTA BAJA (PARTE EXTERIOR) </v>
          </cell>
        </row>
        <row r="5750">
          <cell r="A5750" t="str">
            <v>2023-01409</v>
          </cell>
          <cell r="B5750">
            <v>510778</v>
          </cell>
          <cell r="C5750" t="str">
            <v>2023-01409</v>
          </cell>
          <cell r="D5750" t="str">
            <v>MOVISTAR</v>
          </cell>
          <cell r="E5750" t="str">
            <v>DESPACHO</v>
          </cell>
          <cell r="F5750" t="str">
            <v>NORMAL</v>
          </cell>
          <cell r="G5750" t="str">
            <v>031080202301409</v>
          </cell>
          <cell r="H5750">
            <v>44964</v>
          </cell>
          <cell r="I5750" t="str">
            <v>ENTREGADO</v>
          </cell>
          <cell r="J5750">
            <v>44965</v>
          </cell>
          <cell r="K5750" t="str">
            <v xml:space="preserve">AE NORPHONE SANTO DOMINGO_LOURDES BRAVO </v>
          </cell>
          <cell r="L5750" t="str">
            <v>Av Quito &amp; Av. Abraham Calazaccon. C C. Paseo Shoping. Local 15 Frente a Computron al Lado de Crocs</v>
          </cell>
        </row>
        <row r="5751">
          <cell r="A5751" t="str">
            <v>2023-01410</v>
          </cell>
          <cell r="B5751">
            <v>510779</v>
          </cell>
          <cell r="C5751" t="str">
            <v>2023-01410</v>
          </cell>
          <cell r="D5751" t="str">
            <v>MOVISTAR</v>
          </cell>
          <cell r="E5751" t="str">
            <v>DESPACHO</v>
          </cell>
          <cell r="F5751" t="str">
            <v>NORMAL</v>
          </cell>
          <cell r="G5751" t="str">
            <v>031080202301410</v>
          </cell>
          <cell r="H5751">
            <v>44964</v>
          </cell>
          <cell r="I5751" t="str">
            <v>ENTREGADO</v>
          </cell>
          <cell r="J5751">
            <v>44965</v>
          </cell>
          <cell r="K5751" t="str">
            <v>AE NORPHONE RIOBAMBA_LOURDES BRAVO</v>
          </cell>
          <cell r="L5751" t="str">
            <v>10 DE AGOSTO Y GARCIA MORENO ESQUINA LOCAL PLANTA BAJA DIAGONAL BANCO INTERNACIONAL</v>
          </cell>
        </row>
        <row r="5752">
          <cell r="A5752" t="str">
            <v>2023-01411</v>
          </cell>
          <cell r="B5752">
            <v>510780</v>
          </cell>
          <cell r="C5752" t="str">
            <v>2023-01411</v>
          </cell>
          <cell r="D5752" t="str">
            <v>MOVISTAR</v>
          </cell>
          <cell r="E5752" t="str">
            <v>DESPACHO</v>
          </cell>
          <cell r="F5752" t="str">
            <v>NORMAL</v>
          </cell>
          <cell r="G5752" t="str">
            <v>031080202301411</v>
          </cell>
          <cell r="H5752">
            <v>44964</v>
          </cell>
          <cell r="I5752" t="str">
            <v>ENTREGADO</v>
          </cell>
          <cell r="J5752">
            <v>44965</v>
          </cell>
          <cell r="K5752" t="str">
            <v>NORPHONE AMBATO_PAOLA MORAN</v>
          </cell>
          <cell r="L5752" t="str">
            <v>AV CEVALLOS ENTRE CALLES MERA Y MARTINEZ CAV NORPHONE</v>
          </cell>
        </row>
        <row r="5753">
          <cell r="A5753" t="str">
            <v>2023-01412</v>
          </cell>
          <cell r="B5753">
            <v>510781</v>
          </cell>
          <cell r="C5753" t="str">
            <v>2023-01412</v>
          </cell>
          <cell r="D5753" t="str">
            <v>MOVISTAR</v>
          </cell>
          <cell r="E5753" t="str">
            <v>DESPACHO</v>
          </cell>
          <cell r="F5753" t="str">
            <v>NORMAL</v>
          </cell>
          <cell r="G5753" t="str">
            <v>FT84557</v>
          </cell>
          <cell r="H5753">
            <v>44964</v>
          </cell>
          <cell r="I5753" t="str">
            <v>ENTREGADO</v>
          </cell>
          <cell r="J5753">
            <v>44965</v>
          </cell>
          <cell r="K5753" t="str">
            <v>BOPACORP S.A._JOSE MARIO BOHORQUEZ LEON</v>
          </cell>
          <cell r="L5753" t="str">
            <v>URDESA CENTRAL, CALLE PRIMERA 107 Y BALSAMOS. ED. INVERNADERO COWORKING ESQUINERO CON TECHITO AZUL</v>
          </cell>
        </row>
        <row r="5754">
          <cell r="A5754" t="str">
            <v>2023-01413</v>
          </cell>
          <cell r="B5754">
            <v>510782</v>
          </cell>
          <cell r="C5754" t="str">
            <v>2023-01413</v>
          </cell>
          <cell r="D5754" t="str">
            <v>TUENTI</v>
          </cell>
          <cell r="E5754" t="str">
            <v>DESPACHO</v>
          </cell>
          <cell r="F5754" t="str">
            <v>NORMAL</v>
          </cell>
          <cell r="G5754" t="str">
            <v>FT84555</v>
          </cell>
          <cell r="H5754">
            <v>44964</v>
          </cell>
          <cell r="I5754" t="str">
            <v>ENTREGADO</v>
          </cell>
          <cell r="J5754">
            <v>44965</v>
          </cell>
          <cell r="K5754" t="str">
            <v>DISTRIMARKET ZONIFICACION GYE TUENTI_VERONICA CHIRAN</v>
          </cell>
          <cell r="L5754" t="str">
            <v>CIUDADELA SAUCES VI MZ 259 S 16 CASA TUENTI</v>
          </cell>
        </row>
        <row r="5755">
          <cell r="A5755" t="str">
            <v>2023-01414</v>
          </cell>
          <cell r="B5755">
            <v>510783</v>
          </cell>
          <cell r="C5755" t="str">
            <v>2023-01414</v>
          </cell>
          <cell r="D5755" t="str">
            <v>TUENTI</v>
          </cell>
          <cell r="E5755" t="str">
            <v>DESPACHO</v>
          </cell>
          <cell r="F5755" t="str">
            <v>NORMAL</v>
          </cell>
          <cell r="G5755" t="str">
            <v>031080202301414</v>
          </cell>
          <cell r="H5755">
            <v>44964</v>
          </cell>
          <cell r="I5755" t="str">
            <v>ENTREGADO</v>
          </cell>
          <cell r="J5755">
            <v>44966</v>
          </cell>
          <cell r="K5755" t="str">
            <v>MOVIPHONE LOJA TUENTI_Galo Pallaroso</v>
          </cell>
          <cell r="L5755" t="str">
            <v>24 de Mayo y Emiliano Ortega edificio del Rio (Junto a Tame)oficina #9</v>
          </cell>
        </row>
        <row r="5756">
          <cell r="A5756" t="str">
            <v>2023-01415</v>
          </cell>
          <cell r="B5756">
            <v>510784</v>
          </cell>
          <cell r="C5756" t="str">
            <v>2023-01415</v>
          </cell>
          <cell r="D5756" t="str">
            <v>TUENTI</v>
          </cell>
          <cell r="E5756" t="str">
            <v>DESPACHO</v>
          </cell>
          <cell r="F5756" t="str">
            <v>NORMAL</v>
          </cell>
          <cell r="G5756" t="str">
            <v>031080202301415</v>
          </cell>
          <cell r="H5756">
            <v>44964</v>
          </cell>
          <cell r="I5756" t="str">
            <v>ENTREGADO</v>
          </cell>
          <cell r="J5756">
            <v>44966</v>
          </cell>
          <cell r="K5756" t="str">
            <v>MOVIPHONE EL ORO TUENTI_Galo Pallaroso</v>
          </cell>
          <cell r="L5756" t="str">
            <v>Bolivar y 9 de Mayo</v>
          </cell>
        </row>
        <row r="5757">
          <cell r="A5757" t="str">
            <v>2023-01416</v>
          </cell>
          <cell r="B5757">
            <v>510785</v>
          </cell>
          <cell r="C5757" t="str">
            <v>2023-01416</v>
          </cell>
          <cell r="D5757" t="str">
            <v>TUENTI</v>
          </cell>
          <cell r="E5757" t="str">
            <v>DESPACHO</v>
          </cell>
          <cell r="F5757" t="str">
            <v>NORMAL</v>
          </cell>
          <cell r="G5757" t="str">
            <v>IC6666</v>
          </cell>
          <cell r="H5757">
            <v>44964</v>
          </cell>
          <cell r="I5757" t="str">
            <v>ENTREGADO</v>
          </cell>
          <cell r="J5757">
            <v>44965</v>
          </cell>
          <cell r="K5757" t="str">
            <v>MOVIPHONE CUENCA TUENTI_GALO PALLAROSO</v>
          </cell>
          <cell r="L5757" t="str">
            <v>SUCRE Y MANUEL VEGA ESQUINA</v>
          </cell>
        </row>
        <row r="5758">
          <cell r="A5758" t="str">
            <v>FACT_2023_60</v>
          </cell>
          <cell r="B5758">
            <v>510770</v>
          </cell>
          <cell r="C5758" t="str">
            <v>FACT_2023_60</v>
          </cell>
          <cell r="D5758" t="str">
            <v>FACTOR</v>
          </cell>
          <cell r="E5758" t="str">
            <v>DESPACHO</v>
          </cell>
          <cell r="F5758" t="str">
            <v>NORMAL</v>
          </cell>
          <cell r="G5758" t="str">
            <v>031002004243188</v>
          </cell>
          <cell r="H5758">
            <v>44964</v>
          </cell>
          <cell r="I5758" t="str">
            <v>ENTREGADO</v>
          </cell>
          <cell r="J5758">
            <v>44965</v>
          </cell>
          <cell r="K5758" t="str">
            <v xml:space="preserve">MIRASOL LOJA </v>
          </cell>
          <cell r="L5758" t="str">
            <v>AV. ISIDRO AYORA Y JUAN JOSE FLORES </v>
          </cell>
        </row>
        <row r="5759">
          <cell r="A5759" t="str">
            <v>53654</v>
          </cell>
          <cell r="B5759">
            <v>510768</v>
          </cell>
          <cell r="C5759" t="str">
            <v>53654</v>
          </cell>
          <cell r="D5759" t="str">
            <v>DEGSO</v>
          </cell>
          <cell r="E5759" t="str">
            <v>DESPACHO</v>
          </cell>
          <cell r="F5759" t="str">
            <v>NORMAL</v>
          </cell>
          <cell r="G5759" t="str">
            <v>FT84526</v>
          </cell>
          <cell r="H5759">
            <v>44964</v>
          </cell>
          <cell r="I5759" t="str">
            <v>ENTREGADO</v>
          </cell>
          <cell r="J5759">
            <v>44965</v>
          </cell>
          <cell r="K5759" t="str">
            <v>KUBIEC S.A.</v>
          </cell>
          <cell r="L5759" t="str">
            <v>DIRECCION: SUR - AV. HUAYANAY NAN OE1-476 Y PANAMERICANA SUR KM 10</v>
          </cell>
        </row>
        <row r="5760">
          <cell r="A5760" t="str">
            <v>53655</v>
          </cell>
          <cell r="B5760">
            <v>510769</v>
          </cell>
          <cell r="C5760" t="str">
            <v>53655</v>
          </cell>
          <cell r="D5760" t="str">
            <v>DEGSO</v>
          </cell>
          <cell r="E5760" t="str">
            <v>DESPACHO</v>
          </cell>
          <cell r="F5760" t="str">
            <v>NORMAL</v>
          </cell>
          <cell r="G5760" t="str">
            <v>FT84527</v>
          </cell>
          <cell r="H5760">
            <v>44964</v>
          </cell>
          <cell r="I5760" t="str">
            <v>ENTREGADO</v>
          </cell>
          <cell r="J5760">
            <v>44965</v>
          </cell>
          <cell r="K5760" t="str">
            <v>PROVEFRUT S.A.</v>
          </cell>
          <cell r="L5760" t="str">
            <v>DIRECCION: 12 DE OCTUBRE N26-48 Y AV ORELLANA - ATENCION EDISON VERA</v>
          </cell>
        </row>
        <row r="5761">
          <cell r="A5761" t="str">
            <v>2023-01388</v>
          </cell>
          <cell r="B5761">
            <v>510750</v>
          </cell>
          <cell r="C5761" t="str">
            <v>2023-01388</v>
          </cell>
          <cell r="D5761" t="str">
            <v>MOVISTAR</v>
          </cell>
          <cell r="E5761" t="str">
            <v>DESPACHO</v>
          </cell>
          <cell r="F5761" t="str">
            <v>NORMAL</v>
          </cell>
          <cell r="G5761" t="str">
            <v>031080202301388</v>
          </cell>
          <cell r="H5761">
            <v>44964</v>
          </cell>
          <cell r="I5761" t="str">
            <v>ENTREGADO</v>
          </cell>
          <cell r="J5761">
            <v>44965</v>
          </cell>
          <cell r="K5761" t="str">
            <v>PDV IBS LAGUNA MALL IBARRA_JOSE LUIS CORAL MOLINA</v>
          </cell>
          <cell r="L5761" t="str">
            <v>AV. MARIANO COSTA SN Y AV. FRAY VACAS GALINDO CC. LAGUNA MALL PB LOCAL 133</v>
          </cell>
        </row>
        <row r="5762">
          <cell r="A5762" t="str">
            <v>2023-01389</v>
          </cell>
          <cell r="B5762">
            <v>510751</v>
          </cell>
          <cell r="C5762" t="str">
            <v>2023-01389</v>
          </cell>
          <cell r="D5762" t="str">
            <v>MOVISTAR</v>
          </cell>
          <cell r="E5762" t="str">
            <v>DESPACHO</v>
          </cell>
          <cell r="F5762" t="str">
            <v>NORMAL</v>
          </cell>
          <cell r="G5762" t="str">
            <v>031080202301389</v>
          </cell>
          <cell r="H5762">
            <v>44964</v>
          </cell>
          <cell r="I5762" t="str">
            <v>ENTREGADO</v>
          </cell>
          <cell r="J5762">
            <v>44966</v>
          </cell>
          <cell r="K5762" t="str">
            <v>MOVIL PI 10 DE AGOSTO_SANTIAGO ISRAEL CUMBE VALVERDE</v>
          </cell>
          <cell r="L5762" t="str">
            <v>AV 10 DE AGOSTO  16026 ENTRE BERNARDO VALDIVIEZO Y OLMEDO LOJA LOJA LOJA</v>
          </cell>
        </row>
        <row r="5763">
          <cell r="A5763" t="str">
            <v>2023-01390</v>
          </cell>
          <cell r="B5763">
            <v>510752</v>
          </cell>
          <cell r="C5763" t="str">
            <v>2023-01390</v>
          </cell>
          <cell r="D5763" t="str">
            <v>MOVISTAR</v>
          </cell>
          <cell r="E5763" t="str">
            <v>DESPACHO</v>
          </cell>
          <cell r="F5763" t="str">
            <v>NORMAL</v>
          </cell>
          <cell r="G5763" t="str">
            <v>FT84639</v>
          </cell>
          <cell r="H5763">
            <v>44964</v>
          </cell>
          <cell r="I5763" t="str">
            <v>ENTREGADO</v>
          </cell>
          <cell r="J5763">
            <v>44965</v>
          </cell>
          <cell r="K5763" t="str">
            <v>NORPHONE CALLE PICHINCHA_Gisela Aleaga</v>
          </cell>
          <cell r="L5763" t="str">
            <v>Republica del Salvador y Naciones Unidas SUYANA Torre Corporativa Piso 12</v>
          </cell>
        </row>
        <row r="5764">
          <cell r="A5764" t="str">
            <v>2023-01391</v>
          </cell>
          <cell r="B5764">
            <v>510753</v>
          </cell>
          <cell r="C5764" t="str">
            <v>2023-01391</v>
          </cell>
          <cell r="D5764" t="str">
            <v>MOVISTAR</v>
          </cell>
          <cell r="E5764" t="str">
            <v>DESPACHO</v>
          </cell>
          <cell r="F5764" t="str">
            <v>NORMAL</v>
          </cell>
          <cell r="G5764" t="str">
            <v>FT84638</v>
          </cell>
          <cell r="H5764">
            <v>44964</v>
          </cell>
          <cell r="I5764" t="str">
            <v>ENTREGADO</v>
          </cell>
          <cell r="J5764">
            <v>44971</v>
          </cell>
          <cell r="K5764" t="str">
            <v>NORPHONE ZONIFICACION PICHINCHA_GISELA ALEAGA</v>
          </cell>
          <cell r="L5764" t="str">
            <v>REPUBLICA DEL SALVADOR Y NACIONES UNIDAS SUYANA TORRE CORPORATIVA PISO 12</v>
          </cell>
        </row>
        <row r="5765">
          <cell r="A5765" t="str">
            <v>2023-01392</v>
          </cell>
          <cell r="B5765">
            <v>510754</v>
          </cell>
          <cell r="C5765" t="str">
            <v>2023-01392</v>
          </cell>
          <cell r="D5765" t="str">
            <v>MOVISTAR</v>
          </cell>
          <cell r="E5765" t="str">
            <v>DESPACHO</v>
          </cell>
          <cell r="F5765" t="str">
            <v>NORMAL</v>
          </cell>
          <cell r="G5765" t="str">
            <v>031080202301392</v>
          </cell>
          <cell r="H5765">
            <v>44964</v>
          </cell>
          <cell r="I5765" t="str">
            <v>ENTREGADO</v>
          </cell>
          <cell r="J5765">
            <v>44965</v>
          </cell>
          <cell r="K5765" t="str">
            <v xml:space="preserve">NORPHONE CALLE TUNGURAHUA_LOURDES BRAVO </v>
          </cell>
          <cell r="L5765" t="str">
            <v>Av. Cevallos y Mera CAV MOVISTAR AMBATO</v>
          </cell>
        </row>
        <row r="5766">
          <cell r="A5766" t="str">
            <v>2023-01393</v>
          </cell>
          <cell r="B5766">
            <v>510755</v>
          </cell>
          <cell r="C5766" t="str">
            <v>2023-01393</v>
          </cell>
          <cell r="D5766" t="str">
            <v>MOVISTAR</v>
          </cell>
          <cell r="E5766" t="str">
            <v>DESPACHO</v>
          </cell>
          <cell r="F5766" t="str">
            <v>NORMAL</v>
          </cell>
          <cell r="G5766" t="str">
            <v>031080202301393</v>
          </cell>
          <cell r="H5766">
            <v>44964</v>
          </cell>
          <cell r="I5766" t="str">
            <v>ENTREGADO</v>
          </cell>
          <cell r="J5766">
            <v>44965</v>
          </cell>
          <cell r="K5766" t="str">
            <v>NORPHONE ZONIFICACION TUNGURAHUA_PAOLA MORAN</v>
          </cell>
          <cell r="L5766" t="str">
            <v>AV CEVALLOS ENTRE CALLES MERA Y MARTINEZ CAV NORPHONE</v>
          </cell>
        </row>
        <row r="5767">
          <cell r="A5767" t="str">
            <v>2023-01394</v>
          </cell>
          <cell r="B5767">
            <v>510756</v>
          </cell>
          <cell r="C5767" t="str">
            <v>2023-01394</v>
          </cell>
          <cell r="D5767" t="str">
            <v>MOVISTAR</v>
          </cell>
          <cell r="E5767" t="str">
            <v>DESPACHO</v>
          </cell>
          <cell r="F5767" t="str">
            <v>NORMAL</v>
          </cell>
          <cell r="G5767" t="str">
            <v>031080202301394</v>
          </cell>
          <cell r="H5767">
            <v>44964</v>
          </cell>
          <cell r="I5767" t="str">
            <v>ENTREGADO</v>
          </cell>
          <cell r="J5767">
            <v>44965</v>
          </cell>
          <cell r="K5767" t="str">
            <v>NORPHONE ZONIFICACION IMBABURA_PAOLA MORAN</v>
          </cell>
          <cell r="L5767" t="str">
            <v>AV MARIANO ACOSTO 2147 Y VICTOR GOMEZ JURADO CC LA PLAZA</v>
          </cell>
        </row>
        <row r="5768">
          <cell r="A5768" t="str">
            <v>2023-01395</v>
          </cell>
          <cell r="B5768">
            <v>510757</v>
          </cell>
          <cell r="C5768" t="str">
            <v>2023-01395</v>
          </cell>
          <cell r="D5768" t="str">
            <v>MOVISTAR</v>
          </cell>
          <cell r="E5768" t="str">
            <v>DESPACHO</v>
          </cell>
          <cell r="F5768" t="str">
            <v>NORMAL</v>
          </cell>
          <cell r="G5768" t="str">
            <v>031080202301395</v>
          </cell>
          <cell r="H5768">
            <v>44964</v>
          </cell>
          <cell r="I5768" t="str">
            <v>ENTREGADO</v>
          </cell>
          <cell r="J5768">
            <v>44965</v>
          </cell>
          <cell r="K5768" t="str">
            <v>NORPHONE ZONIFICACION IMBABURA CALLE_CARLOS JOSE CAMPOVERDE BERRU</v>
          </cell>
          <cell r="L5768" t="str">
            <v>AV. MARIANO ACOSTA 2147 Y VICTOR GOMEZ JURADO</v>
          </cell>
        </row>
        <row r="5769">
          <cell r="A5769" t="str">
            <v>2023-01396</v>
          </cell>
          <cell r="B5769">
            <v>510758</v>
          </cell>
          <cell r="C5769" t="str">
            <v>2023-01396</v>
          </cell>
          <cell r="D5769" t="str">
            <v>MOVISTAR</v>
          </cell>
          <cell r="E5769" t="str">
            <v>DESPACHO</v>
          </cell>
          <cell r="F5769" t="str">
            <v>NORMAL</v>
          </cell>
          <cell r="G5769" t="str">
            <v>031080202301396</v>
          </cell>
          <cell r="H5769">
            <v>44964</v>
          </cell>
          <cell r="I5769" t="str">
            <v>ENTREGADO</v>
          </cell>
          <cell r="J5769">
            <v>44965</v>
          </cell>
          <cell r="K5769" t="str">
            <v>NORPHONE ZONIFICACION CARCHI 2_CARLOS JOSE CAMPOVERDE BERRU</v>
          </cell>
          <cell r="L5769" t="str">
            <v>AV. MARIANO ACOSTA 2147 Y VICTOR GOMEZ JURADO</v>
          </cell>
        </row>
        <row r="5770">
          <cell r="A5770" t="str">
            <v>2023-01397</v>
          </cell>
          <cell r="B5770">
            <v>510759</v>
          </cell>
          <cell r="C5770" t="str">
            <v>2023-01397</v>
          </cell>
          <cell r="D5770" t="str">
            <v>MOVISTAR</v>
          </cell>
          <cell r="E5770" t="str">
            <v>DESPACHO</v>
          </cell>
          <cell r="F5770" t="str">
            <v>NORMAL</v>
          </cell>
          <cell r="G5770" t="str">
            <v>031080202301397</v>
          </cell>
          <cell r="H5770">
            <v>44964</v>
          </cell>
          <cell r="I5770" t="str">
            <v>ENTREGADO</v>
          </cell>
          <cell r="J5770">
            <v>44965</v>
          </cell>
          <cell r="K5770" t="str">
            <v>NORPHONE ZONIFICACION CARCHI CALLE_CARLOS JOSE CAMPOVERDE BERRU</v>
          </cell>
          <cell r="L5770" t="str">
            <v>AV. MARIANO ACOSTA 2147 Y VICTOR GOMEZ JURADO</v>
          </cell>
        </row>
        <row r="5771">
          <cell r="A5771" t="str">
            <v>2023-01398</v>
          </cell>
          <cell r="B5771">
            <v>510760</v>
          </cell>
          <cell r="C5771" t="str">
            <v>2023-01398</v>
          </cell>
          <cell r="D5771" t="str">
            <v>MOVISTAR</v>
          </cell>
          <cell r="E5771" t="str">
            <v>DESPACHO</v>
          </cell>
          <cell r="F5771" t="str">
            <v>NORMAL</v>
          </cell>
          <cell r="G5771" t="str">
            <v>031080202301398</v>
          </cell>
          <cell r="H5771">
            <v>44964</v>
          </cell>
          <cell r="I5771" t="str">
            <v>ENTREGADO</v>
          </cell>
          <cell r="J5771">
            <v>44965</v>
          </cell>
          <cell r="K5771" t="str">
            <v>MAURICIO GUERRERO ZONIFICACION SANTO DOMINGO_EDUARDO LUIS SILVA IVARRA</v>
          </cell>
          <cell r="L5771" t="str">
            <v>CALLE GUAYAQUIL, ENTRE RIO SOLAYA Y CUICOCHA</v>
          </cell>
        </row>
        <row r="5772">
          <cell r="A5772" t="str">
            <v>2023-01399</v>
          </cell>
          <cell r="B5772">
            <v>510761</v>
          </cell>
          <cell r="C5772" t="str">
            <v>2023-01399</v>
          </cell>
          <cell r="D5772" t="str">
            <v>MOVISTAR</v>
          </cell>
          <cell r="E5772" t="str">
            <v>DESPACHO</v>
          </cell>
          <cell r="F5772" t="str">
            <v>NORMAL</v>
          </cell>
          <cell r="G5772" t="str">
            <v>031080202301399</v>
          </cell>
          <cell r="H5772">
            <v>44964</v>
          </cell>
          <cell r="I5772" t="str">
            <v>ENTREGADO</v>
          </cell>
          <cell r="J5772">
            <v>44966</v>
          </cell>
          <cell r="K5772" t="str">
            <v>DISTEVSATT S.A. SANTA ROSA_DANNY AUGUSTO SANCHEZ ESPINOSA</v>
          </cell>
          <cell r="L5772" t="str">
            <v>ANTONIO JOSE DE SUCRE Y VEGA DAVILA  SANTA ROSA DE EL ORO SANTA ROSA EL ORO</v>
          </cell>
        </row>
        <row r="5773">
          <cell r="A5773" t="str">
            <v>2023-01400</v>
          </cell>
          <cell r="B5773">
            <v>510762</v>
          </cell>
          <cell r="C5773" t="str">
            <v>2023-01400</v>
          </cell>
          <cell r="D5773" t="str">
            <v>TUENTI</v>
          </cell>
          <cell r="E5773" t="str">
            <v>DESPACHO</v>
          </cell>
          <cell r="F5773" t="str">
            <v>NORMAL</v>
          </cell>
          <cell r="G5773" t="str">
            <v>031080202301400</v>
          </cell>
          <cell r="H5773">
            <v>44964</v>
          </cell>
          <cell r="I5773" t="str">
            <v>ENTREGADO</v>
          </cell>
          <cell r="J5773">
            <v>44965</v>
          </cell>
          <cell r="K5773" t="str">
            <v>MAURICIO GUERRERO TUENTI ESMERALDAS_EDUARDO LUIS SILVA IVARRA</v>
          </cell>
          <cell r="L5773" t="str">
            <v>CALLE GUAYAQUIL, ENTRE RIO SOLAYA Y CUICOCHA</v>
          </cell>
        </row>
        <row r="5774">
          <cell r="A5774" t="str">
            <v>2023-01401</v>
          </cell>
          <cell r="B5774">
            <v>510763</v>
          </cell>
          <cell r="C5774" t="str">
            <v>2023-01401</v>
          </cell>
          <cell r="D5774" t="str">
            <v>TUENTI</v>
          </cell>
          <cell r="E5774" t="str">
            <v>DESPACHO</v>
          </cell>
          <cell r="F5774" t="str">
            <v>NORMAL</v>
          </cell>
          <cell r="G5774" t="str">
            <v>031080202301401</v>
          </cell>
          <cell r="H5774">
            <v>44964</v>
          </cell>
          <cell r="I5774" t="str">
            <v>ENTREGADO</v>
          </cell>
          <cell r="J5774">
            <v>44965</v>
          </cell>
          <cell r="K5774" t="str">
            <v>MAURICIO GUERRERO TUENTI SANTO DOMINGO_EDUARDO LUIS SILVA IVARRA</v>
          </cell>
          <cell r="L5774" t="str">
            <v>CALLE GUAYAQUIL, ENTRE RIO SOLAYA Y CUICOCHA</v>
          </cell>
        </row>
        <row r="5775">
          <cell r="A5775" t="str">
            <v>315</v>
          </cell>
          <cell r="B5775">
            <v>510749</v>
          </cell>
          <cell r="C5775" t="str">
            <v>315</v>
          </cell>
          <cell r="D5775" t="str">
            <v>TEKMAN</v>
          </cell>
          <cell r="E5775" t="str">
            <v>DESPACHO</v>
          </cell>
          <cell r="F5775" t="str">
            <v>NORMAL</v>
          </cell>
          <cell r="H5775">
            <v>44964</v>
          </cell>
          <cell r="I5775" t="str">
            <v>ENTREGADO</v>
          </cell>
          <cell r="J5775">
            <v>44965</v>
          </cell>
          <cell r="K5775" t="str">
            <v>CLAUDIO GALARCE</v>
          </cell>
          <cell r="L5775" t="str">
            <v>LA FLORESTA,PASAJE 1, CASA E13-35 Y LUGO</v>
          </cell>
        </row>
        <row r="5776">
          <cell r="A5776" t="str">
            <v>316</v>
          </cell>
          <cell r="B5776">
            <v>510748</v>
          </cell>
          <cell r="C5776" t="str">
            <v>316</v>
          </cell>
          <cell r="D5776" t="str">
            <v>TEKMAN</v>
          </cell>
          <cell r="E5776" t="str">
            <v>DESPACHO</v>
          </cell>
          <cell r="F5776" t="str">
            <v>NORMAL</v>
          </cell>
          <cell r="H5776">
            <v>44964</v>
          </cell>
          <cell r="I5776" t="str">
            <v>ENTREGADO</v>
          </cell>
          <cell r="J5776">
            <v>44965</v>
          </cell>
          <cell r="K5776" t="str">
            <v>JENNIFER HERNANDEZ</v>
          </cell>
          <cell r="L5776" t="str">
            <v>AV REPUBLICA DEL SALVADOR 406 Y AV MOSCU</v>
          </cell>
        </row>
        <row r="5777">
          <cell r="A5777" t="str">
            <v>23-304</v>
          </cell>
          <cell r="B5777">
            <v>510744</v>
          </cell>
          <cell r="C5777" t="str">
            <v>23-304</v>
          </cell>
          <cell r="D5777" t="str">
            <v>VENTURA</v>
          </cell>
          <cell r="E5777" t="str">
            <v>DESPACHO</v>
          </cell>
          <cell r="F5777" t="str">
            <v>NORMAL</v>
          </cell>
          <cell r="G5777" t="str">
            <v>FT84560</v>
          </cell>
          <cell r="H5777">
            <v>44964</v>
          </cell>
          <cell r="I5777" t="str">
            <v>ENTREGADO</v>
          </cell>
          <cell r="J5777">
            <v>44965</v>
          </cell>
          <cell r="K5777" t="str">
            <v>ECUAWAGEN</v>
          </cell>
          <cell r="L5777" t="str">
            <v> AV. DE LOS GRANADOS E14-70 E ISLA MARCHENA.</v>
          </cell>
        </row>
        <row r="5778">
          <cell r="A5778" t="str">
            <v>23-310</v>
          </cell>
          <cell r="B5778">
            <v>510745</v>
          </cell>
          <cell r="C5778" t="str">
            <v>23-310</v>
          </cell>
          <cell r="D5778" t="str">
            <v>VENTURA</v>
          </cell>
          <cell r="E5778" t="str">
            <v>DESPACHO</v>
          </cell>
          <cell r="F5778" t="str">
            <v>NORMAL</v>
          </cell>
          <cell r="G5778" t="str">
            <v>FT84381</v>
          </cell>
          <cell r="H5778">
            <v>44964</v>
          </cell>
          <cell r="I5778" t="str">
            <v>ENTREGADO</v>
          </cell>
          <cell r="J5778">
            <v>44964</v>
          </cell>
          <cell r="K5778" t="str">
            <v>IMPOVENTURA</v>
          </cell>
          <cell r="L5778" t="str">
            <v>CALLE DEL ESTABLO Y DEL CHARRO</v>
          </cell>
        </row>
        <row r="5779">
          <cell r="A5779" t="str">
            <v>23-305</v>
          </cell>
          <cell r="B5779">
            <v>510746</v>
          </cell>
          <cell r="C5779" t="str">
            <v>23-305</v>
          </cell>
          <cell r="D5779" t="str">
            <v>VENTURA</v>
          </cell>
          <cell r="E5779" t="str">
            <v>DESPACHO</v>
          </cell>
          <cell r="F5779" t="str">
            <v>NORMAL</v>
          </cell>
          <cell r="G5779" t="str">
            <v>FT84595</v>
          </cell>
          <cell r="H5779">
            <v>44964</v>
          </cell>
          <cell r="I5779" t="str">
            <v>ENTREGADO</v>
          </cell>
          <cell r="J5779">
            <v>44966</v>
          </cell>
          <cell r="K5779" t="str">
            <v>MUNDO MOTRIZ</v>
          </cell>
          <cell r="L5779" t="str">
            <v>AV. ELOY ALFARO Y DE LAS ANONAS</v>
          </cell>
        </row>
        <row r="5780">
          <cell r="A5780" t="str">
            <v>23-308</v>
          </cell>
          <cell r="B5780">
            <v>510747</v>
          </cell>
          <cell r="C5780" t="str">
            <v>23-308</v>
          </cell>
          <cell r="D5780" t="str">
            <v>VENTURA</v>
          </cell>
          <cell r="E5780" t="str">
            <v>DESPACHO</v>
          </cell>
          <cell r="F5780" t="str">
            <v>NORMAL</v>
          </cell>
          <cell r="G5780" t="str">
            <v>FT84455</v>
          </cell>
          <cell r="H5780">
            <v>44964</v>
          </cell>
          <cell r="I5780" t="str">
            <v>ENTREGADO</v>
          </cell>
          <cell r="J5780">
            <v>44965</v>
          </cell>
          <cell r="K5780" t="str">
            <v>PROAUTO GRANADOS</v>
          </cell>
          <cell r="L5780" t="str">
            <v>AV. DE LOS GRANADOS Y ELOY ALFARO</v>
          </cell>
        </row>
        <row r="5781">
          <cell r="A5781" t="str">
            <v>23-311</v>
          </cell>
          <cell r="B5781">
            <v>510738</v>
          </cell>
          <cell r="C5781" t="str">
            <v>23-311</v>
          </cell>
          <cell r="D5781" t="str">
            <v>VENTURA</v>
          </cell>
          <cell r="E5781" t="str">
            <v>DESPACHO</v>
          </cell>
          <cell r="F5781" t="str">
            <v>NORMAL</v>
          </cell>
          <cell r="G5781" t="str">
            <v>031002004243184</v>
          </cell>
          <cell r="H5781">
            <v>44964</v>
          </cell>
          <cell r="I5781" t="str">
            <v>ENTREGADO</v>
          </cell>
          <cell r="J5781">
            <v>44965</v>
          </cell>
          <cell r="K5781" t="str">
            <v>ASSA MANTA</v>
          </cell>
          <cell r="L5781" t="str">
            <v>AV 4 DE NOVIEMBRE ENTRE CALLES 311 Y  312</v>
          </cell>
        </row>
        <row r="5782">
          <cell r="A5782" t="str">
            <v>23-307</v>
          </cell>
          <cell r="B5782">
            <v>510739</v>
          </cell>
          <cell r="C5782" t="str">
            <v>23-307</v>
          </cell>
          <cell r="D5782" t="str">
            <v>VENTURA</v>
          </cell>
          <cell r="E5782" t="str">
            <v>DESPACHO</v>
          </cell>
          <cell r="F5782" t="str">
            <v>NORMAL</v>
          </cell>
          <cell r="G5782" t="str">
            <v>IC6640</v>
          </cell>
          <cell r="H5782">
            <v>44964</v>
          </cell>
          <cell r="I5782" t="str">
            <v>ENTREGADO</v>
          </cell>
          <cell r="J5782">
            <v>44965</v>
          </cell>
          <cell r="K5782" t="str">
            <v>PROAUTO C.A. CUENCA</v>
          </cell>
          <cell r="L5782" t="str">
            <v>AV. GIL RAMIREZ DAVALOS Y TURUHAYCO</v>
          </cell>
        </row>
        <row r="5783">
          <cell r="A5783" t="str">
            <v>23-303</v>
          </cell>
          <cell r="B5783">
            <v>510740</v>
          </cell>
          <cell r="C5783" t="str">
            <v>23-303</v>
          </cell>
          <cell r="D5783" t="str">
            <v>VENTURA</v>
          </cell>
          <cell r="E5783" t="str">
            <v>DESPACHO</v>
          </cell>
          <cell r="F5783" t="str">
            <v>NORMAL</v>
          </cell>
          <cell r="G5783" t="str">
            <v>FT84454</v>
          </cell>
          <cell r="H5783">
            <v>44964</v>
          </cell>
          <cell r="I5783" t="str">
            <v>ENTREGADO</v>
          </cell>
          <cell r="J5783">
            <v>44965</v>
          </cell>
          <cell r="K5783" t="str">
            <v>E. MAULME C.A. GYE</v>
          </cell>
          <cell r="L5783" t="str">
            <v xml:space="preserve">AV DE LAS AMERICAS 601 Y CALLE 13 </v>
          </cell>
        </row>
        <row r="5784">
          <cell r="A5784" t="str">
            <v>23-309</v>
          </cell>
          <cell r="B5784">
            <v>510741</v>
          </cell>
          <cell r="C5784" t="str">
            <v>23-309</v>
          </cell>
          <cell r="D5784" t="str">
            <v>VENTURA</v>
          </cell>
          <cell r="E5784" t="str">
            <v>DESPACHO</v>
          </cell>
          <cell r="F5784" t="str">
            <v>NORMAL</v>
          </cell>
          <cell r="G5784" t="str">
            <v>FT84456</v>
          </cell>
          <cell r="H5784">
            <v>44964</v>
          </cell>
          <cell r="I5784" t="str">
            <v>ENTREGADO</v>
          </cell>
          <cell r="J5784">
            <v>44965</v>
          </cell>
          <cell r="K5784" t="str">
            <v>PROAUTO QUITO</v>
          </cell>
          <cell r="L5784" t="str">
            <v>AV. ELOY ALFARO Y RUSIA</v>
          </cell>
        </row>
        <row r="5785">
          <cell r="A5785" t="str">
            <v>23-302</v>
          </cell>
          <cell r="B5785">
            <v>510742</v>
          </cell>
          <cell r="C5785" t="str">
            <v>23-302</v>
          </cell>
          <cell r="D5785" t="str">
            <v>VENTURA</v>
          </cell>
          <cell r="E5785" t="str">
            <v>DESPACHO</v>
          </cell>
          <cell r="F5785" t="str">
            <v>NORMAL</v>
          </cell>
          <cell r="G5785" t="str">
            <v>031002004243185</v>
          </cell>
          <cell r="H5785">
            <v>44964</v>
          </cell>
          <cell r="I5785" t="str">
            <v>ENTREGADO</v>
          </cell>
          <cell r="J5785">
            <v>44965</v>
          </cell>
          <cell r="K5785" t="str">
            <v>ASSA RIOBAMBA</v>
          </cell>
          <cell r="L5785" t="str">
            <v>AV. DE LA PRENSA 45-86 Y AV. MANUEL ELICIO FLOR</v>
          </cell>
        </row>
        <row r="5786">
          <cell r="A5786" t="str">
            <v>23-306</v>
          </cell>
          <cell r="B5786">
            <v>510743</v>
          </cell>
          <cell r="C5786" t="str">
            <v>23-306</v>
          </cell>
          <cell r="D5786" t="str">
            <v>VENTURA</v>
          </cell>
          <cell r="E5786" t="str">
            <v>DESPACHO</v>
          </cell>
          <cell r="F5786" t="str">
            <v>NORMAL</v>
          </cell>
          <cell r="G5786" t="str">
            <v>031002004243187</v>
          </cell>
          <cell r="H5786">
            <v>44964</v>
          </cell>
          <cell r="I5786" t="str">
            <v>ENTREGADO</v>
          </cell>
          <cell r="J5786">
            <v>44965</v>
          </cell>
          <cell r="K5786" t="str">
            <v>NORWAGEN</v>
          </cell>
          <cell r="L5786" t="str">
            <v>AV MARIANO ACOSTA # 1 Y LUIS JARAMILLO PEREZ</v>
          </cell>
        </row>
        <row r="5787">
          <cell r="A5787" t="str">
            <v>CLDEV_GYESIM0081</v>
          </cell>
          <cell r="B5787">
            <v>510737</v>
          </cell>
          <cell r="C5787" t="str">
            <v>CLDEV_GYESIM0081</v>
          </cell>
          <cell r="D5787" t="str">
            <v>CONECEL_DOCUMENTOS</v>
          </cell>
          <cell r="E5787" t="str">
            <v>DESPACHO</v>
          </cell>
          <cell r="F5787" t="str">
            <v>NORMAL</v>
          </cell>
          <cell r="G5787" t="str">
            <v>FT84354</v>
          </cell>
          <cell r="H5787">
            <v>44964</v>
          </cell>
          <cell r="I5787" t="str">
            <v>ENTREGADO</v>
          </cell>
          <cell r="J5787">
            <v>44964</v>
          </cell>
          <cell r="K5787" t="str">
            <v>ANA AGUIRRE / MARIA SUNTAXI - PATRICIA</v>
          </cell>
          <cell r="L5787" t="str">
            <v>CIUDADELA SANTA LEONOR MZ 6 SOLAR 17</v>
          </cell>
        </row>
        <row r="5788">
          <cell r="A5788" t="str">
            <v>53618</v>
          </cell>
          <cell r="B5788">
            <v>510730</v>
          </cell>
          <cell r="C5788" t="str">
            <v>53618</v>
          </cell>
          <cell r="D5788" t="str">
            <v>DEGSO</v>
          </cell>
          <cell r="E5788" t="str">
            <v>DESPACHO</v>
          </cell>
          <cell r="F5788" t="str">
            <v>NORMAL</v>
          </cell>
          <cell r="G5788" t="str">
            <v>#N/A</v>
          </cell>
          <cell r="H5788">
            <v>44964</v>
          </cell>
          <cell r="I5788" t="str">
            <v>EN_PROCESO</v>
          </cell>
          <cell r="J5788">
            <v>44964</v>
          </cell>
          <cell r="K5788" t="str">
            <v>SURFCOECUADOR S.A.</v>
          </cell>
          <cell r="L5788" t="str">
            <v>ISLA ISABELA N44-596 Y AV. 6 DE DICIEMBRE  TEL: (02)-5-109-263</v>
          </cell>
        </row>
        <row r="5789">
          <cell r="A5789" t="str">
            <v>9704</v>
          </cell>
          <cell r="B5789">
            <v>510731</v>
          </cell>
          <cell r="C5789" t="str">
            <v>9704</v>
          </cell>
          <cell r="D5789" t="str">
            <v>DEGSO</v>
          </cell>
          <cell r="E5789" t="str">
            <v>DESPACHO</v>
          </cell>
          <cell r="F5789" t="str">
            <v>NORMAL</v>
          </cell>
          <cell r="G5789" t="str">
            <v>FT84523</v>
          </cell>
          <cell r="H5789">
            <v>44964</v>
          </cell>
          <cell r="I5789" t="str">
            <v>ENTREGADO</v>
          </cell>
          <cell r="J5789">
            <v>44965</v>
          </cell>
          <cell r="K5789" t="str">
            <v>AURELIAN ECUADOR S.A.</v>
          </cell>
          <cell r="L5789" t="str">
            <v xml:space="preserve">DIRECCION: TRANSPORTE NOROCCIDENTAL - AMAGUANA ? </v>
          </cell>
        </row>
        <row r="5790">
          <cell r="A5790" t="str">
            <v>53641</v>
          </cell>
          <cell r="B5790">
            <v>510732</v>
          </cell>
          <cell r="C5790" t="str">
            <v>53641</v>
          </cell>
          <cell r="D5790" t="str">
            <v>DEGSO</v>
          </cell>
          <cell r="E5790" t="str">
            <v>DESPACHO</v>
          </cell>
          <cell r="F5790" t="str">
            <v>NORMAL</v>
          </cell>
          <cell r="G5790" t="str">
            <v>FT84524</v>
          </cell>
          <cell r="H5790">
            <v>44964</v>
          </cell>
          <cell r="I5790" t="str">
            <v>ENTREGADO</v>
          </cell>
          <cell r="J5790">
            <v>44965</v>
          </cell>
          <cell r="K5790" t="str">
            <v>F.V.-AREA ANDINA S.A.</v>
          </cell>
          <cell r="L5790" t="str">
            <v>DIRECCION: AUTOPISTA VALLE DE LOS CHILLOS ? KM 25  TEL 2332233 BODEGA DE GRIFERIA</v>
          </cell>
        </row>
        <row r="5791">
          <cell r="A5791" t="str">
            <v>53642</v>
          </cell>
          <cell r="B5791">
            <v>510733</v>
          </cell>
          <cell r="C5791" t="str">
            <v>53642</v>
          </cell>
          <cell r="D5791" t="str">
            <v>DEGSO</v>
          </cell>
          <cell r="E5791" t="str">
            <v>DESPACHO</v>
          </cell>
          <cell r="F5791" t="str">
            <v>NORMAL</v>
          </cell>
          <cell r="G5791" t="str">
            <v>FT84525</v>
          </cell>
          <cell r="H5791">
            <v>44964</v>
          </cell>
          <cell r="I5791" t="str">
            <v>ENTREGADO</v>
          </cell>
          <cell r="J5791">
            <v>44966</v>
          </cell>
          <cell r="K5791" t="str">
            <v>MINERIA Y ROCAS ORNAMENTALES S.A. MINEROSA</v>
          </cell>
          <cell r="L5791" t="str">
            <v>DIRECCION: AV. MANUEL CORDOVA GALARZA KM 0.5 VIA CALACALI - ATENCION SALEDAD ROMO LEROUX - CELULAR 0999 608 168</v>
          </cell>
        </row>
        <row r="5792">
          <cell r="A5792" t="str">
            <v>26823</v>
          </cell>
          <cell r="B5792">
            <v>510708</v>
          </cell>
          <cell r="C5792" t="str">
            <v>26823</v>
          </cell>
          <cell r="D5792" t="str">
            <v>CARESTINO</v>
          </cell>
          <cell r="E5792" t="str">
            <v>DESPACHO</v>
          </cell>
          <cell r="G5792" t="str">
            <v>031002004241685</v>
          </cell>
          <cell r="H5792">
            <v>44964</v>
          </cell>
          <cell r="I5792" t="str">
            <v>ENTREGADO</v>
          </cell>
          <cell r="J5792">
            <v>44966</v>
          </cell>
          <cell r="K5792" t="str">
            <v>ANGELA CAROLINA CHIRIBOGA CALVA</v>
          </cell>
          <cell r="L5792" t="str">
            <v>LOJA, RIO MORONA Y MARANON 118-54. ENTRE POR LA MORONA, CASA 118-54</v>
          </cell>
        </row>
        <row r="5793">
          <cell r="A5793" t="str">
            <v>26939</v>
          </cell>
          <cell r="B5793">
            <v>510709</v>
          </cell>
          <cell r="C5793" t="str">
            <v>26939</v>
          </cell>
          <cell r="D5793" t="str">
            <v>CARESTINO</v>
          </cell>
          <cell r="E5793" t="str">
            <v>DESPACHO</v>
          </cell>
          <cell r="G5793" t="str">
            <v>031002004241677</v>
          </cell>
          <cell r="H5793">
            <v>44964</v>
          </cell>
          <cell r="I5793" t="str">
            <v>ENTREGADO</v>
          </cell>
          <cell r="J5793">
            <v>44967</v>
          </cell>
          <cell r="K5793" t="str">
            <v>GABRIELA VALERIA ANDRADE CALVA</v>
          </cell>
          <cell r="L5793" t="str">
            <v>AV. 20 DE JUNIO Y VENEZUELA SN PISO/DPTO: SN. ENTRE EMPRESA ELECTRICA CNEL</v>
          </cell>
        </row>
        <row r="5794">
          <cell r="A5794" t="str">
            <v>26991</v>
          </cell>
          <cell r="B5794">
            <v>510710</v>
          </cell>
          <cell r="C5794" t="str">
            <v>26991</v>
          </cell>
          <cell r="D5794" t="str">
            <v>CARESTINO</v>
          </cell>
          <cell r="E5794" t="str">
            <v>DESPACHO</v>
          </cell>
          <cell r="G5794" t="str">
            <v>031002004241707</v>
          </cell>
          <cell r="H5794">
            <v>44964</v>
          </cell>
          <cell r="I5794" t="str">
            <v>ENTREGADO</v>
          </cell>
          <cell r="J5794">
            <v>44965</v>
          </cell>
          <cell r="K5794" t="str">
            <v>MARCO RAMIRO JIMENEZ CANAR</v>
          </cell>
          <cell r="L5794" t="str">
            <v>SANTO THOMAS 2, CALLE S57C E3-315, DIAGONAL A LA FERRETERIA VICENTA, GUAMANI E3-315. ENTRE DIAGONAL A LA FERRETERIA VICENTA</v>
          </cell>
        </row>
        <row r="5795">
          <cell r="A5795" t="str">
            <v>27009</v>
          </cell>
          <cell r="B5795">
            <v>510711</v>
          </cell>
          <cell r="C5795" t="str">
            <v>27009</v>
          </cell>
          <cell r="D5795" t="str">
            <v>CARESTINO</v>
          </cell>
          <cell r="E5795" t="str">
            <v>DESPACHO</v>
          </cell>
          <cell r="G5795" t="str">
            <v>031002004241727</v>
          </cell>
          <cell r="H5795">
            <v>44964</v>
          </cell>
          <cell r="I5795" t="str">
            <v>ENTREGADO</v>
          </cell>
          <cell r="J5795">
            <v>44966</v>
          </cell>
          <cell r="K5795" t="str">
            <v>DOMENICA FEICAN</v>
          </cell>
          <cell r="L5795" t="str">
            <v>MOZART Y BEETHOVEN SIN NUMERO. ENTRE ES EN UNA URBANIZACION POR EL SECTOR NARANCAY</v>
          </cell>
        </row>
        <row r="5796">
          <cell r="A5796" t="str">
            <v>27028</v>
          </cell>
          <cell r="B5796">
            <v>510712</v>
          </cell>
          <cell r="C5796" t="str">
            <v>27028</v>
          </cell>
          <cell r="D5796" t="str">
            <v>CARESTINO</v>
          </cell>
          <cell r="E5796" t="str">
            <v>DESPACHO</v>
          </cell>
          <cell r="G5796" t="str">
            <v>031002004241748</v>
          </cell>
          <cell r="H5796">
            <v>44964</v>
          </cell>
          <cell r="I5796" t="str">
            <v>ENTREGADO</v>
          </cell>
          <cell r="J5796">
            <v>44965</v>
          </cell>
          <cell r="K5796" t="str">
            <v>KAREN MADELAYNE BERMELLO MOREIRA</v>
          </cell>
          <cell r="L5796" t="str">
            <v>SECTOR DEL PARQUE MAMEY..EN LA CALLE SAN EDUARDO Y 26 DE SEPTIEMBRE  EN EL CONSULTORIO  DENTAL BENEFICDENTAL 0. ENTRE CASA DE 3 PISOS REJAS BLANCAS.</v>
          </cell>
        </row>
        <row r="5797">
          <cell r="A5797" t="str">
            <v>27037</v>
          </cell>
          <cell r="B5797">
            <v>510713</v>
          </cell>
          <cell r="C5797" t="str">
            <v>27037</v>
          </cell>
          <cell r="D5797" t="str">
            <v>CARESTINO</v>
          </cell>
          <cell r="E5797" t="str">
            <v>DESPACHO</v>
          </cell>
          <cell r="G5797" t="str">
            <v>661001000006950</v>
          </cell>
          <cell r="H5797">
            <v>44964</v>
          </cell>
          <cell r="I5797" t="str">
            <v>ENTREGADO</v>
          </cell>
          <cell r="J5797">
            <v>44967</v>
          </cell>
          <cell r="K5797" t="str">
            <v>ERIKA BELN MONTUFAR VENEGAS</v>
          </cell>
          <cell r="L5797" t="str">
            <v>ANTONIA VELA Y JUAN DE VELASCO SN. ENTRE FRENTE AL RESTAURANTE CHOKLOS</v>
          </cell>
        </row>
        <row r="5798">
          <cell r="A5798" t="str">
            <v>27182</v>
          </cell>
          <cell r="B5798">
            <v>510714</v>
          </cell>
          <cell r="C5798" t="str">
            <v>27182</v>
          </cell>
          <cell r="D5798" t="str">
            <v>CARESTINO</v>
          </cell>
          <cell r="E5798" t="str">
            <v>DESPACHO</v>
          </cell>
          <cell r="G5798" t="str">
            <v>031002004242113</v>
          </cell>
          <cell r="H5798">
            <v>44964</v>
          </cell>
          <cell r="I5798" t="str">
            <v>ENTREGADO</v>
          </cell>
          <cell r="J5798">
            <v>44965</v>
          </cell>
          <cell r="K5798" t="str">
            <v>ANDREA BARAHONA</v>
          </cell>
          <cell r="L5798" t="str">
            <v>JERONIMO CARRION E9-35 PISO/DPTO: PB CHAKRA. ENTRE DENTRO DE CAFETERIA CHAKRA</v>
          </cell>
        </row>
        <row r="5799">
          <cell r="A5799" t="str">
            <v>27204</v>
          </cell>
          <cell r="B5799">
            <v>510715</v>
          </cell>
          <cell r="C5799" t="str">
            <v>27204</v>
          </cell>
          <cell r="D5799" t="str">
            <v>CARESTINO</v>
          </cell>
          <cell r="E5799" t="str">
            <v>DESPACHO</v>
          </cell>
          <cell r="G5799" t="str">
            <v>84417</v>
          </cell>
          <cell r="H5799">
            <v>44964</v>
          </cell>
          <cell r="I5799" t="str">
            <v>ENTREGADO</v>
          </cell>
          <cell r="J5799">
            <v>44965</v>
          </cell>
          <cell r="K5799" t="str">
            <v>GRACE ELLIS</v>
          </cell>
          <cell r="L5799" t="str">
            <v>LA CHALA ALIANZA ENTRE LA 11 Y 12 AVA 413. ENTRE 0993349276</v>
          </cell>
        </row>
        <row r="5800">
          <cell r="A5800" t="str">
            <v>27231</v>
          </cell>
          <cell r="B5800">
            <v>510716</v>
          </cell>
          <cell r="C5800" t="str">
            <v>27231</v>
          </cell>
          <cell r="D5800" t="str">
            <v>CARESTINO</v>
          </cell>
          <cell r="E5800" t="str">
            <v>DESPACHO</v>
          </cell>
          <cell r="G5800" t="str">
            <v>84418</v>
          </cell>
          <cell r="H5800">
            <v>44964</v>
          </cell>
          <cell r="I5800" t="str">
            <v>ENTREGADO</v>
          </cell>
          <cell r="J5800">
            <v>44965</v>
          </cell>
          <cell r="K5800" t="str">
            <v>DOMENICA MARIA GARRIDO BEDON</v>
          </cell>
          <cell r="L5800" t="str">
            <v>PUERTO AZUL MANZANA D3 66. ENTRE OTRA SENAS</v>
          </cell>
        </row>
        <row r="5801">
          <cell r="A5801" t="str">
            <v>27238</v>
          </cell>
          <cell r="B5801">
            <v>510717</v>
          </cell>
          <cell r="C5801" t="str">
            <v>27238</v>
          </cell>
          <cell r="D5801" t="str">
            <v>CARESTINO</v>
          </cell>
          <cell r="E5801" t="str">
            <v>DESPACHO</v>
          </cell>
          <cell r="G5801" t="str">
            <v>031002004242129</v>
          </cell>
          <cell r="H5801">
            <v>44964</v>
          </cell>
          <cell r="I5801" t="str">
            <v>ENTREGADO</v>
          </cell>
          <cell r="J5801">
            <v>44967</v>
          </cell>
          <cell r="K5801" t="str">
            <v>HENRRY SEGOVIA</v>
          </cell>
          <cell r="L5801" t="str">
            <v>AV. 29 DE MAYO Y CAPITAN EDUARDO ZEAS SN. ENTRE A MEDIA CUADRA DEL  COMANDO DE POLICIA</v>
          </cell>
        </row>
        <row r="5802">
          <cell r="A5802" t="str">
            <v>27292</v>
          </cell>
          <cell r="B5802">
            <v>510718</v>
          </cell>
          <cell r="C5802" t="str">
            <v>27292</v>
          </cell>
          <cell r="D5802" t="str">
            <v>CARESTINO</v>
          </cell>
          <cell r="E5802" t="str">
            <v>DESPACHO</v>
          </cell>
          <cell r="G5802" t="str">
            <v>031002004242154</v>
          </cell>
          <cell r="H5802">
            <v>44964</v>
          </cell>
          <cell r="I5802" t="str">
            <v>ENTREGADO</v>
          </cell>
          <cell r="J5802">
            <v>44965</v>
          </cell>
          <cell r="K5802" t="str">
            <v>PAUL ARIZAGA</v>
          </cell>
          <cell r="L5802" t="str">
            <v>CABOGAN 2-141 Y SILBAN 2-141. ENTRE CASA ESQUINERA CEVICHES DEL WAZA</v>
          </cell>
        </row>
        <row r="5803">
          <cell r="A5803" t="str">
            <v>26948</v>
          </cell>
          <cell r="B5803">
            <v>510719</v>
          </cell>
          <cell r="C5803" t="str">
            <v>26948</v>
          </cell>
          <cell r="D5803" t="str">
            <v>CARESTINO</v>
          </cell>
          <cell r="E5803" t="str">
            <v>DESPACHO</v>
          </cell>
          <cell r="G5803" t="str">
            <v>031002004242176</v>
          </cell>
          <cell r="H5803">
            <v>44964</v>
          </cell>
          <cell r="I5803" t="str">
            <v>ENTREGADO</v>
          </cell>
          <cell r="J5803">
            <v>44965</v>
          </cell>
          <cell r="K5803" t="str">
            <v>JUNIOR ANDRES FLORES</v>
          </cell>
          <cell r="L5803" t="str">
            <v>MITAD DEL MUNDO AV REINA DE QUITO ESTACION DE BUSES TRANSHEMISFERICOS MITAD DEL MUNDO</v>
          </cell>
        </row>
        <row r="5804">
          <cell r="A5804" t="str">
            <v>26989</v>
          </cell>
          <cell r="B5804">
            <v>510720</v>
          </cell>
          <cell r="C5804" t="str">
            <v>26989</v>
          </cell>
          <cell r="D5804" t="str">
            <v>CARESTINO</v>
          </cell>
          <cell r="E5804" t="str">
            <v>DESPACHO</v>
          </cell>
          <cell r="G5804" t="str">
            <v>031002004242236</v>
          </cell>
          <cell r="H5804">
            <v>44964</v>
          </cell>
          <cell r="I5804" t="str">
            <v>ENTREGADO</v>
          </cell>
          <cell r="J5804">
            <v>44966</v>
          </cell>
          <cell r="K5804" t="str">
            <v>MARLENE STEFANIA CARRERA NUNEZ</v>
          </cell>
          <cell r="L5804" t="str">
            <v>PARROQUIA EL DORADO DE CASCALES, CASA BLANCA DE UN PISO CON BALDOSA EXTERIOR CAFE Y UN ARBOL DE GUABA EN LA ENTRADA</v>
          </cell>
        </row>
        <row r="5805">
          <cell r="A5805" t="str">
            <v>27095</v>
          </cell>
          <cell r="B5805">
            <v>510721</v>
          </cell>
          <cell r="C5805" t="str">
            <v>27095</v>
          </cell>
          <cell r="D5805" t="str">
            <v>CARESTINO</v>
          </cell>
          <cell r="E5805" t="str">
            <v>DESPACHO</v>
          </cell>
          <cell r="G5805" t="str">
            <v>031002004242350</v>
          </cell>
          <cell r="H5805">
            <v>44964</v>
          </cell>
          <cell r="I5805" t="str">
            <v>ENTREGADO</v>
          </cell>
          <cell r="J5805">
            <v>44970</v>
          </cell>
          <cell r="K5805" t="str">
            <v>MAYRA PINCAY</v>
          </cell>
          <cell r="L5805" t="str">
            <v>CARONDELET 6. ENTRE ANTES DEL PUENTE</v>
          </cell>
        </row>
        <row r="5806">
          <cell r="A5806" t="str">
            <v>27115</v>
          </cell>
          <cell r="B5806">
            <v>510722</v>
          </cell>
          <cell r="C5806" t="str">
            <v>27115</v>
          </cell>
          <cell r="D5806" t="str">
            <v>CARESTINO</v>
          </cell>
          <cell r="E5806" t="str">
            <v>DESPACHO</v>
          </cell>
          <cell r="G5806" t="str">
            <v>031002004242411</v>
          </cell>
          <cell r="H5806">
            <v>44964</v>
          </cell>
          <cell r="I5806" t="str">
            <v>ENTREGADO</v>
          </cell>
          <cell r="J5806">
            <v>44966</v>
          </cell>
          <cell r="K5806" t="str">
            <v>SILVIA FLORISBELIA ASTUDILLO CORNEJO</v>
          </cell>
          <cell r="L5806" t="str">
            <v>AV 27 DE FEBRERO 608. ENTRE CASA ESQUINERA</v>
          </cell>
        </row>
        <row r="5807">
          <cell r="A5807" t="str">
            <v>27270</v>
          </cell>
          <cell r="B5807">
            <v>510723</v>
          </cell>
          <cell r="C5807" t="str">
            <v>27270</v>
          </cell>
          <cell r="D5807" t="str">
            <v>CARESTINO</v>
          </cell>
          <cell r="E5807" t="str">
            <v>DESPACHO</v>
          </cell>
          <cell r="G5807" t="str">
            <v>031002004242603</v>
          </cell>
          <cell r="H5807">
            <v>44964</v>
          </cell>
          <cell r="I5807" t="str">
            <v>ENTREGADO</v>
          </cell>
          <cell r="J5807">
            <v>44965</v>
          </cell>
          <cell r="K5807" t="str">
            <v>ANDREA CAROLINA JARA ARMIJOS</v>
          </cell>
          <cell r="L5807" t="str">
            <v>AV. DE LOS CHASQUIS Y COJIMIES 2. ENTRE A LADO DEL MINIMARKET ANDREA PUERTA NEGRA</v>
          </cell>
        </row>
        <row r="5808">
          <cell r="A5808" t="str">
            <v>27329</v>
          </cell>
          <cell r="B5808">
            <v>510724</v>
          </cell>
          <cell r="C5808" t="str">
            <v>27329</v>
          </cell>
          <cell r="D5808" t="str">
            <v>CARESTINO</v>
          </cell>
          <cell r="E5808" t="str">
            <v>DESPACHO</v>
          </cell>
          <cell r="G5808" t="str">
            <v>031002004242451</v>
          </cell>
          <cell r="H5808">
            <v>44964</v>
          </cell>
          <cell r="I5808" t="str">
            <v>ENTREGADO</v>
          </cell>
          <cell r="J5808">
            <v>44967</v>
          </cell>
          <cell r="K5808" t="str">
            <v>AILEMA ALEMAN</v>
          </cell>
          <cell r="L5808" t="str">
            <v>CALLE SUCRE ENTRE MERCADILLO Y AZUAY EDIFICIO AKROPOLIS 5A PISO/DPTO: 5A. ENTRE EDIFICIO AKROPOLIS 5TO PISO</v>
          </cell>
        </row>
        <row r="5809">
          <cell r="A5809" t="str">
            <v>27336</v>
          </cell>
          <cell r="B5809">
            <v>510725</v>
          </cell>
          <cell r="C5809" t="str">
            <v>27336</v>
          </cell>
          <cell r="D5809" t="str">
            <v>CARESTINO</v>
          </cell>
          <cell r="E5809" t="str">
            <v>DESPACHO</v>
          </cell>
          <cell r="G5809" t="str">
            <v>031002004242477</v>
          </cell>
          <cell r="H5809">
            <v>44964</v>
          </cell>
          <cell r="I5809" t="str">
            <v>ENTREGADO</v>
          </cell>
          <cell r="J5809">
            <v>44968</v>
          </cell>
          <cell r="K5809" t="str">
            <v>JORGE ENRIQUE AGUILAR LOAIZA</v>
          </cell>
          <cell r="L5809" t="str">
            <v>AV FERROVIARIA, URBANIZACION SAN PATRICIO MZ E, SOLAR8B. ENTRE CONJUNTO ESTHELA</v>
          </cell>
        </row>
        <row r="5810">
          <cell r="A5810" t="str">
            <v>27343</v>
          </cell>
          <cell r="B5810">
            <v>510726</v>
          </cell>
          <cell r="C5810" t="str">
            <v>27343</v>
          </cell>
          <cell r="D5810" t="str">
            <v>CARESTINO</v>
          </cell>
          <cell r="E5810" t="str">
            <v>DESPACHO</v>
          </cell>
          <cell r="G5810" t="str">
            <v>031002004242647</v>
          </cell>
          <cell r="H5810">
            <v>44964</v>
          </cell>
          <cell r="I5810" t="str">
            <v>ENTREGADO</v>
          </cell>
          <cell r="J5810">
            <v>44965</v>
          </cell>
          <cell r="K5810" t="str">
            <v>JUAN DAVID ORDONEZ SANCHEZ</v>
          </cell>
          <cell r="L5810" t="str">
            <v>NICANOR COBOS 284. ENTRE CASA DE PUERTAS METALICAS CAFE</v>
          </cell>
        </row>
        <row r="5811">
          <cell r="A5811" t="str">
            <v>27362</v>
          </cell>
          <cell r="B5811">
            <v>510727</v>
          </cell>
          <cell r="C5811" t="str">
            <v>27362</v>
          </cell>
          <cell r="D5811" t="str">
            <v>CARESTINO</v>
          </cell>
          <cell r="E5811" t="str">
            <v>DESPACHO</v>
          </cell>
          <cell r="G5811" t="str">
            <v>031002004242541</v>
          </cell>
          <cell r="H5811">
            <v>44964</v>
          </cell>
          <cell r="I5811" t="str">
            <v>ENTREGADO</v>
          </cell>
          <cell r="J5811">
            <v>44966</v>
          </cell>
          <cell r="K5811" t="str">
            <v>PRISCILA LISBETH ANAZCO ROMERO</v>
          </cell>
          <cell r="L5811" t="str">
            <v>AVENIDA LA INDEPENDENCIA ENTRE ELOY ALFARO Y QUITO SN. ENTRE EDIFICIO COOPERATIVA JEP</v>
          </cell>
        </row>
        <row r="5812">
          <cell r="A5812" t="str">
            <v>27390</v>
          </cell>
          <cell r="B5812">
            <v>510728</v>
          </cell>
          <cell r="C5812" t="str">
            <v>27390</v>
          </cell>
          <cell r="D5812" t="str">
            <v>CARESTINO</v>
          </cell>
          <cell r="E5812" t="str">
            <v>DESPACHO</v>
          </cell>
          <cell r="G5812" t="str">
            <v>031002004242700</v>
          </cell>
          <cell r="H5812">
            <v>44964</v>
          </cell>
          <cell r="I5812" t="str">
            <v>ENTREGADO</v>
          </cell>
          <cell r="J5812">
            <v>44965</v>
          </cell>
          <cell r="K5812" t="str">
            <v>FRANCISCO ESPN</v>
          </cell>
          <cell r="L5812" t="str">
            <v>VIA INTANEDA, CALLE ABDON CALDERON Y JUAN MONTALVO. BULEVAR DE LAS ACACIAS ETAPA 2 CASA 30. ENTRE BULEVAR DE LAS ACACIAS, ETAPA 2, CASA 30</v>
          </cell>
        </row>
        <row r="5813">
          <cell r="A5813" t="str">
            <v>20003100455961</v>
          </cell>
          <cell r="B5813">
            <v>510673</v>
          </cell>
          <cell r="C5813" t="str">
            <v>20003100455961</v>
          </cell>
          <cell r="D5813" t="str">
            <v>CONECEL</v>
          </cell>
          <cell r="E5813" t="str">
            <v>DESPACHO</v>
          </cell>
          <cell r="F5813" t="str">
            <v>NORMAL</v>
          </cell>
          <cell r="G5813" t="str">
            <v>031002004243002</v>
          </cell>
          <cell r="H5813">
            <v>44964</v>
          </cell>
          <cell r="I5813" t="str">
            <v>DEVOLUCION_EN_PROCESO</v>
          </cell>
          <cell r="J5813">
            <v>44972</v>
          </cell>
          <cell r="K5813" t="str">
            <v>CONSUELO DEL PILAR YUCTA CUJILEMA / PILCO YUCTA ESTHEFANIA ALEXANDRA</v>
          </cell>
          <cell r="L5813" t="str">
            <v>RIOBAMBA / MALDONADO / CDLA PUCARA CALLE GORGE WASHINTONG Y PASAJE A MZ 15 A DOS CUADRAS DEL COMANDO DE LA POLICIA DE CHIMBORAZO</v>
          </cell>
        </row>
        <row r="5814">
          <cell r="A5814" t="str">
            <v>20003100453624</v>
          </cell>
          <cell r="B5814">
            <v>510692</v>
          </cell>
          <cell r="C5814" t="str">
            <v>20003100453624</v>
          </cell>
          <cell r="D5814" t="str">
            <v>CONECEL</v>
          </cell>
          <cell r="E5814" t="str">
            <v>DESPACHO</v>
          </cell>
          <cell r="F5814" t="str">
            <v>NORMAL</v>
          </cell>
          <cell r="G5814" t="str">
            <v>031002004243008</v>
          </cell>
          <cell r="H5814">
            <v>44964</v>
          </cell>
          <cell r="I5814" t="str">
            <v>INCIDENCIA</v>
          </cell>
          <cell r="J5814">
            <v>44973</v>
          </cell>
          <cell r="K5814" t="str">
            <v xml:space="preserve">JACINTO JOSE ROJAS BORBOR / </v>
          </cell>
          <cell r="L5814" t="str">
            <v>MACHALA / JAMBELI / AV DE LAS AMERICAS Y CALLE ECUADOR CASA DE UN PISO COLOR BLANCO MZ 14 A DOS CUADRAS DEL CENTRO MEDICO MUNICIPAL FEDERICO PAEZ</v>
          </cell>
        </row>
        <row r="5815">
          <cell r="A5815" t="str">
            <v>20003104043837</v>
          </cell>
          <cell r="B5815">
            <v>510693</v>
          </cell>
          <cell r="C5815" t="str">
            <v>20003104043837</v>
          </cell>
          <cell r="D5815" t="str">
            <v>CONECEL</v>
          </cell>
          <cell r="E5815" t="str">
            <v>DESPACHO</v>
          </cell>
          <cell r="F5815" t="str">
            <v>NORMAL</v>
          </cell>
          <cell r="G5815" t="str">
            <v>FT84412</v>
          </cell>
          <cell r="H5815">
            <v>44964</v>
          </cell>
          <cell r="I5815" t="str">
            <v>ENTREGADO</v>
          </cell>
          <cell r="J5815">
            <v>44973</v>
          </cell>
          <cell r="K5815" t="str">
            <v xml:space="preserve">PABLO DANILO CAMACAS ZURA / </v>
          </cell>
          <cell r="L5815" t="str">
            <v>QUITO / TABABELA / RUTA COLLAS Y CONECTOR ALPACHACA EN AEROPUERTO MARISCAL SUCRE EN INGRESO PRINCIPA</v>
          </cell>
        </row>
        <row r="5816">
          <cell r="A5816" t="str">
            <v>2493466</v>
          </cell>
          <cell r="B5816">
            <v>510638</v>
          </cell>
          <cell r="C5816" t="str">
            <v>2493466</v>
          </cell>
          <cell r="D5816" t="str">
            <v>MDELIVERY</v>
          </cell>
          <cell r="E5816" t="str">
            <v>DESPACHO</v>
          </cell>
          <cell r="F5816" t="str">
            <v>NORMAL</v>
          </cell>
          <cell r="G5816" t="str">
            <v>FT84378</v>
          </cell>
          <cell r="H5816">
            <v>44964</v>
          </cell>
          <cell r="I5816" t="str">
            <v>ENTREGADO</v>
          </cell>
          <cell r="J5816">
            <v>44965</v>
          </cell>
          <cell r="K5816" t="str">
            <v xml:space="preserve">Tatiana Landazuri_MEDICINA GLOBAL GLOMEDICAL CIA LTDA </v>
          </cell>
          <cell r="L5816" t="str">
            <v xml:space="preserve">Manuela Saenz N34 259 y Abelardo Moncayo </v>
          </cell>
        </row>
        <row r="5817">
          <cell r="A5817" t="str">
            <v>2493467</v>
          </cell>
          <cell r="B5817">
            <v>510639</v>
          </cell>
          <cell r="C5817" t="str">
            <v>2493467</v>
          </cell>
          <cell r="D5817" t="str">
            <v>MDELIVERY</v>
          </cell>
          <cell r="E5817" t="str">
            <v>DESPACHO</v>
          </cell>
          <cell r="F5817" t="str">
            <v>NORMAL</v>
          </cell>
          <cell r="G5817" t="str">
            <v>031080002493467</v>
          </cell>
          <cell r="H5817">
            <v>44964</v>
          </cell>
          <cell r="I5817" t="str">
            <v>ENTREGADO</v>
          </cell>
          <cell r="J5817">
            <v>44965</v>
          </cell>
          <cell r="K5817" t="str">
            <v>Ana Castro Espinoza_TECNICA Y COMERCIO DE LA PESCA C A TECOPESCA</v>
          </cell>
          <cell r="L5817" t="str">
            <v>Via Manta Rocafuerte atras de Fishcorp</v>
          </cell>
        </row>
        <row r="5818">
          <cell r="A5818" t="str">
            <v>2493468</v>
          </cell>
          <cell r="B5818">
            <v>510640</v>
          </cell>
          <cell r="C5818" t="str">
            <v>2493468</v>
          </cell>
          <cell r="D5818" t="str">
            <v>MDELIVERY</v>
          </cell>
          <cell r="E5818" t="str">
            <v>DESPACHO</v>
          </cell>
          <cell r="F5818" t="str">
            <v>NORMAL</v>
          </cell>
          <cell r="G5818" t="str">
            <v>FT84402</v>
          </cell>
          <cell r="H5818">
            <v>44964</v>
          </cell>
          <cell r="I5818" t="str">
            <v>ENTREGADO</v>
          </cell>
          <cell r="J5818">
            <v>44965</v>
          </cell>
          <cell r="K5818" t="str">
            <v>MARTHA TAMAYO VERA_ASOCIACION DE EMPLEADOS DEL BANCO DEL PICHINCHA SU</v>
          </cell>
          <cell r="L5818" t="str">
            <v>FRANCISCO DE ORELLANA Y JUSTINO CORNEJO PISO 5</v>
          </cell>
        </row>
        <row r="5819">
          <cell r="A5819" t="str">
            <v>2493469_1</v>
          </cell>
          <cell r="B5819">
            <v>510641</v>
          </cell>
          <cell r="C5819" t="str">
            <v>2493469_1</v>
          </cell>
          <cell r="D5819" t="str">
            <v>MDELIVERY</v>
          </cell>
          <cell r="E5819" t="str">
            <v>DESPACHO</v>
          </cell>
          <cell r="F5819" t="str">
            <v>NORMAL</v>
          </cell>
          <cell r="G5819" t="str">
            <v>FT84377</v>
          </cell>
          <cell r="H5819">
            <v>44964</v>
          </cell>
          <cell r="I5819" t="str">
            <v>ENTREGADO</v>
          </cell>
          <cell r="J5819">
            <v>44965</v>
          </cell>
          <cell r="K5819" t="str">
            <v xml:space="preserve">Andrea Guerron_PAPIZZEC S A </v>
          </cell>
          <cell r="L5819" t="str">
            <v>PICHINCHA QUITO INAQUITO PASAJE LOS NARANJOS E10 56 Y AV 6 DE DICIEMBRE</v>
          </cell>
        </row>
        <row r="5820">
          <cell r="A5820" t="str">
            <v>2493479</v>
          </cell>
          <cell r="B5820">
            <v>510642</v>
          </cell>
          <cell r="C5820" t="str">
            <v>2493479</v>
          </cell>
          <cell r="D5820" t="str">
            <v>MDELIVERY</v>
          </cell>
          <cell r="E5820" t="str">
            <v>DESPACHO</v>
          </cell>
          <cell r="F5820" t="str">
            <v>NORMAL</v>
          </cell>
          <cell r="G5820" t="str">
            <v>031080002493479</v>
          </cell>
          <cell r="H5820">
            <v>44964</v>
          </cell>
          <cell r="I5820" t="str">
            <v>ENTREGADO</v>
          </cell>
          <cell r="J5820">
            <v>44965</v>
          </cell>
          <cell r="K5820" t="str">
            <v xml:space="preserve">Sonia Miranda_RECOGRAPH INTERNACIONAL S A </v>
          </cell>
          <cell r="L5820" t="str">
            <v xml:space="preserve"> DX KM 7 1 2 VIA A DAULE CDLA PROSPERINA A 2 CDR AS DE LA GSOLINERA TERPEL A LA IZQ EN LAS BODEGAS TOIN ATT GUAYAQUIL </v>
          </cell>
        </row>
        <row r="5821">
          <cell r="A5821" t="str">
            <v>2493480</v>
          </cell>
          <cell r="B5821">
            <v>510643</v>
          </cell>
          <cell r="C5821" t="str">
            <v>2493480</v>
          </cell>
          <cell r="D5821" t="str">
            <v>MDELIVERY</v>
          </cell>
          <cell r="E5821" t="str">
            <v>DESPACHO</v>
          </cell>
          <cell r="F5821" t="str">
            <v>NORMAL</v>
          </cell>
          <cell r="G5821" t="str">
            <v>FT84374</v>
          </cell>
          <cell r="H5821">
            <v>44964</v>
          </cell>
          <cell r="I5821" t="str">
            <v>ENTREGADO</v>
          </cell>
          <cell r="J5821">
            <v>44965</v>
          </cell>
          <cell r="K5821" t="str">
            <v xml:space="preserve">Tatiana Landazuri_MEDICINA GLOBAL GLOMEDICAL CIA LTDA </v>
          </cell>
          <cell r="L5821" t="str">
            <v>Pichincha Quito Manuela Saenz N34 259 y Abelardo Moncayo</v>
          </cell>
        </row>
        <row r="5822">
          <cell r="A5822" t="str">
            <v>2493485</v>
          </cell>
          <cell r="B5822">
            <v>510644</v>
          </cell>
          <cell r="C5822" t="str">
            <v>2493485</v>
          </cell>
          <cell r="D5822" t="str">
            <v>MDELIVERY</v>
          </cell>
          <cell r="E5822" t="str">
            <v>DESPACHO</v>
          </cell>
          <cell r="F5822" t="str">
            <v>NORMAL</v>
          </cell>
          <cell r="G5822" t="str">
            <v>FT84388</v>
          </cell>
          <cell r="H5822">
            <v>44964</v>
          </cell>
          <cell r="I5822" t="str">
            <v>ENTREGADO</v>
          </cell>
          <cell r="J5822">
            <v>44965</v>
          </cell>
          <cell r="K5822" t="str">
            <v>ISRAEL TOBIAS MERINO JARAMILLO_ISRAEL TOBIAS MERINO JARAMILLO</v>
          </cell>
          <cell r="L5822" t="str">
            <v>DR EMILIO ROMERO Y AV BENJAMIN CARRION EDIFICIO ESQ LABRA QUE LABRA EMPANADAS ALBORADA 6TA ETAPA MZ 601 VILLA 1 PISO 1 OFICINA</v>
          </cell>
        </row>
        <row r="5823">
          <cell r="A5823" t="str">
            <v>2493486</v>
          </cell>
          <cell r="B5823">
            <v>510645</v>
          </cell>
          <cell r="C5823" t="str">
            <v>2493486</v>
          </cell>
          <cell r="D5823" t="str">
            <v>MDELIVERY</v>
          </cell>
          <cell r="E5823" t="str">
            <v>DESPACHO</v>
          </cell>
          <cell r="F5823" t="str">
            <v>NORMAL</v>
          </cell>
          <cell r="G5823" t="str">
            <v>FT84394</v>
          </cell>
          <cell r="H5823">
            <v>44964</v>
          </cell>
          <cell r="I5823" t="str">
            <v>ENTREGADO</v>
          </cell>
          <cell r="J5823">
            <v>44965</v>
          </cell>
          <cell r="K5823" t="str">
            <v>RAUL SANTIAGO MUNOZ SACON_RAUL SANTIAGO MUNOZ SACON</v>
          </cell>
          <cell r="L5823" t="str">
            <v xml:space="preserve"> AUTOPISTA NARCISA DE JESUS 2DO PASEO 16 NE Y 3ER PASAJE 4 NE REFERENCIA ACUARELAS DEL RIO MZ 54 SL 3 </v>
          </cell>
        </row>
        <row r="5824">
          <cell r="A5824" t="str">
            <v>2493487</v>
          </cell>
          <cell r="B5824">
            <v>510646</v>
          </cell>
          <cell r="C5824" t="str">
            <v>2493487</v>
          </cell>
          <cell r="D5824" t="str">
            <v>MDELIVERY</v>
          </cell>
          <cell r="E5824" t="str">
            <v>DESPACHO</v>
          </cell>
          <cell r="F5824" t="str">
            <v>NORMAL</v>
          </cell>
          <cell r="G5824" t="str">
            <v>FT84391</v>
          </cell>
          <cell r="H5824">
            <v>44964</v>
          </cell>
          <cell r="I5824" t="str">
            <v>ENTREGADO</v>
          </cell>
          <cell r="J5824">
            <v>44966</v>
          </cell>
          <cell r="K5824" t="str">
            <v>CHRISTIAN SANTIAGO BONILLA REA_CHRISTIAN SANTIAGO BONILLA REA</v>
          </cell>
          <cell r="L5824" t="str">
            <v xml:space="preserve"> CDLA KENNEDY NORTE REFERENCIA CONDOMINIO MONIQUE MZ 104 SOLAR 12 </v>
          </cell>
        </row>
        <row r="5825">
          <cell r="A5825" t="str">
            <v>2493488</v>
          </cell>
          <cell r="B5825">
            <v>510647</v>
          </cell>
          <cell r="C5825" t="str">
            <v>2493488</v>
          </cell>
          <cell r="D5825" t="str">
            <v>MDELIVERY</v>
          </cell>
          <cell r="E5825" t="str">
            <v>DESPACHO</v>
          </cell>
          <cell r="F5825" t="str">
            <v>NORMAL</v>
          </cell>
          <cell r="G5825" t="str">
            <v>031080002493488</v>
          </cell>
          <cell r="H5825">
            <v>44964</v>
          </cell>
          <cell r="I5825" t="str">
            <v>ENTREGADO</v>
          </cell>
          <cell r="J5825">
            <v>44965</v>
          </cell>
          <cell r="K5825" t="str">
            <v>Martha Guerrero_CLUB DE EMPLEADOS POLITECNICOS DE CHIMBORAZO</v>
          </cell>
          <cell r="L5825" t="str">
            <v>Panamericana Sur Km 1 1 2 ESPOCH Facu de Ciencias</v>
          </cell>
        </row>
        <row r="5826">
          <cell r="A5826" t="str">
            <v>2493508</v>
          </cell>
          <cell r="B5826">
            <v>510648</v>
          </cell>
          <cell r="C5826" t="str">
            <v>2493508</v>
          </cell>
          <cell r="D5826" t="str">
            <v>MDELIVERY</v>
          </cell>
          <cell r="E5826" t="str">
            <v>DESPACHO</v>
          </cell>
          <cell r="F5826" t="str">
            <v>NORMAL</v>
          </cell>
          <cell r="G5826" t="str">
            <v>FT84405</v>
          </cell>
          <cell r="H5826">
            <v>44964</v>
          </cell>
          <cell r="I5826" t="str">
            <v>ENTREGADO</v>
          </cell>
          <cell r="J5826">
            <v>44965</v>
          </cell>
          <cell r="K5826" t="str">
            <v xml:space="preserve">Jean Carlos Zambrano Toala_NIRSA S A </v>
          </cell>
          <cell r="L5826" t="str">
            <v xml:space="preserve">Av Carlos Luis Plaza DaNin y Av Democracia oficinas de Nirsa </v>
          </cell>
        </row>
        <row r="5827">
          <cell r="A5827" t="str">
            <v>2493509</v>
          </cell>
          <cell r="B5827">
            <v>510649</v>
          </cell>
          <cell r="C5827" t="str">
            <v>2493509</v>
          </cell>
          <cell r="D5827" t="str">
            <v>MDELIVERY</v>
          </cell>
          <cell r="E5827" t="str">
            <v>DESPACHO</v>
          </cell>
          <cell r="F5827" t="str">
            <v>NORMAL</v>
          </cell>
          <cell r="G5827" t="str">
            <v>FT84379</v>
          </cell>
          <cell r="H5827">
            <v>44964</v>
          </cell>
          <cell r="I5827" t="str">
            <v>ENTREGADO</v>
          </cell>
          <cell r="J5827">
            <v>44965</v>
          </cell>
          <cell r="K5827" t="str">
            <v xml:space="preserve">David Caicedo_PERUZZI S A </v>
          </cell>
          <cell r="L5827" t="str">
            <v xml:space="preserve"> Quito Pichincha Amazonas 2248 y Ramirez Davalos edifico color cafe de 8 pisos como referencia en los altos del local LA REBAJA </v>
          </cell>
        </row>
        <row r="5828">
          <cell r="A5828" t="str">
            <v>2493511</v>
          </cell>
          <cell r="B5828">
            <v>510650</v>
          </cell>
          <cell r="C5828" t="str">
            <v>2493511</v>
          </cell>
          <cell r="D5828" t="str">
            <v>MDELIVERY</v>
          </cell>
          <cell r="E5828" t="str">
            <v>DESPACHO</v>
          </cell>
          <cell r="F5828" t="str">
            <v>NORMAL</v>
          </cell>
          <cell r="G5828" t="str">
            <v>FT84389</v>
          </cell>
          <cell r="H5828">
            <v>44964</v>
          </cell>
          <cell r="I5828" t="str">
            <v>ENTREGADO</v>
          </cell>
          <cell r="J5828">
            <v>44965</v>
          </cell>
          <cell r="K5828" t="str">
            <v xml:space="preserve">Priscila Galan_MONTEAGUA S A </v>
          </cell>
          <cell r="L5828" t="str">
            <v>Sucre 104 y Malecon</v>
          </cell>
        </row>
        <row r="5829">
          <cell r="A5829" t="str">
            <v>2493512</v>
          </cell>
          <cell r="B5829">
            <v>510651</v>
          </cell>
          <cell r="C5829" t="str">
            <v>2493512</v>
          </cell>
          <cell r="D5829" t="str">
            <v>MDELIVERY</v>
          </cell>
          <cell r="E5829" t="str">
            <v>DESPACHO</v>
          </cell>
          <cell r="F5829" t="str">
            <v>NORMAL</v>
          </cell>
          <cell r="G5829" t="str">
            <v>031080002493512</v>
          </cell>
          <cell r="H5829">
            <v>44964</v>
          </cell>
          <cell r="I5829" t="str">
            <v>ENTREGADO</v>
          </cell>
          <cell r="J5829">
            <v>44965</v>
          </cell>
          <cell r="K5829" t="str">
            <v>Janet Choez_EUROGRESS S A</v>
          </cell>
          <cell r="L5829" t="str">
            <v>km 7 5 via a Daule dentro de Textiles San Antonio</v>
          </cell>
        </row>
        <row r="5830">
          <cell r="A5830" t="str">
            <v>2493513</v>
          </cell>
          <cell r="B5830">
            <v>510652</v>
          </cell>
          <cell r="C5830" t="str">
            <v>2493513</v>
          </cell>
          <cell r="D5830" t="str">
            <v>MDELIVERY</v>
          </cell>
          <cell r="E5830" t="str">
            <v>DESPACHO</v>
          </cell>
          <cell r="F5830" t="str">
            <v>DERIVADO PICK UP</v>
          </cell>
          <cell r="G5830" t="str">
            <v>031080002493513</v>
          </cell>
          <cell r="H5830">
            <v>44964</v>
          </cell>
          <cell r="I5830" t="str">
            <v>ENTREGADO</v>
          </cell>
          <cell r="J5830">
            <v>44966</v>
          </cell>
          <cell r="K5830" t="str">
            <v>JOSE LUIS BAILON VELIZ_JOSE LUIS BAILON VELIZ</v>
          </cell>
          <cell r="L5830" t="str">
            <v>PICHINCHA RETIRO AGENCIA TRAMACO MATRIZ MANUEL NAJAS OE1 346 Y JOAQUIN MANCHENO CENTRO DE TRANSFERENCIA CARCELEN</v>
          </cell>
        </row>
        <row r="5831">
          <cell r="A5831" t="str">
            <v>2493514</v>
          </cell>
          <cell r="B5831">
            <v>510653</v>
          </cell>
          <cell r="C5831" t="str">
            <v>2493514</v>
          </cell>
          <cell r="D5831" t="str">
            <v>MDELIVERY</v>
          </cell>
          <cell r="E5831" t="str">
            <v>DESPACHO</v>
          </cell>
          <cell r="F5831" t="str">
            <v>NORMAL</v>
          </cell>
          <cell r="G5831" t="str">
            <v>FT84403</v>
          </cell>
          <cell r="H5831">
            <v>44964</v>
          </cell>
          <cell r="I5831" t="str">
            <v>ENTREGADO</v>
          </cell>
          <cell r="J5831">
            <v>44970</v>
          </cell>
          <cell r="K5831" t="str">
            <v>GINGER JAZMIN TUTIVEN TORRES_GINGER JAZMIN TUTIVEN TORRES</v>
          </cell>
          <cell r="L5831" t="str">
            <v>GUAYAS PARROQUIA TARQUI SECTOR CENTRO CALLE SUCRE 8 28 Y LORENZO DE GARECOA TRABAJA EN ESTUARDO SANCHEZ REF DIAGONAL AL TIA Y EL MERCADO CENTRAL</v>
          </cell>
        </row>
        <row r="5832">
          <cell r="A5832" t="str">
            <v>2493515</v>
          </cell>
          <cell r="B5832">
            <v>510654</v>
          </cell>
          <cell r="C5832" t="str">
            <v>2493515</v>
          </cell>
          <cell r="D5832" t="str">
            <v>MDELIVERY</v>
          </cell>
          <cell r="E5832" t="str">
            <v>DESPACHO</v>
          </cell>
          <cell r="F5832" t="str">
            <v>NORMAL</v>
          </cell>
          <cell r="G5832" t="str">
            <v>031080002493515</v>
          </cell>
          <cell r="H5832">
            <v>44964</v>
          </cell>
          <cell r="I5832" t="str">
            <v>ENTREGADO</v>
          </cell>
          <cell r="J5832">
            <v>44966</v>
          </cell>
          <cell r="K5832" t="str">
            <v>BRICEIDA FERNANDA MACIAS PAJUNA_BRICEIDA FERNANDA MACIAS PAJUNA</v>
          </cell>
          <cell r="L5832" t="str">
            <v xml:space="preserve"> SANTO DOMINGO DE LOS TSaCHILAS KM 14 VIA A QUININDE VIA A QUININDE 0 09 21 3 S 79 13 23 2 W 0 155909 79 223096 AL LADO IZQUIERDO DE LA VIA ATRAS DEL RESTAURANTE UN POQUITO MAS CASA COLOR VERDE LLAMAR</v>
          </cell>
        </row>
        <row r="5833">
          <cell r="A5833" t="str">
            <v>2493516</v>
          </cell>
          <cell r="B5833">
            <v>510655</v>
          </cell>
          <cell r="C5833" t="str">
            <v>2493516</v>
          </cell>
          <cell r="D5833" t="str">
            <v>MDELIVERY</v>
          </cell>
          <cell r="E5833" t="str">
            <v>DESPACHO</v>
          </cell>
          <cell r="F5833" t="str">
            <v>NORMAL</v>
          </cell>
          <cell r="G5833" t="str">
            <v>031080002493516</v>
          </cell>
          <cell r="H5833">
            <v>44964</v>
          </cell>
          <cell r="I5833" t="str">
            <v>ENTREGADO</v>
          </cell>
          <cell r="J5833">
            <v>44966</v>
          </cell>
          <cell r="K5833" t="str">
            <v>MAYRENA CARLOTA BENALCAZAR KABIEDES_MAYRENA CARLOTA BENALCAZAR KABIEDES</v>
          </cell>
          <cell r="L5833" t="str">
            <v>SANTO DOMINGO DE LOS TSaCHILAS LOS ROSALES 4TA ETAPA CALLE ANIBAL VILLACIS Y ESTUARDO MALDONADO POR ANILLO VIAL ABRAM CALAZACON FRENTE AL SUBCENTRO DE SALUD LOS ROSALES CASA DE UN PISO COLOR MELON ESQ</v>
          </cell>
        </row>
        <row r="5834">
          <cell r="A5834" t="str">
            <v>2493517</v>
          </cell>
          <cell r="B5834">
            <v>510656</v>
          </cell>
          <cell r="C5834" t="str">
            <v>2493517</v>
          </cell>
          <cell r="D5834" t="str">
            <v>MDELIVERY</v>
          </cell>
          <cell r="E5834" t="str">
            <v>DESPACHO</v>
          </cell>
          <cell r="F5834" t="str">
            <v>NORMAL</v>
          </cell>
          <cell r="G5834" t="str">
            <v>031080002493517</v>
          </cell>
          <cell r="H5834">
            <v>44964</v>
          </cell>
          <cell r="I5834" t="str">
            <v>ENTREGADO</v>
          </cell>
          <cell r="J5834">
            <v>44965</v>
          </cell>
          <cell r="K5834" t="str">
            <v>CLIENTE RECOJE EN TRAMACO CHONE_CARLOS MIGUEL GARCIA ALCIVAR</v>
          </cell>
          <cell r="L5834" t="str">
            <v>ROCAFUERTE S N Y PICHINCHA FRENTE A LA UNIDAD POLICIAL DE CHONE UPC</v>
          </cell>
        </row>
        <row r="5835">
          <cell r="A5835" t="str">
            <v>2493518</v>
          </cell>
          <cell r="B5835">
            <v>510657</v>
          </cell>
          <cell r="C5835" t="str">
            <v>2493518</v>
          </cell>
          <cell r="D5835" t="str">
            <v>MDELIVERY</v>
          </cell>
          <cell r="E5835" t="str">
            <v>DESPACHO</v>
          </cell>
          <cell r="F5835" t="str">
            <v>NORMAL</v>
          </cell>
          <cell r="G5835" t="str">
            <v>031080002493518</v>
          </cell>
          <cell r="H5835">
            <v>44964</v>
          </cell>
          <cell r="I5835" t="str">
            <v>ENTREGADO</v>
          </cell>
          <cell r="J5835">
            <v>44965</v>
          </cell>
          <cell r="K5835" t="str">
            <v>FRANCISCO GARCIA_COMITE DE EMPRESA DE IMPORTADORA TOMEBAMBA</v>
          </cell>
          <cell r="L5835" t="str">
            <v xml:space="preserve">Av 25 de Junio y Av Alejandro Castro Benitez esq </v>
          </cell>
        </row>
        <row r="5836">
          <cell r="A5836" t="str">
            <v>2493519</v>
          </cell>
          <cell r="B5836">
            <v>510658</v>
          </cell>
          <cell r="C5836" t="str">
            <v>2493519</v>
          </cell>
          <cell r="D5836" t="str">
            <v>MDELIVERY</v>
          </cell>
          <cell r="E5836" t="str">
            <v>DESPACHO</v>
          </cell>
          <cell r="F5836" t="str">
            <v>NORMAL</v>
          </cell>
          <cell r="G5836" t="str">
            <v>FT84371</v>
          </cell>
          <cell r="H5836">
            <v>44964</v>
          </cell>
          <cell r="I5836" t="str">
            <v>ENTREGADO</v>
          </cell>
          <cell r="J5836">
            <v>44965</v>
          </cell>
          <cell r="K5836" t="str">
            <v xml:space="preserve">Susana Vilema_GESTION EXTERNA GESTIONA GTX S A </v>
          </cell>
          <cell r="L5836" t="str">
            <v>PICHINCHA QUITO INAQUITO JUAN PABLO SANZ E1 09 Y AV 10 DE AGOSTO</v>
          </cell>
        </row>
        <row r="5837">
          <cell r="A5837" t="str">
            <v>2493529</v>
          </cell>
          <cell r="B5837">
            <v>510659</v>
          </cell>
          <cell r="C5837" t="str">
            <v>2493529</v>
          </cell>
          <cell r="D5837" t="str">
            <v>MDELIVERY</v>
          </cell>
          <cell r="E5837" t="str">
            <v>DESPACHO</v>
          </cell>
          <cell r="F5837" t="str">
            <v>NORMAL</v>
          </cell>
          <cell r="G5837" t="str">
            <v>031080002493529</v>
          </cell>
          <cell r="H5837">
            <v>44964</v>
          </cell>
          <cell r="I5837" t="str">
            <v>ENTREGADO</v>
          </cell>
          <cell r="J5837">
            <v>44965</v>
          </cell>
          <cell r="K5837" t="str">
            <v>ALEX DANIEL MOLINA ALCIVAR_ANDRES HUMBERTO CELI BALCAZAR</v>
          </cell>
          <cell r="L5837" t="str">
            <v xml:space="preserve">CIUDADELA PRESIDENCIAL CALLE ALFREDO BAQUERIZO MORENO Y LOS CHASQUIS CASA DE 3 PISOS COLOR VESH EN EL PRIMER PISO KRONOS COMUNICACIONES JUNTO A LAVANDERIA MARY TERE </v>
          </cell>
        </row>
        <row r="5838">
          <cell r="A5838" t="str">
            <v>2493530</v>
          </cell>
          <cell r="B5838">
            <v>510660</v>
          </cell>
          <cell r="C5838" t="str">
            <v>2493530</v>
          </cell>
          <cell r="D5838" t="str">
            <v>MDELIVERY</v>
          </cell>
          <cell r="E5838" t="str">
            <v>DESPACHO</v>
          </cell>
          <cell r="F5838" t="str">
            <v>NORMAL</v>
          </cell>
          <cell r="G5838" t="str">
            <v>FT84376</v>
          </cell>
          <cell r="H5838">
            <v>44964</v>
          </cell>
          <cell r="I5838" t="str">
            <v>ENTREGADO</v>
          </cell>
          <cell r="J5838">
            <v>44965</v>
          </cell>
          <cell r="K5838" t="str">
            <v xml:space="preserve">Ana Isabel Bustamante_BFS ECUADOR S A </v>
          </cell>
          <cell r="L5838" t="str">
            <v xml:space="preserve"> Hacienda Pusuqui sector Pusuqui Chico Av Manuel Cordova Galarza y N90D porton verde </v>
          </cell>
        </row>
        <row r="5839">
          <cell r="A5839" t="str">
            <v>2493531_1</v>
          </cell>
          <cell r="B5839">
            <v>510661</v>
          </cell>
          <cell r="C5839" t="str">
            <v>2493531_1</v>
          </cell>
          <cell r="D5839" t="str">
            <v>MDELIVERY</v>
          </cell>
          <cell r="E5839" t="str">
            <v>DESPACHO</v>
          </cell>
          <cell r="F5839" t="str">
            <v>NORMAL</v>
          </cell>
          <cell r="G5839" t="str">
            <v>FT84404</v>
          </cell>
          <cell r="H5839">
            <v>44964</v>
          </cell>
          <cell r="I5839" t="str">
            <v>ENTREGADO</v>
          </cell>
          <cell r="J5839">
            <v>44965</v>
          </cell>
          <cell r="K5839" t="str">
            <v xml:space="preserve">MELANIE MENDONZA_ ASOCIACION DE TRABAJADORES DE CNEL CORPORACION NAC </v>
          </cell>
          <cell r="L5839" t="str">
            <v xml:space="preserve"> Bastion popular bloque 10 a manzana 1201 Villa 8 de una sola planta color melon frente a una iglesia remonte de Fe Hay tres palmeras grandes </v>
          </cell>
        </row>
        <row r="5840">
          <cell r="A5840" t="str">
            <v>2493532</v>
          </cell>
          <cell r="B5840">
            <v>510662</v>
          </cell>
          <cell r="C5840" t="str">
            <v>2493532</v>
          </cell>
          <cell r="D5840" t="str">
            <v>MDELIVERY</v>
          </cell>
          <cell r="E5840" t="str">
            <v>DESPACHO</v>
          </cell>
          <cell r="F5840" t="str">
            <v>NORMAL</v>
          </cell>
          <cell r="G5840" t="str">
            <v>031080002493532</v>
          </cell>
          <cell r="H5840">
            <v>44964</v>
          </cell>
          <cell r="I5840" t="str">
            <v>ENTREGADO</v>
          </cell>
          <cell r="J5840">
            <v>44965</v>
          </cell>
          <cell r="K5840" t="str">
            <v>Edgar Arellano_ALIMENTOS YUPI S A</v>
          </cell>
          <cell r="L5840" t="str">
            <v xml:space="preserve">GUAYAS GUAYAQUIL Km 10 5 via Daule Parque Industrial Inmaconsa </v>
          </cell>
        </row>
        <row r="5841">
          <cell r="A5841" t="str">
            <v>2493534</v>
          </cell>
          <cell r="B5841">
            <v>510663</v>
          </cell>
          <cell r="C5841" t="str">
            <v>2493534</v>
          </cell>
          <cell r="D5841" t="str">
            <v>MDELIVERY</v>
          </cell>
          <cell r="E5841" t="str">
            <v>DESPACHO</v>
          </cell>
          <cell r="F5841" t="str">
            <v>NORMAL</v>
          </cell>
          <cell r="G5841" t="str">
            <v>031080002493534</v>
          </cell>
          <cell r="H5841">
            <v>44964</v>
          </cell>
          <cell r="I5841" t="str">
            <v>ENTREGADO</v>
          </cell>
          <cell r="J5841">
            <v>44966</v>
          </cell>
          <cell r="K5841" t="str">
            <v>EDDISON GUILLERMO CEVALLOS ALAY_EDDISON GUILLERMO CEVALLOS ALAY</v>
          </cell>
          <cell r="L5841" t="str">
            <v xml:space="preserve"> UNIDAD EDUCATIVA PARTICULAR SAN ESTEBAN AL LADO DE LA IGLESIA VIRGEN DEL CISNE </v>
          </cell>
        </row>
        <row r="5842">
          <cell r="A5842" t="str">
            <v>2493535</v>
          </cell>
          <cell r="B5842">
            <v>510664</v>
          </cell>
          <cell r="C5842" t="str">
            <v>2493535</v>
          </cell>
          <cell r="D5842" t="str">
            <v>MDELIVERY</v>
          </cell>
          <cell r="E5842" t="str">
            <v>DESPACHO</v>
          </cell>
          <cell r="F5842" t="str">
            <v>NORMAL</v>
          </cell>
          <cell r="G5842" t="str">
            <v>FT84373</v>
          </cell>
          <cell r="H5842">
            <v>44964</v>
          </cell>
          <cell r="I5842" t="str">
            <v>ENTREGADO</v>
          </cell>
          <cell r="J5842">
            <v>44966</v>
          </cell>
          <cell r="K5842" t="str">
            <v>SONIA CELI_ANDRES HUMBERTO CELI BALCAZAR</v>
          </cell>
          <cell r="L5842" t="str">
            <v>SECTOR DE ALANGASI EN LA CONCEPCION POR LA AV E35 EN EL VALLE DE LOS CHILLOS RiO PINTAG Y SOSA LOTE 2</v>
          </cell>
        </row>
        <row r="5843">
          <cell r="A5843" t="str">
            <v>2493536</v>
          </cell>
          <cell r="B5843">
            <v>510665</v>
          </cell>
          <cell r="C5843" t="str">
            <v>2493536</v>
          </cell>
          <cell r="D5843" t="str">
            <v>MDELIVERY</v>
          </cell>
          <cell r="E5843" t="str">
            <v>DESPACHO</v>
          </cell>
          <cell r="F5843" t="str">
            <v>NORMAL</v>
          </cell>
          <cell r="G5843" t="str">
            <v>FT84375</v>
          </cell>
          <cell r="H5843">
            <v>44964</v>
          </cell>
          <cell r="I5843" t="str">
            <v>ENTREGADO</v>
          </cell>
          <cell r="J5843">
            <v>44965</v>
          </cell>
          <cell r="K5843" t="str">
            <v>PABLO OLMEDO GUALLIMBA ESPINOSA_PABLO OLMEDO GUALLIMBA ESPINOSA</v>
          </cell>
          <cell r="L5843" t="str">
            <v>PUEMBO LOS ARRAYANES Y CALLE A ENTREGAR EN EL CLUB ARRAYANES URBANIZACION EL INGENIO LOTE F 37</v>
          </cell>
        </row>
        <row r="5844">
          <cell r="A5844" t="str">
            <v>2493537_1</v>
          </cell>
          <cell r="B5844">
            <v>510666</v>
          </cell>
          <cell r="C5844" t="str">
            <v>2493537_1</v>
          </cell>
          <cell r="D5844" t="str">
            <v>MDELIVERY</v>
          </cell>
          <cell r="E5844" t="str">
            <v>DESPACHO</v>
          </cell>
          <cell r="F5844" t="str">
            <v>NORMAL</v>
          </cell>
          <cell r="G5844" t="str">
            <v>FT84392 / 031080024935371</v>
          </cell>
          <cell r="H5844">
            <v>44964</v>
          </cell>
          <cell r="I5844" t="str">
            <v>ENTREGADO</v>
          </cell>
          <cell r="J5844">
            <v>44967</v>
          </cell>
          <cell r="K5844" t="str">
            <v xml:space="preserve">MARIA FERNANDA CAMPOSANO_CORREDOR VIAL DE LA COSTA CVIALCO S A </v>
          </cell>
          <cell r="L5844" t="str">
            <v>GUAYAS GUAYAQUIL VIA A LA COSTA KM 26 A LADO DEL NUEVO PEAJE DE VIA A LA COSTA A 600 METROS DEL ANTIGUO PEAJE DE VIA A LA COSTA</v>
          </cell>
        </row>
        <row r="5845">
          <cell r="A5845" t="str">
            <v>2493538</v>
          </cell>
          <cell r="B5845">
            <v>510667</v>
          </cell>
          <cell r="C5845" t="str">
            <v>2493538</v>
          </cell>
          <cell r="D5845" t="str">
            <v>MDELIVERY</v>
          </cell>
          <cell r="E5845" t="str">
            <v>DESPACHO</v>
          </cell>
          <cell r="F5845" t="str">
            <v>NORMAL</v>
          </cell>
          <cell r="G5845" t="str">
            <v>IC6622</v>
          </cell>
          <cell r="H5845">
            <v>44964</v>
          </cell>
          <cell r="I5845" t="str">
            <v>ENTREGADO</v>
          </cell>
          <cell r="J5845">
            <v>44965</v>
          </cell>
          <cell r="K5845" t="str">
            <v xml:space="preserve">Andres Andrade_GRUPISEG CIA LTDA </v>
          </cell>
          <cell r="L5845" t="str">
            <v>AZUAY CUENCA SUCRE GUAYAS 6 130 Y AZUAY</v>
          </cell>
        </row>
        <row r="5846">
          <cell r="A5846" t="str">
            <v>2493540</v>
          </cell>
          <cell r="B5846">
            <v>510669</v>
          </cell>
          <cell r="C5846" t="str">
            <v>2493540</v>
          </cell>
          <cell r="D5846" t="str">
            <v>MDELIVERY</v>
          </cell>
          <cell r="E5846" t="str">
            <v>DESPACHO</v>
          </cell>
          <cell r="F5846" t="str">
            <v>NORMAL</v>
          </cell>
          <cell r="G5846" t="str">
            <v>FT84380</v>
          </cell>
          <cell r="H5846">
            <v>44964</v>
          </cell>
          <cell r="I5846" t="str">
            <v>ENTREGADO</v>
          </cell>
          <cell r="J5846">
            <v>44965</v>
          </cell>
          <cell r="K5846" t="str">
            <v>Rene Giovany Gongora_BANCO DE LA PRODUCCION S A PRODUBANCO</v>
          </cell>
          <cell r="L5846" t="str">
            <v>Av Simon Bolivar y Via a Nayon Centro Corporativo Ekopark Torre 1 PRODUBANCO</v>
          </cell>
        </row>
        <row r="5847">
          <cell r="A5847" t="str">
            <v>2493586</v>
          </cell>
          <cell r="B5847">
            <v>510670</v>
          </cell>
          <cell r="C5847" t="str">
            <v>2493586</v>
          </cell>
          <cell r="D5847" t="str">
            <v>MDELIVERY</v>
          </cell>
          <cell r="E5847" t="str">
            <v>DESPACHO</v>
          </cell>
          <cell r="F5847" t="str">
            <v>NORMAL</v>
          </cell>
          <cell r="G5847" t="str">
            <v>FT84390</v>
          </cell>
          <cell r="H5847">
            <v>44964</v>
          </cell>
          <cell r="I5847" t="str">
            <v>ENTREGADO</v>
          </cell>
          <cell r="J5847">
            <v>44965</v>
          </cell>
          <cell r="K5847" t="str">
            <v>favor entregarlo en Recepcion _FANNY TERESA SANTISTEVAN UVILLA</v>
          </cell>
          <cell r="L5847" t="str">
            <v>Av de las Americas Aeropuerto Jose Joaquin de Olmedo Ed Telefonica</v>
          </cell>
        </row>
        <row r="5848">
          <cell r="A5848" t="str">
            <v>2493596</v>
          </cell>
          <cell r="B5848">
            <v>510671</v>
          </cell>
          <cell r="C5848" t="str">
            <v>2493596</v>
          </cell>
          <cell r="D5848" t="str">
            <v>MDELIVERY</v>
          </cell>
          <cell r="E5848" t="str">
            <v>DESPACHO</v>
          </cell>
          <cell r="F5848" t="str">
            <v>NORMAL</v>
          </cell>
          <cell r="G5848" t="str">
            <v>FT84395</v>
          </cell>
          <cell r="H5848">
            <v>44964</v>
          </cell>
          <cell r="I5848" t="str">
            <v>ENTREGADO</v>
          </cell>
          <cell r="J5848">
            <v>44965</v>
          </cell>
          <cell r="K5848" t="str">
            <v>AARON ZAPATA_HUMBOLDT ZENTRUM</v>
          </cell>
          <cell r="L5848" t="str">
            <v>AV DEL BOMBERO KM 5 5 VIA A LA COSTA A LADO DE COLEGIO JAVIER</v>
          </cell>
        </row>
        <row r="5849">
          <cell r="A5849" t="str">
            <v>2493606</v>
          </cell>
          <cell r="B5849">
            <v>510672</v>
          </cell>
          <cell r="C5849" t="str">
            <v>2493606</v>
          </cell>
          <cell r="D5849" t="str">
            <v>MDELIVERY</v>
          </cell>
          <cell r="E5849" t="str">
            <v>DESPACHO</v>
          </cell>
          <cell r="F5849" t="str">
            <v>NORMAL</v>
          </cell>
          <cell r="G5849" t="str">
            <v>FT84450</v>
          </cell>
          <cell r="H5849">
            <v>44964</v>
          </cell>
          <cell r="I5849" t="str">
            <v>ENTREGADO</v>
          </cell>
          <cell r="J5849">
            <v>44965</v>
          </cell>
          <cell r="K5849" t="str">
            <v xml:space="preserve">Maria Elena Rodriguez_FILTROCORP S A </v>
          </cell>
          <cell r="L5849" t="str">
            <v xml:space="preserve">Av De los Arupos OE3 204 y Av Eloy Alfaro Quito </v>
          </cell>
        </row>
        <row r="5850">
          <cell r="A5850" t="str">
            <v>2493585</v>
          </cell>
          <cell r="B5850">
            <v>510636</v>
          </cell>
          <cell r="C5850" t="str">
            <v>2493585</v>
          </cell>
          <cell r="D5850" t="str">
            <v>MDELIVERY</v>
          </cell>
          <cell r="E5850" t="str">
            <v>DESPACHO</v>
          </cell>
          <cell r="F5850" t="str">
            <v>EXPRESS</v>
          </cell>
          <cell r="G5850" t="str">
            <v>FEX46165</v>
          </cell>
          <cell r="H5850">
            <v>44964</v>
          </cell>
          <cell r="I5850" t="str">
            <v>ENTREGADO</v>
          </cell>
          <cell r="J5850">
            <v>44964</v>
          </cell>
          <cell r="K5850" t="str">
            <v>Hernan Navarrete_BANCO DE LA PRODUCCION S A PRODUBANCO</v>
          </cell>
          <cell r="L5850" t="str">
            <v>Av Simon Bolivar y Via a Nayon Centro Corporativo Ekopark Torre 1 PRODUBANCO</v>
          </cell>
        </row>
        <row r="5851">
          <cell r="A5851" t="str">
            <v>2493456</v>
          </cell>
          <cell r="B5851">
            <v>510637</v>
          </cell>
          <cell r="C5851" t="str">
            <v>2493456</v>
          </cell>
          <cell r="D5851" t="str">
            <v>MDELIVERY</v>
          </cell>
          <cell r="E5851" t="str">
            <v>DESPACHO</v>
          </cell>
          <cell r="F5851" t="str">
            <v>NORMAL</v>
          </cell>
          <cell r="G5851" t="str">
            <v>FT84372</v>
          </cell>
          <cell r="H5851">
            <v>44964</v>
          </cell>
          <cell r="I5851" t="str">
            <v>ENTREGADO</v>
          </cell>
          <cell r="J5851">
            <v>44965</v>
          </cell>
          <cell r="K5851" t="str">
            <v>Rommel Acurio Vaca_ECUASANITAS</v>
          </cell>
          <cell r="L5851" t="str">
            <v xml:space="preserve"> ECUASANITAS S A MARISCAL SUCRE RABIDA N26 71 Y PINTA EDIFICIO ECUASANITAS sexto Piso Contabilidad QUITO 1701 QUITO 17 PICHINCHA </v>
          </cell>
        </row>
        <row r="5852">
          <cell r="A5852" t="str">
            <v>98901926</v>
          </cell>
          <cell r="B5852">
            <v>510622</v>
          </cell>
          <cell r="C5852" t="str">
            <v>98901926</v>
          </cell>
          <cell r="D5852" t="str">
            <v>HYCITE</v>
          </cell>
          <cell r="E5852" t="str">
            <v>DESPACHO</v>
          </cell>
          <cell r="F5852" t="str">
            <v>NORMAL</v>
          </cell>
          <cell r="G5852" t="str">
            <v>ITG6593</v>
          </cell>
          <cell r="H5852">
            <v>44964</v>
          </cell>
          <cell r="I5852" t="str">
            <v>ENTREGADO</v>
          </cell>
          <cell r="J5852">
            <v>44965</v>
          </cell>
          <cell r="K5852" t="str">
            <v>ANA BETANCOURT</v>
          </cell>
          <cell r="L5852" t="str">
            <v>LOS CEIBOS CALLE 7MA N.205 Y AV PRINCIPA FRENTE AL PARQUE GUAYAQUIL / TARQUI TARQUI 090902 GUAYAS</v>
          </cell>
        </row>
        <row r="5853">
          <cell r="A5853" t="str">
            <v>98901953</v>
          </cell>
          <cell r="B5853">
            <v>510623</v>
          </cell>
          <cell r="C5853" t="str">
            <v>98901953</v>
          </cell>
          <cell r="D5853" t="str">
            <v>HYCITE</v>
          </cell>
          <cell r="E5853" t="str">
            <v>DESPACHO</v>
          </cell>
          <cell r="F5853" t="str">
            <v>NORMAL</v>
          </cell>
          <cell r="G5853" t="str">
            <v>ITQ6594</v>
          </cell>
          <cell r="H5853">
            <v>44964</v>
          </cell>
          <cell r="I5853" t="str">
            <v>ENTREGADO</v>
          </cell>
          <cell r="J5853">
            <v>44965</v>
          </cell>
          <cell r="K5853" t="str">
            <v>MERCEDES ALTAMIRANO (S)</v>
          </cell>
          <cell r="L5853" t="str">
            <v>CALLE I NA°33 Y CALLE C URBANI DE LA LECHERA ANDINA Y PASCUDO RUMINAHUI SANGOLQUI 171103 PICHINCHA</v>
          </cell>
        </row>
        <row r="5854">
          <cell r="A5854" t="str">
            <v>98901987</v>
          </cell>
          <cell r="B5854">
            <v>510624</v>
          </cell>
          <cell r="C5854" t="str">
            <v>98901987</v>
          </cell>
          <cell r="D5854" t="str">
            <v>HYCITE</v>
          </cell>
          <cell r="E5854" t="str">
            <v>DESPACHO</v>
          </cell>
          <cell r="F5854" t="str">
            <v>NORMAL</v>
          </cell>
          <cell r="G5854" t="str">
            <v>ITQ6595 / ITQ7143</v>
          </cell>
          <cell r="H5854">
            <v>44964</v>
          </cell>
          <cell r="I5854" t="str">
            <v>ENTREGADO</v>
          </cell>
          <cell r="J5854">
            <v>44971</v>
          </cell>
          <cell r="K5854" t="str">
            <v>SONIA RITA NORONA JACOME</v>
          </cell>
          <cell r="L5854" t="str">
            <v>AV.MALDONADO Y ALAMOR N° S9-413 CJTO RES. CHIRIYACU BLQ 10 APT 104B PROVINCIA PICHINCHA QUITO CHIMBACALLE, EC</v>
          </cell>
        </row>
        <row r="5855">
          <cell r="A5855" t="str">
            <v>98905969</v>
          </cell>
          <cell r="B5855">
            <v>510625</v>
          </cell>
          <cell r="C5855" t="str">
            <v>98905969</v>
          </cell>
          <cell r="D5855" t="str">
            <v>HYCITE</v>
          </cell>
          <cell r="E5855" t="str">
            <v>DESPACHO</v>
          </cell>
          <cell r="F5855" t="str">
            <v>NORMAL</v>
          </cell>
          <cell r="G5855" t="str">
            <v>ITQ6596</v>
          </cell>
          <cell r="H5855">
            <v>44964</v>
          </cell>
          <cell r="I5855" t="str">
            <v>ENTREGADO</v>
          </cell>
          <cell r="J5855">
            <v>44965</v>
          </cell>
          <cell r="K5855" t="str">
            <v>JORGE A RIVERA SR</v>
          </cell>
          <cell r="L5855" t="str">
            <v>CALLE TAMAYO N24-292 P4 OFI 12 Y LIZARDO GARCAA EDIFICIO MATISSE  LA MARISCAL 170523 PICHINCHA</v>
          </cell>
        </row>
        <row r="5856">
          <cell r="A5856" t="str">
            <v>98906745</v>
          </cell>
          <cell r="B5856">
            <v>510626</v>
          </cell>
          <cell r="C5856" t="str">
            <v>98906745</v>
          </cell>
          <cell r="D5856" t="str">
            <v>HYCITE</v>
          </cell>
          <cell r="E5856" t="str">
            <v>DESPACHO</v>
          </cell>
          <cell r="F5856" t="str">
            <v>NORMAL</v>
          </cell>
          <cell r="G5856" t="str">
            <v>ITG6597</v>
          </cell>
          <cell r="H5856">
            <v>44964</v>
          </cell>
          <cell r="I5856" t="str">
            <v>ENTREGADO</v>
          </cell>
          <cell r="J5856">
            <v>44966</v>
          </cell>
          <cell r="K5856" t="str">
            <v>OSWALDO ORTIZ</v>
          </cell>
          <cell r="L5856" t="str">
            <v>URBANIZACIONLA JOYA ETAPA CORAL MZ 7 VILLA 12 DAULE//AURORA AURORA 091910 GUAYAS</v>
          </cell>
        </row>
        <row r="5857">
          <cell r="A5857" t="str">
            <v>98908975</v>
          </cell>
          <cell r="B5857">
            <v>510627</v>
          </cell>
          <cell r="C5857" t="str">
            <v>98908975</v>
          </cell>
          <cell r="D5857" t="str">
            <v>HYCITE</v>
          </cell>
          <cell r="E5857" t="str">
            <v>DESPACHO</v>
          </cell>
          <cell r="F5857" t="str">
            <v>NORMAL</v>
          </cell>
          <cell r="G5857" t="str">
            <v>031002004240460</v>
          </cell>
          <cell r="H5857">
            <v>44964</v>
          </cell>
          <cell r="I5857" t="str">
            <v>ENTREGADO</v>
          </cell>
          <cell r="J5857">
            <v>44966</v>
          </cell>
          <cell r="K5857" t="str">
            <v>VICTOR MINUCHE</v>
          </cell>
          <cell r="L5857" t="str">
            <v>AV FERROVIARIA Y 6Aª ESTE LUCHA DE LOS POBRES CERCA A CANCHA MACHALA LA PROVIDENCIA 070218 EL ORO</v>
          </cell>
        </row>
        <row r="5858">
          <cell r="A5858" t="str">
            <v>98909579</v>
          </cell>
          <cell r="B5858">
            <v>510628</v>
          </cell>
          <cell r="C5858" t="str">
            <v>98909579</v>
          </cell>
          <cell r="D5858" t="str">
            <v>HYCITE</v>
          </cell>
          <cell r="E5858" t="str">
            <v>DESPACHO</v>
          </cell>
          <cell r="F5858" t="str">
            <v>NORMAL</v>
          </cell>
          <cell r="G5858" t="str">
            <v>031002004240461</v>
          </cell>
          <cell r="H5858">
            <v>44964</v>
          </cell>
          <cell r="I5858" t="str">
            <v>ENTREGADO</v>
          </cell>
          <cell r="J5858">
            <v>44965</v>
          </cell>
          <cell r="K5858" t="str">
            <v>LUIS RODRIGO MOGOLLON PINENLA</v>
          </cell>
          <cell r="L5858" t="str">
            <v>CALLE GARCAA MORENO E2-42 AMAZONAS Y AV. 10 DE AGOSTO JOYA DE LOS SACHAS JOYA DE LOS SACHAS 170302 ORELLANA</v>
          </cell>
        </row>
        <row r="5859">
          <cell r="A5859" t="str">
            <v>98909700</v>
          </cell>
          <cell r="B5859">
            <v>510629</v>
          </cell>
          <cell r="C5859" t="str">
            <v>98909700</v>
          </cell>
          <cell r="D5859" t="str">
            <v>HYCITE</v>
          </cell>
          <cell r="E5859" t="str">
            <v>DESPACHO</v>
          </cell>
          <cell r="F5859" t="str">
            <v>NORMAL</v>
          </cell>
          <cell r="G5859" t="str">
            <v>ITQ6598</v>
          </cell>
          <cell r="H5859">
            <v>44964</v>
          </cell>
          <cell r="I5859" t="str">
            <v>ENTREGADO</v>
          </cell>
          <cell r="J5859">
            <v>44966</v>
          </cell>
          <cell r="K5859" t="str">
            <v>ANDREA GAVILANES</v>
          </cell>
          <cell r="L5859" t="str">
            <v>ALFREDO ESCUDERO 525-375 Y CHILLA CONJUNTO DULCE HOGAR #1 CASA #1 QUITO // SANTA RITA SOLANDA 170606 PICHINCHA</v>
          </cell>
        </row>
        <row r="5860">
          <cell r="A5860" t="str">
            <v>98910111</v>
          </cell>
          <cell r="B5860">
            <v>510630</v>
          </cell>
          <cell r="C5860" t="str">
            <v>98910111</v>
          </cell>
          <cell r="D5860" t="str">
            <v>HYCITE</v>
          </cell>
          <cell r="E5860" t="str">
            <v>DESPACHO</v>
          </cell>
          <cell r="F5860" t="str">
            <v>NORMAL</v>
          </cell>
          <cell r="G5860" t="str">
            <v>031002004240462</v>
          </cell>
          <cell r="H5860">
            <v>44964</v>
          </cell>
          <cell r="I5860" t="str">
            <v>ENTREGADO</v>
          </cell>
          <cell r="J5860">
            <v>44965</v>
          </cell>
          <cell r="K5860" t="str">
            <v>ALEJANDRO HERRERA BORJA</v>
          </cell>
          <cell r="L5860" t="str">
            <v>PEDRO MONCAYO 653 Y ENTER OLMEDO Y BOLIVAR  SAN FRANCISCO 100107 IMBABURA</v>
          </cell>
        </row>
        <row r="5861">
          <cell r="A5861" t="str">
            <v>98910599</v>
          </cell>
          <cell r="B5861">
            <v>510631</v>
          </cell>
          <cell r="C5861" t="str">
            <v>98910599</v>
          </cell>
          <cell r="D5861" t="str">
            <v>HYCITE</v>
          </cell>
          <cell r="E5861" t="str">
            <v>DESPACHO</v>
          </cell>
          <cell r="F5861" t="str">
            <v>NORMAL</v>
          </cell>
          <cell r="G5861" t="str">
            <v>031002004240463</v>
          </cell>
          <cell r="H5861">
            <v>44964</v>
          </cell>
          <cell r="I5861" t="str">
            <v>ENTREGADO</v>
          </cell>
          <cell r="J5861">
            <v>44965</v>
          </cell>
          <cell r="K5861" t="str">
            <v>FELIPE ABENCIO MACIAS RODRIGUEZ</v>
          </cell>
          <cell r="L5861" t="str">
            <v>CALLE 7 MA Y REDONDEL DE VUELTA LARGA OVIA ATACAME ESMERALDAS // ESMERALDAS ESMERALDAS 080118 ESMERALDAS</v>
          </cell>
        </row>
        <row r="5862">
          <cell r="A5862" t="str">
            <v>98911256</v>
          </cell>
          <cell r="B5862">
            <v>510632</v>
          </cell>
          <cell r="C5862" t="str">
            <v>98911256</v>
          </cell>
          <cell r="D5862" t="str">
            <v>HYCITE</v>
          </cell>
          <cell r="E5862" t="str">
            <v>DESPACHO</v>
          </cell>
          <cell r="F5862" t="str">
            <v>NORMAL</v>
          </cell>
          <cell r="G5862" t="str">
            <v>ITQ6599</v>
          </cell>
          <cell r="H5862">
            <v>44964</v>
          </cell>
          <cell r="I5862" t="str">
            <v>ENTREGADO</v>
          </cell>
          <cell r="J5862">
            <v>44965</v>
          </cell>
          <cell r="K5862" t="str">
            <v>WILMER GUAMAN</v>
          </cell>
          <cell r="L5862" t="str">
            <v>PICOAZA E368 Y 6DE NOVIEMBRE BARRIO ARGELIA QUITO LA ARGELIA 170605 PICHINCHA</v>
          </cell>
        </row>
        <row r="5863">
          <cell r="A5863" t="str">
            <v>98911641</v>
          </cell>
          <cell r="B5863">
            <v>510633</v>
          </cell>
          <cell r="C5863" t="str">
            <v>98911641</v>
          </cell>
          <cell r="D5863" t="str">
            <v>HYCITE</v>
          </cell>
          <cell r="E5863" t="str">
            <v>DESPACHO</v>
          </cell>
          <cell r="F5863" t="str">
            <v>NORMAL</v>
          </cell>
          <cell r="G5863" t="str">
            <v>031002004240464</v>
          </cell>
          <cell r="H5863">
            <v>44964</v>
          </cell>
          <cell r="I5863" t="str">
            <v>ENTREGADO</v>
          </cell>
          <cell r="J5863">
            <v>44967</v>
          </cell>
          <cell r="K5863" t="str">
            <v>ELVIRA PERALVO</v>
          </cell>
          <cell r="L5863" t="str">
            <v>AV EDWIN ENRIQUES Y RUBA,N LERSON TENA CIUDADELA DEL CHOFER  TENA 150101 NAPO</v>
          </cell>
        </row>
        <row r="5864">
          <cell r="A5864" t="str">
            <v>98912591</v>
          </cell>
          <cell r="B5864">
            <v>510634</v>
          </cell>
          <cell r="C5864" t="str">
            <v>98912591</v>
          </cell>
          <cell r="D5864" t="str">
            <v>HYCITE</v>
          </cell>
          <cell r="E5864" t="str">
            <v>DESPACHO</v>
          </cell>
          <cell r="F5864" t="str">
            <v>NORMAL</v>
          </cell>
          <cell r="G5864" t="str">
            <v>ITG6600</v>
          </cell>
          <cell r="H5864">
            <v>44964</v>
          </cell>
          <cell r="I5864" t="str">
            <v>ENTREGADO</v>
          </cell>
          <cell r="J5864">
            <v>44965</v>
          </cell>
          <cell r="K5864" t="str">
            <v>CLARA ELIORLILDA PALMA ALCIVAR</v>
          </cell>
          <cell r="L5864" t="str">
            <v>INMACONSA CALLE 20 NO MZ 0023 L INT 2 SOLAR 6 GUAYAQUIL TARQUI 090602 GUAYAS</v>
          </cell>
        </row>
        <row r="5865">
          <cell r="A5865" t="str">
            <v>98912717</v>
          </cell>
          <cell r="B5865">
            <v>510635</v>
          </cell>
          <cell r="C5865" t="str">
            <v>98912717</v>
          </cell>
          <cell r="D5865" t="str">
            <v>HYCITE</v>
          </cell>
          <cell r="E5865" t="str">
            <v>DESPACHO</v>
          </cell>
          <cell r="F5865" t="str">
            <v>NORMAL</v>
          </cell>
          <cell r="G5865" t="str">
            <v>ITQ6601</v>
          </cell>
          <cell r="H5865">
            <v>44964</v>
          </cell>
          <cell r="I5865" t="str">
            <v>ENTREGADO</v>
          </cell>
          <cell r="J5865">
            <v>44965</v>
          </cell>
          <cell r="K5865" t="str">
            <v>ROSARIO DE LA TRINIDAD YEPEZ ENRIQU</v>
          </cell>
          <cell r="L5865" t="str">
            <v>PORTUGAL N4-42 ELOY ALFARO VILLAS PORTUGAL 501 TORRE BQUITO QUITO LA CAROLINA 170504 PICHINCHA</v>
          </cell>
        </row>
        <row r="5866">
          <cell r="A5866" t="str">
            <v>98877644</v>
          </cell>
          <cell r="B5866">
            <v>510612</v>
          </cell>
          <cell r="C5866" t="str">
            <v>98877644</v>
          </cell>
          <cell r="D5866" t="str">
            <v>HYCITE</v>
          </cell>
          <cell r="E5866" t="str">
            <v>DESPACHO</v>
          </cell>
          <cell r="F5866" t="str">
            <v>NORMAL</v>
          </cell>
          <cell r="G5866" t="str">
            <v>031002004240455</v>
          </cell>
          <cell r="H5866">
            <v>44964</v>
          </cell>
          <cell r="I5866" t="str">
            <v>ENTREGADO</v>
          </cell>
          <cell r="J5866">
            <v>44966</v>
          </cell>
          <cell r="K5866" t="str">
            <v>MARIA SOLORZANO</v>
          </cell>
          <cell r="L5866" t="str">
            <v>VIA SAN MATEO ENTRE CALLES 3Y4 DIAGONAL A MATA 2000 FRENTE A DESPENSA NUEVO AMAN MANTA ** LOS ELECTRICOS MANTA 130214 MANABI</v>
          </cell>
        </row>
        <row r="5867">
          <cell r="A5867" t="str">
            <v>98879364</v>
          </cell>
          <cell r="B5867">
            <v>510613</v>
          </cell>
          <cell r="C5867" t="str">
            <v>98879364</v>
          </cell>
          <cell r="D5867" t="str">
            <v>HYCITE</v>
          </cell>
          <cell r="E5867" t="str">
            <v>DESPACHO</v>
          </cell>
          <cell r="F5867" t="str">
            <v>NORMAL</v>
          </cell>
          <cell r="G5867" t="str">
            <v>ITG6588/ 85484</v>
          </cell>
          <cell r="H5867">
            <v>44964</v>
          </cell>
          <cell r="I5867" t="str">
            <v>ENTREGADO</v>
          </cell>
          <cell r="J5867">
            <v>44970</v>
          </cell>
          <cell r="K5867" t="str">
            <v>ANTONIO TUMBACO/ NICOLÁS PARRA</v>
          </cell>
          <cell r="L5867" t="str">
            <v>GUAYACANES 5TA ETAPA, MZ 233, SOLAR 31-32. CONDOMINIO DEPARTAMENTO #2. CALLES CERRADAS CON PORTONES VERDES</v>
          </cell>
        </row>
        <row r="5868">
          <cell r="A5868" t="str">
            <v>98887242</v>
          </cell>
          <cell r="B5868">
            <v>510614</v>
          </cell>
          <cell r="C5868" t="str">
            <v>98887242</v>
          </cell>
          <cell r="D5868" t="str">
            <v>HYCITE</v>
          </cell>
          <cell r="E5868" t="str">
            <v>DESPACHO</v>
          </cell>
          <cell r="F5868" t="str">
            <v>NORMAL</v>
          </cell>
          <cell r="G5868" t="str">
            <v>031002004240456</v>
          </cell>
          <cell r="H5868">
            <v>44964</v>
          </cell>
          <cell r="I5868" t="str">
            <v>ENTREGADO</v>
          </cell>
          <cell r="J5868">
            <v>44967</v>
          </cell>
          <cell r="K5868" t="str">
            <v>MARIA VALDEZ</v>
          </cell>
          <cell r="L5868" t="str">
            <v>AV. MEDAARDO ANGEL SILVA S/N Y GONZALO FRENTE AL CEMENTERIO GENERAL DE LA MAN LA MANA//LOS ALAMOS LA MANA 050201 COTOPAXI</v>
          </cell>
        </row>
        <row r="5869">
          <cell r="A5869" t="str">
            <v>98887428</v>
          </cell>
          <cell r="B5869">
            <v>510615</v>
          </cell>
          <cell r="C5869" t="str">
            <v>98887428</v>
          </cell>
          <cell r="D5869" t="str">
            <v>HYCITE</v>
          </cell>
          <cell r="E5869" t="str">
            <v>DESPACHO</v>
          </cell>
          <cell r="F5869" t="str">
            <v>NORMAL</v>
          </cell>
          <cell r="G5869" t="str">
            <v>ITQ6589</v>
          </cell>
          <cell r="H5869">
            <v>44964</v>
          </cell>
          <cell r="I5869" t="str">
            <v>ENTREGADO</v>
          </cell>
          <cell r="J5869">
            <v>44965</v>
          </cell>
          <cell r="K5869" t="str">
            <v>LOURDES VITERI</v>
          </cell>
          <cell r="L5869" t="str">
            <v>GRANDA CENTENO OE4-510 Y GREGORIO BOBADILLA ED YSSYS DEP 3 QUITO//GRANDA CENTENO CHAUPICRUZ 170510 PICHINCHA</v>
          </cell>
        </row>
        <row r="5870">
          <cell r="A5870" t="str">
            <v>98893109</v>
          </cell>
          <cell r="B5870">
            <v>510616</v>
          </cell>
          <cell r="C5870" t="str">
            <v>98893109</v>
          </cell>
          <cell r="D5870" t="str">
            <v>HYCITE</v>
          </cell>
          <cell r="E5870" t="str">
            <v>DESPACHO</v>
          </cell>
          <cell r="F5870" t="str">
            <v>NORMAL</v>
          </cell>
          <cell r="G5870" t="str">
            <v>ITG6590</v>
          </cell>
          <cell r="H5870">
            <v>44964</v>
          </cell>
          <cell r="I5870" t="str">
            <v>ENTREGADO</v>
          </cell>
          <cell r="J5870">
            <v>44966</v>
          </cell>
          <cell r="K5870" t="str">
            <v>ANDREA ARREAGA</v>
          </cell>
          <cell r="L5870" t="str">
            <v>UNIDAD SANTIAGO ELOYOA EL ARTILLERO MZ 2075 VILLA 46- VIA DAULE K 19.5 GUAYAQUIL // GUAYAQUIL PASCUALES 090707 GUAYAS</v>
          </cell>
        </row>
        <row r="5871">
          <cell r="A5871" t="str">
            <v>98893359</v>
          </cell>
          <cell r="B5871">
            <v>510617</v>
          </cell>
          <cell r="C5871" t="str">
            <v>98893359</v>
          </cell>
          <cell r="D5871" t="str">
            <v>HYCITE</v>
          </cell>
          <cell r="E5871" t="str">
            <v>DESPACHO</v>
          </cell>
          <cell r="F5871" t="str">
            <v>NORMAL</v>
          </cell>
          <cell r="G5871" t="str">
            <v>031002004240457</v>
          </cell>
          <cell r="H5871">
            <v>44964</v>
          </cell>
          <cell r="I5871" t="str">
            <v>ENTREGADO</v>
          </cell>
          <cell r="J5871">
            <v>44965</v>
          </cell>
          <cell r="K5871" t="str">
            <v>VANESSA A SANCHEZ</v>
          </cell>
          <cell r="L5871" t="str">
            <v>BERNARDO VALDIVIEZO 191 38 Y QUITO   LOJA 110108 LOJA</v>
          </cell>
        </row>
        <row r="5872">
          <cell r="A5872" t="str">
            <v>98896878</v>
          </cell>
          <cell r="B5872">
            <v>510618</v>
          </cell>
          <cell r="C5872" t="str">
            <v>98896878</v>
          </cell>
          <cell r="D5872" t="str">
            <v>HYCITE</v>
          </cell>
          <cell r="E5872" t="str">
            <v>DESPACHO</v>
          </cell>
          <cell r="F5872" t="str">
            <v>NORMAL</v>
          </cell>
          <cell r="G5872" t="str">
            <v>ITQ6591</v>
          </cell>
          <cell r="H5872">
            <v>44964</v>
          </cell>
          <cell r="I5872" t="str">
            <v>ENTREGADO</v>
          </cell>
          <cell r="J5872">
            <v>44965</v>
          </cell>
          <cell r="K5872" t="str">
            <v>ROSITA PEREZ</v>
          </cell>
          <cell r="L5872" t="str">
            <v>AB GASPAR DE VILLARVEL CONJ PARQUE REAL EDIF PINO 11 DPTO 36 QUITO / BATAN BAJO CHAUPICRUZ 170501 PICHINCHA</v>
          </cell>
        </row>
        <row r="5873">
          <cell r="A5873" t="str">
            <v>98899748</v>
          </cell>
          <cell r="B5873">
            <v>510619</v>
          </cell>
          <cell r="C5873" t="str">
            <v>98899748</v>
          </cell>
          <cell r="D5873" t="str">
            <v>HYCITE</v>
          </cell>
          <cell r="E5873" t="str">
            <v>DESPACHO</v>
          </cell>
          <cell r="F5873" t="str">
            <v>NORMAL</v>
          </cell>
          <cell r="G5873" t="str">
            <v>031002004240458</v>
          </cell>
          <cell r="H5873">
            <v>44964</v>
          </cell>
          <cell r="I5873" t="str">
            <v>ENTREGADO</v>
          </cell>
          <cell r="J5873">
            <v>44966</v>
          </cell>
          <cell r="K5873" t="str">
            <v>MARIO BELTRAN</v>
          </cell>
          <cell r="L5873" t="str">
            <v>CUSTODIO SANCHEZ Y CALLE 36A CALLE CUSTODIO SANCHEZ FRENTE AL HOSPITA BABAHOYO CLEMENTE BAQUERIZO 120101 LOS RIOS</v>
          </cell>
        </row>
        <row r="5874">
          <cell r="A5874" t="str">
            <v>98900073</v>
          </cell>
          <cell r="B5874">
            <v>510620</v>
          </cell>
          <cell r="C5874" t="str">
            <v>98900073</v>
          </cell>
          <cell r="D5874" t="str">
            <v>HYCITE</v>
          </cell>
          <cell r="E5874" t="str">
            <v>DESPACHO</v>
          </cell>
          <cell r="F5874" t="str">
            <v>NORMAL</v>
          </cell>
          <cell r="G5874" t="str">
            <v>031002004240459</v>
          </cell>
          <cell r="H5874">
            <v>44964</v>
          </cell>
          <cell r="I5874" t="str">
            <v>ENTREGADO</v>
          </cell>
          <cell r="J5874">
            <v>44966</v>
          </cell>
          <cell r="K5874" t="str">
            <v>GINA ZAMBRANO</v>
          </cell>
          <cell r="L5874" t="str">
            <v>CALLE LOS ANGELES Y SANTA MARIANITA ENTRADA POR EDIMCA,3 CUADRAS A LA DERECH PORTOVIEJO // BARRIO NUEVA CALIFORNIA ANDRES DE VERA 130101 MANABI</v>
          </cell>
        </row>
        <row r="5875">
          <cell r="A5875" t="str">
            <v>98901699</v>
          </cell>
          <cell r="B5875">
            <v>510621</v>
          </cell>
          <cell r="C5875" t="str">
            <v>98901699</v>
          </cell>
          <cell r="D5875" t="str">
            <v>HYCITE</v>
          </cell>
          <cell r="E5875" t="str">
            <v>DESPACHO</v>
          </cell>
          <cell r="F5875" t="str">
            <v>NORMAL</v>
          </cell>
          <cell r="G5875" t="str">
            <v>ITQ6592</v>
          </cell>
          <cell r="H5875">
            <v>44964</v>
          </cell>
          <cell r="I5875" t="str">
            <v>ENTREGADO</v>
          </cell>
          <cell r="J5875">
            <v>44965</v>
          </cell>
          <cell r="K5875" t="str">
            <v>NICOLAS ALEJANDRO GALLEGOS S (S)</v>
          </cell>
          <cell r="L5875" t="str">
            <v>BAQUERIZO MORENO Y 8-64 6 DE DICIEMBRE, REF DETRAS DE LA GASOLINERIA TERPEL QUITO MARISCAL SUCRE 170524 PICHINCHA</v>
          </cell>
        </row>
        <row r="5876">
          <cell r="A5876" t="str">
            <v>4884718</v>
          </cell>
          <cell r="B5876">
            <v>510601</v>
          </cell>
          <cell r="C5876" t="str">
            <v>4884718</v>
          </cell>
          <cell r="D5876" t="str">
            <v>MDELIVERY</v>
          </cell>
          <cell r="E5876" t="str">
            <v>DESPACHO</v>
          </cell>
          <cell r="F5876" t="str">
            <v>NORMAL</v>
          </cell>
          <cell r="G5876" t="str">
            <v>031080004884718</v>
          </cell>
          <cell r="H5876">
            <v>44964</v>
          </cell>
          <cell r="I5876" t="str">
            <v>DEVOLUCION_EN_PROCESO</v>
          </cell>
          <cell r="J5876">
            <v>44973</v>
          </cell>
          <cell r="K5876" t="str">
            <v>LANCHIMBA COYAGO MANUEL JESUS</v>
          </cell>
          <cell r="L5876" t="str">
            <v>ASCAZUBI CALLE PICHINCHA CASA 17  Y PANAMERICANA</v>
          </cell>
        </row>
        <row r="5877">
          <cell r="A5877" t="str">
            <v>4885210</v>
          </cell>
          <cell r="B5877">
            <v>510602</v>
          </cell>
          <cell r="C5877" t="str">
            <v>4885210</v>
          </cell>
          <cell r="D5877" t="str">
            <v>MDELIVERY</v>
          </cell>
          <cell r="E5877" t="str">
            <v>DESPACHO</v>
          </cell>
          <cell r="F5877" t="str">
            <v>DERIVADO PICK UP</v>
          </cell>
          <cell r="G5877" t="str">
            <v>031080004885210</v>
          </cell>
          <cell r="H5877">
            <v>44964</v>
          </cell>
          <cell r="I5877" t="str">
            <v>ENTREGADO</v>
          </cell>
          <cell r="J5877">
            <v>44971</v>
          </cell>
          <cell r="K5877" t="str">
            <v>JORDY BRYAN LANDIVAR VERA</v>
          </cell>
          <cell r="L5877" t="str">
            <v>OFICINA TRAMACO LA LIBERTAD</v>
          </cell>
        </row>
        <row r="5878">
          <cell r="A5878" t="str">
            <v>4887966</v>
          </cell>
          <cell r="B5878">
            <v>510603</v>
          </cell>
          <cell r="C5878" t="str">
            <v>4887966</v>
          </cell>
          <cell r="D5878" t="str">
            <v>MDELIVERY</v>
          </cell>
          <cell r="E5878" t="str">
            <v>DESPACHO</v>
          </cell>
          <cell r="F5878" t="str">
            <v>NORMAL</v>
          </cell>
          <cell r="G5878" t="str">
            <v>FT84370</v>
          </cell>
          <cell r="H5878">
            <v>44964</v>
          </cell>
          <cell r="I5878" t="str">
            <v>ENTREGADO</v>
          </cell>
          <cell r="J5878">
            <v>44965</v>
          </cell>
          <cell r="K5878" t="str">
            <v>TORRES VILLAMAR JINSON JAVIER</v>
          </cell>
          <cell r="L5878" t="str">
            <v>PUENGASI E 13  S8 276  S8G</v>
          </cell>
        </row>
        <row r="5879">
          <cell r="A5879" t="str">
            <v>4888241</v>
          </cell>
          <cell r="B5879">
            <v>510604</v>
          </cell>
          <cell r="C5879" t="str">
            <v>4888241</v>
          </cell>
          <cell r="D5879" t="str">
            <v>MDELIVERY</v>
          </cell>
          <cell r="E5879" t="str">
            <v>DESPACHO</v>
          </cell>
          <cell r="F5879" t="str">
            <v>NORMAL</v>
          </cell>
          <cell r="G5879" t="str">
            <v>FT84398</v>
          </cell>
          <cell r="H5879">
            <v>44964</v>
          </cell>
          <cell r="I5879" t="str">
            <v>ENTREGADO</v>
          </cell>
          <cell r="J5879">
            <v>44965</v>
          </cell>
          <cell r="K5879" t="str">
            <v>PAREDES PARRA DENNYS YOLANDA</v>
          </cell>
          <cell r="L5879" t="str">
            <v>XIMENA COOP SANTA MONICA  MZ15 58 SL 16</v>
          </cell>
        </row>
        <row r="5880">
          <cell r="A5880" t="str">
            <v>4888347</v>
          </cell>
          <cell r="B5880">
            <v>510605</v>
          </cell>
          <cell r="C5880" t="str">
            <v>4888347</v>
          </cell>
          <cell r="D5880" t="str">
            <v>MDELIVERY</v>
          </cell>
          <cell r="E5880" t="str">
            <v>DESPACHO</v>
          </cell>
          <cell r="F5880" t="str">
            <v>NORMAL</v>
          </cell>
          <cell r="G5880" t="str">
            <v>031080004888347</v>
          </cell>
          <cell r="H5880">
            <v>44964</v>
          </cell>
          <cell r="I5880" t="str">
            <v>ENTREGADO</v>
          </cell>
          <cell r="J5880">
            <v>44965</v>
          </cell>
          <cell r="K5880" t="str">
            <v>ZAMORA PONCE MICHAEL ANDRE</v>
          </cell>
          <cell r="L5880" t="str">
            <v>LA AURORA URB VILLA ITALIA ETAPA FLORENCIA AV LEON FEBRES CORDERO MZ 5 VILLA 16</v>
          </cell>
        </row>
        <row r="5881">
          <cell r="A5881" t="str">
            <v>4888579</v>
          </cell>
          <cell r="B5881">
            <v>510606</v>
          </cell>
          <cell r="C5881" t="str">
            <v>4888579</v>
          </cell>
          <cell r="D5881" t="str">
            <v>MDELIVERY</v>
          </cell>
          <cell r="E5881" t="str">
            <v>DESPACHO</v>
          </cell>
          <cell r="F5881" t="str">
            <v>NORMAL</v>
          </cell>
          <cell r="G5881" t="str">
            <v>031080004888579</v>
          </cell>
          <cell r="H5881">
            <v>44964</v>
          </cell>
          <cell r="I5881" t="str">
            <v>ENTREGADO</v>
          </cell>
          <cell r="J5881">
            <v>44965</v>
          </cell>
          <cell r="K5881" t="str">
            <v>POZO GUAMIALAMA ERIK JAIRO</v>
          </cell>
          <cell r="L5881" t="str">
            <v>SAN ISIDRO CALLE ELOY ALFARO SN Y GUSTAVO ALMEIDA</v>
          </cell>
        </row>
        <row r="5882">
          <cell r="A5882" t="str">
            <v>4889758</v>
          </cell>
          <cell r="B5882">
            <v>510607</v>
          </cell>
          <cell r="C5882" t="str">
            <v>4889758</v>
          </cell>
          <cell r="D5882" t="str">
            <v>MDELIVERY</v>
          </cell>
          <cell r="E5882" t="str">
            <v>DESPACHO</v>
          </cell>
          <cell r="F5882" t="str">
            <v>DERIVADO PICK UP</v>
          </cell>
          <cell r="G5882" t="str">
            <v>031080004889758</v>
          </cell>
          <cell r="H5882">
            <v>44964</v>
          </cell>
          <cell r="I5882" t="str">
            <v>ENTREGADO</v>
          </cell>
          <cell r="J5882">
            <v>44971</v>
          </cell>
          <cell r="K5882" t="str">
            <v>KELVIN ANTONIO MEJIA CEDENO</v>
          </cell>
          <cell r="L5882" t="str">
            <v>OFICINA TRAMACO ESMERALDAS CENTRO DE DISTRIBUCION</v>
          </cell>
        </row>
        <row r="5883">
          <cell r="A5883" t="str">
            <v>4889886</v>
          </cell>
          <cell r="B5883">
            <v>510608</v>
          </cell>
          <cell r="C5883" t="str">
            <v>4889886</v>
          </cell>
          <cell r="D5883" t="str">
            <v>MDELIVERY</v>
          </cell>
          <cell r="E5883" t="str">
            <v>DESPACHO</v>
          </cell>
          <cell r="F5883" t="str">
            <v>NORMAL</v>
          </cell>
          <cell r="G5883" t="str">
            <v>FT84397</v>
          </cell>
          <cell r="H5883">
            <v>44964</v>
          </cell>
          <cell r="I5883" t="str">
            <v>ENTREGADO</v>
          </cell>
          <cell r="J5883">
            <v>44966</v>
          </cell>
          <cell r="K5883" t="str">
            <v>BRYAN FERNANDO ZAMBRANO JACOME</v>
          </cell>
          <cell r="L5883" t="str">
            <v>TARQUI CDLA KENNEDY AV MIGUEL H ALCIVAR SN</v>
          </cell>
        </row>
        <row r="5884">
          <cell r="A5884" t="str">
            <v>4890100</v>
          </cell>
          <cell r="B5884">
            <v>510609</v>
          </cell>
          <cell r="C5884" t="str">
            <v>4890100</v>
          </cell>
          <cell r="D5884" t="str">
            <v>MDELIVERY</v>
          </cell>
          <cell r="E5884" t="str">
            <v>DESPACHO</v>
          </cell>
          <cell r="F5884" t="str">
            <v>NORMAL</v>
          </cell>
          <cell r="G5884" t="str">
            <v>031080004890100</v>
          </cell>
          <cell r="H5884">
            <v>44964</v>
          </cell>
          <cell r="I5884" t="str">
            <v>ENTREGADO</v>
          </cell>
          <cell r="J5884">
            <v>44965</v>
          </cell>
          <cell r="K5884" t="str">
            <v>GLENDA ISABEL CUERO HIDALGO</v>
          </cell>
          <cell r="L5884" t="str">
            <v>DURAN CIUDADELA LOS HELECHOS  MANZANA C SOLAR 27 SECTOR 6</v>
          </cell>
        </row>
        <row r="5885">
          <cell r="A5885" t="str">
            <v>4890668</v>
          </cell>
          <cell r="B5885">
            <v>510610</v>
          </cell>
          <cell r="C5885" t="str">
            <v>4890668</v>
          </cell>
          <cell r="D5885" t="str">
            <v>MDELIVERY</v>
          </cell>
          <cell r="E5885" t="str">
            <v>DESPACHO</v>
          </cell>
          <cell r="F5885" t="str">
            <v>NORMAL</v>
          </cell>
          <cell r="G5885" t="str">
            <v>031080004890668</v>
          </cell>
          <cell r="H5885">
            <v>44964</v>
          </cell>
          <cell r="I5885" t="str">
            <v>ENTREGADO</v>
          </cell>
          <cell r="J5885">
            <v>44966</v>
          </cell>
          <cell r="K5885" t="str">
            <v>Wilmer Xavier Pilamunga Lema</v>
          </cell>
          <cell r="L5885" t="str">
            <v>OFICINA TRAMACO CENTRO DE DISTRIBUCION VIA A DAULE</v>
          </cell>
        </row>
        <row r="5886">
          <cell r="A5886" t="str">
            <v>22068</v>
          </cell>
          <cell r="B5886">
            <v>510574</v>
          </cell>
          <cell r="C5886" t="str">
            <v>22068</v>
          </cell>
          <cell r="D5886" t="str">
            <v>MDELIVERY</v>
          </cell>
          <cell r="E5886" t="str">
            <v>DESPACHO</v>
          </cell>
          <cell r="F5886" t="str">
            <v>NORMAL</v>
          </cell>
          <cell r="G5886" t="str">
            <v>FT84356</v>
          </cell>
          <cell r="H5886">
            <v>44964</v>
          </cell>
          <cell r="I5886" t="str">
            <v>ENTREGADO</v>
          </cell>
          <cell r="J5886">
            <v>44965</v>
          </cell>
          <cell r="K5886" t="str">
            <v>OSCAR HERNAN BARBA REINEL</v>
          </cell>
          <cell r="L5886" t="str">
            <v>LA MAGDALENA CALLE BALZAPAMBA   SN Y SECOYA</v>
          </cell>
        </row>
        <row r="5887">
          <cell r="A5887" t="str">
            <v>23658</v>
          </cell>
          <cell r="B5887">
            <v>510575</v>
          </cell>
          <cell r="C5887" t="str">
            <v>23658</v>
          </cell>
          <cell r="D5887" t="str">
            <v>MDELIVERY</v>
          </cell>
          <cell r="E5887" t="str">
            <v>DESPACHO</v>
          </cell>
          <cell r="F5887" t="str">
            <v>NORMAL</v>
          </cell>
          <cell r="G5887" t="str">
            <v>FT84365</v>
          </cell>
          <cell r="H5887">
            <v>44964</v>
          </cell>
          <cell r="I5887" t="str">
            <v>ENTREGADO</v>
          </cell>
          <cell r="J5887">
            <v>44965</v>
          </cell>
          <cell r="K5887" t="str">
            <v>ENRIQUE ADAN LEON DIAZ</v>
          </cell>
          <cell r="L5887" t="str">
            <v>COCHAPAMBA CALLE TERCERA TRANSVERSAL  SN  Y FRANCISCO DE LA PITA</v>
          </cell>
        </row>
        <row r="5888">
          <cell r="A5888" t="str">
            <v>26472</v>
          </cell>
          <cell r="B5888">
            <v>510576</v>
          </cell>
          <cell r="C5888" t="str">
            <v>26472</v>
          </cell>
          <cell r="D5888" t="str">
            <v>MDELIVERY</v>
          </cell>
          <cell r="E5888" t="str">
            <v>DESPACHO</v>
          </cell>
          <cell r="F5888" t="str">
            <v>NORMAL</v>
          </cell>
          <cell r="G5888" t="str">
            <v>FT84364</v>
          </cell>
          <cell r="H5888">
            <v>44964</v>
          </cell>
          <cell r="I5888" t="str">
            <v>ENTREGADO</v>
          </cell>
          <cell r="J5888">
            <v>44965</v>
          </cell>
          <cell r="K5888" t="str">
            <v>ALICIA VALLEJO MARIA</v>
          </cell>
          <cell r="L5888" t="str">
            <v>COTOCOLLAO CALLE MANUEL ZABALA  SN  PASAJE N54 C</v>
          </cell>
        </row>
        <row r="5889">
          <cell r="A5889" t="str">
            <v>27183</v>
          </cell>
          <cell r="B5889">
            <v>510577</v>
          </cell>
          <cell r="C5889" t="str">
            <v>27183</v>
          </cell>
          <cell r="D5889" t="str">
            <v>MDELIVERY</v>
          </cell>
          <cell r="E5889" t="str">
            <v>DESPACHO</v>
          </cell>
          <cell r="F5889" t="str">
            <v>NORMAL</v>
          </cell>
          <cell r="G5889" t="str">
            <v>FT84363</v>
          </cell>
          <cell r="H5889">
            <v>44964</v>
          </cell>
          <cell r="I5889" t="str">
            <v>ENTREGADO</v>
          </cell>
          <cell r="J5889">
            <v>44965</v>
          </cell>
          <cell r="K5889" t="str">
            <v>BYRON DAVID CAMPUES TOAQUIZA</v>
          </cell>
          <cell r="L5889" t="str">
            <v>AMAGUANA CALLE JOSE JOAQUIN DE OLMEDO  SN CALLE MANUEL DURINI</v>
          </cell>
        </row>
        <row r="5890">
          <cell r="A5890" t="str">
            <v>27580</v>
          </cell>
          <cell r="B5890">
            <v>510578</v>
          </cell>
          <cell r="C5890" t="str">
            <v>27580</v>
          </cell>
          <cell r="D5890" t="str">
            <v>MDELIVERY</v>
          </cell>
          <cell r="E5890" t="str">
            <v>DESPACHO</v>
          </cell>
          <cell r="F5890" t="str">
            <v>DERIVADO PICK UP</v>
          </cell>
          <cell r="G5890" t="str">
            <v>031080000027580</v>
          </cell>
          <cell r="H5890">
            <v>44964</v>
          </cell>
          <cell r="I5890" t="str">
            <v>DEVOLUCION_EN_PROCESO</v>
          </cell>
          <cell r="J5890">
            <v>44972</v>
          </cell>
          <cell r="K5890" t="str">
            <v>ANABEL VANESSA TIPANTASIG MAISANCHE</v>
          </cell>
          <cell r="L5890" t="str">
            <v>OFICINA TRAMACO CEVALLOS</v>
          </cell>
        </row>
        <row r="5891">
          <cell r="A5891" t="str">
            <v>29880</v>
          </cell>
          <cell r="B5891">
            <v>510579</v>
          </cell>
          <cell r="C5891" t="str">
            <v>29880</v>
          </cell>
          <cell r="D5891" t="str">
            <v>MDELIVERY</v>
          </cell>
          <cell r="E5891" t="str">
            <v>DESPACHO</v>
          </cell>
          <cell r="F5891" t="str">
            <v>DERIVADO PICK UP</v>
          </cell>
          <cell r="G5891" t="str">
            <v>031080000029880</v>
          </cell>
          <cell r="H5891">
            <v>44964</v>
          </cell>
          <cell r="I5891" t="str">
            <v>ENTREGADO</v>
          </cell>
          <cell r="J5891">
            <v>44970</v>
          </cell>
          <cell r="K5891" t="str">
            <v>JONATHAN RAMIRO ROSADO CUSME</v>
          </cell>
          <cell r="L5891" t="str">
            <v>OFICINA TRAMACO PORTETE</v>
          </cell>
        </row>
        <row r="5892">
          <cell r="A5892" t="str">
            <v>29883</v>
          </cell>
          <cell r="B5892">
            <v>510580</v>
          </cell>
          <cell r="C5892" t="str">
            <v>29883</v>
          </cell>
          <cell r="D5892" t="str">
            <v>MDELIVERY</v>
          </cell>
          <cell r="E5892" t="str">
            <v>DESPACHO</v>
          </cell>
          <cell r="F5892" t="str">
            <v>DERIVADO PICK UP</v>
          </cell>
          <cell r="G5892" t="str">
            <v>031080000029883</v>
          </cell>
          <cell r="H5892">
            <v>44964</v>
          </cell>
          <cell r="I5892" t="str">
            <v>ENTREGADO</v>
          </cell>
          <cell r="J5892">
            <v>44965</v>
          </cell>
          <cell r="K5892" t="str">
            <v>MARITZA ELIZABETH SALTOS PAREDES</v>
          </cell>
          <cell r="L5892" t="str">
            <v>OFICINA TRAMACO AMBATO HUACHI CHICO</v>
          </cell>
        </row>
        <row r="5893">
          <cell r="A5893" t="str">
            <v>29893</v>
          </cell>
          <cell r="B5893">
            <v>510581</v>
          </cell>
          <cell r="C5893" t="str">
            <v>29893</v>
          </cell>
          <cell r="D5893" t="str">
            <v>MDELIVERY</v>
          </cell>
          <cell r="E5893" t="str">
            <v>DESPACHO</v>
          </cell>
          <cell r="F5893" t="str">
            <v>NORMAL</v>
          </cell>
          <cell r="G5893" t="str">
            <v>031080000029893</v>
          </cell>
          <cell r="H5893">
            <v>44964</v>
          </cell>
          <cell r="I5893" t="str">
            <v>ENTREGADO</v>
          </cell>
          <cell r="J5893">
            <v>44966</v>
          </cell>
          <cell r="K5893" t="str">
            <v>EDWIN ISRAEL MALLA LOPEZ</v>
          </cell>
          <cell r="L5893" t="str">
            <v>AMBATO CALLE A ANTONIO CLAVIJO SN Y OSCAR EFREN REYES</v>
          </cell>
        </row>
        <row r="5894">
          <cell r="A5894" t="str">
            <v>30039</v>
          </cell>
          <cell r="B5894">
            <v>510582</v>
          </cell>
          <cell r="C5894" t="str">
            <v>30039</v>
          </cell>
          <cell r="D5894" t="str">
            <v>MDELIVERY</v>
          </cell>
          <cell r="E5894" t="str">
            <v>DESPACHO</v>
          </cell>
          <cell r="F5894" t="str">
            <v>NORMAL</v>
          </cell>
          <cell r="G5894" t="str">
            <v>IC6621</v>
          </cell>
          <cell r="H5894">
            <v>44964</v>
          </cell>
          <cell r="I5894" t="str">
            <v>ENTREGADO</v>
          </cell>
          <cell r="J5894">
            <v>44967</v>
          </cell>
          <cell r="K5894" t="str">
            <v>WILSON ORLANDO ASITIMBAY CALLE</v>
          </cell>
          <cell r="L5894" t="str">
            <v>RICAURTE JUAN MONTALVO  SN  Y PRESIDENTE CORDOVA</v>
          </cell>
        </row>
        <row r="5895">
          <cell r="A5895" t="str">
            <v>30311</v>
          </cell>
          <cell r="B5895">
            <v>510583</v>
          </cell>
          <cell r="C5895" t="str">
            <v>30311</v>
          </cell>
          <cell r="D5895" t="str">
            <v>MDELIVERY</v>
          </cell>
          <cell r="E5895" t="str">
            <v>DESPACHO</v>
          </cell>
          <cell r="F5895" t="str">
            <v>NORMAL</v>
          </cell>
          <cell r="G5895" t="str">
            <v>FT84367</v>
          </cell>
          <cell r="H5895">
            <v>44964</v>
          </cell>
          <cell r="I5895" t="str">
            <v>ENTREGADO</v>
          </cell>
          <cell r="J5895">
            <v>44965</v>
          </cell>
          <cell r="K5895" t="str">
            <v>MARIA JOSE ZURITA JARRIN</v>
          </cell>
          <cell r="L5895" t="str">
            <v>RUMIPAMBA AV 10 DE AGOSTO  N 27 114  Y ELOY ALFARO</v>
          </cell>
        </row>
        <row r="5896">
          <cell r="A5896" t="str">
            <v>30728</v>
          </cell>
          <cell r="B5896">
            <v>510584</v>
          </cell>
          <cell r="C5896" t="str">
            <v>30728</v>
          </cell>
          <cell r="D5896" t="str">
            <v>MDELIVERY</v>
          </cell>
          <cell r="E5896" t="str">
            <v>DESPACHO</v>
          </cell>
          <cell r="F5896" t="str">
            <v>NORMAL</v>
          </cell>
          <cell r="G5896" t="str">
            <v>031080000030728</v>
          </cell>
          <cell r="H5896">
            <v>44964</v>
          </cell>
          <cell r="I5896" t="str">
            <v>ENTREGADO</v>
          </cell>
          <cell r="J5896">
            <v>44965</v>
          </cell>
          <cell r="K5896" t="str">
            <v>EDGAR ANDRES CABRERA ZAMBRANO</v>
          </cell>
          <cell r="L5896" t="str">
            <v>EL CARMEN CALLE AV VIA A VENADO SN  Y AV ESPERANZA</v>
          </cell>
        </row>
        <row r="5897">
          <cell r="A5897" t="str">
            <v>31044</v>
          </cell>
          <cell r="B5897">
            <v>510585</v>
          </cell>
          <cell r="C5897" t="str">
            <v>31044</v>
          </cell>
          <cell r="D5897" t="str">
            <v>MDELIVERY</v>
          </cell>
          <cell r="E5897" t="str">
            <v>DESPACHO</v>
          </cell>
          <cell r="F5897" t="str">
            <v>NORMAL</v>
          </cell>
          <cell r="G5897" t="str">
            <v>031080000031044</v>
          </cell>
          <cell r="H5897">
            <v>44964</v>
          </cell>
          <cell r="I5897" t="str">
            <v>ENTREGADO</v>
          </cell>
          <cell r="J5897">
            <v>44966</v>
          </cell>
          <cell r="K5897" t="str">
            <v>EDISON REINALDO MORA DIAZ</v>
          </cell>
          <cell r="L5897" t="str">
            <v>LA AURORA CDLA LA JOYA URB ZAFIRO  SN</v>
          </cell>
        </row>
        <row r="5898">
          <cell r="A5898" t="str">
            <v>31096</v>
          </cell>
          <cell r="B5898">
            <v>510586</v>
          </cell>
          <cell r="C5898" t="str">
            <v>31096</v>
          </cell>
          <cell r="D5898" t="str">
            <v>MDELIVERY</v>
          </cell>
          <cell r="E5898" t="str">
            <v>DESPACHO</v>
          </cell>
          <cell r="F5898" t="str">
            <v>NORMAL</v>
          </cell>
          <cell r="G5898" t="str">
            <v>031080000031096</v>
          </cell>
          <cell r="H5898">
            <v>44964</v>
          </cell>
          <cell r="I5898" t="str">
            <v>ENTREGADO</v>
          </cell>
          <cell r="J5898">
            <v>44965</v>
          </cell>
          <cell r="K5898" t="str">
            <v>VANESSA VERA DE LA A CAROLINA</v>
          </cell>
          <cell r="L5898" t="str">
            <v>GENERAL VILLAMIL CALLE MANUEL CRUZ PARRALES SN Y CALLE 34</v>
          </cell>
        </row>
        <row r="5899">
          <cell r="A5899" t="str">
            <v>31214</v>
          </cell>
          <cell r="B5899">
            <v>510587</v>
          </cell>
          <cell r="C5899" t="str">
            <v>31214</v>
          </cell>
          <cell r="D5899" t="str">
            <v>MDELIVERY</v>
          </cell>
          <cell r="E5899" t="str">
            <v>DESPACHO</v>
          </cell>
          <cell r="F5899" t="str">
            <v>NORMAL</v>
          </cell>
          <cell r="G5899" t="str">
            <v>FT84396</v>
          </cell>
          <cell r="H5899">
            <v>44964</v>
          </cell>
          <cell r="I5899" t="str">
            <v>ENTREGADO</v>
          </cell>
          <cell r="J5899">
            <v>44965</v>
          </cell>
          <cell r="K5899" t="str">
            <v>MARIA ALEXANDRA BOTERO TRUJILLO</v>
          </cell>
          <cell r="L5899" t="str">
            <v>TARQUI  CALLE COLINAS  135 B Y CERROS</v>
          </cell>
        </row>
        <row r="5900">
          <cell r="A5900" t="str">
            <v>31282</v>
          </cell>
          <cell r="B5900">
            <v>510589</v>
          </cell>
          <cell r="C5900" t="str">
            <v>31282</v>
          </cell>
          <cell r="D5900" t="str">
            <v>MDELIVERY</v>
          </cell>
          <cell r="E5900" t="str">
            <v>DESPACHO</v>
          </cell>
          <cell r="F5900" t="str">
            <v>DERIVADO PICK UP</v>
          </cell>
          <cell r="G5900" t="str">
            <v>031080000031282</v>
          </cell>
          <cell r="H5900">
            <v>44964</v>
          </cell>
          <cell r="I5900" t="str">
            <v>ENTREGADO</v>
          </cell>
          <cell r="J5900">
            <v>44965</v>
          </cell>
          <cell r="K5900" t="str">
            <v>NELSON ADOLFO ZAMBONINO PILAY</v>
          </cell>
          <cell r="L5900" t="str">
            <v>OFICINA TRAMACO MILAGRO</v>
          </cell>
        </row>
        <row r="5901">
          <cell r="A5901" t="str">
            <v>31300</v>
          </cell>
          <cell r="B5901">
            <v>510590</v>
          </cell>
          <cell r="C5901" t="str">
            <v>31300</v>
          </cell>
          <cell r="D5901" t="str">
            <v>MDELIVERY</v>
          </cell>
          <cell r="E5901" t="str">
            <v>DESPACHO</v>
          </cell>
          <cell r="F5901" t="str">
            <v>NORMAL</v>
          </cell>
          <cell r="G5901" t="str">
            <v>FT84400</v>
          </cell>
          <cell r="H5901">
            <v>44964</v>
          </cell>
          <cell r="I5901" t="str">
            <v>ENTREGADO</v>
          </cell>
          <cell r="J5901">
            <v>44966</v>
          </cell>
          <cell r="K5901" t="str">
            <v>TERESA CECILIA VASQUEZ MENDOZA</v>
          </cell>
          <cell r="L5901" t="str">
            <v>TARQUI SAUCES 9  MZ 561 VILLA 8</v>
          </cell>
        </row>
        <row r="5902">
          <cell r="A5902" t="str">
            <v>31306</v>
          </cell>
          <cell r="B5902">
            <v>510591</v>
          </cell>
          <cell r="C5902" t="str">
            <v>31306</v>
          </cell>
          <cell r="D5902" t="str">
            <v>MDELIVERY</v>
          </cell>
          <cell r="E5902" t="str">
            <v>DESPACHO</v>
          </cell>
          <cell r="F5902" t="str">
            <v>DERIVADO PICK UP</v>
          </cell>
          <cell r="G5902" t="str">
            <v>031080000031306</v>
          </cell>
          <cell r="H5902">
            <v>44964</v>
          </cell>
          <cell r="I5902" t="str">
            <v>ENTREGADO</v>
          </cell>
          <cell r="J5902">
            <v>44966</v>
          </cell>
          <cell r="K5902" t="str">
            <v>PABLO SANTIAGO COELLO MERA</v>
          </cell>
          <cell r="L5902" t="str">
            <v>OFICINA TRAMACO QUEVEDO</v>
          </cell>
        </row>
        <row r="5903">
          <cell r="A5903" t="str">
            <v>31337</v>
          </cell>
          <cell r="B5903">
            <v>510592</v>
          </cell>
          <cell r="C5903" t="str">
            <v>31337</v>
          </cell>
          <cell r="D5903" t="str">
            <v>MDELIVERY</v>
          </cell>
          <cell r="E5903" t="str">
            <v>DESPACHO</v>
          </cell>
          <cell r="F5903" t="str">
            <v>DERIVADO PICK UP</v>
          </cell>
          <cell r="G5903" t="str">
            <v>031080000031337</v>
          </cell>
          <cell r="H5903">
            <v>44964</v>
          </cell>
          <cell r="I5903" t="str">
            <v>ENTREGADO</v>
          </cell>
          <cell r="J5903">
            <v>44965</v>
          </cell>
          <cell r="K5903" t="str">
            <v>EDISON VICENTE VELEZ CUENCA</v>
          </cell>
          <cell r="L5903" t="str">
            <v>OFICINA TRAMACO QUITUMBE</v>
          </cell>
        </row>
        <row r="5904">
          <cell r="A5904" t="str">
            <v>31339</v>
          </cell>
          <cell r="B5904">
            <v>510593</v>
          </cell>
          <cell r="C5904" t="str">
            <v>31339</v>
          </cell>
          <cell r="D5904" t="str">
            <v>MDELIVERY</v>
          </cell>
          <cell r="E5904" t="str">
            <v>DESPACHO</v>
          </cell>
          <cell r="F5904" t="str">
            <v>NORMAL</v>
          </cell>
          <cell r="G5904" t="str">
            <v>FT84368</v>
          </cell>
          <cell r="H5904">
            <v>44964</v>
          </cell>
          <cell r="I5904" t="str">
            <v>ENTREGADO</v>
          </cell>
          <cell r="J5904">
            <v>44965</v>
          </cell>
          <cell r="K5904" t="str">
            <v>SHIRLEY PAMELA GUERRERO MANRIQUEZ</v>
          </cell>
          <cell r="L5904" t="str">
            <v>PUENGASI PASAJE C   SN Y LUIS PEREZ DE ANDA</v>
          </cell>
        </row>
        <row r="5905">
          <cell r="A5905" t="str">
            <v>31671</v>
          </cell>
          <cell r="B5905">
            <v>510594</v>
          </cell>
          <cell r="C5905" t="str">
            <v>31671</v>
          </cell>
          <cell r="D5905" t="str">
            <v>MDELIVERY</v>
          </cell>
          <cell r="E5905" t="str">
            <v>DESPACHO</v>
          </cell>
          <cell r="F5905" t="str">
            <v>NORMAL</v>
          </cell>
          <cell r="G5905" t="str">
            <v>031080000031671</v>
          </cell>
          <cell r="H5905">
            <v>44964</v>
          </cell>
          <cell r="I5905" t="str">
            <v>ENTREGADO</v>
          </cell>
          <cell r="J5905">
            <v>44966</v>
          </cell>
          <cell r="K5905" t="str">
            <v>NAYDELIN YEILOT MARIN ZAMBRANO</v>
          </cell>
          <cell r="L5905" t="str">
            <v>SIMON BOLIVAR CALLE ALBERTO LARA CEVALLOS DPTO 4 BLOQUE 1 MZ 2 AV PORTOVIEJO SANTA ANA</v>
          </cell>
        </row>
        <row r="5906">
          <cell r="A5906" t="str">
            <v>31803</v>
          </cell>
          <cell r="B5906">
            <v>510595</v>
          </cell>
          <cell r="C5906" t="str">
            <v>31803</v>
          </cell>
          <cell r="D5906" t="str">
            <v>MDELIVERY</v>
          </cell>
          <cell r="E5906" t="str">
            <v>DESPACHO</v>
          </cell>
          <cell r="F5906" t="str">
            <v>NORMAL</v>
          </cell>
          <cell r="G5906" t="str">
            <v>IC6623</v>
          </cell>
          <cell r="H5906">
            <v>44964</v>
          </cell>
          <cell r="I5906" t="str">
            <v>ENTREGADO</v>
          </cell>
          <cell r="J5906">
            <v>44965</v>
          </cell>
          <cell r="K5906" t="str">
            <v>NARSIRE DEL VALLE VELASQUEZ CANELON</v>
          </cell>
          <cell r="L5906" t="str">
            <v>YANUNCAY CALLE AV 12 DE OCTUBRE SN Y GONZALO PIZARRO ESQUINA</v>
          </cell>
        </row>
        <row r="5907">
          <cell r="A5907" t="str">
            <v>4884136</v>
          </cell>
          <cell r="B5907">
            <v>510596</v>
          </cell>
          <cell r="C5907" t="str">
            <v>4884136</v>
          </cell>
          <cell r="D5907" t="str">
            <v>MDELIVERY</v>
          </cell>
          <cell r="E5907" t="str">
            <v>DESPACHO</v>
          </cell>
          <cell r="F5907" t="str">
            <v>NORMAL</v>
          </cell>
          <cell r="G5907" t="str">
            <v>FT84369</v>
          </cell>
          <cell r="H5907">
            <v>44964</v>
          </cell>
          <cell r="I5907" t="str">
            <v>ENTREGADO</v>
          </cell>
          <cell r="J5907">
            <v>44966</v>
          </cell>
          <cell r="K5907" t="str">
            <v>JUAN CARLOS USHINA QUINAUCHO</v>
          </cell>
          <cell r="L5907" t="str">
            <v>CHILIBULO CALLE RODRIGO DE CHAVEZ  SN  Y MARISCAL SUCRE</v>
          </cell>
        </row>
        <row r="5908">
          <cell r="A5908" t="str">
            <v>4884359</v>
          </cell>
          <cell r="B5908">
            <v>510597</v>
          </cell>
          <cell r="C5908" t="str">
            <v>4884359</v>
          </cell>
          <cell r="D5908" t="str">
            <v>MDELIVERY</v>
          </cell>
          <cell r="E5908" t="str">
            <v>DESPACHO</v>
          </cell>
          <cell r="F5908" t="str">
            <v>NORMAL</v>
          </cell>
          <cell r="G5908" t="str">
            <v>FT84401</v>
          </cell>
          <cell r="H5908">
            <v>44964</v>
          </cell>
          <cell r="I5908" t="str">
            <v>ENTREGADO</v>
          </cell>
          <cell r="J5908">
            <v>44967</v>
          </cell>
          <cell r="K5908" t="str">
            <v>BYRON GUILLERMO CHINGLE CANTILLO</v>
          </cell>
          <cell r="L5908" t="str">
            <v>XIMENA FLORESTA 1  MZ7 VILLA 10</v>
          </cell>
        </row>
        <row r="5909">
          <cell r="A5909" t="str">
            <v>4884364</v>
          </cell>
          <cell r="B5909">
            <v>510598</v>
          </cell>
          <cell r="C5909" t="str">
            <v>4884364</v>
          </cell>
          <cell r="D5909" t="str">
            <v>MDELIVERY</v>
          </cell>
          <cell r="E5909" t="str">
            <v>DESPACHO</v>
          </cell>
          <cell r="F5909" t="str">
            <v>NORMAL</v>
          </cell>
          <cell r="G5909" t="str">
            <v>FT84399</v>
          </cell>
          <cell r="H5909">
            <v>44964</v>
          </cell>
          <cell r="I5909" t="str">
            <v>ENTREGADO</v>
          </cell>
          <cell r="J5909">
            <v>44965</v>
          </cell>
          <cell r="K5909" t="str">
            <v>OMAR ENRIQUE GONZALEZ MORALES</v>
          </cell>
          <cell r="L5909" t="str">
            <v>TARQUI COOP JUAN PABLO II  MZ 2341 SOLAR 28</v>
          </cell>
        </row>
        <row r="5910">
          <cell r="A5910" t="str">
            <v>4884695</v>
          </cell>
          <cell r="B5910">
            <v>510599</v>
          </cell>
          <cell r="C5910" t="str">
            <v>4884695</v>
          </cell>
          <cell r="D5910" t="str">
            <v>MDELIVERY</v>
          </cell>
          <cell r="E5910" t="str">
            <v>DESPACHO</v>
          </cell>
          <cell r="F5910" t="str">
            <v>NORMAL</v>
          </cell>
          <cell r="G5910" t="str">
            <v>FT84366</v>
          </cell>
          <cell r="H5910">
            <v>44964</v>
          </cell>
          <cell r="I5910" t="str">
            <v>ENTREGADO</v>
          </cell>
          <cell r="J5910">
            <v>44965</v>
          </cell>
          <cell r="K5910" t="str">
            <v>PENAHERRERA CAICEDO WASHINGTON DANIEL</v>
          </cell>
          <cell r="L5910" t="str">
            <v>QUITUMBE CALLE S43C  OE3 224  Y CALLE JOSE GALLARDO</v>
          </cell>
        </row>
        <row r="5911">
          <cell r="A5911" t="str">
            <v>4884711</v>
          </cell>
          <cell r="B5911">
            <v>510600</v>
          </cell>
          <cell r="C5911" t="str">
            <v>4884711</v>
          </cell>
          <cell r="D5911" t="str">
            <v>MDELIVERY</v>
          </cell>
          <cell r="E5911" t="str">
            <v>DESPACHO</v>
          </cell>
          <cell r="F5911" t="str">
            <v>DERIVADO PICK UP</v>
          </cell>
          <cell r="G5911" t="str">
            <v>031080004884711</v>
          </cell>
          <cell r="H5911">
            <v>44964</v>
          </cell>
          <cell r="I5911" t="str">
            <v>ENTREGADO</v>
          </cell>
          <cell r="J5911">
            <v>44970</v>
          </cell>
          <cell r="K5911" t="str">
            <v>LARA FARIAS EDISON FRANCISCO</v>
          </cell>
          <cell r="L5911" t="str">
            <v>OFICINA TRAMACO SANTO DOMINGO</v>
          </cell>
        </row>
        <row r="5912">
          <cell r="A5912" t="str">
            <v>424228346</v>
          </cell>
          <cell r="B5912">
            <v>510567</v>
          </cell>
          <cell r="C5912" t="str">
            <v>424228346</v>
          </cell>
          <cell r="D5912" t="str">
            <v>FLEXTUENTI</v>
          </cell>
          <cell r="E5912" t="str">
            <v>DESPACHO</v>
          </cell>
          <cell r="F5912" t="str">
            <v>NORMAL</v>
          </cell>
          <cell r="G5912" t="str">
            <v>FT84359</v>
          </cell>
          <cell r="H5912">
            <v>44964</v>
          </cell>
          <cell r="I5912" t="str">
            <v>ENTREGADO</v>
          </cell>
          <cell r="J5912">
            <v>44965</v>
          </cell>
          <cell r="K5912" t="str">
            <v>Diana Patricia Fernandez Arias</v>
          </cell>
          <cell r="L5912" t="str">
            <v>GUAMANI  SARGENTO SEGUNDO FLORES  OE 6117 S49A</v>
          </cell>
        </row>
        <row r="5913">
          <cell r="A5913" t="str">
            <v>424230762</v>
          </cell>
          <cell r="B5913">
            <v>510568</v>
          </cell>
          <cell r="C5913" t="str">
            <v>424230762</v>
          </cell>
          <cell r="D5913" t="str">
            <v>FLEXTUENTI</v>
          </cell>
          <cell r="E5913" t="str">
            <v>DESPACHO</v>
          </cell>
          <cell r="F5913" t="str">
            <v>NORMAL</v>
          </cell>
          <cell r="G5913" t="str">
            <v>FT84406</v>
          </cell>
          <cell r="H5913">
            <v>44964</v>
          </cell>
          <cell r="I5913" t="str">
            <v>ENTREGADO</v>
          </cell>
          <cell r="J5913">
            <v>44965</v>
          </cell>
          <cell r="K5913" t="str">
            <v>JOHN ALMEIDA V</v>
          </cell>
          <cell r="L5913" t="str">
            <v>TARQUI (GY)   AV JOSE MASCOTE PISO 1 OFICINA 3 CALLE PADRE VICENTE SOLANO VARGAS</v>
          </cell>
        </row>
        <row r="5914">
          <cell r="A5914" t="str">
            <v>424230781</v>
          </cell>
          <cell r="B5914">
            <v>510569</v>
          </cell>
          <cell r="C5914" t="str">
            <v>424230781</v>
          </cell>
          <cell r="D5914" t="str">
            <v>FLEXTUENTI</v>
          </cell>
          <cell r="E5914" t="str">
            <v>DESPACHO</v>
          </cell>
          <cell r="F5914" t="str">
            <v>DERIVADO PICK UP</v>
          </cell>
          <cell r="G5914" t="str">
            <v>031080424230781</v>
          </cell>
          <cell r="H5914">
            <v>44964</v>
          </cell>
          <cell r="I5914" t="str">
            <v>ENTREGADO</v>
          </cell>
          <cell r="J5914">
            <v>44965</v>
          </cell>
          <cell r="K5914" t="str">
            <v>Anna Malave</v>
          </cell>
          <cell r="L5914" t="str">
            <v>OFICINA TRAMACO SAN MARINO</v>
          </cell>
        </row>
        <row r="5915">
          <cell r="A5915" t="str">
            <v>424230782</v>
          </cell>
          <cell r="B5915">
            <v>510570</v>
          </cell>
          <cell r="C5915" t="str">
            <v>424230782</v>
          </cell>
          <cell r="D5915" t="str">
            <v>FLEXTUENTI</v>
          </cell>
          <cell r="E5915" t="str">
            <v>DESPACHO</v>
          </cell>
          <cell r="F5915" t="str">
            <v>NORMAL</v>
          </cell>
          <cell r="G5915" t="str">
            <v>031080424230782</v>
          </cell>
          <cell r="H5915">
            <v>44964</v>
          </cell>
          <cell r="I5915" t="str">
            <v>ENTREGADO</v>
          </cell>
          <cell r="J5915">
            <v>44965</v>
          </cell>
          <cell r="K5915" t="str">
            <v>Eddy Javier Campozano Barre</v>
          </cell>
          <cell r="L5915" t="str">
            <v>AZOGUES   CALLE 28 DE MAYO SN  CALLE  2 DE AGOSTO</v>
          </cell>
        </row>
        <row r="5916">
          <cell r="A5916" t="str">
            <v>WS414891181</v>
          </cell>
          <cell r="B5916">
            <v>510571</v>
          </cell>
          <cell r="C5916" t="str">
            <v>WS414891181</v>
          </cell>
          <cell r="D5916" t="str">
            <v>FLEXTUENTI</v>
          </cell>
          <cell r="E5916" t="str">
            <v>DESPACHO</v>
          </cell>
          <cell r="F5916" t="str">
            <v>NORMAL</v>
          </cell>
          <cell r="G5916" t="str">
            <v>FT84357/FT85170</v>
          </cell>
          <cell r="H5916">
            <v>44964</v>
          </cell>
          <cell r="I5916" t="str">
            <v>ENTREGADO</v>
          </cell>
          <cell r="J5916">
            <v>44970</v>
          </cell>
          <cell r="K5916" t="str">
            <v>LIZBETH HURTADO</v>
          </cell>
          <cell r="L5916" t="str">
            <v xml:space="preserve">MOLL EL JARDÍN EN AMAZONAS Y MARIANA DE JESÚS  ISLA HALLMARK DIAGONAL A MOVISTAR SEGUNDO PÍSO </v>
          </cell>
        </row>
        <row r="5917">
          <cell r="A5917" t="str">
            <v>414891160</v>
          </cell>
          <cell r="B5917">
            <v>510572</v>
          </cell>
          <cell r="C5917" t="str">
            <v>414891160</v>
          </cell>
          <cell r="D5917" t="str">
            <v>FLEXTUENTI</v>
          </cell>
          <cell r="E5917" t="str">
            <v>DESPACHO</v>
          </cell>
          <cell r="F5917" t="str">
            <v>NORMAL</v>
          </cell>
          <cell r="G5917" t="str">
            <v>FT84362</v>
          </cell>
          <cell r="H5917">
            <v>44964</v>
          </cell>
          <cell r="I5917" t="str">
            <v>ENTREGADO</v>
          </cell>
          <cell r="J5917">
            <v>44967</v>
          </cell>
          <cell r="K5917" t="str">
            <v>MONICA MALIZA</v>
          </cell>
          <cell r="L5917" t="str">
            <v>GUAMANI  CALLE E5A SN S54</v>
          </cell>
        </row>
        <row r="5918">
          <cell r="A5918" t="str">
            <v>424872589</v>
          </cell>
          <cell r="B5918">
            <v>510573</v>
          </cell>
          <cell r="C5918" t="str">
            <v>424872589</v>
          </cell>
          <cell r="D5918" t="str">
            <v>FLEXTUENTI</v>
          </cell>
          <cell r="E5918" t="str">
            <v>DESPACHO</v>
          </cell>
          <cell r="F5918" t="str">
            <v>NORMAL</v>
          </cell>
          <cell r="G5918" t="str">
            <v>FT84358</v>
          </cell>
          <cell r="H5918">
            <v>44964</v>
          </cell>
          <cell r="I5918" t="str">
            <v>ENTREGADO</v>
          </cell>
          <cell r="J5918">
            <v>44965</v>
          </cell>
          <cell r="K5918" t="str">
            <v>Fredy Sarzosa</v>
          </cell>
          <cell r="L5918" t="str">
            <v>CALDERON  PANAMERICANA NORTE SN SIMON BOLIVAR</v>
          </cell>
        </row>
        <row r="5919">
          <cell r="A5919" t="str">
            <v>414887387</v>
          </cell>
          <cell r="B5919">
            <v>510550</v>
          </cell>
          <cell r="C5919" t="str">
            <v>414887387</v>
          </cell>
          <cell r="D5919" t="str">
            <v>FLEXTUENTI</v>
          </cell>
          <cell r="E5919" t="str">
            <v>DESPACHO</v>
          </cell>
          <cell r="F5919" t="str">
            <v>EXPRESS GYE</v>
          </cell>
          <cell r="G5919" t="str">
            <v>FT84340</v>
          </cell>
          <cell r="H5919">
            <v>44964</v>
          </cell>
          <cell r="I5919" t="str">
            <v>ENTREGADO</v>
          </cell>
          <cell r="J5919">
            <v>44964</v>
          </cell>
          <cell r="K5919" t="str">
            <v>JUSTIN RODRIGUEZ</v>
          </cell>
          <cell r="L5919" t="str">
            <v>TARQUI  1ER PSJE 1A NE MNZ 8 VILLA 27 13VO CJON 19B NE</v>
          </cell>
        </row>
        <row r="5920">
          <cell r="A5920" t="str">
            <v>414890097</v>
          </cell>
          <cell r="B5920">
            <v>510551</v>
          </cell>
          <cell r="C5920" t="str">
            <v>414890097</v>
          </cell>
          <cell r="D5920" t="str">
            <v>FLEXTUENTI</v>
          </cell>
          <cell r="E5920" t="str">
            <v>DESPACHO</v>
          </cell>
          <cell r="F5920" t="str">
            <v>NORMAL</v>
          </cell>
          <cell r="G5920" t="str">
            <v>FT84387</v>
          </cell>
          <cell r="H5920">
            <v>44964</v>
          </cell>
          <cell r="I5920" t="str">
            <v>ENTREGADO</v>
          </cell>
          <cell r="J5920">
            <v>44965</v>
          </cell>
          <cell r="K5920" t="str">
            <v>Veronica Castro</v>
          </cell>
          <cell r="L5920" t="str">
            <v>TARQUI (GY)  AV LAS AGUAS  MZ 185 V5  2DO CALLEJON 14 NO</v>
          </cell>
        </row>
        <row r="5921">
          <cell r="A5921" t="str">
            <v>414890102</v>
          </cell>
          <cell r="B5921">
            <v>510552</v>
          </cell>
          <cell r="C5921" t="str">
            <v>414890102</v>
          </cell>
          <cell r="D5921" t="str">
            <v>FLEXTUENTI</v>
          </cell>
          <cell r="E5921" t="str">
            <v>DESPACHO</v>
          </cell>
          <cell r="F5921" t="str">
            <v>NORMAL</v>
          </cell>
          <cell r="G5921" t="str">
            <v>FT84386</v>
          </cell>
          <cell r="H5921">
            <v>44964</v>
          </cell>
          <cell r="I5921" t="str">
            <v>ENTREGADO</v>
          </cell>
          <cell r="J5921">
            <v>44965</v>
          </cell>
          <cell r="K5921" t="str">
            <v>Veronica Castro</v>
          </cell>
          <cell r="L5921" t="str">
            <v>TARQUI (GY)  AV LAS AGUAS  MZ 185 V5  2DO CALLEJON 14 NO</v>
          </cell>
        </row>
        <row r="5922">
          <cell r="A5922" t="str">
            <v>414890566</v>
          </cell>
          <cell r="B5922">
            <v>510553</v>
          </cell>
          <cell r="C5922" t="str">
            <v>414890566</v>
          </cell>
          <cell r="D5922" t="str">
            <v>FLEXTUENTI</v>
          </cell>
          <cell r="E5922" t="str">
            <v>DESPACHO</v>
          </cell>
          <cell r="F5922" t="str">
            <v>NORMAL</v>
          </cell>
          <cell r="G5922" t="str">
            <v>FT84385</v>
          </cell>
          <cell r="H5922">
            <v>44964</v>
          </cell>
          <cell r="I5922" t="str">
            <v>ENTREGADO</v>
          </cell>
          <cell r="J5922">
            <v>44965</v>
          </cell>
          <cell r="K5922" t="str">
            <v>Jonathan Peralta</v>
          </cell>
          <cell r="L5922" t="str">
            <v>CARBO   CALLE PADRE JUAN BAUTISTA AGUIRRE CARBO  SN  AV GRAL JOSE CORDOVA MUNOZ</v>
          </cell>
        </row>
        <row r="5923">
          <cell r="A5923" t="str">
            <v>414891101</v>
          </cell>
          <cell r="B5923">
            <v>510554</v>
          </cell>
          <cell r="C5923" t="str">
            <v>414891101</v>
          </cell>
          <cell r="D5923" t="str">
            <v>FLEXTUENTI</v>
          </cell>
          <cell r="E5923" t="str">
            <v>DESPACHO</v>
          </cell>
          <cell r="F5923" t="str">
            <v>NORMAL</v>
          </cell>
          <cell r="G5923" t="str">
            <v>031080414891101</v>
          </cell>
          <cell r="H5923">
            <v>44964</v>
          </cell>
          <cell r="I5923" t="str">
            <v>ENTREGADO</v>
          </cell>
          <cell r="J5923">
            <v>44966</v>
          </cell>
          <cell r="K5923" t="str">
            <v>JUAN GUILCAZO</v>
          </cell>
          <cell r="L5923" t="str">
            <v>PUJILI  CALLE RAFAEL MORALES LT 511  SN</v>
          </cell>
        </row>
        <row r="5924">
          <cell r="A5924" t="str">
            <v>414891116</v>
          </cell>
          <cell r="B5924">
            <v>510555</v>
          </cell>
          <cell r="C5924" t="str">
            <v>414891116</v>
          </cell>
          <cell r="D5924" t="str">
            <v>FLEXTUENTI</v>
          </cell>
          <cell r="E5924" t="str">
            <v>DESPACHO</v>
          </cell>
          <cell r="F5924" t="str">
            <v>NORMAL</v>
          </cell>
          <cell r="G5924" t="str">
            <v>031080414891116</v>
          </cell>
          <cell r="H5924">
            <v>44964</v>
          </cell>
          <cell r="I5924" t="str">
            <v>ENTREGADO</v>
          </cell>
          <cell r="J5924">
            <v>44965</v>
          </cell>
          <cell r="K5924" t="str">
            <v>MARIA LOPEZ</v>
          </cell>
          <cell r="L5924" t="str">
            <v>AV  ALBERT EINSTEIN SN MARCELO MALPICHI</v>
          </cell>
        </row>
        <row r="5925">
          <cell r="A5925" t="str">
            <v>414891182</v>
          </cell>
          <cell r="B5925">
            <v>510556</v>
          </cell>
          <cell r="C5925" t="str">
            <v>414891182</v>
          </cell>
          <cell r="D5925" t="str">
            <v>FLEXTUENTI</v>
          </cell>
          <cell r="E5925" t="str">
            <v>DESPACHO</v>
          </cell>
          <cell r="F5925" t="str">
            <v>NORMAL</v>
          </cell>
          <cell r="G5925" t="str">
            <v>FT84384</v>
          </cell>
          <cell r="H5925">
            <v>44964</v>
          </cell>
          <cell r="I5925" t="str">
            <v>ENTREGADO</v>
          </cell>
          <cell r="J5925">
            <v>44965</v>
          </cell>
          <cell r="K5925" t="str">
            <v>Ariana Valverde Ruiz</v>
          </cell>
          <cell r="L5925" t="str">
            <v>TARQUI (GY)   AV EDUARDO SOLA FRANCO MZ 332 SL 11  3RA PEAT 43 NO</v>
          </cell>
        </row>
        <row r="5926">
          <cell r="A5926" t="str">
            <v>414891191</v>
          </cell>
          <cell r="B5926">
            <v>510557</v>
          </cell>
          <cell r="C5926" t="str">
            <v>414891191</v>
          </cell>
          <cell r="D5926" t="str">
            <v>FLEXTUENTI</v>
          </cell>
          <cell r="E5926" t="str">
            <v>DESPACHO</v>
          </cell>
          <cell r="F5926" t="str">
            <v>NORMAL</v>
          </cell>
          <cell r="G5926" t="str">
            <v>FT84361</v>
          </cell>
          <cell r="H5926">
            <v>44964</v>
          </cell>
          <cell r="I5926" t="str">
            <v>ENTREGADO</v>
          </cell>
          <cell r="J5926">
            <v>44966</v>
          </cell>
          <cell r="K5926" t="str">
            <v>Lisbeth Soria</v>
          </cell>
          <cell r="L5926" t="str">
            <v>LA MAGDALENA  AV  RODRIGO DE CHAVEZ OE4 185  LATACUNGA</v>
          </cell>
        </row>
        <row r="5927">
          <cell r="A5927" t="str">
            <v>414891198</v>
          </cell>
          <cell r="B5927">
            <v>510558</v>
          </cell>
          <cell r="C5927" t="str">
            <v>414891198</v>
          </cell>
          <cell r="D5927" t="str">
            <v>FLEXTUENTI</v>
          </cell>
          <cell r="E5927" t="str">
            <v>DESPACHO</v>
          </cell>
          <cell r="F5927" t="str">
            <v>DERIVADO PICK UP</v>
          </cell>
          <cell r="G5927" t="str">
            <v>031080414891198</v>
          </cell>
          <cell r="H5927">
            <v>44964</v>
          </cell>
          <cell r="I5927" t="str">
            <v>ENTREGADO</v>
          </cell>
          <cell r="J5927">
            <v>44966</v>
          </cell>
          <cell r="K5927" t="str">
            <v>Vicente danilo Castro Ortiz</v>
          </cell>
          <cell r="L5927" t="str">
            <v>OFICINA TRAMACO CENTRO DE DISTRIBUCION VIA A DAULE</v>
          </cell>
        </row>
        <row r="5928">
          <cell r="A5928" t="str">
            <v>414891215</v>
          </cell>
          <cell r="B5928">
            <v>510559</v>
          </cell>
          <cell r="C5928" t="str">
            <v>414891215</v>
          </cell>
          <cell r="D5928" t="str">
            <v>FLEXTUENTI</v>
          </cell>
          <cell r="E5928" t="str">
            <v>DESPACHO</v>
          </cell>
          <cell r="F5928" t="str">
            <v>NORMAL</v>
          </cell>
          <cell r="G5928" t="str">
            <v>031080414891215</v>
          </cell>
          <cell r="H5928">
            <v>44964</v>
          </cell>
          <cell r="I5928" t="str">
            <v>ENTREGADO</v>
          </cell>
          <cell r="J5928">
            <v>44965</v>
          </cell>
          <cell r="K5928" t="str">
            <v>maria pilco</v>
          </cell>
          <cell r="L5928" t="str">
            <v>BOMBOLI  CALLE CORONEL OVIEDO  N502 AV ABRAHAM CALAZACON</v>
          </cell>
        </row>
        <row r="5929">
          <cell r="A5929" t="str">
            <v>414891220</v>
          </cell>
          <cell r="B5929">
            <v>510560</v>
          </cell>
          <cell r="C5929" t="str">
            <v>414891220</v>
          </cell>
          <cell r="D5929" t="str">
            <v>FLEXTUENTI</v>
          </cell>
          <cell r="E5929" t="str">
            <v>DESPACHO</v>
          </cell>
          <cell r="F5929" t="str">
            <v>NORMAL</v>
          </cell>
          <cell r="G5929" t="str">
            <v>FT84383</v>
          </cell>
          <cell r="H5929">
            <v>44964</v>
          </cell>
          <cell r="I5929" t="str">
            <v>ENTREGADO</v>
          </cell>
          <cell r="J5929">
            <v>44966</v>
          </cell>
          <cell r="K5929" t="str">
            <v>Ana Manuela Perez Villavicencio</v>
          </cell>
          <cell r="L5929" t="str">
            <v>TARQUI (GY)   AV 47 NO O  LEOPOLDO CARRERA CALVO MZ800  V23  SN O CALLE OSWALDO GUAYASAMIN</v>
          </cell>
        </row>
        <row r="5930">
          <cell r="A5930" t="str">
            <v>414891236</v>
          </cell>
          <cell r="B5930">
            <v>510561</v>
          </cell>
          <cell r="C5930" t="str">
            <v>414891236</v>
          </cell>
          <cell r="D5930" t="str">
            <v>FLEXTUENTI</v>
          </cell>
          <cell r="E5930" t="str">
            <v>DESPACHO</v>
          </cell>
          <cell r="F5930" t="str">
            <v>NORMAL</v>
          </cell>
          <cell r="G5930" t="str">
            <v>031080414891236</v>
          </cell>
          <cell r="H5930">
            <v>44964</v>
          </cell>
          <cell r="I5930" t="str">
            <v>ENTREGADO</v>
          </cell>
          <cell r="J5930">
            <v>44965</v>
          </cell>
          <cell r="K5930" t="str">
            <v>Jose Lopez Lucas</v>
          </cell>
          <cell r="L5930" t="str">
            <v>SAN MATEO (MA)  CALLE SAN GREGORIO  SN  SN</v>
          </cell>
        </row>
        <row r="5931">
          <cell r="A5931" t="str">
            <v>414891240</v>
          </cell>
          <cell r="B5931">
            <v>510562</v>
          </cell>
          <cell r="C5931" t="str">
            <v>414891240</v>
          </cell>
          <cell r="D5931" t="str">
            <v>FLEXTUENTI</v>
          </cell>
          <cell r="E5931" t="str">
            <v>DESPACHO</v>
          </cell>
          <cell r="F5931" t="str">
            <v>NORMAL</v>
          </cell>
          <cell r="G5931" t="str">
            <v>FT84382</v>
          </cell>
          <cell r="H5931">
            <v>44964</v>
          </cell>
          <cell r="I5931" t="str">
            <v>ENTREGADO</v>
          </cell>
          <cell r="J5931">
            <v>44965</v>
          </cell>
          <cell r="K5931" t="str">
            <v>David Cruz</v>
          </cell>
          <cell r="L5931" t="str">
            <v>TARQUI  CALLE   5TO CJ 19B N E  ENRIQUE GIL GILBERT  MZ 375 VILLA 17  RODRIGO ICAZA CORNEJO</v>
          </cell>
        </row>
        <row r="5932">
          <cell r="A5932" t="str">
            <v>424225284</v>
          </cell>
          <cell r="B5932">
            <v>510563</v>
          </cell>
          <cell r="C5932" t="str">
            <v>424225284</v>
          </cell>
          <cell r="D5932" t="str">
            <v>FLEXTUENTI</v>
          </cell>
          <cell r="E5932" t="str">
            <v>DESPACHO</v>
          </cell>
          <cell r="F5932" t="str">
            <v>NORMAL</v>
          </cell>
          <cell r="G5932" t="str">
            <v>031080424225284</v>
          </cell>
          <cell r="H5932">
            <v>44964</v>
          </cell>
          <cell r="I5932" t="str">
            <v>ENTREGADO</v>
          </cell>
          <cell r="J5932">
            <v>44965</v>
          </cell>
          <cell r="K5932" t="str">
            <v>Lise Yazmin Esparza Rezabala</v>
          </cell>
          <cell r="L5932" t="str">
            <v>L A AURORA   CALLE SN  MZ 18 VILLA 2  CALLE 486</v>
          </cell>
        </row>
        <row r="5933">
          <cell r="A5933" t="str">
            <v>424225863</v>
          </cell>
          <cell r="B5933">
            <v>510564</v>
          </cell>
          <cell r="C5933" t="str">
            <v>424225863</v>
          </cell>
          <cell r="D5933" t="str">
            <v>FLEXTUENTI</v>
          </cell>
          <cell r="E5933" t="str">
            <v>DESPACHO</v>
          </cell>
          <cell r="F5933" t="str">
            <v>DERIVADO PICK UP</v>
          </cell>
          <cell r="G5933" t="str">
            <v>031080424225863</v>
          </cell>
          <cell r="H5933">
            <v>44964</v>
          </cell>
          <cell r="I5933" t="str">
            <v>DEVOLUCION_EN_PROCESO</v>
          </cell>
          <cell r="J5933">
            <v>44972</v>
          </cell>
          <cell r="K5933" t="str">
            <v>Jose Francisco Rugel serrano</v>
          </cell>
          <cell r="L5933" t="str">
            <v>OFICINA TRAMACO CENTRO DE DISTRIBUCION VIA A DAULE</v>
          </cell>
        </row>
        <row r="5934">
          <cell r="A5934" t="str">
            <v>424226018</v>
          </cell>
          <cell r="B5934">
            <v>510565</v>
          </cell>
          <cell r="C5934" t="str">
            <v>424226018</v>
          </cell>
          <cell r="D5934" t="str">
            <v>FLEXTUENTI</v>
          </cell>
          <cell r="E5934" t="str">
            <v>DESPACHO</v>
          </cell>
          <cell r="F5934" t="str">
            <v>NORMAL</v>
          </cell>
          <cell r="G5934" t="str">
            <v>FT84360</v>
          </cell>
          <cell r="H5934">
            <v>44964</v>
          </cell>
          <cell r="I5934" t="str">
            <v>ENTREGADO</v>
          </cell>
          <cell r="J5934">
            <v>44965</v>
          </cell>
          <cell r="K5934" t="str">
            <v>Cesar Araujo</v>
          </cell>
          <cell r="L5934" t="str">
            <v>JIPIJAPA  DE LAS ALONDRAS N46 86 DE LOS CACTUS</v>
          </cell>
        </row>
        <row r="5935">
          <cell r="A5935" t="str">
            <v>424227280</v>
          </cell>
          <cell r="B5935">
            <v>510566</v>
          </cell>
          <cell r="C5935" t="str">
            <v>424227280</v>
          </cell>
          <cell r="D5935" t="str">
            <v>FLEXTUENTI</v>
          </cell>
          <cell r="E5935" t="str">
            <v>DESPACHO</v>
          </cell>
          <cell r="F5935" t="str">
            <v>NORMAL</v>
          </cell>
          <cell r="G5935" t="str">
            <v>031080424227280</v>
          </cell>
          <cell r="H5935">
            <v>44964</v>
          </cell>
          <cell r="I5935" t="str">
            <v>ENTREGADO</v>
          </cell>
          <cell r="J5935">
            <v>44965</v>
          </cell>
          <cell r="K5935" t="str">
            <v>Diego Caceres</v>
          </cell>
          <cell r="L5935" t="str">
            <v>LIZARZABURU  REMIGIO CORDERO SN RIO PAUTE</v>
          </cell>
        </row>
        <row r="5936">
          <cell r="A5936" t="str">
            <v>DHL_23_051</v>
          </cell>
          <cell r="B5936">
            <v>510549</v>
          </cell>
          <cell r="C5936" t="str">
            <v>DHL_23_051</v>
          </cell>
          <cell r="D5936" t="str">
            <v>DHL</v>
          </cell>
          <cell r="E5936" t="str">
            <v>DESPACHO</v>
          </cell>
          <cell r="F5936" t="str">
            <v>NORMAL</v>
          </cell>
          <cell r="G5936" t="str">
            <v>FT84339</v>
          </cell>
          <cell r="H5936">
            <v>44964</v>
          </cell>
          <cell r="I5936" t="str">
            <v>ENTREGADO</v>
          </cell>
          <cell r="J5936">
            <v>44965</v>
          </cell>
          <cell r="K5936" t="str">
            <v>DHL MATRIZ</v>
          </cell>
          <cell r="L5936" t="str">
            <v>AV. ELOY ALFARO 113 A Y PASAJE LOS JUNCOS EDIFICIO DHL, SECTOR COMITE DEL PUEBLO</v>
          </cell>
        </row>
        <row r="5937">
          <cell r="A5937" t="str">
            <v>DHL_23_050</v>
          </cell>
          <cell r="B5937">
            <v>510548</v>
          </cell>
          <cell r="C5937" t="str">
            <v>DHL_23_050</v>
          </cell>
          <cell r="D5937" t="str">
            <v>DHL</v>
          </cell>
          <cell r="E5937" t="str">
            <v>DESPACHO</v>
          </cell>
          <cell r="F5937" t="str">
            <v>NORMAL</v>
          </cell>
          <cell r="G5937" t="str">
            <v>FT84338</v>
          </cell>
          <cell r="H5937">
            <v>44964</v>
          </cell>
          <cell r="I5937" t="str">
            <v>ENTREGADO</v>
          </cell>
          <cell r="J5937">
            <v>44965</v>
          </cell>
          <cell r="K5937" t="str">
            <v>DHL MATRIZ</v>
          </cell>
          <cell r="L5937" t="str">
            <v>AV. ELOY ALFARO 113 A Y PASAJE LOS JUNCOS EDIFICIO DHL, SECTOR COMITE DEL PUEBLO</v>
          </cell>
        </row>
        <row r="5938">
          <cell r="A5938" t="str">
            <v>ZP_2023_017</v>
          </cell>
          <cell r="B5938">
            <v>510547</v>
          </cell>
          <cell r="C5938" t="str">
            <v>ZP_2023_017</v>
          </cell>
          <cell r="D5938" t="str">
            <v>ZIPPAK</v>
          </cell>
          <cell r="E5938" t="str">
            <v>DESPACHO</v>
          </cell>
          <cell r="F5938" t="str">
            <v>NORMAL</v>
          </cell>
          <cell r="G5938" t="str">
            <v>84337</v>
          </cell>
          <cell r="H5938">
            <v>44964</v>
          </cell>
          <cell r="I5938" t="str">
            <v>ENTREGADO</v>
          </cell>
          <cell r="J5938">
            <v>44964</v>
          </cell>
          <cell r="K5938" t="str">
            <v>UNIVERSAL SWEET INDUSTRIES S.A</v>
          </cell>
          <cell r="L5938" t="str">
            <v>ELOY ALFARO 1103 Y GOMEZ RENDÓN</v>
          </cell>
        </row>
        <row r="5939">
          <cell r="A5939" t="str">
            <v>26260</v>
          </cell>
          <cell r="B5939">
            <v>510546</v>
          </cell>
          <cell r="C5939" t="str">
            <v>26260</v>
          </cell>
          <cell r="D5939" t="str">
            <v>MDELIVERY</v>
          </cell>
          <cell r="E5939" t="str">
            <v>DESPACHO</v>
          </cell>
          <cell r="F5939" t="str">
            <v>NORMAL</v>
          </cell>
          <cell r="G5939" t="str">
            <v>031080000026260</v>
          </cell>
          <cell r="H5939">
            <v>44963</v>
          </cell>
          <cell r="I5939" t="str">
            <v>ENTREGADO</v>
          </cell>
          <cell r="J5939">
            <v>44967</v>
          </cell>
          <cell r="K5939" t="str">
            <v>EFREN ALEXANDER MENDOZA CHAVEZ</v>
          </cell>
          <cell r="L5939" t="str">
            <v>PUERTO LOPEZ CALLE A 6 SN CALLE 9</v>
          </cell>
        </row>
        <row r="5940">
          <cell r="A5940" t="str">
            <v>2493450</v>
          </cell>
          <cell r="B5940">
            <v>510544</v>
          </cell>
          <cell r="C5940" t="str">
            <v>2493450</v>
          </cell>
          <cell r="D5940" t="str">
            <v>MDELIVERY</v>
          </cell>
          <cell r="E5940" t="str">
            <v>DESPACHO</v>
          </cell>
          <cell r="F5940" t="str">
            <v>NORMAL</v>
          </cell>
          <cell r="G5940" t="str">
            <v>FT84282</v>
          </cell>
          <cell r="H5940">
            <v>44963</v>
          </cell>
          <cell r="I5940" t="str">
            <v>ENTREGADO</v>
          </cell>
          <cell r="J5940">
            <v>44964</v>
          </cell>
          <cell r="K5940" t="str">
            <v xml:space="preserve">Paulina Acosta_CYEDE CIA LTDA </v>
          </cell>
          <cell r="L5940" t="str">
            <v xml:space="preserve">Av Shyris N32 40 y Eloy Alfaro Edificio Aveiro Junto a Local Masseratti venta autos Sector Plaza Argentina Piso 8 Quito </v>
          </cell>
        </row>
        <row r="5941">
          <cell r="A5941" t="str">
            <v>2493455</v>
          </cell>
          <cell r="B5941">
            <v>510545</v>
          </cell>
          <cell r="C5941" t="str">
            <v>2493455</v>
          </cell>
          <cell r="D5941" t="str">
            <v>MDELIVERY</v>
          </cell>
          <cell r="E5941" t="str">
            <v>DESPACHO</v>
          </cell>
          <cell r="F5941" t="str">
            <v>NORMAL</v>
          </cell>
          <cell r="G5941" t="str">
            <v>FT84280</v>
          </cell>
          <cell r="H5941">
            <v>44963</v>
          </cell>
          <cell r="I5941" t="str">
            <v>ENTREGADO</v>
          </cell>
          <cell r="J5941">
            <v>44964</v>
          </cell>
          <cell r="K5941" t="str">
            <v xml:space="preserve">Jeffersson Sanchez_COBRANZAS DIGITALES DIGICOB S A </v>
          </cell>
          <cell r="L5941" t="str">
            <v xml:space="preserve">PICHINCHA QUITO Av 10 de Agosto N 34 583 E Isabel Tobar Edif Montebello 4 piso </v>
          </cell>
        </row>
        <row r="5942">
          <cell r="A5942" t="str">
            <v>2493380</v>
          </cell>
          <cell r="B5942">
            <v>510521</v>
          </cell>
          <cell r="C5942" t="str">
            <v>2493380</v>
          </cell>
          <cell r="D5942" t="str">
            <v>MDELIVERY</v>
          </cell>
          <cell r="E5942" t="str">
            <v>DESPACHO</v>
          </cell>
          <cell r="F5942" t="str">
            <v>NORMAL</v>
          </cell>
          <cell r="G5942" t="str">
            <v>FT84306</v>
          </cell>
          <cell r="H5942">
            <v>44963</v>
          </cell>
          <cell r="I5942" t="str">
            <v>ENTREGADO</v>
          </cell>
          <cell r="J5942">
            <v>44964</v>
          </cell>
          <cell r="K5942" t="str">
            <v>Jenifer villacis_ASOCIACION SOLIDARISTA PROFUTURO</v>
          </cell>
          <cell r="L5942" t="str">
            <v>Av Jose Rodriguez Bonin y Av Barcelona Planta San Eduardo Holcim Ecuador Planta Baja</v>
          </cell>
        </row>
        <row r="5943">
          <cell r="A5943" t="str">
            <v>2493381</v>
          </cell>
          <cell r="B5943">
            <v>510522</v>
          </cell>
          <cell r="C5943" t="str">
            <v>2493381</v>
          </cell>
          <cell r="D5943" t="str">
            <v>MDELIVERY</v>
          </cell>
          <cell r="E5943" t="str">
            <v>DESPACHO</v>
          </cell>
          <cell r="F5943" t="str">
            <v>NORMAL</v>
          </cell>
          <cell r="G5943" t="str">
            <v>FT84285</v>
          </cell>
          <cell r="H5943">
            <v>44963</v>
          </cell>
          <cell r="I5943" t="str">
            <v>ENTREGADO</v>
          </cell>
          <cell r="J5943">
            <v>44964</v>
          </cell>
          <cell r="K5943" t="str">
            <v>Jenniffer Villacis_PROFUTURO</v>
          </cell>
          <cell r="L5943" t="str">
            <v>GUAYAS GUAYAQUIL Av Jose Rodriguez Bonin y Av Barcelona Planta San Eduardo Holcim Ecuador Planta Baja</v>
          </cell>
        </row>
        <row r="5944">
          <cell r="A5944" t="str">
            <v>2493382</v>
          </cell>
          <cell r="B5944">
            <v>510523</v>
          </cell>
          <cell r="C5944" t="str">
            <v>2493382</v>
          </cell>
          <cell r="D5944" t="str">
            <v>MDELIVERY</v>
          </cell>
          <cell r="E5944" t="str">
            <v>DESPACHO</v>
          </cell>
          <cell r="F5944" t="str">
            <v>NORMAL</v>
          </cell>
          <cell r="G5944" t="str">
            <v>FT84305</v>
          </cell>
          <cell r="H5944">
            <v>44963</v>
          </cell>
          <cell r="I5944" t="str">
            <v>ENTREGADO</v>
          </cell>
          <cell r="J5944">
            <v>44964</v>
          </cell>
          <cell r="K5944" t="str">
            <v xml:space="preserve">Celso Armijos_BANCO GUAYAQUIL S A </v>
          </cell>
          <cell r="L5944" t="str">
            <v>oficina matriz pichincha 105 y P ycaza</v>
          </cell>
        </row>
        <row r="5945">
          <cell r="A5945" t="str">
            <v>2493383</v>
          </cell>
          <cell r="B5945">
            <v>510524</v>
          </cell>
          <cell r="C5945" t="str">
            <v>2493383</v>
          </cell>
          <cell r="D5945" t="str">
            <v>MDELIVERY</v>
          </cell>
          <cell r="E5945" t="str">
            <v>DESPACHO</v>
          </cell>
          <cell r="F5945" t="str">
            <v>NORMAL</v>
          </cell>
          <cell r="G5945" t="str">
            <v>FT84268</v>
          </cell>
          <cell r="H5945">
            <v>44963</v>
          </cell>
          <cell r="I5945" t="str">
            <v>ENTREGADO</v>
          </cell>
          <cell r="J5945">
            <v>44964</v>
          </cell>
          <cell r="K5945" t="str">
            <v>CRISTIAN PAREDES_ DINERS CLUB DEL ECUADOR S A SOCIEDAD FINANCIERA</v>
          </cell>
          <cell r="L5945" t="str">
            <v>Amazonas y Pereira Matriz Banco Pichincha Av Piso 7</v>
          </cell>
        </row>
        <row r="5946">
          <cell r="A5946" t="str">
            <v>2493384</v>
          </cell>
          <cell r="B5946">
            <v>510525</v>
          </cell>
          <cell r="C5946" t="str">
            <v>2493384</v>
          </cell>
          <cell r="D5946" t="str">
            <v>MDELIVERY</v>
          </cell>
          <cell r="E5946" t="str">
            <v>DESPACHO</v>
          </cell>
          <cell r="F5946" t="str">
            <v>NORMAL</v>
          </cell>
          <cell r="G5946" t="str">
            <v>FT84290</v>
          </cell>
          <cell r="H5946">
            <v>44963</v>
          </cell>
          <cell r="I5946" t="str">
            <v>ENTREGADO</v>
          </cell>
          <cell r="J5946">
            <v>44965</v>
          </cell>
          <cell r="K5946" t="str">
            <v>MARTHA TAMAYO_ASOCIACION DE EMPLEADOS DEL BANCO DEL PICHINCHA SU</v>
          </cell>
          <cell r="L5946" t="str">
            <v>GUAYAS GUAYAQUIL AV FCO DE ORELLANA Y JUSTIN CORNEJO PISO 5 GUAYAQUIL</v>
          </cell>
        </row>
        <row r="5947">
          <cell r="A5947" t="str">
            <v>2493385</v>
          </cell>
          <cell r="B5947">
            <v>510526</v>
          </cell>
          <cell r="C5947" t="str">
            <v>2493385</v>
          </cell>
          <cell r="D5947" t="str">
            <v>MDELIVERY</v>
          </cell>
          <cell r="E5947" t="str">
            <v>DESPACHO</v>
          </cell>
          <cell r="F5947" t="str">
            <v>NORMAL</v>
          </cell>
          <cell r="G5947" t="str">
            <v>031080002493385</v>
          </cell>
          <cell r="H5947">
            <v>44963</v>
          </cell>
          <cell r="I5947" t="str">
            <v>ENTREGADO</v>
          </cell>
          <cell r="J5947">
            <v>44971</v>
          </cell>
          <cell r="K5947" t="str">
            <v xml:space="preserve">Jose Ricardo Ontaneda Moran_THE TESALIA SPRINGS COMPANY S A </v>
          </cell>
          <cell r="L5947" t="str">
            <v xml:space="preserve"> GUAYAS GUAYAQUIL Km 9 5 Via Daule empresa tesalia Guayaquil </v>
          </cell>
        </row>
        <row r="5948">
          <cell r="A5948" t="str">
            <v>2493386</v>
          </cell>
          <cell r="B5948">
            <v>510527</v>
          </cell>
          <cell r="C5948" t="str">
            <v>2493386</v>
          </cell>
          <cell r="D5948" t="str">
            <v>MDELIVERY</v>
          </cell>
          <cell r="E5948" t="str">
            <v>DESPACHO</v>
          </cell>
          <cell r="F5948" t="str">
            <v>NORMAL</v>
          </cell>
          <cell r="G5948" t="str">
            <v>FT84302</v>
          </cell>
          <cell r="H5948">
            <v>44963</v>
          </cell>
          <cell r="I5948" t="str">
            <v>ENTREGADO</v>
          </cell>
          <cell r="J5948">
            <v>44964</v>
          </cell>
          <cell r="K5948" t="str">
            <v>Ivanna Coral Navas_ODWORD S A</v>
          </cell>
          <cell r="L5948" t="str">
            <v>Urbanizacion Terrasol Mz G villa Km 8 via SamborondonFm la Coral Navas</v>
          </cell>
        </row>
        <row r="5949">
          <cell r="A5949" t="str">
            <v>2493387</v>
          </cell>
          <cell r="B5949">
            <v>510528</v>
          </cell>
          <cell r="C5949" t="str">
            <v>2493387</v>
          </cell>
          <cell r="D5949" t="str">
            <v>MDELIVERY</v>
          </cell>
          <cell r="E5949" t="str">
            <v>DESPACHO</v>
          </cell>
          <cell r="F5949" t="str">
            <v>NORMAL</v>
          </cell>
          <cell r="G5949" t="str">
            <v>FT84288</v>
          </cell>
          <cell r="H5949">
            <v>44963</v>
          </cell>
          <cell r="I5949" t="str">
            <v>ENTREGADO</v>
          </cell>
          <cell r="J5949">
            <v>44964</v>
          </cell>
          <cell r="K5949" t="str">
            <v>GLOW BEAUTY BAR S A BEGLOWSA_GLOW BEAUTY BAR S A BEGLOWSA</v>
          </cell>
          <cell r="L5949" t="str">
            <v>BALSAMOS ENTRE EBANOS Y AV LAS MONJAS</v>
          </cell>
        </row>
        <row r="5950">
          <cell r="A5950" t="str">
            <v>2493396</v>
          </cell>
          <cell r="B5950">
            <v>510529</v>
          </cell>
          <cell r="C5950" t="str">
            <v>2493396</v>
          </cell>
          <cell r="D5950" t="str">
            <v>MDELIVERY</v>
          </cell>
          <cell r="E5950" t="str">
            <v>DESPACHO</v>
          </cell>
          <cell r="F5950" t="str">
            <v>NORMAL</v>
          </cell>
          <cell r="G5950" t="str">
            <v>FT84298</v>
          </cell>
          <cell r="H5950">
            <v>44963</v>
          </cell>
          <cell r="I5950" t="str">
            <v>ENTREGADO</v>
          </cell>
          <cell r="J5950">
            <v>44964</v>
          </cell>
          <cell r="K5950" t="str">
            <v>DENISSE MARJORIE BALAREZO TRIVINO_DENISSE MARJORIE BALAREZO TRIVINO</v>
          </cell>
          <cell r="L5950" t="str">
            <v>PARQUE EMPRESARIAL COLON EDIIFCIO EMPRESARIAL 2 PISO 3 OFICINA 307</v>
          </cell>
        </row>
        <row r="5951">
          <cell r="A5951" t="str">
            <v>2493399</v>
          </cell>
          <cell r="B5951">
            <v>510530</v>
          </cell>
          <cell r="C5951" t="str">
            <v>2493399</v>
          </cell>
          <cell r="D5951" t="str">
            <v>MDELIVERY</v>
          </cell>
          <cell r="E5951" t="str">
            <v>DESPACHO</v>
          </cell>
          <cell r="F5951" t="str">
            <v>NORMAL</v>
          </cell>
          <cell r="G5951" t="str">
            <v>FT84284</v>
          </cell>
          <cell r="H5951">
            <v>44963</v>
          </cell>
          <cell r="I5951" t="str">
            <v>ENTREGADO</v>
          </cell>
          <cell r="J5951">
            <v>44964</v>
          </cell>
          <cell r="K5951" t="str">
            <v>SMITH JOEL FLORES FLORES_SMITH JOEL FLORES FLORES</v>
          </cell>
          <cell r="L5951" t="str">
            <v>NORTE AV CACHA Y GEOVANNY CALLE N7 13 CASA DE COLOR TOMATE DE 1 PISO A MEDIA CUADRA DEL CORAL ENTREGAR A LORENA O CARLOS FLORES</v>
          </cell>
        </row>
        <row r="5952">
          <cell r="A5952" t="str">
            <v>2493400</v>
          </cell>
          <cell r="B5952">
            <v>510531</v>
          </cell>
          <cell r="C5952" t="str">
            <v>2493400</v>
          </cell>
          <cell r="D5952" t="str">
            <v>MDELIVERY</v>
          </cell>
          <cell r="E5952" t="str">
            <v>DESPACHO</v>
          </cell>
          <cell r="F5952" t="str">
            <v>NORMAL</v>
          </cell>
          <cell r="G5952" t="str">
            <v>FT84283</v>
          </cell>
          <cell r="H5952">
            <v>44963</v>
          </cell>
          <cell r="I5952" t="str">
            <v>ENTREGADO</v>
          </cell>
          <cell r="J5952">
            <v>44964</v>
          </cell>
          <cell r="K5952" t="str">
            <v>WILSON ANIBAL MORALES ONA_WILSON ANIBAL MORALES ONA</v>
          </cell>
          <cell r="L5952" t="str">
            <v>BARRIO SAN ANTONIO DE PICHINCHA CALLE LAS UVILLAS Y LAS JUCARDAS CASA DE 2 PISOS COLOR CREMA Y REJAS ROJAS Y PORTON NEGRO Referencias AL LADO DE LA MECANICA DEL MAESTRO CHUVI</v>
          </cell>
        </row>
        <row r="5953">
          <cell r="A5953" t="str">
            <v>2493401</v>
          </cell>
          <cell r="B5953">
            <v>510532</v>
          </cell>
          <cell r="C5953" t="str">
            <v>2493401</v>
          </cell>
          <cell r="D5953" t="str">
            <v>MDELIVERY</v>
          </cell>
          <cell r="E5953" t="str">
            <v>DESPACHO</v>
          </cell>
          <cell r="F5953" t="str">
            <v>NORMAL</v>
          </cell>
          <cell r="G5953" t="str">
            <v>031080002493401</v>
          </cell>
          <cell r="H5953">
            <v>44963</v>
          </cell>
          <cell r="I5953" t="str">
            <v>ENTREGADO</v>
          </cell>
          <cell r="J5953">
            <v>44964</v>
          </cell>
          <cell r="K5953" t="str">
            <v xml:space="preserve">ELENA VILLAVICENCIO_SIMEIGLOBAL S A </v>
          </cell>
          <cell r="L5953" t="str">
            <v>KM 1 5 VIA SAMBORONDON EDIFICIO XIMA PISO 4 OFICINA 414</v>
          </cell>
        </row>
        <row r="5954">
          <cell r="A5954" t="str">
            <v>2493402</v>
          </cell>
          <cell r="B5954">
            <v>510533</v>
          </cell>
          <cell r="C5954" t="str">
            <v>2493402</v>
          </cell>
          <cell r="D5954" t="str">
            <v>MDELIVERY</v>
          </cell>
          <cell r="E5954" t="str">
            <v>DESPACHO</v>
          </cell>
          <cell r="F5954" t="str">
            <v>NORMAL</v>
          </cell>
          <cell r="G5954" t="str">
            <v>FT84287</v>
          </cell>
          <cell r="H5954">
            <v>44963</v>
          </cell>
          <cell r="I5954" t="str">
            <v>ENTREGADO</v>
          </cell>
          <cell r="J5954">
            <v>44964</v>
          </cell>
          <cell r="K5954" t="str">
            <v xml:space="preserve">Diana Solorzano Rendon_BANCO GUAYAQUIL S A </v>
          </cell>
          <cell r="L5954" t="str">
            <v xml:space="preserve"> GUAYAS GUAYAQUIL PICHINCHA 107 Y FRANCISCO DE P ICAZA Matriz Banco Guayaquil </v>
          </cell>
        </row>
        <row r="5955">
          <cell r="A5955" t="str">
            <v>2493403</v>
          </cell>
          <cell r="B5955">
            <v>510534</v>
          </cell>
          <cell r="C5955" t="str">
            <v>2493403</v>
          </cell>
          <cell r="D5955" t="str">
            <v>MDELIVERY</v>
          </cell>
          <cell r="E5955" t="str">
            <v>DESPACHO</v>
          </cell>
          <cell r="F5955" t="str">
            <v>NORMAL</v>
          </cell>
          <cell r="G5955" t="str">
            <v>FT84299</v>
          </cell>
          <cell r="H5955">
            <v>44963</v>
          </cell>
          <cell r="I5955" t="str">
            <v>ENTREGADO</v>
          </cell>
          <cell r="J5955">
            <v>44964</v>
          </cell>
          <cell r="K5955" t="str">
            <v>ALEXANDRA SANCHEZ o GERMAN BRUNO_BANCO DEL PACIFICO S A</v>
          </cell>
          <cell r="L5955" t="str">
            <v>GUAYAS GUAYAQUIL AV 9 DE OCTUBRE Y PEDRO CARBO EDIFICIO SAN FRANCISCO 300 PISO 13</v>
          </cell>
        </row>
        <row r="5956">
          <cell r="A5956" t="str">
            <v>2493404</v>
          </cell>
          <cell r="B5956">
            <v>510535</v>
          </cell>
          <cell r="C5956" t="str">
            <v>2493404</v>
          </cell>
          <cell r="D5956" t="str">
            <v>MDELIVERY</v>
          </cell>
          <cell r="E5956" t="str">
            <v>DESPACHO</v>
          </cell>
          <cell r="F5956" t="str">
            <v>NORMAL</v>
          </cell>
          <cell r="G5956" t="str">
            <v>FT84300</v>
          </cell>
          <cell r="H5956">
            <v>44963</v>
          </cell>
          <cell r="I5956" t="str">
            <v>ENTREGADO</v>
          </cell>
          <cell r="J5956">
            <v>44964</v>
          </cell>
          <cell r="K5956" t="str">
            <v>PETER DAVID MORENO REYES_PETER DAVID MORENO REYES</v>
          </cell>
          <cell r="L5956" t="str">
            <v>SAUSO 7 MANZANA 432 SOLAR 10 GUAYAS GUAYAQUIL</v>
          </cell>
        </row>
        <row r="5957">
          <cell r="A5957" t="str">
            <v>2493408</v>
          </cell>
          <cell r="B5957">
            <v>510536</v>
          </cell>
          <cell r="C5957" t="str">
            <v>2493408</v>
          </cell>
          <cell r="D5957" t="str">
            <v>MDELIVERY</v>
          </cell>
          <cell r="E5957" t="str">
            <v>DESPACHO</v>
          </cell>
          <cell r="F5957" t="str">
            <v>NORMAL</v>
          </cell>
          <cell r="G5957" t="str">
            <v>031080002493408</v>
          </cell>
          <cell r="H5957">
            <v>44963</v>
          </cell>
          <cell r="I5957" t="str">
            <v>ENTREGADO</v>
          </cell>
          <cell r="J5957">
            <v>44965</v>
          </cell>
          <cell r="K5957" t="str">
            <v>FABIAN GUERRERO DANNY DEL SALTO_FLOR CASILDA CHILIQUINGA VILCACUNDO</v>
          </cell>
          <cell r="L5957" t="str">
            <v>AMBATO CDLA INGAHURCO CHILE 03 30 Y URUGUAY AL LADO DE RESTAURANT LA SAZON DEL NEGRO</v>
          </cell>
        </row>
        <row r="5958">
          <cell r="A5958" t="str">
            <v>2493412</v>
          </cell>
          <cell r="B5958">
            <v>510537</v>
          </cell>
          <cell r="C5958" t="str">
            <v>2493412</v>
          </cell>
          <cell r="D5958" t="str">
            <v>MDELIVERY</v>
          </cell>
          <cell r="E5958" t="str">
            <v>DESPACHO</v>
          </cell>
          <cell r="F5958" t="str">
            <v>NORMAL</v>
          </cell>
          <cell r="G5958" t="str">
            <v>FT84289</v>
          </cell>
          <cell r="H5958">
            <v>44963</v>
          </cell>
          <cell r="I5958" t="str">
            <v>ENTREGADO</v>
          </cell>
          <cell r="J5958">
            <v>44964</v>
          </cell>
          <cell r="K5958" t="str">
            <v>ELISA MORA_ELISA REBECA MORA UNDA</v>
          </cell>
          <cell r="L5958" t="str">
            <v>AVENIDA EL EJERCITO Y HURADO EDIFICIO DEL PARQUEO DEL HOTEL ORO VERDE GUAYAQUIL</v>
          </cell>
        </row>
        <row r="5959">
          <cell r="A5959" t="str">
            <v>2493413</v>
          </cell>
          <cell r="B5959">
            <v>510538</v>
          </cell>
          <cell r="C5959" t="str">
            <v>2493413</v>
          </cell>
          <cell r="D5959" t="str">
            <v>MDELIVERY</v>
          </cell>
          <cell r="E5959" t="str">
            <v>DESPACHO</v>
          </cell>
          <cell r="F5959" t="str">
            <v>NORMAL</v>
          </cell>
          <cell r="G5959" t="str">
            <v>031080002493413</v>
          </cell>
          <cell r="H5959">
            <v>44963</v>
          </cell>
          <cell r="I5959" t="str">
            <v>ENTREGADO</v>
          </cell>
          <cell r="J5959">
            <v>44964</v>
          </cell>
          <cell r="K5959" t="str">
            <v xml:space="preserve">ANGELICA MERA_CORRUCHECSA CORRUGADOS CHILENOS ECUATORIANOS S A </v>
          </cell>
          <cell r="L5959" t="str">
            <v>VIA DURAN TAMBO KILOMETRO 5 Y MEDIO AL FRETNE DE GASOLINERA PRIMA EMPRESAS CORRUCHECSA CORRUGADOS CHILENOS ECUATORIANOS S A INMETSUR</v>
          </cell>
        </row>
        <row r="5960">
          <cell r="A5960" t="str">
            <v>2493414</v>
          </cell>
          <cell r="B5960">
            <v>510539</v>
          </cell>
          <cell r="C5960" t="str">
            <v>2493414</v>
          </cell>
          <cell r="D5960" t="str">
            <v>MDELIVERY</v>
          </cell>
          <cell r="E5960" t="str">
            <v>DESPACHO</v>
          </cell>
          <cell r="F5960" t="str">
            <v>NORMAL</v>
          </cell>
          <cell r="G5960" t="str">
            <v>031080002493414</v>
          </cell>
          <cell r="H5960">
            <v>44963</v>
          </cell>
          <cell r="I5960" t="str">
            <v>ENTREGADO</v>
          </cell>
          <cell r="J5960">
            <v>44966</v>
          </cell>
          <cell r="K5960" t="str">
            <v>RUTH MARLENE CASTRO TELLO_RUTH MARLENE CASTRO TELLO</v>
          </cell>
          <cell r="L5960" t="str">
            <v>CANTON SIG SIG CALLE RODIL 219 Y BOLIVAR LOCAL DE CONECCION GLOBAL COORDENADAS 3 052219 78 793929</v>
          </cell>
        </row>
        <row r="5961">
          <cell r="A5961" t="str">
            <v>2493415</v>
          </cell>
          <cell r="B5961">
            <v>510540</v>
          </cell>
          <cell r="C5961" t="str">
            <v>2493415</v>
          </cell>
          <cell r="D5961" t="str">
            <v>MDELIVERY</v>
          </cell>
          <cell r="E5961" t="str">
            <v>DESPACHO</v>
          </cell>
          <cell r="F5961" t="str">
            <v>NORMAL</v>
          </cell>
          <cell r="G5961" t="str">
            <v>FT84286</v>
          </cell>
          <cell r="H5961">
            <v>44963</v>
          </cell>
          <cell r="I5961" t="str">
            <v>ENTREGADO</v>
          </cell>
          <cell r="J5961">
            <v>44965</v>
          </cell>
          <cell r="K5961" t="str">
            <v xml:space="preserve">MARTHA TAMAYO_ASOCIACION DE EMPLEADOS SUCURSAL MAYOR Y AGENCIAS DE GUAYAQUIL PYME </v>
          </cell>
          <cell r="L5961" t="str">
            <v>GUAYAS GUAYAQUIL AV FCO DE ORELLANA Y JUSTIN CORNEJO PISO 5 GUAYAQUIL</v>
          </cell>
        </row>
        <row r="5962">
          <cell r="A5962" t="str">
            <v>2493416</v>
          </cell>
          <cell r="B5962">
            <v>510541</v>
          </cell>
          <cell r="C5962" t="str">
            <v>2493416</v>
          </cell>
          <cell r="D5962" t="str">
            <v>MDELIVERY</v>
          </cell>
          <cell r="E5962" t="str">
            <v>DESPACHO</v>
          </cell>
          <cell r="F5962" t="str">
            <v>NORMAL</v>
          </cell>
          <cell r="G5962" t="str">
            <v>FT84281</v>
          </cell>
          <cell r="H5962">
            <v>44963</v>
          </cell>
          <cell r="I5962" t="str">
            <v>ENTREGADO</v>
          </cell>
          <cell r="J5962">
            <v>44964</v>
          </cell>
          <cell r="K5962" t="str">
            <v xml:space="preserve">Leonardo Yanez _GLOBALLANTAS S A </v>
          </cell>
          <cell r="L5962" t="str">
            <v xml:space="preserve"> La CoruNa N28 14 y Manuel Iturrei Edif Sta Fe P 9</v>
          </cell>
        </row>
        <row r="5963">
          <cell r="A5963" t="str">
            <v>2493422</v>
          </cell>
          <cell r="B5963">
            <v>510542</v>
          </cell>
          <cell r="C5963" t="str">
            <v>2493422</v>
          </cell>
          <cell r="D5963" t="str">
            <v>MDELIVERY</v>
          </cell>
          <cell r="E5963" t="str">
            <v>DESPACHO</v>
          </cell>
          <cell r="F5963" t="str">
            <v>NORMAL</v>
          </cell>
          <cell r="G5963" t="str">
            <v>FT84301</v>
          </cell>
          <cell r="H5963">
            <v>44963</v>
          </cell>
          <cell r="I5963" t="str">
            <v>ENTREGADO</v>
          </cell>
          <cell r="J5963">
            <v>44964</v>
          </cell>
          <cell r="K5963" t="str">
            <v xml:space="preserve">Ana Maria Klaere_OPERACIONES GASTRONOMICAS OPEGASTRO S A </v>
          </cell>
          <cell r="L5963" t="str">
            <v>KM 1 5 VIA SAMBORONDON EDIF EL PORTAL PISO 3 OFICINA 301</v>
          </cell>
        </row>
        <row r="5964">
          <cell r="A5964" t="str">
            <v>2493423</v>
          </cell>
          <cell r="B5964">
            <v>510543</v>
          </cell>
          <cell r="C5964" t="str">
            <v>2493423</v>
          </cell>
          <cell r="D5964" t="str">
            <v>MDELIVERY</v>
          </cell>
          <cell r="E5964" t="str">
            <v>DESPACHO</v>
          </cell>
          <cell r="F5964" t="str">
            <v>NORMAL</v>
          </cell>
          <cell r="G5964" t="str">
            <v>FT84273</v>
          </cell>
          <cell r="H5964">
            <v>44963</v>
          </cell>
          <cell r="I5964" t="str">
            <v>ENTREGADO</v>
          </cell>
          <cell r="J5964">
            <v>44964</v>
          </cell>
          <cell r="K5964" t="str">
            <v xml:space="preserve">FANNY REVELO LEYDI MONTE_MEGADATOS S A </v>
          </cell>
          <cell r="L5964" t="str">
            <v xml:space="preserve">NuNez de Vela E3 13 y Atahualpa Ed Torre del puente 3er piso </v>
          </cell>
        </row>
        <row r="5965">
          <cell r="A5965" t="str">
            <v>98903467</v>
          </cell>
          <cell r="B5965">
            <v>510500</v>
          </cell>
          <cell r="C5965" t="str">
            <v>98903467</v>
          </cell>
          <cell r="D5965" t="str">
            <v>HYCITE</v>
          </cell>
          <cell r="E5965" t="str">
            <v>DESPACHO</v>
          </cell>
          <cell r="F5965" t="str">
            <v>NORMAL</v>
          </cell>
          <cell r="G5965" t="str">
            <v>031002004239945</v>
          </cell>
          <cell r="H5965">
            <v>44963</v>
          </cell>
          <cell r="I5965" t="str">
            <v>ENTREGADO</v>
          </cell>
          <cell r="J5965">
            <v>44968</v>
          </cell>
          <cell r="K5965" t="str">
            <v>HUGO HUAYAMAVE</v>
          </cell>
          <cell r="L5965" t="str">
            <v>CALLE SAN VALENTIA S/N SANTA ROSA, CASA DE 2PISOS DIAGONAL A LA MANCOMUNIDAD LAGO AGRIO // SAN VALENTIN NUEVA LOJA (LAGO AGRIO) 210202 SUCUMBIOS</v>
          </cell>
        </row>
        <row r="5966">
          <cell r="A5966" t="str">
            <v>98903808</v>
          </cell>
          <cell r="B5966">
            <v>510501</v>
          </cell>
          <cell r="C5966" t="str">
            <v>98903808</v>
          </cell>
          <cell r="D5966" t="str">
            <v>HYCITE</v>
          </cell>
          <cell r="E5966" t="str">
            <v>DESPACHO</v>
          </cell>
          <cell r="F5966" t="str">
            <v>NORMAL</v>
          </cell>
          <cell r="G5966" t="str">
            <v>031002004239838</v>
          </cell>
          <cell r="H5966">
            <v>44963</v>
          </cell>
          <cell r="I5966" t="str">
            <v>ENTREGADO</v>
          </cell>
          <cell r="J5966">
            <v>44964</v>
          </cell>
          <cell r="K5966" t="str">
            <v>MOISES MARINO</v>
          </cell>
          <cell r="L5966" t="str">
            <v>EUGENIO ESPEJO Y PANOMERICANO EUGENIO ESPEJO Y PANOMERICANO NARANJAL//NARANJAL GUAYAQUIL 091150 GUAYAS</v>
          </cell>
        </row>
        <row r="5967">
          <cell r="A5967" t="str">
            <v>98903850</v>
          </cell>
          <cell r="B5967">
            <v>510502</v>
          </cell>
          <cell r="C5967" t="str">
            <v>98903850</v>
          </cell>
          <cell r="D5967" t="str">
            <v>HYCITE</v>
          </cell>
          <cell r="E5967" t="str">
            <v>DESPACHO</v>
          </cell>
          <cell r="F5967" t="str">
            <v>NORMAL</v>
          </cell>
          <cell r="G5967" t="str">
            <v>031002004239839</v>
          </cell>
          <cell r="H5967">
            <v>44963</v>
          </cell>
          <cell r="I5967" t="str">
            <v>ENTREGADO</v>
          </cell>
          <cell r="J5967">
            <v>44964</v>
          </cell>
          <cell r="K5967" t="str">
            <v>ALEJANDRO HERRERA BORJA</v>
          </cell>
          <cell r="L5967" t="str">
            <v>PEDRO MONCAYO 653 Y ENTER OLMEDO Y BOLIVAR  SAN FRANCISCO 100107 IMBABURA</v>
          </cell>
        </row>
        <row r="5968">
          <cell r="A5968" t="str">
            <v>98903994</v>
          </cell>
          <cell r="B5968">
            <v>510503</v>
          </cell>
          <cell r="C5968" t="str">
            <v>98903994</v>
          </cell>
          <cell r="D5968" t="str">
            <v>HYCITE</v>
          </cell>
          <cell r="E5968" t="str">
            <v>DESPACHO</v>
          </cell>
          <cell r="F5968" t="str">
            <v>NORMAL</v>
          </cell>
          <cell r="G5968" t="str">
            <v>ITQ6562</v>
          </cell>
          <cell r="H5968">
            <v>44963</v>
          </cell>
          <cell r="I5968" t="str">
            <v>ENTREGADO</v>
          </cell>
          <cell r="J5968">
            <v>44964</v>
          </cell>
          <cell r="K5968" t="str">
            <v>KARINA RUANO</v>
          </cell>
          <cell r="L5968" t="str">
            <v>PASAJE SANTIAGO Y MANUEL AGUIRRE CONJ ARUPO CASA 24 QUITO // VALLE DE TUMBACO TUMBACO 170902 PICHINCHA</v>
          </cell>
        </row>
        <row r="5969">
          <cell r="A5969" t="str">
            <v>98904191</v>
          </cell>
          <cell r="B5969">
            <v>510504</v>
          </cell>
          <cell r="C5969" t="str">
            <v>98904191</v>
          </cell>
          <cell r="D5969" t="str">
            <v>HYCITE</v>
          </cell>
          <cell r="E5969" t="str">
            <v>DESPACHO</v>
          </cell>
          <cell r="F5969" t="str">
            <v>NORMAL</v>
          </cell>
          <cell r="G5969" t="str">
            <v>031002004239840</v>
          </cell>
          <cell r="H5969">
            <v>44963</v>
          </cell>
          <cell r="I5969" t="str">
            <v>ENTREGADO</v>
          </cell>
          <cell r="J5969">
            <v>44966</v>
          </cell>
          <cell r="K5969" t="str">
            <v>ASTRID ALVARADO</v>
          </cell>
          <cell r="L5969" t="str">
            <v>SIMON BOLIVAR #486 Y MARIANO CUEVA MARIANO CUEVA YVARGAS MACHUCA CUENCA // SAN BLAS EL SAGRARIO 010101 AZUAY</v>
          </cell>
        </row>
        <row r="5970">
          <cell r="A5970" t="str">
            <v>98904234</v>
          </cell>
          <cell r="B5970">
            <v>510505</v>
          </cell>
          <cell r="C5970" t="str">
            <v>98904234</v>
          </cell>
          <cell r="D5970" t="str">
            <v>HYCITE</v>
          </cell>
          <cell r="E5970" t="str">
            <v>DESPACHO</v>
          </cell>
          <cell r="F5970" t="str">
            <v>NORMAL</v>
          </cell>
          <cell r="G5970" t="str">
            <v>031002004239946</v>
          </cell>
          <cell r="H5970">
            <v>44963</v>
          </cell>
          <cell r="I5970" t="str">
            <v>ENTREGADO</v>
          </cell>
          <cell r="J5970">
            <v>44965</v>
          </cell>
          <cell r="K5970" t="str">
            <v>CARMEN CALLE</v>
          </cell>
          <cell r="L5970" t="str">
            <v>EMILIANO ZAPATA 267 Y LUISA GOMEZ DE LA TORRE Y EMILIANO ZAPATA CUENCA //URB ROP SOL ETAPA 3 TOTORACOCHA 010209 AZUAY</v>
          </cell>
        </row>
        <row r="5971">
          <cell r="A5971" t="str">
            <v>98904241</v>
          </cell>
          <cell r="B5971">
            <v>510506</v>
          </cell>
          <cell r="C5971" t="str">
            <v>98904241</v>
          </cell>
          <cell r="D5971" t="str">
            <v>HYCITE</v>
          </cell>
          <cell r="E5971" t="str">
            <v>DESPACHO</v>
          </cell>
          <cell r="F5971" t="str">
            <v>NORMAL</v>
          </cell>
          <cell r="G5971" t="str">
            <v>031002004239842</v>
          </cell>
          <cell r="H5971">
            <v>44963</v>
          </cell>
          <cell r="I5971" t="str">
            <v>ENTREGADO</v>
          </cell>
          <cell r="J5971">
            <v>44967</v>
          </cell>
          <cell r="K5971" t="str">
            <v>MARIA SOJOS</v>
          </cell>
          <cell r="L5971" t="str">
            <v>AV 20 DE AGOS # 4 - 120 Y SALONO EDF BALCONES DE CUENCA # 403 CUENCA / VIRGEN DE BRONCE EL SAGRARIO 010203 AZUAY</v>
          </cell>
        </row>
        <row r="5972">
          <cell r="A5972" t="str">
            <v>98904528</v>
          </cell>
          <cell r="B5972">
            <v>510507</v>
          </cell>
          <cell r="C5972" t="str">
            <v>98904528</v>
          </cell>
          <cell r="D5972" t="str">
            <v>HYCITE</v>
          </cell>
          <cell r="E5972" t="str">
            <v>DESPACHO</v>
          </cell>
          <cell r="F5972" t="str">
            <v>NORMAL</v>
          </cell>
          <cell r="G5972" t="str">
            <v>031002004239843</v>
          </cell>
          <cell r="H5972">
            <v>44963</v>
          </cell>
          <cell r="I5972" t="str">
            <v>ENTREGADO</v>
          </cell>
          <cell r="J5972">
            <v>44965</v>
          </cell>
          <cell r="K5972" t="str">
            <v>PABLO GUERRA</v>
          </cell>
          <cell r="L5972" t="str">
            <v>AV ATAHUALPA 35-35 NAZACOTA PUENTO IBARRA // BELLAVISTA DE CARANQUI CARANQUI 100108 IMBABURA</v>
          </cell>
        </row>
        <row r="5973">
          <cell r="A5973" t="str">
            <v>98904621</v>
          </cell>
          <cell r="B5973">
            <v>510508</v>
          </cell>
          <cell r="C5973" t="str">
            <v>98904621</v>
          </cell>
          <cell r="D5973" t="str">
            <v>HYCITE</v>
          </cell>
          <cell r="E5973" t="str">
            <v>DESPACHO</v>
          </cell>
          <cell r="F5973" t="str">
            <v>NORMAL</v>
          </cell>
          <cell r="G5973" t="str">
            <v>ITG6563</v>
          </cell>
          <cell r="H5973">
            <v>44963</v>
          </cell>
          <cell r="I5973" t="str">
            <v>ENTREGADO</v>
          </cell>
          <cell r="J5973">
            <v>44964</v>
          </cell>
          <cell r="K5973" t="str">
            <v>MARIA NAVARRETE</v>
          </cell>
          <cell r="L5973" t="str">
            <v>GUAYACANES MZA 61 VILLA 13 GUAYAQUIL // GUAYAQUIL  TARQUI 090507 GUAYAS</v>
          </cell>
        </row>
        <row r="5974">
          <cell r="A5974" t="str">
            <v>98905069</v>
          </cell>
          <cell r="B5974">
            <v>510509</v>
          </cell>
          <cell r="C5974" t="str">
            <v>98905069</v>
          </cell>
          <cell r="D5974" t="str">
            <v>HYCITE</v>
          </cell>
          <cell r="E5974" t="str">
            <v>DESPACHO</v>
          </cell>
          <cell r="F5974" t="str">
            <v>NORMAL</v>
          </cell>
          <cell r="G5974" t="str">
            <v>031002004239844</v>
          </cell>
          <cell r="H5974">
            <v>44963</v>
          </cell>
          <cell r="I5974" t="str">
            <v>ENTREGADO</v>
          </cell>
          <cell r="J5974">
            <v>44967</v>
          </cell>
          <cell r="K5974" t="str">
            <v>JOHN AYORA</v>
          </cell>
          <cell r="L5974" t="str">
            <v>AV ORIENTAL Y CARLOS JULIO AROSEMENA CS LILA ESQUINERA DE 1 PS FTE AL IESS SUCUA//BR EL TERMINAL SUCUA 140650 MORONA-SANTIAGO</v>
          </cell>
        </row>
        <row r="5975">
          <cell r="A5975" t="str">
            <v>98905123</v>
          </cell>
          <cell r="B5975">
            <v>510510</v>
          </cell>
          <cell r="C5975" t="str">
            <v>98905123</v>
          </cell>
          <cell r="D5975" t="str">
            <v>HYCITE</v>
          </cell>
          <cell r="E5975" t="str">
            <v>DESPACHO</v>
          </cell>
          <cell r="F5975" t="str">
            <v>NORMAL</v>
          </cell>
          <cell r="G5975" t="str">
            <v>ITQ6564</v>
          </cell>
          <cell r="H5975">
            <v>44963</v>
          </cell>
          <cell r="I5975" t="str">
            <v>ENTREGADO</v>
          </cell>
          <cell r="J5975">
            <v>44970</v>
          </cell>
          <cell r="K5975" t="str">
            <v>ISABEL QUINONES</v>
          </cell>
          <cell r="L5975" t="str">
            <v>HACIENDA VISTA HERMOSA KM 5 VIA SANGOLQU AMAGUALA CALLE DE LOS CAPULIES Y E35 QUITO // CUENDINA AMAGUANA 170152 PICHINCHA</v>
          </cell>
        </row>
        <row r="5976">
          <cell r="A5976" t="str">
            <v>98905242</v>
          </cell>
          <cell r="B5976">
            <v>510511</v>
          </cell>
          <cell r="C5976" t="str">
            <v>98905242</v>
          </cell>
          <cell r="D5976" t="str">
            <v>HYCITE</v>
          </cell>
          <cell r="E5976" t="str">
            <v>DESPACHO</v>
          </cell>
          <cell r="F5976" t="str">
            <v>NORMAL</v>
          </cell>
          <cell r="G5976" t="str">
            <v>031002004239947</v>
          </cell>
          <cell r="H5976">
            <v>44963</v>
          </cell>
          <cell r="I5976" t="str">
            <v>ENTREGADO</v>
          </cell>
          <cell r="J5976">
            <v>44966</v>
          </cell>
          <cell r="K5976" t="str">
            <v>RUBIA RIVERA</v>
          </cell>
          <cell r="L5976" t="str">
            <v>MANUEL ZAMBRANO #529-115 CHILE DETRAS DE CLINICA MATERNO INFANTIL LOJA / TEBAIDA BAJA SUCRE 110101 LOJA</v>
          </cell>
        </row>
        <row r="5977">
          <cell r="A5977" t="str">
            <v>98905306</v>
          </cell>
          <cell r="B5977">
            <v>510512</v>
          </cell>
          <cell r="C5977" t="str">
            <v>98905306</v>
          </cell>
          <cell r="D5977" t="str">
            <v>HYCITE</v>
          </cell>
          <cell r="E5977" t="str">
            <v>DESPACHO</v>
          </cell>
          <cell r="F5977" t="str">
            <v>NORMAL</v>
          </cell>
          <cell r="G5977" t="str">
            <v>ITG6565</v>
          </cell>
          <cell r="H5977">
            <v>44963</v>
          </cell>
          <cell r="I5977" t="str">
            <v>ENTREGADO</v>
          </cell>
          <cell r="J5977">
            <v>44966</v>
          </cell>
          <cell r="K5977" t="str">
            <v>GLORIA SOLORZANO</v>
          </cell>
          <cell r="L5977" t="str">
            <v>ETAPA 16 MZ 5440 - VILLA 40 URBANIZACION VILLA BONITA GUAYAQUIL ** NORTE PASCUALES 090707 GUAYAS</v>
          </cell>
        </row>
        <row r="5978">
          <cell r="A5978" t="str">
            <v>98905791</v>
          </cell>
          <cell r="B5978">
            <v>510513</v>
          </cell>
          <cell r="C5978" t="str">
            <v>98905791</v>
          </cell>
          <cell r="D5978" t="str">
            <v>HYCITE</v>
          </cell>
          <cell r="E5978" t="str">
            <v>DESPACHO</v>
          </cell>
          <cell r="F5978" t="str">
            <v>NORMAL</v>
          </cell>
          <cell r="G5978" t="str">
            <v>ITQ6566</v>
          </cell>
          <cell r="H5978">
            <v>44963</v>
          </cell>
          <cell r="I5978" t="str">
            <v>ENTREGADO</v>
          </cell>
          <cell r="J5978">
            <v>44964</v>
          </cell>
          <cell r="K5978" t="str">
            <v>MARTHA ZAMBRANO</v>
          </cell>
          <cell r="L5978" t="str">
            <v>TAMAYO N24-242 Y LIZARD GARCIA EDITH MATISSE JUNTO A LA CORTE CONSTITUCIONAL QUITO / LA MARISCAL LA MARISCAL 170523 PICHINCHA</v>
          </cell>
        </row>
        <row r="5979">
          <cell r="A5979" t="str">
            <v>98905801</v>
          </cell>
          <cell r="B5979">
            <v>510514</v>
          </cell>
          <cell r="C5979" t="str">
            <v>98905801</v>
          </cell>
          <cell r="D5979" t="str">
            <v>HYCITE</v>
          </cell>
          <cell r="E5979" t="str">
            <v>DESPACHO</v>
          </cell>
          <cell r="F5979" t="str">
            <v>NORMAL</v>
          </cell>
          <cell r="G5979" t="str">
            <v>031002004239846</v>
          </cell>
          <cell r="H5979">
            <v>44963</v>
          </cell>
          <cell r="I5979" t="str">
            <v>ENTREGADO</v>
          </cell>
          <cell r="J5979">
            <v>44964</v>
          </cell>
          <cell r="K5979" t="str">
            <v>LOURDES LEMA</v>
          </cell>
          <cell r="L5979" t="str">
            <v>AV. 2 DE JULIO 220 COMERCIAL LEMA DIAGONAL AL SUB CENTRO QUEVEDO / LADY LOURDES SAN CARLOS 120312 LOS RIOS</v>
          </cell>
        </row>
        <row r="5980">
          <cell r="A5980" t="str">
            <v>98905826</v>
          </cell>
          <cell r="B5980">
            <v>510515</v>
          </cell>
          <cell r="C5980" t="str">
            <v>98905826</v>
          </cell>
          <cell r="D5980" t="str">
            <v>HYCITE</v>
          </cell>
          <cell r="E5980" t="str">
            <v>DESPACHO</v>
          </cell>
          <cell r="F5980" t="str">
            <v>NORMAL</v>
          </cell>
          <cell r="G5980" t="str">
            <v>ITQ6567</v>
          </cell>
          <cell r="H5980">
            <v>44963</v>
          </cell>
          <cell r="I5980" t="str">
            <v>ENTREGADO</v>
          </cell>
          <cell r="J5980">
            <v>44964</v>
          </cell>
          <cell r="K5980" t="str">
            <v>FERNANDO TOAPANTA</v>
          </cell>
          <cell r="L5980" t="str">
            <v>URB JARDINES DE AMAGASI LOTE 216 AVIJIROS Y GUAYACANES QUITO // ANAAGASI DEL INCA SAN ISIDRO DEL INCA 170124 PICHINCHA</v>
          </cell>
        </row>
        <row r="5981">
          <cell r="A5981" t="str">
            <v>98906073</v>
          </cell>
          <cell r="B5981">
            <v>510516</v>
          </cell>
          <cell r="C5981" t="str">
            <v>98906073</v>
          </cell>
          <cell r="D5981" t="str">
            <v>HYCITE</v>
          </cell>
          <cell r="E5981" t="str">
            <v>DESPACHO</v>
          </cell>
          <cell r="F5981" t="str">
            <v>NORMAL</v>
          </cell>
          <cell r="G5981" t="str">
            <v>ITG6568</v>
          </cell>
          <cell r="H5981">
            <v>44963</v>
          </cell>
          <cell r="I5981" t="str">
            <v>ENTREGADO</v>
          </cell>
          <cell r="J5981">
            <v>44964</v>
          </cell>
          <cell r="K5981" t="str">
            <v>RONNY ANDRADE</v>
          </cell>
          <cell r="L5981" t="str">
            <v>CIUDADELA LA JOYA ETAPA CORONA MZ 2 V8 DUALE // NORTE LA AURORA 091910 GUAYAS</v>
          </cell>
        </row>
        <row r="5982">
          <cell r="A5982" t="str">
            <v>98907069</v>
          </cell>
          <cell r="B5982">
            <v>510517</v>
          </cell>
          <cell r="C5982" t="str">
            <v>98907069</v>
          </cell>
          <cell r="D5982" t="str">
            <v>HYCITE</v>
          </cell>
          <cell r="E5982" t="str">
            <v>DESPACHO</v>
          </cell>
          <cell r="F5982" t="str">
            <v>NORMAL</v>
          </cell>
          <cell r="G5982" t="str">
            <v>ITQ6569</v>
          </cell>
          <cell r="H5982">
            <v>44963</v>
          </cell>
          <cell r="I5982" t="str">
            <v>ENTREGADO</v>
          </cell>
          <cell r="J5982">
            <v>44964</v>
          </cell>
          <cell r="K5982" t="str">
            <v>RICHARD ISIDRO ZAMBRANO MENDOZA</v>
          </cell>
          <cell r="L5982" t="str">
            <v>CALLE E10 N. CASA S30-37 SECUNDARIA S30 LUCHA DE LOS POBRES QUITO LA ARGELIA 170139 PICHINCHA</v>
          </cell>
        </row>
        <row r="5983">
          <cell r="A5983" t="str">
            <v>98909465</v>
          </cell>
          <cell r="B5983">
            <v>510518</v>
          </cell>
          <cell r="C5983" t="str">
            <v>98909465</v>
          </cell>
          <cell r="D5983" t="str">
            <v>HYCITE</v>
          </cell>
          <cell r="E5983" t="str">
            <v>DESPACHO</v>
          </cell>
          <cell r="F5983" t="str">
            <v>NORMAL</v>
          </cell>
          <cell r="G5983" t="str">
            <v>ITQ6570</v>
          </cell>
          <cell r="H5983">
            <v>44963</v>
          </cell>
          <cell r="I5983" t="str">
            <v>ENTREGADO</v>
          </cell>
          <cell r="J5983">
            <v>44964</v>
          </cell>
          <cell r="K5983" t="str">
            <v>MARIA BELEN NONO SOTO</v>
          </cell>
          <cell r="L5983" t="str">
            <v>LUIS ARENAS E17-103 SECTOR 5 EX PARADA DE BUSUS ORQUIDEAS QUITO// CENTRO DE QUITO PUENGASI 170145 PICHINCHA</v>
          </cell>
        </row>
        <row r="5984">
          <cell r="A5984" t="str">
            <v>98910556</v>
          </cell>
          <cell r="B5984">
            <v>510519</v>
          </cell>
          <cell r="C5984" t="str">
            <v>98910556</v>
          </cell>
          <cell r="D5984" t="str">
            <v>HYCITE</v>
          </cell>
          <cell r="E5984" t="str">
            <v>DESPACHO</v>
          </cell>
          <cell r="F5984" t="str">
            <v>NORMAL</v>
          </cell>
          <cell r="G5984" t="str">
            <v>ITQ6571</v>
          </cell>
          <cell r="H5984">
            <v>44963</v>
          </cell>
          <cell r="I5984" t="str">
            <v>ENTREGADO</v>
          </cell>
          <cell r="J5984">
            <v>44964</v>
          </cell>
          <cell r="K5984" t="str">
            <v>GLORIA MERCEDES GARZON GARZON</v>
          </cell>
          <cell r="L5984" t="str">
            <v>MALDONADO S28-40 Y RIO ZABALETA QUITO  ELOY ALFARO 170606 PICHINCHA</v>
          </cell>
        </row>
        <row r="5985">
          <cell r="A5985" t="str">
            <v>98910630</v>
          </cell>
          <cell r="B5985">
            <v>510520</v>
          </cell>
          <cell r="C5985" t="str">
            <v>98910630</v>
          </cell>
          <cell r="D5985" t="str">
            <v>HYCITE</v>
          </cell>
          <cell r="E5985" t="str">
            <v>DESPACHO</v>
          </cell>
          <cell r="F5985" t="str">
            <v>NORMAL</v>
          </cell>
          <cell r="G5985" t="str">
            <v>031002004239847</v>
          </cell>
          <cell r="H5985">
            <v>44963</v>
          </cell>
          <cell r="I5985" t="str">
            <v>ENTREGADO</v>
          </cell>
          <cell r="J5985">
            <v>44966</v>
          </cell>
          <cell r="K5985" t="str">
            <v>FERNANDA JIMENEZ</v>
          </cell>
          <cell r="L5985" t="str">
            <v>CORAUTO CESAR GARCIA GUILLEN 634-830 25 DE JUNIO Y ARIZAGA ANTES DE PUENTE MACHALA/ LAS BRISA LA PROVIDENCIA 070216 EL ORO</v>
          </cell>
        </row>
        <row r="5986">
          <cell r="A5986" t="str">
            <v>98866010</v>
          </cell>
          <cell r="B5986">
            <v>510485</v>
          </cell>
          <cell r="C5986" t="str">
            <v>98866010</v>
          </cell>
          <cell r="D5986" t="str">
            <v>HYCITE</v>
          </cell>
          <cell r="E5986" t="str">
            <v>DESPACHO</v>
          </cell>
          <cell r="F5986" t="str">
            <v>NORMAL</v>
          </cell>
          <cell r="G5986" t="str">
            <v>ITQ6554</v>
          </cell>
          <cell r="H5986">
            <v>44963</v>
          </cell>
          <cell r="I5986" t="str">
            <v>ENTREGADO</v>
          </cell>
          <cell r="J5986">
            <v>44964</v>
          </cell>
          <cell r="K5986" t="str">
            <v>PABLO A FERNANDEZ</v>
          </cell>
          <cell r="L5986" t="str">
            <v>PASAJE BOLAA,OS E3 40 Y JORGE DROM   JIPIJAPA 170501 PICHINCHA</v>
          </cell>
        </row>
        <row r="5987">
          <cell r="A5987" t="str">
            <v>98871566</v>
          </cell>
          <cell r="B5987">
            <v>510486</v>
          </cell>
          <cell r="C5987" t="str">
            <v>98871566</v>
          </cell>
          <cell r="D5987" t="str">
            <v>HYCITE</v>
          </cell>
          <cell r="E5987" t="str">
            <v>DESPACHO</v>
          </cell>
          <cell r="F5987" t="str">
            <v>NORMAL</v>
          </cell>
          <cell r="G5987" t="str">
            <v>ITQ6555</v>
          </cell>
          <cell r="H5987">
            <v>44963</v>
          </cell>
          <cell r="I5987" t="str">
            <v>ENTREGADO</v>
          </cell>
          <cell r="J5987">
            <v>44966</v>
          </cell>
          <cell r="K5987" t="str">
            <v>RAMON ALZATE BEDOYA (S)</v>
          </cell>
          <cell r="L5987" t="str">
            <v>CALLE LOS ARUPOS Y CALLE LAS GARDENIAS URBANIZACIA,N LOS SAUCE CASA 12A QUITO POMASQUI 170208 PICHINCHA</v>
          </cell>
        </row>
        <row r="5988">
          <cell r="A5988" t="str">
            <v>98884543</v>
          </cell>
          <cell r="B5988">
            <v>510487</v>
          </cell>
          <cell r="C5988" t="str">
            <v>98884543</v>
          </cell>
          <cell r="D5988" t="str">
            <v>HYCITE</v>
          </cell>
          <cell r="E5988" t="str">
            <v>DESPACHO</v>
          </cell>
          <cell r="F5988" t="str">
            <v>NORMAL</v>
          </cell>
          <cell r="G5988" t="str">
            <v>ITQ6556</v>
          </cell>
          <cell r="H5988">
            <v>44963</v>
          </cell>
          <cell r="I5988" t="str">
            <v>ENTREGADO</v>
          </cell>
          <cell r="J5988">
            <v>44964</v>
          </cell>
          <cell r="K5988" t="str">
            <v>JUAN SOSA</v>
          </cell>
          <cell r="L5988" t="str">
            <v>AV. DELA PRENSA N45-195 YN45D INTERSECCION YACUMBI QUITO RUMIPAMBA 170510 PICHINCHA</v>
          </cell>
        </row>
        <row r="5989">
          <cell r="A5989" t="str">
            <v>98886678</v>
          </cell>
          <cell r="B5989">
            <v>510488</v>
          </cell>
          <cell r="C5989" t="str">
            <v>98886678</v>
          </cell>
          <cell r="D5989" t="str">
            <v>HYCITE</v>
          </cell>
          <cell r="E5989" t="str">
            <v>DESPACHO</v>
          </cell>
          <cell r="F5989" t="str">
            <v>NORMAL</v>
          </cell>
          <cell r="G5989" t="str">
            <v>031002004239832/011002000075263</v>
          </cell>
          <cell r="H5989">
            <v>44963</v>
          </cell>
          <cell r="I5989" t="str">
            <v>ENTREGADO</v>
          </cell>
          <cell r="J5989">
            <v>44971</v>
          </cell>
          <cell r="K5989" t="str">
            <v>ANTONIA ALVARADO</v>
          </cell>
          <cell r="L5989" t="str">
            <v>10 DE AGOSTO Y ESMERALDAS ATRAS DEL PARQUE LA BANDA COTACACHI / CENTRO SAN FRANCISCO 100309 IMBABURA</v>
          </cell>
        </row>
        <row r="5990">
          <cell r="A5990" t="str">
            <v>98888852</v>
          </cell>
          <cell r="B5990">
            <v>510489</v>
          </cell>
          <cell r="C5990" t="str">
            <v>98888852</v>
          </cell>
          <cell r="D5990" t="str">
            <v>HYCITE</v>
          </cell>
          <cell r="E5990" t="str">
            <v>DESPACHO</v>
          </cell>
          <cell r="F5990" t="str">
            <v>NORMAL</v>
          </cell>
          <cell r="G5990" t="str">
            <v>031002004239833</v>
          </cell>
          <cell r="H5990">
            <v>44963</v>
          </cell>
          <cell r="I5990" t="str">
            <v>ENTREGADO</v>
          </cell>
          <cell r="J5990">
            <v>44965</v>
          </cell>
          <cell r="K5990" t="str">
            <v>BOLIVAR B BRAVO BBRA</v>
          </cell>
          <cell r="L5990" t="str">
            <v>SECTOR TERMINAL TERRESTRE AV. DANIEL LEON BORJA Y JACINTO GONZALES P3  LIZARZABURU 060106 CHIMBORAZO</v>
          </cell>
        </row>
        <row r="5991">
          <cell r="A5991" t="str">
            <v>98897678</v>
          </cell>
          <cell r="B5991">
            <v>510490</v>
          </cell>
          <cell r="C5991" t="str">
            <v>98897678</v>
          </cell>
          <cell r="D5991" t="str">
            <v>HYCITE</v>
          </cell>
          <cell r="E5991" t="str">
            <v>DESPACHO</v>
          </cell>
          <cell r="F5991" t="str">
            <v>NORMAL</v>
          </cell>
          <cell r="G5991" t="str">
            <v>031002004239830</v>
          </cell>
          <cell r="H5991">
            <v>44963</v>
          </cell>
          <cell r="I5991" t="str">
            <v>ENTREGADO</v>
          </cell>
          <cell r="J5991">
            <v>44965</v>
          </cell>
          <cell r="K5991" t="str">
            <v>NELLY SORNOZA</v>
          </cell>
          <cell r="L5991" t="str">
            <v>COLINAS DE SAN LORENZO 0 Y SIN CALLE SECUNDARIA CASA DE 1 PISO COLOR TURQUEZA JIPIJAPA / JIPIJAPA DR. MIGUEL MORAN LUCIO 130601 MANABI</v>
          </cell>
        </row>
        <row r="5992">
          <cell r="A5992" t="str">
            <v>98899462</v>
          </cell>
          <cell r="B5992">
            <v>510491</v>
          </cell>
          <cell r="C5992" t="str">
            <v>98899462</v>
          </cell>
          <cell r="D5992" t="str">
            <v>HYCITE</v>
          </cell>
          <cell r="E5992" t="str">
            <v>DESPACHO</v>
          </cell>
          <cell r="F5992" t="str">
            <v>NORMAL</v>
          </cell>
          <cell r="G5992" t="str">
            <v>ITQ6557</v>
          </cell>
          <cell r="H5992">
            <v>44963</v>
          </cell>
          <cell r="I5992" t="str">
            <v>ENTREGADO</v>
          </cell>
          <cell r="J5992">
            <v>44964</v>
          </cell>
          <cell r="K5992" t="str">
            <v>TAMARA TORRES</v>
          </cell>
          <cell r="L5992" t="str">
            <v>AV REPUBLICA OE1-25 Y AV 10 DE AGOSTO JUNTO A SONY EN BAZAR REMATE QUITO // RUMIPAMBA RUMIPAMBA 170508 PICHINCHA</v>
          </cell>
        </row>
        <row r="5993">
          <cell r="A5993" t="str">
            <v>98900260</v>
          </cell>
          <cell r="B5993">
            <v>510492</v>
          </cell>
          <cell r="C5993" t="str">
            <v>98900260</v>
          </cell>
          <cell r="D5993" t="str">
            <v>HYCITE</v>
          </cell>
          <cell r="E5993" t="str">
            <v>DESPACHO</v>
          </cell>
          <cell r="F5993" t="str">
            <v>NORMAL</v>
          </cell>
          <cell r="G5993" t="str">
            <v>031002004239944</v>
          </cell>
          <cell r="H5993">
            <v>44963</v>
          </cell>
          <cell r="I5993" t="str">
            <v>ENTREGADO</v>
          </cell>
          <cell r="J5993">
            <v>44965</v>
          </cell>
          <cell r="K5993" t="str">
            <v>INES IZURIETA</v>
          </cell>
          <cell r="L5993" t="str">
            <v>AVENIDA JORGE VILLEGAS CALLE 2 A CAS 207 MALECON CDLA EL PIREO 1 FRENTE UNIANDES BABAHOYO // NORTE CAMILO PONCE 120102 LOS RIOS</v>
          </cell>
        </row>
        <row r="5994">
          <cell r="A5994" t="str">
            <v>98900370</v>
          </cell>
          <cell r="B5994">
            <v>510493</v>
          </cell>
          <cell r="C5994" t="str">
            <v>98900370</v>
          </cell>
          <cell r="D5994" t="str">
            <v>HYCITE</v>
          </cell>
          <cell r="E5994" t="str">
            <v>DESPACHO</v>
          </cell>
          <cell r="F5994" t="str">
            <v>NORMAL</v>
          </cell>
          <cell r="G5994" t="str">
            <v>031002004239834</v>
          </cell>
          <cell r="H5994">
            <v>44963</v>
          </cell>
          <cell r="I5994" t="str">
            <v>ENTREGADO</v>
          </cell>
          <cell r="J5994">
            <v>44965</v>
          </cell>
          <cell r="K5994" t="str">
            <v>VIRGINIA AMPUERO</v>
          </cell>
          <cell r="L5994" t="str">
            <v>CALLE 31 DICIEMBRE EUDORO LOOR PORTOVIEJO // FLORAN 5 ANDRES DE VERA 130107 MANABI</v>
          </cell>
        </row>
        <row r="5995">
          <cell r="A5995" t="str">
            <v>98900513</v>
          </cell>
          <cell r="B5995">
            <v>510494</v>
          </cell>
          <cell r="C5995" t="str">
            <v>98900513</v>
          </cell>
          <cell r="D5995" t="str">
            <v>HYCITE</v>
          </cell>
          <cell r="E5995" t="str">
            <v>DESPACHO</v>
          </cell>
          <cell r="F5995" t="str">
            <v>NORMAL</v>
          </cell>
          <cell r="G5995" t="str">
            <v>ITG6558</v>
          </cell>
          <cell r="H5995">
            <v>44963</v>
          </cell>
          <cell r="I5995" t="str">
            <v>ENTREGADO</v>
          </cell>
          <cell r="J5995">
            <v>44964</v>
          </cell>
          <cell r="K5995" t="str">
            <v>MARIA BUCHELI</v>
          </cell>
          <cell r="L5995" t="str">
            <v>ALBORS 12 ETAPA MZ 10 VILLA 16 GUAYAQUIL TARQUI 090501 GUAYAS</v>
          </cell>
        </row>
        <row r="5996">
          <cell r="A5996" t="str">
            <v>98901633</v>
          </cell>
          <cell r="B5996">
            <v>510495</v>
          </cell>
          <cell r="C5996" t="str">
            <v>98901633</v>
          </cell>
          <cell r="D5996" t="str">
            <v>HYCITE</v>
          </cell>
          <cell r="E5996" t="str">
            <v>DESPACHO</v>
          </cell>
          <cell r="F5996" t="str">
            <v>NORMAL</v>
          </cell>
          <cell r="G5996" t="str">
            <v>ITQ6559</v>
          </cell>
          <cell r="H5996">
            <v>44963</v>
          </cell>
          <cell r="I5996" t="str">
            <v>ENTREGADO</v>
          </cell>
          <cell r="J5996">
            <v>44964</v>
          </cell>
          <cell r="K5996" t="str">
            <v>JOSE VINICIO MEJIA BARRERA(S)</v>
          </cell>
          <cell r="L5996" t="str">
            <v>CITO JARDINES DE CARCELEN CASA B48 PANAMERICANA NORTE KM 5 1/2 QUITO DISTRITO METROPOLIT CARCELEN 170302 PASTAZA</v>
          </cell>
        </row>
        <row r="5997">
          <cell r="A5997" t="str">
            <v>98901702</v>
          </cell>
          <cell r="B5997">
            <v>510496</v>
          </cell>
          <cell r="C5997" t="str">
            <v>98901702</v>
          </cell>
          <cell r="D5997" t="str">
            <v>HYCITE</v>
          </cell>
          <cell r="E5997" t="str">
            <v>DESPACHO</v>
          </cell>
          <cell r="F5997" t="str">
            <v>NORMAL</v>
          </cell>
          <cell r="G5997" t="str">
            <v>031002004239835</v>
          </cell>
          <cell r="H5997">
            <v>44963</v>
          </cell>
          <cell r="I5997" t="str">
            <v>ENTREGADO</v>
          </cell>
          <cell r="J5997">
            <v>44967</v>
          </cell>
          <cell r="K5997" t="str">
            <v>JONATHAN HEREDIA</v>
          </cell>
          <cell r="L5997" t="str">
            <v>27 DE MAYO #3002 ENTRE LA J Y K BABAHOYO//BABAHOYO CLEMENTE BAQUERIZO 120102 LOS RIOS</v>
          </cell>
        </row>
        <row r="5998">
          <cell r="A5998" t="str">
            <v>98901857</v>
          </cell>
          <cell r="B5998">
            <v>510497</v>
          </cell>
          <cell r="C5998" t="str">
            <v>98901857</v>
          </cell>
          <cell r="D5998" t="str">
            <v>HYCITE</v>
          </cell>
          <cell r="E5998" t="str">
            <v>DESPACHO</v>
          </cell>
          <cell r="F5998" t="str">
            <v>NORMAL</v>
          </cell>
          <cell r="G5998" t="str">
            <v>031002004239836</v>
          </cell>
          <cell r="H5998">
            <v>44963</v>
          </cell>
          <cell r="I5998" t="str">
            <v>ENTREGADO</v>
          </cell>
          <cell r="J5998">
            <v>44972</v>
          </cell>
          <cell r="K5998" t="str">
            <v>DAISY ARAY</v>
          </cell>
          <cell r="L5998" t="str">
            <v>CDLA LOS OLIVOS CALLE PRINCIPAL ATRAS DEL REST SU CASA CALLEJON DETIENDA PORTOVIEJO / PORTOVIEJO ANDRES DE VERA 130101 MANABI</v>
          </cell>
        </row>
        <row r="5999">
          <cell r="A5999" t="str">
            <v>98902730</v>
          </cell>
          <cell r="B5999">
            <v>510498</v>
          </cell>
          <cell r="C5999" t="str">
            <v>98902730</v>
          </cell>
          <cell r="D5999" t="str">
            <v>HYCITE</v>
          </cell>
          <cell r="E5999" t="str">
            <v>DESPACHO</v>
          </cell>
          <cell r="F5999" t="str">
            <v>NORMAL</v>
          </cell>
          <cell r="G5999" t="str">
            <v>ITQ6560 / ITQ6991</v>
          </cell>
          <cell r="H5999">
            <v>44963</v>
          </cell>
          <cell r="I5999" t="str">
            <v>ENTREGADO</v>
          </cell>
          <cell r="J5999">
            <v>44970</v>
          </cell>
          <cell r="K5999" t="str">
            <v>DAVID ARIAS</v>
          </cell>
          <cell r="L5999" t="str">
            <v>JULIO TEODORO SALEM N57-181 Y MANUEL GODOY PROVINCIA: PICHINCHA CANTON: QUITO PARROQUIA: LA BONANZA LOCALIDAD: KENNEDY</v>
          </cell>
        </row>
        <row r="6000">
          <cell r="A6000" t="str">
            <v>98902825</v>
          </cell>
          <cell r="B6000">
            <v>510499</v>
          </cell>
          <cell r="C6000" t="str">
            <v>98902825</v>
          </cell>
          <cell r="D6000" t="str">
            <v>HYCITE</v>
          </cell>
          <cell r="E6000" t="str">
            <v>DESPACHO</v>
          </cell>
          <cell r="F6000" t="str">
            <v>NORMAL</v>
          </cell>
          <cell r="G6000" t="str">
            <v>ITG6561</v>
          </cell>
          <cell r="H6000">
            <v>44963</v>
          </cell>
          <cell r="I6000" t="str">
            <v>ENTREGADO</v>
          </cell>
          <cell r="J6000">
            <v>44964</v>
          </cell>
          <cell r="K6000" t="str">
            <v>SANTA RAMIREZ</v>
          </cell>
          <cell r="L6000" t="str">
            <v>URB BOSQUES DE LA COSTA ETAPA AURA MZ-597 VILLA-5 GUAYAQUIL // VILLA LA COSTA TARQUI 090905 GUAYAS</v>
          </cell>
        </row>
        <row r="6001">
          <cell r="A6001" t="str">
            <v>414890092</v>
          </cell>
          <cell r="B6001">
            <v>510467</v>
          </cell>
          <cell r="C6001" t="str">
            <v>414890092</v>
          </cell>
          <cell r="D6001" t="str">
            <v>FLEXTUENTI</v>
          </cell>
          <cell r="E6001" t="str">
            <v>DESPACHO</v>
          </cell>
          <cell r="F6001" t="str">
            <v>NORMAL</v>
          </cell>
          <cell r="G6001" t="str">
            <v>IC6573</v>
          </cell>
          <cell r="H6001">
            <v>44963</v>
          </cell>
          <cell r="I6001" t="str">
            <v>ENTREGADO</v>
          </cell>
          <cell r="J6001">
            <v>44966</v>
          </cell>
          <cell r="K6001" t="str">
            <v>christian caguana</v>
          </cell>
          <cell r="L6001" t="str">
            <v>SUCRE AV 10 DE AGOSTO SN  MIGUEL DIAZ</v>
          </cell>
        </row>
        <row r="6002">
          <cell r="A6002" t="str">
            <v>414890153</v>
          </cell>
          <cell r="B6002">
            <v>510468</v>
          </cell>
          <cell r="C6002" t="str">
            <v>414890153</v>
          </cell>
          <cell r="D6002" t="str">
            <v>FLEXTUENTI</v>
          </cell>
          <cell r="E6002" t="str">
            <v>DESPACHO</v>
          </cell>
          <cell r="F6002" t="str">
            <v>NORMAL</v>
          </cell>
          <cell r="G6002" t="str">
            <v>IC6572</v>
          </cell>
          <cell r="H6002">
            <v>44963</v>
          </cell>
          <cell r="I6002" t="str">
            <v>ENTREGADO</v>
          </cell>
          <cell r="J6002">
            <v>44966</v>
          </cell>
          <cell r="K6002" t="str">
            <v>marco velesaca mogrovejo</v>
          </cell>
          <cell r="L6002" t="str">
            <v>YANUNCAY AV  24 DE MAYO 250  PASEO RIO TARQUI</v>
          </cell>
        </row>
        <row r="6003">
          <cell r="A6003" t="str">
            <v>414890796</v>
          </cell>
          <cell r="B6003">
            <v>510469</v>
          </cell>
          <cell r="C6003" t="str">
            <v>414890796</v>
          </cell>
          <cell r="D6003" t="str">
            <v>FLEXTUENTI</v>
          </cell>
          <cell r="E6003" t="str">
            <v>DESPACHO</v>
          </cell>
          <cell r="F6003" t="str">
            <v>NORMAL</v>
          </cell>
          <cell r="G6003" t="str">
            <v>031080414890796</v>
          </cell>
          <cell r="H6003">
            <v>44963</v>
          </cell>
          <cell r="I6003" t="str">
            <v>ENTREGADO</v>
          </cell>
          <cell r="J6003">
            <v>44964</v>
          </cell>
          <cell r="K6003" t="str">
            <v>David Torres</v>
          </cell>
          <cell r="L6003" t="str">
            <v>LA AURORA  AV LEON FEBRES CORDERO MNZ 13 VILLA 15 SN</v>
          </cell>
        </row>
        <row r="6004">
          <cell r="A6004" t="str">
            <v>414890828</v>
          </cell>
          <cell r="B6004">
            <v>510470</v>
          </cell>
          <cell r="C6004" t="str">
            <v>414890828</v>
          </cell>
          <cell r="D6004" t="str">
            <v>FLEXTUENTI</v>
          </cell>
          <cell r="E6004" t="str">
            <v>DESPACHO</v>
          </cell>
          <cell r="F6004" t="str">
            <v>NORMAL</v>
          </cell>
          <cell r="G6004" t="str">
            <v>FT84297</v>
          </cell>
          <cell r="H6004">
            <v>44963</v>
          </cell>
          <cell r="I6004" t="str">
            <v>ENTREGADO</v>
          </cell>
          <cell r="J6004">
            <v>44964</v>
          </cell>
          <cell r="K6004" t="str">
            <v>Francisco Xavier Garcia Cruz</v>
          </cell>
          <cell r="L6004" t="str">
            <v>LETAMENDI   CALLE DOMINGO SAVIO  CASA 717  AV 16A S</v>
          </cell>
        </row>
        <row r="6005">
          <cell r="A6005" t="str">
            <v>414890851</v>
          </cell>
          <cell r="B6005">
            <v>510471</v>
          </cell>
          <cell r="C6005" t="str">
            <v>414890851</v>
          </cell>
          <cell r="D6005" t="str">
            <v>FLEXTUENTI</v>
          </cell>
          <cell r="E6005" t="str">
            <v>DESPACHO</v>
          </cell>
          <cell r="F6005" t="str">
            <v>DERIVADO PICK UP</v>
          </cell>
          <cell r="G6005" t="str">
            <v>031080414890851</v>
          </cell>
          <cell r="H6005">
            <v>44963</v>
          </cell>
          <cell r="I6005" t="str">
            <v>ENTREGADO</v>
          </cell>
          <cell r="J6005">
            <v>44965</v>
          </cell>
          <cell r="K6005" t="str">
            <v>Cristofer Velasco</v>
          </cell>
          <cell r="L6005" t="str">
            <v>OFICINA TRAMACO LATACUNGA</v>
          </cell>
        </row>
        <row r="6006">
          <cell r="A6006" t="str">
            <v>414890856</v>
          </cell>
          <cell r="B6006">
            <v>510472</v>
          </cell>
          <cell r="C6006" t="str">
            <v>414890856</v>
          </cell>
          <cell r="D6006" t="str">
            <v>FLEXTUENTI</v>
          </cell>
          <cell r="E6006" t="str">
            <v>DESPACHO</v>
          </cell>
          <cell r="F6006" t="str">
            <v>NORMAL</v>
          </cell>
          <cell r="G6006" t="str">
            <v>FT84232</v>
          </cell>
          <cell r="H6006">
            <v>44963</v>
          </cell>
          <cell r="I6006" t="str">
            <v>ENTREGADO</v>
          </cell>
          <cell r="J6006">
            <v>44964</v>
          </cell>
          <cell r="K6006" t="str">
            <v>David Mendez</v>
          </cell>
          <cell r="L6006" t="str">
            <v>TUMBACO CALLE PSJE  OSORIO SN  JUAN LOVATO</v>
          </cell>
        </row>
        <row r="6007">
          <cell r="A6007" t="str">
            <v>414890972</v>
          </cell>
          <cell r="B6007">
            <v>510473</v>
          </cell>
          <cell r="C6007" t="str">
            <v>414890972</v>
          </cell>
          <cell r="D6007" t="str">
            <v>FLEXTUENTI</v>
          </cell>
          <cell r="E6007" t="str">
            <v>DESPACHO</v>
          </cell>
          <cell r="F6007" t="str">
            <v>NORMAL</v>
          </cell>
          <cell r="G6007" t="str">
            <v>FT84296</v>
          </cell>
          <cell r="H6007">
            <v>44963</v>
          </cell>
          <cell r="I6007" t="str">
            <v>ENTREGADO</v>
          </cell>
          <cell r="J6007">
            <v>44964</v>
          </cell>
          <cell r="K6007" t="str">
            <v>Hector Alejandro Aragundi Ortiz</v>
          </cell>
          <cell r="L6007" t="str">
            <v>OLMEDO  CHIRIBOGA  SN PASEO ELEVADO AV CHIMBORAZO</v>
          </cell>
        </row>
        <row r="6008">
          <cell r="A6008" t="str">
            <v>414891019</v>
          </cell>
          <cell r="B6008">
            <v>510474</v>
          </cell>
          <cell r="C6008" t="str">
            <v>414891019</v>
          </cell>
          <cell r="D6008" t="str">
            <v>FLEXTUENTI</v>
          </cell>
          <cell r="E6008" t="str">
            <v>DESPACHO</v>
          </cell>
          <cell r="F6008" t="str">
            <v>DERIVADO PICK UP</v>
          </cell>
          <cell r="G6008" t="str">
            <v>031080414891019</v>
          </cell>
          <cell r="H6008">
            <v>44963</v>
          </cell>
          <cell r="I6008" t="str">
            <v>DEVOLUCION_EN_PROCESO</v>
          </cell>
          <cell r="J6008">
            <v>44971</v>
          </cell>
          <cell r="K6008" t="str">
            <v>Cristhian Vinces</v>
          </cell>
          <cell r="L6008" t="str">
            <v>OFICINA TRAMACO PORTOVIEJO CENTRO DE DISTRIBUCION</v>
          </cell>
        </row>
        <row r="6009">
          <cell r="A6009" t="str">
            <v>414891026</v>
          </cell>
          <cell r="B6009">
            <v>510475</v>
          </cell>
          <cell r="C6009" t="str">
            <v>414891026</v>
          </cell>
          <cell r="D6009" t="str">
            <v>FLEXTUENTI</v>
          </cell>
          <cell r="E6009" t="str">
            <v>DESPACHO</v>
          </cell>
          <cell r="F6009" t="str">
            <v>NORMAL</v>
          </cell>
          <cell r="G6009" t="str">
            <v>031080414891026</v>
          </cell>
          <cell r="H6009">
            <v>44963</v>
          </cell>
          <cell r="I6009" t="str">
            <v>ENTREGADO</v>
          </cell>
          <cell r="J6009">
            <v>44964</v>
          </cell>
          <cell r="K6009" t="str">
            <v>Jairo POVEDA</v>
          </cell>
          <cell r="L6009" t="str">
            <v>ZARACAY  AV DE LOS TSACHILAS SN CALLE ABRAHAM CALAZACON</v>
          </cell>
        </row>
        <row r="6010">
          <cell r="A6010" t="str">
            <v>414891122</v>
          </cell>
          <cell r="B6010">
            <v>510476</v>
          </cell>
          <cell r="C6010" t="str">
            <v>414891122</v>
          </cell>
          <cell r="D6010" t="str">
            <v>FLEXTUENTI</v>
          </cell>
          <cell r="E6010" t="str">
            <v>DESPACHO</v>
          </cell>
          <cell r="F6010" t="str">
            <v>NORMAL</v>
          </cell>
          <cell r="G6010" t="str">
            <v>031080414891122</v>
          </cell>
          <cell r="H6010">
            <v>44963</v>
          </cell>
          <cell r="I6010" t="str">
            <v>ENTREGADO</v>
          </cell>
          <cell r="J6010">
            <v>44965</v>
          </cell>
          <cell r="K6010" t="str">
            <v>Myriam geoconda Cedeno Mendoza</v>
          </cell>
          <cell r="L6010" t="str">
            <v>BALZAR CALLE LA PAZ SN  AV  DAULE</v>
          </cell>
        </row>
        <row r="6011">
          <cell r="A6011" t="str">
            <v>414891126</v>
          </cell>
          <cell r="B6011">
            <v>510477</v>
          </cell>
          <cell r="C6011" t="str">
            <v>414891126</v>
          </cell>
          <cell r="D6011" t="str">
            <v>FLEXTUENTI</v>
          </cell>
          <cell r="E6011" t="str">
            <v>DESPACHO</v>
          </cell>
          <cell r="F6011" t="str">
            <v>DERIVADO PICK UP</v>
          </cell>
          <cell r="G6011" t="str">
            <v>031080414891126</v>
          </cell>
          <cell r="H6011">
            <v>44963</v>
          </cell>
          <cell r="I6011" t="str">
            <v>DEVOLUCION_EN_PROCESO</v>
          </cell>
          <cell r="J6011">
            <v>44971</v>
          </cell>
          <cell r="K6011" t="str">
            <v>Elias Mestanza</v>
          </cell>
          <cell r="L6011" t="str">
            <v>OFICINA TRAMACO SAN MARINO</v>
          </cell>
        </row>
        <row r="6012">
          <cell r="A6012" t="str">
            <v>414891155</v>
          </cell>
          <cell r="B6012">
            <v>510478</v>
          </cell>
          <cell r="C6012" t="str">
            <v>414891155</v>
          </cell>
          <cell r="D6012" t="str">
            <v>FLEXTUENTI</v>
          </cell>
          <cell r="E6012" t="str">
            <v>DESPACHO</v>
          </cell>
          <cell r="F6012" t="str">
            <v>NORMAL</v>
          </cell>
          <cell r="G6012" t="str">
            <v>FT84233</v>
          </cell>
          <cell r="H6012">
            <v>44963</v>
          </cell>
          <cell r="I6012" t="str">
            <v>ENTREGADO</v>
          </cell>
          <cell r="J6012">
            <v>44964</v>
          </cell>
          <cell r="K6012" t="str">
            <v>Joni Iza</v>
          </cell>
          <cell r="L6012" t="str">
            <v>CHIMBACALLE  CALLE PEDRO PINTO GUZMAN  E 34  NAPO</v>
          </cell>
        </row>
        <row r="6013">
          <cell r="A6013" t="str">
            <v>424225274</v>
          </cell>
          <cell r="B6013">
            <v>510479</v>
          </cell>
          <cell r="C6013" t="str">
            <v>424225274</v>
          </cell>
          <cell r="D6013" t="str">
            <v>FLEXTUENTI</v>
          </cell>
          <cell r="E6013" t="str">
            <v>DESPACHO</v>
          </cell>
          <cell r="F6013" t="str">
            <v>NORMAL</v>
          </cell>
          <cell r="G6013" t="str">
            <v>031080424225274</v>
          </cell>
          <cell r="H6013">
            <v>44963</v>
          </cell>
          <cell r="I6013" t="str">
            <v>ENTREGADO</v>
          </cell>
          <cell r="J6013">
            <v>44965</v>
          </cell>
          <cell r="K6013" t="str">
            <v>David Daniel Flores Leon</v>
          </cell>
          <cell r="L6013" t="str">
            <v>PASCUALES   AV 41 NO  SN  CALLE 30 NO</v>
          </cell>
        </row>
        <row r="6014">
          <cell r="A6014" t="str">
            <v>424225883</v>
          </cell>
          <cell r="B6014">
            <v>510480</v>
          </cell>
          <cell r="C6014" t="str">
            <v>424225883</v>
          </cell>
          <cell r="D6014" t="str">
            <v>FLEXTUENTI</v>
          </cell>
          <cell r="E6014" t="str">
            <v>DESPACHO</v>
          </cell>
          <cell r="F6014" t="str">
            <v>NORMAL</v>
          </cell>
          <cell r="G6014" t="str">
            <v>031080424225883</v>
          </cell>
          <cell r="H6014">
            <v>44963</v>
          </cell>
          <cell r="I6014" t="str">
            <v>ENTREGADO</v>
          </cell>
          <cell r="J6014">
            <v>44964</v>
          </cell>
          <cell r="K6014" t="str">
            <v>Jessica Gomez Guzman</v>
          </cell>
          <cell r="L6014" t="str">
            <v>CAMILO ANDRADE  9 DE OCTUBRE SN 24 DE MAYO</v>
          </cell>
        </row>
        <row r="6015">
          <cell r="A6015" t="str">
            <v>424225906</v>
          </cell>
          <cell r="B6015">
            <v>510481</v>
          </cell>
          <cell r="C6015" t="str">
            <v>424225906</v>
          </cell>
          <cell r="D6015" t="str">
            <v>FLEXTUENTI</v>
          </cell>
          <cell r="E6015" t="str">
            <v>DESPACHO</v>
          </cell>
          <cell r="F6015" t="str">
            <v>NORMAL</v>
          </cell>
          <cell r="G6015" t="str">
            <v>031080424225906</v>
          </cell>
          <cell r="H6015">
            <v>44963</v>
          </cell>
          <cell r="I6015" t="str">
            <v>ENTREGADO</v>
          </cell>
          <cell r="J6015">
            <v>44964</v>
          </cell>
          <cell r="K6015" t="str">
            <v>Kristhelle Condolo Lara</v>
          </cell>
          <cell r="L6015" t="str">
            <v>CHONGON KM 24 VIA LA COSTA  MZ  10 VILLA 1  VIA CHONGON</v>
          </cell>
        </row>
        <row r="6016">
          <cell r="A6016" t="str">
            <v>424225934</v>
          </cell>
          <cell r="B6016">
            <v>510482</v>
          </cell>
          <cell r="C6016" t="str">
            <v>424225934</v>
          </cell>
          <cell r="D6016" t="str">
            <v>FLEXTUENTI</v>
          </cell>
          <cell r="E6016" t="str">
            <v>DESPACHO</v>
          </cell>
          <cell r="F6016" t="str">
            <v>NORMAL</v>
          </cell>
          <cell r="G6016" t="str">
            <v>031080424225934</v>
          </cell>
          <cell r="H6016">
            <v>44963</v>
          </cell>
          <cell r="I6016" t="str">
            <v>ENTREGADO</v>
          </cell>
          <cell r="J6016">
            <v>44965</v>
          </cell>
          <cell r="K6016" t="str">
            <v>Manuel Guaillas</v>
          </cell>
          <cell r="L6016" t="str">
            <v>ZARUMA CALLE MARCELO ZAMBRANO SN  CALLE DON BOSCO</v>
          </cell>
        </row>
        <row r="6017">
          <cell r="A6017" t="str">
            <v>424225971</v>
          </cell>
          <cell r="B6017">
            <v>510483</v>
          </cell>
          <cell r="C6017" t="str">
            <v>424225971</v>
          </cell>
          <cell r="D6017" t="str">
            <v>FLEXTUENTI</v>
          </cell>
          <cell r="E6017" t="str">
            <v>DESPACHO</v>
          </cell>
          <cell r="F6017" t="str">
            <v>DERIVADO PICK UP</v>
          </cell>
          <cell r="G6017" t="str">
            <v>031080424225971</v>
          </cell>
          <cell r="H6017">
            <v>44963</v>
          </cell>
          <cell r="I6017" t="str">
            <v>ENTREGADO</v>
          </cell>
          <cell r="J6017">
            <v>44966</v>
          </cell>
          <cell r="K6017" t="str">
            <v>Gema Patricia Bermudez Vera</v>
          </cell>
          <cell r="L6017" t="str">
            <v>OFICINA TRAMACO TOSAGUA</v>
          </cell>
        </row>
        <row r="6018">
          <cell r="A6018" t="str">
            <v>WS414891027</v>
          </cell>
          <cell r="B6018">
            <v>510484</v>
          </cell>
          <cell r="C6018" t="str">
            <v>WS414891027</v>
          </cell>
          <cell r="D6018" t="str">
            <v>FLEXTUENTI</v>
          </cell>
          <cell r="E6018" t="str">
            <v>DESPACHO</v>
          </cell>
          <cell r="F6018" t="str">
            <v>NORMAL</v>
          </cell>
          <cell r="G6018" t="str">
            <v>FT84295</v>
          </cell>
          <cell r="H6018">
            <v>44963</v>
          </cell>
          <cell r="I6018" t="str">
            <v>ENTREGADO</v>
          </cell>
          <cell r="J6018">
            <v>44964</v>
          </cell>
          <cell r="K6018" t="str">
            <v>Dagmar Valverde</v>
          </cell>
          <cell r="L6018" t="str">
            <v>TARQUI (GY)   AV EDUARDO SOLA FRANCO MZ332  SL 11 SN O AV 43 NO</v>
          </cell>
        </row>
        <row r="6019">
          <cell r="A6019" t="str">
            <v>22317</v>
          </cell>
          <cell r="B6019">
            <v>510433</v>
          </cell>
          <cell r="C6019" t="str">
            <v>22317</v>
          </cell>
          <cell r="D6019" t="str">
            <v>MDELIVERY</v>
          </cell>
          <cell r="E6019" t="str">
            <v>DESPACHO</v>
          </cell>
          <cell r="F6019" t="str">
            <v>NORMAL</v>
          </cell>
          <cell r="G6019" t="str">
            <v>FT84256</v>
          </cell>
          <cell r="H6019">
            <v>44963</v>
          </cell>
          <cell r="I6019" t="str">
            <v>ENTREGADO</v>
          </cell>
          <cell r="J6019">
            <v>44964</v>
          </cell>
          <cell r="K6019" t="str">
            <v>JOEL ALEXANDER PACHACAMA TAIPE</v>
          </cell>
          <cell r="L6019" t="str">
            <v>CENTRO HISTORICO CALLE FRANCISCO DE PINARGOTE  SN  Y JUAN SOTO</v>
          </cell>
        </row>
        <row r="6020">
          <cell r="A6020" t="str">
            <v>22900</v>
          </cell>
          <cell r="B6020">
            <v>510434</v>
          </cell>
          <cell r="C6020" t="str">
            <v>22900</v>
          </cell>
          <cell r="D6020" t="str">
            <v>MDELIVERY</v>
          </cell>
          <cell r="E6020" t="str">
            <v>DESPACHO</v>
          </cell>
          <cell r="F6020" t="str">
            <v>NORMAL</v>
          </cell>
          <cell r="G6020" t="str">
            <v>031080000022900</v>
          </cell>
          <cell r="H6020">
            <v>44963</v>
          </cell>
          <cell r="I6020" t="str">
            <v>ENTREGADO</v>
          </cell>
          <cell r="J6020">
            <v>44964</v>
          </cell>
          <cell r="K6020" t="str">
            <v>SHIRLEY MARJORIE ANGEL MERCHAN</v>
          </cell>
          <cell r="L6020" t="str">
            <v>PASCUALES VIA A DAULE KM 16 Y MEDIO</v>
          </cell>
        </row>
        <row r="6021">
          <cell r="A6021" t="str">
            <v>27198</v>
          </cell>
          <cell r="B6021">
            <v>510435</v>
          </cell>
          <cell r="C6021" t="str">
            <v>27198</v>
          </cell>
          <cell r="D6021" t="str">
            <v>MDELIVERY</v>
          </cell>
          <cell r="E6021" t="str">
            <v>DESPACHO</v>
          </cell>
          <cell r="F6021" t="str">
            <v>DERIVADO PICK UP</v>
          </cell>
          <cell r="G6021" t="str">
            <v>031080000027198</v>
          </cell>
          <cell r="H6021">
            <v>44963</v>
          </cell>
          <cell r="I6021" t="str">
            <v>ENTREGADO</v>
          </cell>
          <cell r="J6021">
            <v>44965</v>
          </cell>
          <cell r="K6021" t="str">
            <v>JANINA MARICELA SANTISTEVAN MORALES</v>
          </cell>
          <cell r="L6021" t="str">
            <v>OFICINA TRAMACO CENTRO DE DISTRIBUCION VIA A DAULE</v>
          </cell>
        </row>
        <row r="6022">
          <cell r="A6022" t="str">
            <v>27249</v>
          </cell>
          <cell r="B6022">
            <v>510437</v>
          </cell>
          <cell r="C6022" t="str">
            <v>27249</v>
          </cell>
          <cell r="D6022" t="str">
            <v>MDELIVERY</v>
          </cell>
          <cell r="E6022" t="str">
            <v>DESPACHO</v>
          </cell>
          <cell r="F6022" t="str">
            <v>NORMAL</v>
          </cell>
          <cell r="G6022" t="str">
            <v>FT84291</v>
          </cell>
          <cell r="H6022">
            <v>44963</v>
          </cell>
          <cell r="I6022" t="str">
            <v>ENTREGADO</v>
          </cell>
          <cell r="J6022">
            <v>44965</v>
          </cell>
          <cell r="K6022" t="str">
            <v>WILLIANS GEOVANNY GUERRERO VERA</v>
          </cell>
          <cell r="L6022" t="str">
            <v>TARQUI  BASTION POPULAR BLOQUE 10 MZ 1204  SOLAR 18 VIA PERIMETRAL</v>
          </cell>
        </row>
        <row r="6023">
          <cell r="A6023" t="str">
            <v>27311</v>
          </cell>
          <cell r="B6023">
            <v>510439</v>
          </cell>
          <cell r="C6023" t="str">
            <v>27311</v>
          </cell>
          <cell r="D6023" t="str">
            <v>MDELIVERY</v>
          </cell>
          <cell r="E6023" t="str">
            <v>DESPACHO</v>
          </cell>
          <cell r="F6023" t="str">
            <v>NORMAL</v>
          </cell>
          <cell r="G6023" t="str">
            <v>FT84303</v>
          </cell>
          <cell r="H6023">
            <v>44963</v>
          </cell>
          <cell r="I6023" t="str">
            <v>ENTREGADO</v>
          </cell>
          <cell r="J6023">
            <v>44964</v>
          </cell>
          <cell r="K6023" t="str">
            <v>MARCIA ESTELA MONTOYA APRAEZ</v>
          </cell>
          <cell r="L6023" t="str">
            <v>TARQUI CIUDADELA LA ALEGRIA  MZ 1521 VILLA 1</v>
          </cell>
        </row>
        <row r="6024">
          <cell r="A6024" t="str">
            <v>27559</v>
          </cell>
          <cell r="B6024">
            <v>510440</v>
          </cell>
          <cell r="C6024" t="str">
            <v>27559</v>
          </cell>
          <cell r="D6024" t="str">
            <v>MDELIVERY</v>
          </cell>
          <cell r="E6024" t="str">
            <v>DESPACHO</v>
          </cell>
          <cell r="F6024" t="str">
            <v>DERIVADO PICK UP</v>
          </cell>
          <cell r="G6024" t="str">
            <v>031080000027559</v>
          </cell>
          <cell r="H6024">
            <v>44963</v>
          </cell>
          <cell r="I6024" t="str">
            <v>DEVOLUCION_EN_PROCESO</v>
          </cell>
          <cell r="J6024">
            <v>44971</v>
          </cell>
          <cell r="K6024" t="str">
            <v>HERNAN FERNANDO CHIARMACH KAIKIAT</v>
          </cell>
          <cell r="L6024" t="str">
            <v>OFICINA TRAMACO MACAS</v>
          </cell>
        </row>
        <row r="6025">
          <cell r="A6025" t="str">
            <v>2798</v>
          </cell>
          <cell r="B6025">
            <v>510441</v>
          </cell>
          <cell r="C6025" t="str">
            <v>2798</v>
          </cell>
          <cell r="D6025" t="str">
            <v>MDELIVERY</v>
          </cell>
          <cell r="E6025" t="str">
            <v>DESPACHO</v>
          </cell>
          <cell r="F6025" t="str">
            <v>NORMAL</v>
          </cell>
          <cell r="G6025" t="str">
            <v>031080000002798</v>
          </cell>
          <cell r="H6025">
            <v>44963</v>
          </cell>
          <cell r="I6025" t="str">
            <v>ENTREGADO</v>
          </cell>
          <cell r="J6025">
            <v>44966</v>
          </cell>
          <cell r="K6025" t="str">
            <v>MANUELA JUANA SALAZAR MARTINEZ</v>
          </cell>
          <cell r="L6025" t="str">
            <v>JIPIJAPA CALLE NOBOA SN CALLE ESCOBEDO</v>
          </cell>
        </row>
        <row r="6026">
          <cell r="A6026" t="str">
            <v>28047</v>
          </cell>
          <cell r="B6026">
            <v>510442</v>
          </cell>
          <cell r="C6026" t="str">
            <v>28047</v>
          </cell>
          <cell r="D6026" t="str">
            <v>MDELIVERY</v>
          </cell>
          <cell r="E6026" t="str">
            <v>DESPACHO</v>
          </cell>
          <cell r="F6026" t="str">
            <v>NORMAL</v>
          </cell>
          <cell r="G6026" t="str">
            <v>031080000028047</v>
          </cell>
          <cell r="H6026">
            <v>44963</v>
          </cell>
          <cell r="I6026" t="str">
            <v>ENTREGADO</v>
          </cell>
          <cell r="J6026">
            <v>44964</v>
          </cell>
          <cell r="K6026" t="str">
            <v>JOSEPH OMAR MORALES GRANDA</v>
          </cell>
          <cell r="L6026" t="str">
            <v>OTAVALO CALLE BOLIVAR  SN  E ISAAC J BARRERA</v>
          </cell>
        </row>
        <row r="6027">
          <cell r="A6027" t="str">
            <v>28226</v>
          </cell>
          <cell r="B6027">
            <v>510443</v>
          </cell>
          <cell r="C6027" t="str">
            <v>28226</v>
          </cell>
          <cell r="D6027" t="str">
            <v>MDELIVERY</v>
          </cell>
          <cell r="E6027" t="str">
            <v>DESPACHO</v>
          </cell>
          <cell r="F6027" t="str">
            <v>NORMAL</v>
          </cell>
          <cell r="G6027" t="str">
            <v>031080000028226</v>
          </cell>
          <cell r="H6027">
            <v>44963</v>
          </cell>
          <cell r="I6027" t="str">
            <v>ENTREGADO</v>
          </cell>
          <cell r="J6027">
            <v>44967</v>
          </cell>
          <cell r="K6027" t="str">
            <v>JONATHAN HECTOR  TOAQUIZA SOTO</v>
          </cell>
          <cell r="L6027" t="str">
            <v xml:space="preserve">CONOCOTO, HUAYNA CAPAC Y AV CAMILO PONCE ENRIQUEZ </v>
          </cell>
        </row>
        <row r="6028">
          <cell r="A6028" t="str">
            <v>28627</v>
          </cell>
          <cell r="B6028">
            <v>510444</v>
          </cell>
          <cell r="C6028" t="str">
            <v>28627</v>
          </cell>
          <cell r="D6028" t="str">
            <v>MDELIVERY</v>
          </cell>
          <cell r="E6028" t="str">
            <v>DESPACHO</v>
          </cell>
          <cell r="F6028" t="str">
            <v>DERIVADO PICK UP</v>
          </cell>
          <cell r="G6028" t="str">
            <v>031080000028627</v>
          </cell>
          <cell r="H6028">
            <v>44963</v>
          </cell>
          <cell r="I6028" t="str">
            <v>DEVOLUCION_EN_PROCESO</v>
          </cell>
          <cell r="J6028">
            <v>44971</v>
          </cell>
          <cell r="K6028" t="str">
            <v>LUIS ALFREDO LIRIO BARREZUETA</v>
          </cell>
          <cell r="L6028" t="str">
            <v>OFICINA TRAMACO SAN LORENZO</v>
          </cell>
        </row>
        <row r="6029">
          <cell r="A6029" t="str">
            <v>29263</v>
          </cell>
          <cell r="B6029">
            <v>510445</v>
          </cell>
          <cell r="C6029" t="str">
            <v>29263</v>
          </cell>
          <cell r="D6029" t="str">
            <v>MDELIVERY</v>
          </cell>
          <cell r="E6029" t="str">
            <v>DESPACHO</v>
          </cell>
          <cell r="F6029" t="str">
            <v>NORMAL</v>
          </cell>
          <cell r="G6029" t="str">
            <v>FT84255</v>
          </cell>
          <cell r="H6029">
            <v>44963</v>
          </cell>
          <cell r="I6029" t="str">
            <v>ENTREGADO</v>
          </cell>
          <cell r="J6029">
            <v>44964</v>
          </cell>
          <cell r="K6029" t="str">
            <v>NESTOR JAVIER PANCHI HERRERA</v>
          </cell>
          <cell r="L6029" t="str">
            <v>CHIMBACALLE     AV LAURO GERRERO  S10 310 CALLE JUAN TORRES</v>
          </cell>
        </row>
        <row r="6030">
          <cell r="A6030" t="str">
            <v>29478</v>
          </cell>
          <cell r="B6030">
            <v>510446</v>
          </cell>
          <cell r="C6030" t="str">
            <v>29478</v>
          </cell>
          <cell r="D6030" t="str">
            <v>MDELIVERY</v>
          </cell>
          <cell r="E6030" t="str">
            <v>DESPACHO</v>
          </cell>
          <cell r="F6030" t="str">
            <v>DERIVADO PICK UP</v>
          </cell>
          <cell r="G6030" t="str">
            <v>031080000029478</v>
          </cell>
          <cell r="H6030">
            <v>44963</v>
          </cell>
          <cell r="I6030" t="str">
            <v>ENTREGADO</v>
          </cell>
          <cell r="J6030">
            <v>44965</v>
          </cell>
          <cell r="K6030" t="str">
            <v>CHIRIAP ANGEL UWI KAYAP</v>
          </cell>
          <cell r="L6030" t="str">
            <v>OFICINA TRAMACO LAGO AGRIO</v>
          </cell>
        </row>
        <row r="6031">
          <cell r="A6031" t="str">
            <v>29645</v>
          </cell>
          <cell r="B6031">
            <v>510447</v>
          </cell>
          <cell r="C6031" t="str">
            <v>29645</v>
          </cell>
          <cell r="D6031" t="str">
            <v>MDELIVERY</v>
          </cell>
          <cell r="E6031" t="str">
            <v>DESPACHO</v>
          </cell>
          <cell r="F6031" t="str">
            <v>DERIVADO PICK UP</v>
          </cell>
          <cell r="G6031" t="str">
            <v>031080000029645</v>
          </cell>
          <cell r="H6031">
            <v>44963</v>
          </cell>
          <cell r="I6031" t="str">
            <v>ENTREGADO</v>
          </cell>
          <cell r="J6031">
            <v>44965</v>
          </cell>
          <cell r="K6031" t="str">
            <v>ALEX GEOVANNY GUAMANQUISPE LOPEZ</v>
          </cell>
          <cell r="L6031" t="str">
            <v>OFICINA TRAMACO PUJILI</v>
          </cell>
        </row>
        <row r="6032">
          <cell r="A6032" t="str">
            <v>29816</v>
          </cell>
          <cell r="B6032">
            <v>510448</v>
          </cell>
          <cell r="C6032" t="str">
            <v>29816</v>
          </cell>
          <cell r="D6032" t="str">
            <v>MDELIVERY</v>
          </cell>
          <cell r="E6032" t="str">
            <v>DESPACHO</v>
          </cell>
          <cell r="F6032" t="str">
            <v>NORMAL</v>
          </cell>
          <cell r="G6032" t="str">
            <v>031080000029816</v>
          </cell>
          <cell r="H6032">
            <v>44963</v>
          </cell>
          <cell r="I6032" t="str">
            <v>ENTREGADO</v>
          </cell>
          <cell r="J6032">
            <v>44966</v>
          </cell>
          <cell r="K6032" t="str">
            <v>SANTIAGO MANUEL MENDOZA LINO</v>
          </cell>
          <cell r="L6032" t="str">
            <v>ANDRES DE VERA CALLE SAN EDUARDO  SN ENTRE 1 DE MAYO Y VICENTE MACIAS</v>
          </cell>
        </row>
        <row r="6033">
          <cell r="A6033" t="str">
            <v>30098</v>
          </cell>
          <cell r="B6033">
            <v>510449</v>
          </cell>
          <cell r="C6033" t="str">
            <v>30098</v>
          </cell>
          <cell r="D6033" t="str">
            <v>MDELIVERY</v>
          </cell>
          <cell r="E6033" t="str">
            <v>DESPACHO</v>
          </cell>
          <cell r="F6033" t="str">
            <v>NORMAL</v>
          </cell>
          <cell r="G6033" t="str">
            <v>FT84252</v>
          </cell>
          <cell r="H6033">
            <v>44963</v>
          </cell>
          <cell r="I6033" t="str">
            <v>ENTREGADO</v>
          </cell>
          <cell r="J6033">
            <v>44964</v>
          </cell>
          <cell r="K6033" t="str">
            <v>JONATHAN PAUL GOMEZ ESCOBAR</v>
          </cell>
          <cell r="L6033" t="str">
            <v>JIPIJAPA CALLE  REINADO ESPINOZA  E15 717  Y DE LOS MEMBRILLOS</v>
          </cell>
        </row>
        <row r="6034">
          <cell r="A6034" t="str">
            <v>30277</v>
          </cell>
          <cell r="B6034">
            <v>510450</v>
          </cell>
          <cell r="C6034" t="str">
            <v>30277</v>
          </cell>
          <cell r="D6034" t="str">
            <v>MDELIVERY</v>
          </cell>
          <cell r="E6034" t="str">
            <v>DESPACHO</v>
          </cell>
          <cell r="F6034" t="str">
            <v>DERIVADO PICK UP</v>
          </cell>
          <cell r="G6034" t="str">
            <v>031080000030277</v>
          </cell>
          <cell r="H6034">
            <v>44963</v>
          </cell>
          <cell r="I6034" t="str">
            <v>ENTREGADO</v>
          </cell>
          <cell r="J6034">
            <v>44964</v>
          </cell>
          <cell r="K6034" t="str">
            <v>STEEVEN undefined REYES SUAREZ</v>
          </cell>
          <cell r="L6034" t="str">
            <v>OFICINA TRAMACO LA LIBERTAD</v>
          </cell>
        </row>
        <row r="6035">
          <cell r="A6035" t="str">
            <v>30411</v>
          </cell>
          <cell r="B6035">
            <v>510451</v>
          </cell>
          <cell r="C6035" t="str">
            <v>30411</v>
          </cell>
          <cell r="D6035" t="str">
            <v>MDELIVERY</v>
          </cell>
          <cell r="E6035" t="str">
            <v>DESPACHO</v>
          </cell>
          <cell r="F6035" t="str">
            <v>NORMAL</v>
          </cell>
          <cell r="G6035" t="str">
            <v>FT84304</v>
          </cell>
          <cell r="H6035">
            <v>44963</v>
          </cell>
          <cell r="I6035" t="str">
            <v>ENTREGADO</v>
          </cell>
          <cell r="J6035">
            <v>44964</v>
          </cell>
          <cell r="K6035" t="str">
            <v>JOSE GABRIEL MATUTE PEREZ</v>
          </cell>
          <cell r="L6035" t="str">
            <v>TARQUI COLINAS DE LA ALBORADA  MZ 745 VILLA 18</v>
          </cell>
        </row>
        <row r="6036">
          <cell r="A6036" t="str">
            <v>31281</v>
          </cell>
          <cell r="B6036">
            <v>510452</v>
          </cell>
          <cell r="C6036" t="str">
            <v>31281</v>
          </cell>
          <cell r="D6036" t="str">
            <v>MDELIVERY</v>
          </cell>
          <cell r="E6036" t="str">
            <v>DESPACHO</v>
          </cell>
          <cell r="F6036" t="str">
            <v>DERIVADO PICK UP</v>
          </cell>
          <cell r="G6036" t="str">
            <v>031080000031281</v>
          </cell>
          <cell r="H6036">
            <v>44963</v>
          </cell>
          <cell r="I6036" t="str">
            <v>ENTREGADO</v>
          </cell>
          <cell r="J6036">
            <v>44968</v>
          </cell>
          <cell r="K6036" t="str">
            <v>LADY TAMARI QUINDE ASUNCION</v>
          </cell>
          <cell r="L6036" t="str">
            <v>OFICINA TRAMACO LA LIBERTAD</v>
          </cell>
        </row>
        <row r="6037">
          <cell r="A6037" t="str">
            <v>4882552</v>
          </cell>
          <cell r="B6037">
            <v>510453</v>
          </cell>
          <cell r="C6037" t="str">
            <v>4882552</v>
          </cell>
          <cell r="D6037" t="str">
            <v>MDELIVERY</v>
          </cell>
          <cell r="E6037" t="str">
            <v>DESPACHO</v>
          </cell>
          <cell r="F6037" t="str">
            <v>DERIVADO PICK UP</v>
          </cell>
          <cell r="G6037" t="str">
            <v>031080004882552</v>
          </cell>
          <cell r="H6037">
            <v>44963</v>
          </cell>
          <cell r="I6037" t="str">
            <v>DEVOLUCION_EN_PROCESO</v>
          </cell>
          <cell r="J6037">
            <v>44971</v>
          </cell>
          <cell r="K6037" t="str">
            <v>DAMIL JONETH MARQUEZ VELOZ</v>
          </cell>
          <cell r="L6037" t="str">
            <v>OFICINA TRAMACO QUEVEDO</v>
          </cell>
        </row>
        <row r="6038">
          <cell r="A6038" t="str">
            <v>4883475</v>
          </cell>
          <cell r="B6038">
            <v>510454</v>
          </cell>
          <cell r="C6038" t="str">
            <v>4883475</v>
          </cell>
          <cell r="D6038" t="str">
            <v>MDELIVERY</v>
          </cell>
          <cell r="E6038" t="str">
            <v>DESPACHO</v>
          </cell>
          <cell r="F6038" t="str">
            <v>DERIVADO PICK UP</v>
          </cell>
          <cell r="G6038" t="str">
            <v>031080004883475</v>
          </cell>
          <cell r="H6038">
            <v>44963</v>
          </cell>
          <cell r="I6038" t="str">
            <v>ENTREGADO</v>
          </cell>
          <cell r="J6038">
            <v>44964</v>
          </cell>
          <cell r="K6038" t="str">
            <v>TIGUA QUIJIJE CECIBEL ARACELY</v>
          </cell>
          <cell r="L6038" t="str">
            <v>OFICINA TRAMACO PORTETE</v>
          </cell>
        </row>
        <row r="6039">
          <cell r="A6039" t="str">
            <v>4888208</v>
          </cell>
          <cell r="B6039">
            <v>510455</v>
          </cell>
          <cell r="C6039" t="str">
            <v>4888208</v>
          </cell>
          <cell r="D6039" t="str">
            <v>MDELIVERY</v>
          </cell>
          <cell r="E6039" t="str">
            <v>DESPACHO</v>
          </cell>
          <cell r="F6039" t="str">
            <v>DERIVADO PICK UP</v>
          </cell>
          <cell r="G6039" t="str">
            <v>031080004888208</v>
          </cell>
          <cell r="H6039">
            <v>44963</v>
          </cell>
          <cell r="I6039" t="str">
            <v>ENTREGADO</v>
          </cell>
          <cell r="J6039">
            <v>44965</v>
          </cell>
          <cell r="K6039" t="str">
            <v>GISELLA JANETH VILLON VENTURA</v>
          </cell>
          <cell r="L6039" t="str">
            <v>OFICINA TRAMACO PORTETE</v>
          </cell>
        </row>
        <row r="6040">
          <cell r="A6040" t="str">
            <v>4888306</v>
          </cell>
          <cell r="B6040">
            <v>510456</v>
          </cell>
          <cell r="C6040" t="str">
            <v>4888306</v>
          </cell>
          <cell r="D6040" t="str">
            <v>MDELIVERY</v>
          </cell>
          <cell r="E6040" t="str">
            <v>DESPACHO</v>
          </cell>
          <cell r="F6040" t="str">
            <v>NORMAL</v>
          </cell>
          <cell r="G6040" t="str">
            <v>FT84253</v>
          </cell>
          <cell r="H6040">
            <v>44963</v>
          </cell>
          <cell r="I6040" t="str">
            <v>ENTREGADO</v>
          </cell>
          <cell r="J6040">
            <v>44965</v>
          </cell>
          <cell r="K6040" t="str">
            <v>GALO RENE FELICITA RODRIGUEZ</v>
          </cell>
          <cell r="L6040" t="str">
            <v>GUAMANI CALLE MANGLAR ALTO  S28 80 Y PASAJE S28 F</v>
          </cell>
        </row>
        <row r="6041">
          <cell r="A6041" t="str">
            <v>4888315</v>
          </cell>
          <cell r="B6041">
            <v>510457</v>
          </cell>
          <cell r="C6041" t="str">
            <v>4888315</v>
          </cell>
          <cell r="D6041" t="str">
            <v>MDELIVERY</v>
          </cell>
          <cell r="E6041" t="str">
            <v>DESPACHO</v>
          </cell>
          <cell r="F6041" t="str">
            <v>NORMAL</v>
          </cell>
          <cell r="G6041" t="str">
            <v>031080004888315</v>
          </cell>
          <cell r="H6041">
            <v>44963</v>
          </cell>
          <cell r="I6041" t="str">
            <v>ENTREGADO</v>
          </cell>
          <cell r="J6041">
            <v>44966</v>
          </cell>
          <cell r="K6041" t="str">
            <v>JIMMY FERNANDO MORANTE MENDEZ</v>
          </cell>
          <cell r="L6041" t="str">
            <v>SAN JACINTO DE YAGUACHI CALLE JUAN MONTALVO  223  Y MOSENOR PAZ RUIZ</v>
          </cell>
        </row>
        <row r="6042">
          <cell r="A6042" t="str">
            <v>4888318</v>
          </cell>
          <cell r="B6042">
            <v>510458</v>
          </cell>
          <cell r="C6042" t="str">
            <v>4888318</v>
          </cell>
          <cell r="D6042" t="str">
            <v>MDELIVERY</v>
          </cell>
          <cell r="E6042" t="str">
            <v>DESPACHO</v>
          </cell>
          <cell r="F6042" t="str">
            <v>DERIVADO PICK UP</v>
          </cell>
          <cell r="G6042" t="str">
            <v>031080004888318</v>
          </cell>
          <cell r="H6042">
            <v>44963</v>
          </cell>
          <cell r="I6042" t="str">
            <v>ENTREGADO</v>
          </cell>
          <cell r="J6042">
            <v>44964</v>
          </cell>
          <cell r="K6042" t="str">
            <v>GERMAN VINICIO NIETO SIMBANA</v>
          </cell>
          <cell r="L6042" t="str">
            <v>OFICINA TRAMACO CENTRO DE TRANSFERENCIA CARCELEN</v>
          </cell>
        </row>
        <row r="6043">
          <cell r="A6043" t="str">
            <v>4888327</v>
          </cell>
          <cell r="B6043">
            <v>510459</v>
          </cell>
          <cell r="C6043" t="str">
            <v>4888327</v>
          </cell>
          <cell r="D6043" t="str">
            <v>MDELIVERY</v>
          </cell>
          <cell r="E6043" t="str">
            <v>DESPACHO</v>
          </cell>
          <cell r="F6043" t="str">
            <v>DERIVADO PICK UP</v>
          </cell>
          <cell r="G6043" t="str">
            <v>031080004888327</v>
          </cell>
          <cell r="H6043">
            <v>44963</v>
          </cell>
          <cell r="I6043" t="str">
            <v>ENTREGADO</v>
          </cell>
          <cell r="J6043">
            <v>44964</v>
          </cell>
          <cell r="K6043" t="str">
            <v>GERMAN VINICIO NIETO SIMBANA</v>
          </cell>
          <cell r="L6043" t="str">
            <v>OFICINA TRAMACO CENTRO DE TRANSFERENCIA CARCELEN</v>
          </cell>
        </row>
        <row r="6044">
          <cell r="A6044" t="str">
            <v>4888385</v>
          </cell>
          <cell r="B6044">
            <v>510460</v>
          </cell>
          <cell r="C6044" t="str">
            <v>4888385</v>
          </cell>
          <cell r="D6044" t="str">
            <v>MDELIVERY</v>
          </cell>
          <cell r="E6044" t="str">
            <v>DESPACHO</v>
          </cell>
          <cell r="F6044" t="str">
            <v>DERIVADO PICK UP</v>
          </cell>
          <cell r="G6044" t="str">
            <v>031080004888385</v>
          </cell>
          <cell r="H6044">
            <v>44963</v>
          </cell>
          <cell r="I6044" t="str">
            <v>ENTREGADO</v>
          </cell>
          <cell r="J6044">
            <v>44970</v>
          </cell>
          <cell r="K6044" t="str">
            <v>MIGUEL ANGEL MERO ZAMBRANO</v>
          </cell>
          <cell r="L6044" t="str">
            <v>OFICINA TRAMACO MANTA CENTRO DE DISTRIBUCION</v>
          </cell>
        </row>
        <row r="6045">
          <cell r="A6045" t="str">
            <v>4888452</v>
          </cell>
          <cell r="B6045">
            <v>510461</v>
          </cell>
          <cell r="C6045" t="str">
            <v>4888452</v>
          </cell>
          <cell r="D6045" t="str">
            <v>MDELIVERY</v>
          </cell>
          <cell r="E6045" t="str">
            <v>DESPACHO</v>
          </cell>
          <cell r="F6045" t="str">
            <v>NORMAL</v>
          </cell>
          <cell r="G6045" t="str">
            <v>031080004888452</v>
          </cell>
          <cell r="H6045">
            <v>44963</v>
          </cell>
          <cell r="I6045" t="str">
            <v>ENTREGADO</v>
          </cell>
          <cell r="J6045">
            <v>44965</v>
          </cell>
          <cell r="K6045" t="str">
            <v>MIGUEL ALEJANDRO CISNEROS MERINO</v>
          </cell>
          <cell r="L6045" t="str">
            <v>COLORADO URB CIUDAD JARDIN AV CIRCUNVALCION MZ M VILLA 11</v>
          </cell>
        </row>
        <row r="6046">
          <cell r="A6046" t="str">
            <v>4888485</v>
          </cell>
          <cell r="B6046">
            <v>510462</v>
          </cell>
          <cell r="C6046" t="str">
            <v>4888485</v>
          </cell>
          <cell r="D6046" t="str">
            <v>MDELIVERY</v>
          </cell>
          <cell r="E6046" t="str">
            <v>DESPACHO</v>
          </cell>
          <cell r="F6046" t="str">
            <v>NORMAL</v>
          </cell>
          <cell r="G6046" t="str">
            <v>FT84259</v>
          </cell>
          <cell r="H6046">
            <v>44963</v>
          </cell>
          <cell r="I6046" t="str">
            <v>ENTREGADO</v>
          </cell>
          <cell r="J6046">
            <v>44964</v>
          </cell>
          <cell r="K6046" t="str">
            <v>HENRY RICARDO VIVAS MINDIOLA VIVAS MINDIOLA</v>
          </cell>
          <cell r="L6046" t="str">
            <v>CALDERON CALLE FRANCISCO DE ALBORNOZ  SN  RAFAEL LEON LARREA</v>
          </cell>
        </row>
        <row r="6047">
          <cell r="A6047" t="str">
            <v>4888541</v>
          </cell>
          <cell r="B6047">
            <v>510463</v>
          </cell>
          <cell r="C6047" t="str">
            <v>4888541</v>
          </cell>
          <cell r="D6047" t="str">
            <v>MDELIVERY</v>
          </cell>
          <cell r="E6047" t="str">
            <v>DESPACHO</v>
          </cell>
          <cell r="F6047" t="str">
            <v>NORMAL</v>
          </cell>
          <cell r="G6047" t="str">
            <v>FT84260</v>
          </cell>
          <cell r="H6047">
            <v>44963</v>
          </cell>
          <cell r="I6047" t="str">
            <v>ENTREGADO</v>
          </cell>
          <cell r="J6047">
            <v>44964</v>
          </cell>
          <cell r="K6047" t="str">
            <v>Rafael Patricio Canizares Cuvi</v>
          </cell>
          <cell r="L6047" t="str">
            <v>TUMBACO CALLE DE LOS CIPRECES  SN  Y PASAJE B</v>
          </cell>
        </row>
        <row r="6048">
          <cell r="A6048" t="str">
            <v>4888737</v>
          </cell>
          <cell r="B6048">
            <v>510464</v>
          </cell>
          <cell r="C6048" t="str">
            <v>4888737</v>
          </cell>
          <cell r="D6048" t="str">
            <v>MDELIVERY</v>
          </cell>
          <cell r="E6048" t="str">
            <v>DESPACHO</v>
          </cell>
          <cell r="F6048" t="str">
            <v>NORMAL</v>
          </cell>
          <cell r="G6048" t="str">
            <v>FT84258</v>
          </cell>
          <cell r="H6048">
            <v>44963</v>
          </cell>
          <cell r="I6048" t="str">
            <v>ENTREGADO</v>
          </cell>
          <cell r="J6048">
            <v>44965</v>
          </cell>
          <cell r="K6048" t="str">
            <v>ZAMBRANO VALDEZ WENDDY SILVANA</v>
          </cell>
          <cell r="L6048" t="str">
            <v>COMITE DEL PUEBLO CALLE ALAJUELA N68 40 Y WLADIMIR LENIN</v>
          </cell>
        </row>
        <row r="6049">
          <cell r="A6049" t="str">
            <v>4888814</v>
          </cell>
          <cell r="B6049">
            <v>510465</v>
          </cell>
          <cell r="C6049" t="str">
            <v>4888814</v>
          </cell>
          <cell r="D6049" t="str">
            <v>MDELIVERY</v>
          </cell>
          <cell r="E6049" t="str">
            <v>DESPACHO</v>
          </cell>
          <cell r="F6049" t="str">
            <v>NORMAL</v>
          </cell>
          <cell r="G6049" t="str">
            <v>FT84262</v>
          </cell>
          <cell r="H6049">
            <v>44963</v>
          </cell>
          <cell r="I6049" t="str">
            <v>ENTREGADO</v>
          </cell>
          <cell r="J6049">
            <v>44964</v>
          </cell>
          <cell r="K6049" t="str">
            <v>Dennys Martin Nicolalde Cholango</v>
          </cell>
          <cell r="L6049" t="str">
            <v>EL INCA CALLE GARCIA MORENO  SN  Y SIMON BOLIVAR</v>
          </cell>
        </row>
        <row r="6050">
          <cell r="A6050" t="str">
            <v>4889825</v>
          </cell>
          <cell r="B6050">
            <v>510466</v>
          </cell>
          <cell r="C6050" t="str">
            <v>4889825</v>
          </cell>
          <cell r="D6050" t="str">
            <v>MDELIVERY</v>
          </cell>
          <cell r="E6050" t="str">
            <v>DESPACHO</v>
          </cell>
          <cell r="F6050" t="str">
            <v>NORMAL</v>
          </cell>
          <cell r="G6050" t="str">
            <v>031080004889825</v>
          </cell>
          <cell r="H6050">
            <v>44963</v>
          </cell>
          <cell r="I6050" t="str">
            <v>ENTREGADO</v>
          </cell>
          <cell r="J6050">
            <v>44964</v>
          </cell>
          <cell r="K6050" t="str">
            <v>VICTOR ISAAC TOCTE ROMERO</v>
          </cell>
          <cell r="L6050" t="str">
            <v>SANTO DOMINGO DE LOS COLORADOS  CALLE LUIS CORDERO  411 AV JACINTO CORTEZ JHAYYA</v>
          </cell>
        </row>
        <row r="6051">
          <cell r="A6051" t="str">
            <v>18777</v>
          </cell>
          <cell r="B6051">
            <v>510432</v>
          </cell>
          <cell r="C6051" t="str">
            <v>18777</v>
          </cell>
          <cell r="D6051" t="str">
            <v>MDELIVERY</v>
          </cell>
          <cell r="E6051" t="str">
            <v>DESPACHO</v>
          </cell>
          <cell r="F6051" t="str">
            <v>NORMAL</v>
          </cell>
          <cell r="G6051" t="str">
            <v>FT84261</v>
          </cell>
          <cell r="H6051">
            <v>44963</v>
          </cell>
          <cell r="I6051" t="str">
            <v>ENTREGADO</v>
          </cell>
          <cell r="J6051">
            <v>44965</v>
          </cell>
          <cell r="K6051" t="str">
            <v>ERICK JOEL ALARCON BLANCO</v>
          </cell>
          <cell r="L6051" t="str">
            <v>COMITE DEL PUEBLO CALLE DE LAS HIGUERAS  251  Y MANUEL AMBROSI</v>
          </cell>
        </row>
        <row r="6052">
          <cell r="A6052" t="str">
            <v>20003100454394</v>
          </cell>
          <cell r="B6052">
            <v>510405</v>
          </cell>
          <cell r="C6052" t="str">
            <v>20003100454394</v>
          </cell>
          <cell r="D6052" t="str">
            <v>CONECEL</v>
          </cell>
          <cell r="E6052" t="str">
            <v>DESPACHO</v>
          </cell>
          <cell r="F6052" t="str">
            <v>NORMAL</v>
          </cell>
          <cell r="G6052" t="str">
            <v>031002004239995</v>
          </cell>
          <cell r="H6052">
            <v>44963</v>
          </cell>
          <cell r="I6052" t="str">
            <v>DEVOLUCION_EN_PROCESO</v>
          </cell>
          <cell r="J6052">
            <v>44971</v>
          </cell>
          <cell r="K6052" t="str">
            <v xml:space="preserve">CARLOS JULIO PEREZ CASTILLO / </v>
          </cell>
          <cell r="L6052" t="str">
            <v>AMBATO / SAN FRANCISCO / AV PEDRO FERMIL CEVALLOS Y OLMEDO EN UNA CASA BEIGE CON CAFE DE UN PISO JUNTO A LA DISCOTECA PACHAMAM</v>
          </cell>
        </row>
        <row r="6053">
          <cell r="A6053" t="str">
            <v>20003100435142</v>
          </cell>
          <cell r="B6053">
            <v>510412</v>
          </cell>
          <cell r="C6053" t="str">
            <v>20003100435142</v>
          </cell>
          <cell r="D6053" t="str">
            <v>CONECEL</v>
          </cell>
          <cell r="E6053" t="str">
            <v>DESPACHO</v>
          </cell>
          <cell r="F6053" t="str">
            <v>NORMAL</v>
          </cell>
          <cell r="G6053" t="str">
            <v>031002004239997</v>
          </cell>
          <cell r="H6053">
            <v>44963</v>
          </cell>
          <cell r="I6053" t="str">
            <v>DEVOLUCION_EN_PROCESO</v>
          </cell>
          <cell r="J6053">
            <v>44972</v>
          </cell>
          <cell r="K6053" t="str">
            <v xml:space="preserve">CARLOS JOSE AGUILAR ZAMBRANO / </v>
          </cell>
          <cell r="L6053" t="str">
            <v>MACHALA / MACHALA / SANTA ROSA Y PASAJE EN LA COOP DE TAXI STA ISABEL ESQ. CL AMRLLO/REFER: QUEDA FRENTE AL COLICEO DE MACHALA</v>
          </cell>
        </row>
        <row r="6054">
          <cell r="A6054" t="str">
            <v>20003099615964</v>
          </cell>
          <cell r="B6054">
            <v>510415</v>
          </cell>
          <cell r="C6054" t="str">
            <v>20003099615964</v>
          </cell>
          <cell r="D6054" t="str">
            <v>CONECEL</v>
          </cell>
          <cell r="E6054" t="str">
            <v>DESPACHO</v>
          </cell>
          <cell r="F6054" t="str">
            <v>NORMAL</v>
          </cell>
          <cell r="G6054" t="str">
            <v>031002004239999</v>
          </cell>
          <cell r="H6054">
            <v>44963</v>
          </cell>
          <cell r="I6054" t="str">
            <v>DEVOLUCION_EN_PROCESO</v>
          </cell>
          <cell r="J6054">
            <v>44972</v>
          </cell>
          <cell r="K6054" t="str">
            <v xml:space="preserve">ANTHONY HENRY TINOCO TOMALA / </v>
          </cell>
          <cell r="L6054" t="str">
            <v>MACHALA / JUBONES / AV SEGUNDA Y AV PRINCIPAL DE LOS VERGELES CASA DE UN PISO A UNA CUADRA DE CARNICERIA FRIGOCARNES</v>
          </cell>
        </row>
        <row r="6055">
          <cell r="A6055" t="str">
            <v>20003100431291</v>
          </cell>
          <cell r="B6055">
            <v>510423</v>
          </cell>
          <cell r="C6055" t="str">
            <v>20003100431291</v>
          </cell>
          <cell r="D6055" t="str">
            <v>CONECEL</v>
          </cell>
          <cell r="E6055" t="str">
            <v>DESPACHO</v>
          </cell>
          <cell r="F6055" t="str">
            <v>NORMAL</v>
          </cell>
          <cell r="G6055" t="str">
            <v>031002004240004</v>
          </cell>
          <cell r="H6055">
            <v>44963</v>
          </cell>
          <cell r="I6055" t="str">
            <v>DEVOLUCION_EN_PROCESO</v>
          </cell>
          <cell r="J6055">
            <v>44970</v>
          </cell>
          <cell r="K6055" t="str">
            <v xml:space="preserve">DAVID ALEJANDRO VERA CONTRERAS / </v>
          </cell>
          <cell r="L6055" t="str">
            <v>PORTOVIEJO / ANDRES DE VERA / SECTOR PEDRO GUAL JUAN MONTALVO Y 10 DE AGOSTO CS 2 PISO PUERTA BLANCA CALLEJON EN UN CALLEJON REF LOCAL DE PINTURA GARAJE</v>
          </cell>
        </row>
        <row r="6056">
          <cell r="A6056" t="str">
            <v>20003063490921_1</v>
          </cell>
          <cell r="B6056">
            <v>510424</v>
          </cell>
          <cell r="C6056" t="str">
            <v>20003063490921_1</v>
          </cell>
          <cell r="D6056" t="str">
            <v>CONECEL</v>
          </cell>
          <cell r="E6056" t="str">
            <v>DESPACHO</v>
          </cell>
          <cell r="F6056" t="str">
            <v>NORMAL</v>
          </cell>
          <cell r="H6056">
            <v>44963</v>
          </cell>
          <cell r="I6056" t="str">
            <v>DEVOLUCION_EN_PROCESO</v>
          </cell>
          <cell r="J6056">
            <v>44972</v>
          </cell>
          <cell r="K6056" t="str">
            <v xml:space="preserve">WILSON GEOVANNY MACAS PAUCAR / </v>
          </cell>
          <cell r="L6056" t="str">
            <v>CUENCA / MACHANGARA / SECTR QUINTA CHICA/SAN PABLO DEL LAGO Y CUBILCHE EN LA ENTRADA DE IDEALALAMBREC FRENTE UNIDAD EDUCATIVA TECNICO FISCOMISIONAL JUAN BAUTISTA</v>
          </cell>
        </row>
        <row r="6057">
          <cell r="A6057" t="str">
            <v>20003100500988</v>
          </cell>
          <cell r="B6057">
            <v>510428</v>
          </cell>
          <cell r="C6057" t="str">
            <v>20003100500988</v>
          </cell>
          <cell r="D6057" t="str">
            <v>CONECEL</v>
          </cell>
          <cell r="E6057" t="str">
            <v>DESPACHO</v>
          </cell>
          <cell r="F6057" t="str">
            <v>NORMAL</v>
          </cell>
          <cell r="G6057" t="str">
            <v>031002004240007</v>
          </cell>
          <cell r="H6057">
            <v>44963</v>
          </cell>
          <cell r="I6057" t="str">
            <v>DEVOLUCION_EN_PROCESO</v>
          </cell>
          <cell r="J6057">
            <v>44970</v>
          </cell>
          <cell r="K6057" t="str">
            <v xml:space="preserve">JUAN PATRICIO CHICAIZA GUANOTASIG / </v>
          </cell>
          <cell r="L6057" t="str">
            <v>LATACUNGA / ELOY ALFARO / AV ELOY ALFARO Y RIO GUAYAS FRENTE A LAS DELICIAS DE MI BELLO ECUADOR CASA DE UN PISO COLOR BEIGE</v>
          </cell>
        </row>
        <row r="6058">
          <cell r="A6058" t="str">
            <v>20003100089590</v>
          </cell>
          <cell r="B6058">
            <v>510398</v>
          </cell>
          <cell r="C6058" t="str">
            <v>20003100089590</v>
          </cell>
          <cell r="D6058" t="str">
            <v>CONECEL</v>
          </cell>
          <cell r="E6058" t="str">
            <v>DESPACHO</v>
          </cell>
          <cell r="F6058" t="str">
            <v>NORMAL</v>
          </cell>
          <cell r="G6058" t="str">
            <v>031002004239991</v>
          </cell>
          <cell r="H6058">
            <v>44963</v>
          </cell>
          <cell r="I6058" t="str">
            <v>ENTREGADO</v>
          </cell>
          <cell r="J6058">
            <v>44966</v>
          </cell>
          <cell r="K6058" t="str">
            <v xml:space="preserve">LUIS MIGUEL TORO ESCOBAR / </v>
          </cell>
          <cell r="L6058" t="str">
            <v>PORTOVIEJO / FRANCISCO PACHECO / AV UNIVERSITARIA Y AJAJUELA EN LA PICANTERIA COLON FRENTE A LA CATEDRAL</v>
          </cell>
        </row>
        <row r="6059">
          <cell r="A6059" t="str">
            <v>4884074</v>
          </cell>
          <cell r="B6059">
            <v>510384</v>
          </cell>
          <cell r="C6059" t="str">
            <v>4884074</v>
          </cell>
          <cell r="D6059" t="str">
            <v>MDELIVERY</v>
          </cell>
          <cell r="E6059" t="str">
            <v>DESPACHO</v>
          </cell>
          <cell r="F6059" t="str">
            <v>NORMAL</v>
          </cell>
          <cell r="G6059" t="str">
            <v>031080004884074</v>
          </cell>
          <cell r="H6059">
            <v>44963</v>
          </cell>
          <cell r="I6059" t="str">
            <v>ENTREGADO</v>
          </cell>
          <cell r="J6059">
            <v>44966</v>
          </cell>
          <cell r="K6059" t="str">
            <v>PISCO INTRIAGO GIANCARLOS</v>
          </cell>
          <cell r="L6059" t="str">
            <v>PORTOVIEJO    CALLE ITALIA Y SN  CP1</v>
          </cell>
        </row>
        <row r="6060">
          <cell r="A6060" t="str">
            <v>23-299</v>
          </cell>
          <cell r="B6060">
            <v>510370</v>
          </cell>
          <cell r="C6060" t="str">
            <v>23-299</v>
          </cell>
          <cell r="D6060" t="str">
            <v>VENTURA</v>
          </cell>
          <cell r="E6060" t="str">
            <v>DESPACHO</v>
          </cell>
          <cell r="F6060" t="str">
            <v>NORMAL</v>
          </cell>
          <cell r="G6060" t="str">
            <v>IC6553</v>
          </cell>
          <cell r="H6060">
            <v>44963</v>
          </cell>
          <cell r="I6060" t="str">
            <v>ENTREGADO</v>
          </cell>
          <cell r="J6060">
            <v>44965</v>
          </cell>
          <cell r="K6060" t="str">
            <v>PROAUTO C.A. CUENCA</v>
          </cell>
          <cell r="L6060" t="str">
            <v>AV. GIL RAMIREZ DAVALOS Y TURUHAYCO</v>
          </cell>
        </row>
        <row r="6061">
          <cell r="A6061" t="str">
            <v>23-301</v>
          </cell>
          <cell r="B6061">
            <v>510371</v>
          </cell>
          <cell r="C6061" t="str">
            <v>23-301</v>
          </cell>
          <cell r="D6061" t="str">
            <v>VENTURA</v>
          </cell>
          <cell r="E6061" t="str">
            <v>DESPACHO</v>
          </cell>
          <cell r="F6061" t="str">
            <v>NORMAL</v>
          </cell>
          <cell r="G6061" t="str">
            <v>FT84279</v>
          </cell>
          <cell r="H6061">
            <v>44963</v>
          </cell>
          <cell r="I6061" t="str">
            <v>ENTREGADO</v>
          </cell>
          <cell r="J6061">
            <v>44964</v>
          </cell>
          <cell r="K6061" t="str">
            <v>PROAUTO QUITO</v>
          </cell>
          <cell r="L6061" t="str">
            <v>AV. ELOY ALFARO Y RUSIA</v>
          </cell>
        </row>
        <row r="6062">
          <cell r="A6062" t="str">
            <v>23-289</v>
          </cell>
          <cell r="B6062">
            <v>510372</v>
          </cell>
          <cell r="C6062" t="str">
            <v>23-289</v>
          </cell>
          <cell r="D6062" t="str">
            <v>VENTURA</v>
          </cell>
          <cell r="E6062" t="str">
            <v>DESPACHO</v>
          </cell>
          <cell r="F6062" t="str">
            <v>NORMAL</v>
          </cell>
          <cell r="G6062" t="str">
            <v>FT84222</v>
          </cell>
          <cell r="H6062">
            <v>44963</v>
          </cell>
          <cell r="I6062" t="str">
            <v>ENTREGADO</v>
          </cell>
          <cell r="J6062">
            <v>44964</v>
          </cell>
          <cell r="K6062" t="str">
            <v>ASSA CUMBAYA</v>
          </cell>
          <cell r="L6062" t="str">
            <v>AV INTEROCEANICA Y PASAJE LEONIDAS PLAZA</v>
          </cell>
        </row>
        <row r="6063">
          <cell r="A6063" t="str">
            <v>23-291</v>
          </cell>
          <cell r="B6063">
            <v>510373</v>
          </cell>
          <cell r="C6063" t="str">
            <v>23-291</v>
          </cell>
          <cell r="D6063" t="str">
            <v>VENTURA</v>
          </cell>
          <cell r="E6063" t="str">
            <v>DESPACHO</v>
          </cell>
          <cell r="F6063" t="str">
            <v>NORMAL</v>
          </cell>
          <cell r="G6063" t="str">
            <v>031002004239850</v>
          </cell>
          <cell r="H6063">
            <v>44963</v>
          </cell>
          <cell r="I6063" t="str">
            <v>ENTREGADO</v>
          </cell>
          <cell r="J6063">
            <v>44965</v>
          </cell>
          <cell r="K6063" t="str">
            <v>ASSA RIOBAMBA</v>
          </cell>
          <cell r="L6063" t="str">
            <v>AV. DE LA PRENSA 45-86 Y AV. MANUEL ELICIO FLOR</v>
          </cell>
        </row>
        <row r="6064">
          <cell r="A6064" t="str">
            <v>23-290</v>
          </cell>
          <cell r="B6064">
            <v>510374</v>
          </cell>
          <cell r="C6064" t="str">
            <v>23-290</v>
          </cell>
          <cell r="D6064" t="str">
            <v>VENTURA</v>
          </cell>
          <cell r="E6064" t="str">
            <v>DESPACHO</v>
          </cell>
          <cell r="F6064" t="str">
            <v>NORMAL</v>
          </cell>
          <cell r="G6064" t="str">
            <v>FT84218</v>
          </cell>
          <cell r="H6064">
            <v>44963</v>
          </cell>
          <cell r="I6064" t="str">
            <v>ENTREGADO</v>
          </cell>
          <cell r="J6064">
            <v>44964</v>
          </cell>
          <cell r="K6064" t="str">
            <v>ASSA MIRAFLORES</v>
          </cell>
          <cell r="L6064" t="str">
            <v>AV FRANCISCO FLOR Y BOLIVAR</v>
          </cell>
        </row>
        <row r="6065">
          <cell r="A6065" t="str">
            <v>23-292</v>
          </cell>
          <cell r="B6065">
            <v>510375</v>
          </cell>
          <cell r="C6065" t="str">
            <v>23-292</v>
          </cell>
          <cell r="D6065" t="str">
            <v>VENTURA</v>
          </cell>
          <cell r="E6065" t="str">
            <v>DESPACHO</v>
          </cell>
          <cell r="F6065" t="str">
            <v>NORMAL</v>
          </cell>
          <cell r="G6065" t="str">
            <v>FT84220</v>
          </cell>
          <cell r="H6065">
            <v>44963</v>
          </cell>
          <cell r="I6065" t="str">
            <v>ENTREGADO</v>
          </cell>
          <cell r="J6065">
            <v>44964</v>
          </cell>
          <cell r="K6065" t="str">
            <v>ASSA VALLE</v>
          </cell>
          <cell r="L6065" t="str">
            <v>CALLE ISABELA ENTRE AV. SAN LUIS Y AV.GENERAL</v>
          </cell>
        </row>
        <row r="6066">
          <cell r="A6066" t="str">
            <v>23-298</v>
          </cell>
          <cell r="B6066">
            <v>510376</v>
          </cell>
          <cell r="C6066" t="str">
            <v>23-298</v>
          </cell>
          <cell r="D6066" t="str">
            <v>VENTURA</v>
          </cell>
          <cell r="E6066" t="str">
            <v>DESPACHO</v>
          </cell>
          <cell r="F6066" t="str">
            <v>NORMAL</v>
          </cell>
          <cell r="G6066" t="str">
            <v>031002004239851</v>
          </cell>
          <cell r="H6066">
            <v>44963</v>
          </cell>
          <cell r="I6066" t="str">
            <v>ENTREGADO</v>
          </cell>
          <cell r="J6066">
            <v>44965</v>
          </cell>
          <cell r="K6066" t="str">
            <v>NORWAGEN</v>
          </cell>
          <cell r="L6066" t="str">
            <v>AV MARIANO ACOSTA # 1 Y LUIS JARAMILLO PEREZ</v>
          </cell>
        </row>
        <row r="6067">
          <cell r="A6067" t="str">
            <v>23-295</v>
          </cell>
          <cell r="B6067">
            <v>510377</v>
          </cell>
          <cell r="C6067" t="str">
            <v>23-295</v>
          </cell>
          <cell r="D6067" t="str">
            <v>VENTURA</v>
          </cell>
          <cell r="E6067" t="str">
            <v>DESPACHO</v>
          </cell>
          <cell r="F6067" t="str">
            <v>NORMAL</v>
          </cell>
          <cell r="G6067" t="str">
            <v>FT84278</v>
          </cell>
          <cell r="H6067">
            <v>44963</v>
          </cell>
          <cell r="I6067" t="str">
            <v>ENTREGADO</v>
          </cell>
          <cell r="J6067">
            <v>44964</v>
          </cell>
          <cell r="K6067" t="str">
            <v>ECUAWAGEN</v>
          </cell>
          <cell r="L6067" t="str">
            <v> AV. DE LOS GRANADOS E14-70 E ISLA MARCHENA.</v>
          </cell>
        </row>
        <row r="6068">
          <cell r="A6068" t="str">
            <v>23-294</v>
          </cell>
          <cell r="B6068">
            <v>510378</v>
          </cell>
          <cell r="C6068" t="str">
            <v>23-294</v>
          </cell>
          <cell r="D6068" t="str">
            <v>VENTURA</v>
          </cell>
          <cell r="E6068" t="str">
            <v>DESPACHO</v>
          </cell>
          <cell r="F6068" t="str">
            <v>NORMAL</v>
          </cell>
          <cell r="G6068" t="str">
            <v>FT84219</v>
          </cell>
          <cell r="H6068">
            <v>44963</v>
          </cell>
          <cell r="I6068" t="str">
            <v>ENTREGADO</v>
          </cell>
          <cell r="J6068">
            <v>44964</v>
          </cell>
          <cell r="K6068" t="str">
            <v>DISMARKLUB GYE</v>
          </cell>
          <cell r="L6068" t="str">
            <v>AV. CARLOS JULIO AROSEMENA KM 11 ½</v>
          </cell>
        </row>
        <row r="6069">
          <cell r="A6069" t="str">
            <v>23-300</v>
          </cell>
          <cell r="B6069">
            <v>510379</v>
          </cell>
          <cell r="C6069" t="str">
            <v>23-300</v>
          </cell>
          <cell r="D6069" t="str">
            <v>VENTURA</v>
          </cell>
          <cell r="E6069" t="str">
            <v>DESPACHO</v>
          </cell>
          <cell r="F6069" t="str">
            <v>NORMAL</v>
          </cell>
          <cell r="G6069" t="str">
            <v>031002004239852</v>
          </cell>
          <cell r="H6069">
            <v>44963</v>
          </cell>
          <cell r="I6069" t="str">
            <v>ENTREGADO</v>
          </cell>
          <cell r="J6069">
            <v>44965</v>
          </cell>
          <cell r="K6069" t="str">
            <v>PROAUTO C.A. LOJA</v>
          </cell>
          <cell r="L6069" t="str">
            <v>AV. SALVADOR BUSTAMANTE Y NEWYORK</v>
          </cell>
        </row>
        <row r="6070">
          <cell r="A6070" t="str">
            <v>23-288</v>
          </cell>
          <cell r="B6070">
            <v>510381</v>
          </cell>
          <cell r="C6070" t="str">
            <v>23-288</v>
          </cell>
          <cell r="D6070" t="str">
            <v>VENTURA</v>
          </cell>
          <cell r="E6070" t="str">
            <v>DESPACHO</v>
          </cell>
          <cell r="F6070" t="str">
            <v>NORMAL</v>
          </cell>
          <cell r="G6070" t="str">
            <v>FT84217</v>
          </cell>
          <cell r="H6070">
            <v>44963</v>
          </cell>
          <cell r="I6070" t="str">
            <v>ENTREGADO</v>
          </cell>
          <cell r="J6070">
            <v>44964</v>
          </cell>
          <cell r="K6070" t="str">
            <v>ASSA AMBATO MATRIZ</v>
          </cell>
          <cell r="L6070" t="str">
            <v>AV. ATAHUALPA Y RIO GUAYLLABAMBA</v>
          </cell>
        </row>
        <row r="6071">
          <cell r="A6071" t="str">
            <v>23-297</v>
          </cell>
          <cell r="B6071">
            <v>510382</v>
          </cell>
          <cell r="C6071" t="str">
            <v>23-297</v>
          </cell>
          <cell r="D6071" t="str">
            <v>VENTURA</v>
          </cell>
          <cell r="E6071" t="str">
            <v>DESPACHO</v>
          </cell>
          <cell r="F6071" t="str">
            <v>NORMAL</v>
          </cell>
          <cell r="G6071" t="str">
            <v>031002004239853</v>
          </cell>
          <cell r="H6071">
            <v>44963</v>
          </cell>
          <cell r="I6071" t="str">
            <v>ENTREGADO</v>
          </cell>
          <cell r="J6071">
            <v>44965</v>
          </cell>
          <cell r="K6071" t="str">
            <v xml:space="preserve">MIRASOL LOJA </v>
          </cell>
          <cell r="L6071" t="str">
            <v>AV. ISIDRO AYORA Y JUAN JOSE FLORES </v>
          </cell>
        </row>
        <row r="6072">
          <cell r="A6072" t="str">
            <v>23-293</v>
          </cell>
          <cell r="B6072">
            <v>510383</v>
          </cell>
          <cell r="C6072" t="str">
            <v>23-293</v>
          </cell>
          <cell r="D6072" t="str">
            <v>VENTURA</v>
          </cell>
          <cell r="E6072" t="str">
            <v>DESPACHO</v>
          </cell>
          <cell r="F6072" t="str">
            <v>NORMAL</v>
          </cell>
          <cell r="G6072" t="str">
            <v>FT84221</v>
          </cell>
          <cell r="H6072">
            <v>44963</v>
          </cell>
          <cell r="I6072" t="str">
            <v>ENTREGADO</v>
          </cell>
          <cell r="J6072">
            <v>44964</v>
          </cell>
          <cell r="K6072" t="str">
            <v>AUTOEASTERN SANGOLQUI</v>
          </cell>
          <cell r="L6072" t="str">
            <v>V. GRAL. ENRIQUEZ 2179 C.C. CIBONEY PLAZA PB 4</v>
          </cell>
        </row>
        <row r="6073">
          <cell r="A6073" t="str">
            <v>2493369</v>
          </cell>
          <cell r="B6073">
            <v>510364</v>
          </cell>
          <cell r="C6073" t="str">
            <v>2493369</v>
          </cell>
          <cell r="D6073" t="str">
            <v>MDELIVERY</v>
          </cell>
          <cell r="E6073" t="str">
            <v>DESPACHO</v>
          </cell>
          <cell r="F6073" t="str">
            <v>NORMAL</v>
          </cell>
          <cell r="G6073" t="str">
            <v>031080002493369</v>
          </cell>
          <cell r="H6073">
            <v>44963</v>
          </cell>
          <cell r="I6073" t="str">
            <v>ENTREGADO</v>
          </cell>
          <cell r="J6073">
            <v>44966</v>
          </cell>
          <cell r="K6073" t="str">
            <v>GLADYS ESTHER TITUANA TITUANA_GLADYS ESTHER TITUANA TITUANA</v>
          </cell>
          <cell r="L6073" t="str">
            <v>Via Poalo a 2 cuadras de la cancha Sintetica San Andres la casa es de color blanca con franjas negras tiene un rotulo que dice GETT alado de un invernadero</v>
          </cell>
        </row>
        <row r="6074">
          <cell r="A6074" t="str">
            <v>2493370</v>
          </cell>
          <cell r="B6074">
            <v>510365</v>
          </cell>
          <cell r="C6074" t="str">
            <v>2493370</v>
          </cell>
          <cell r="D6074" t="str">
            <v>MDELIVERY</v>
          </cell>
          <cell r="E6074" t="str">
            <v>DESPACHO</v>
          </cell>
          <cell r="F6074" t="str">
            <v>NORMAL</v>
          </cell>
          <cell r="G6074" t="str">
            <v>FT84211</v>
          </cell>
          <cell r="H6074">
            <v>44963</v>
          </cell>
          <cell r="I6074" t="str">
            <v>ENTREGADO</v>
          </cell>
          <cell r="J6074">
            <v>44964</v>
          </cell>
          <cell r="K6074" t="str">
            <v>Jonathan MuNoz_IMPORTADORA INDUSTRIAL AGRICOLA S A IIASA</v>
          </cell>
          <cell r="L6074" t="str">
            <v>IASA Av Juan Tanca Marengo Km 3 frente a las antenas de TVcable</v>
          </cell>
        </row>
        <row r="6075">
          <cell r="A6075" t="str">
            <v>2493371</v>
          </cell>
          <cell r="B6075">
            <v>510366</v>
          </cell>
          <cell r="C6075" t="str">
            <v>2493371</v>
          </cell>
          <cell r="D6075" t="str">
            <v>MDELIVERY</v>
          </cell>
          <cell r="E6075" t="str">
            <v>DESPACHO</v>
          </cell>
          <cell r="F6075" t="str">
            <v>NORMAL</v>
          </cell>
          <cell r="G6075" t="str">
            <v>031080002493371</v>
          </cell>
          <cell r="H6075">
            <v>44963</v>
          </cell>
          <cell r="I6075" t="str">
            <v>ENTREGADO</v>
          </cell>
          <cell r="J6075">
            <v>44973</v>
          </cell>
          <cell r="K6075" t="str">
            <v xml:space="preserve"> JHANDRY FRANCISCO ORDONEZ MORA_ JHANDRY FRANCISCO ORDONEZ MORA</v>
          </cell>
          <cell r="L6075" t="str">
            <v>LUIS FERNANDO BRAVO Y AZUAY LOCAL TECNICELULAR</v>
          </cell>
        </row>
        <row r="6076">
          <cell r="A6076" t="str">
            <v>2493373</v>
          </cell>
          <cell r="B6076">
            <v>510367</v>
          </cell>
          <cell r="C6076" t="str">
            <v>2493373</v>
          </cell>
          <cell r="D6076" t="str">
            <v>MDELIVERY</v>
          </cell>
          <cell r="E6076" t="str">
            <v>DESPACHO</v>
          </cell>
          <cell r="F6076" t="str">
            <v>NORMAL</v>
          </cell>
          <cell r="G6076" t="str">
            <v>031080002493373</v>
          </cell>
          <cell r="H6076">
            <v>44963</v>
          </cell>
          <cell r="I6076" t="str">
            <v>ENTREGADO</v>
          </cell>
          <cell r="J6076">
            <v>44964</v>
          </cell>
          <cell r="K6076" t="str">
            <v xml:space="preserve"> IMPORTADORA Y DISTRIBUIDORA COSMO BELLEZA IMPOCOSMOBELLEZA S A _ IMPORTADORA Y DISTRIBUIDORA COSMO BELLEZA IMPOCOSMOBELLEZA S A </v>
          </cell>
          <cell r="L6076" t="str">
            <v>Av Loja y 29 de Mayo frente a Opticas Amazonas</v>
          </cell>
        </row>
        <row r="6077">
          <cell r="A6077" t="str">
            <v>2493375</v>
          </cell>
          <cell r="B6077">
            <v>510368</v>
          </cell>
          <cell r="C6077" t="str">
            <v>2493375</v>
          </cell>
          <cell r="D6077" t="str">
            <v>MDELIVERY</v>
          </cell>
          <cell r="E6077" t="str">
            <v>DESPACHO</v>
          </cell>
          <cell r="F6077" t="str">
            <v>NORMAL</v>
          </cell>
          <cell r="G6077" t="str">
            <v>FT84263</v>
          </cell>
          <cell r="H6077">
            <v>44963</v>
          </cell>
          <cell r="I6077" t="str">
            <v>ENTREGADO</v>
          </cell>
          <cell r="J6077">
            <v>44964</v>
          </cell>
          <cell r="K6077" t="str">
            <v xml:space="preserve">Jesus Crespo_COMERCIALIZADORA TRAMA COLOR MULTITEXTIL CIA LTDA </v>
          </cell>
          <cell r="L6077" t="str">
            <v xml:space="preserve"> Pichincha Quito Autopista Manuel Cordova Galarza N3 843 entrada a galpones Madeval Pomasqui </v>
          </cell>
        </row>
        <row r="6078">
          <cell r="A6078" t="str">
            <v>2493379</v>
          </cell>
          <cell r="B6078">
            <v>510369</v>
          </cell>
          <cell r="C6078" t="str">
            <v>2493379</v>
          </cell>
          <cell r="D6078" t="str">
            <v>MDELIVERY</v>
          </cell>
          <cell r="E6078" t="str">
            <v>DESPACHO</v>
          </cell>
          <cell r="F6078" t="str">
            <v>NORMAL</v>
          </cell>
          <cell r="G6078" t="str">
            <v>IC6581</v>
          </cell>
          <cell r="H6078">
            <v>44963</v>
          </cell>
          <cell r="I6078" t="str">
            <v>ENTREGADO</v>
          </cell>
          <cell r="J6078">
            <v>44965</v>
          </cell>
          <cell r="K6078" t="str">
            <v xml:space="preserve">Paul Calderon_LOCATIONWORLD S A </v>
          </cell>
          <cell r="L6078" t="str">
            <v>ciudad de Cuenca Perez de Ayala 1 41 y Salvador de Madariaga en la Urbanizacion Vistalind</v>
          </cell>
        </row>
        <row r="6079">
          <cell r="A6079" t="str">
            <v>2493344</v>
          </cell>
          <cell r="B6079">
            <v>510335</v>
          </cell>
          <cell r="C6079" t="str">
            <v>2493344</v>
          </cell>
          <cell r="D6079" t="str">
            <v>MDELIVERY</v>
          </cell>
          <cell r="E6079" t="str">
            <v>DESPACHO</v>
          </cell>
          <cell r="F6079" t="str">
            <v>EXPRESS</v>
          </cell>
          <cell r="G6079" t="str">
            <v>FTR46144</v>
          </cell>
          <cell r="H6079">
            <v>44963</v>
          </cell>
          <cell r="I6079" t="str">
            <v>ENTREGADO</v>
          </cell>
          <cell r="J6079">
            <v>44964</v>
          </cell>
          <cell r="K6079" t="str">
            <v>MARIA DE LOS ANGELES PALOMINO CASTRO_MARIA DE LOS ANGELES PALOMINO CASTRO</v>
          </cell>
          <cell r="L6079" t="str">
            <v>AV MERCADILLO Y CARVAJAL LOCAL DE CEVICHES EXPRESS</v>
          </cell>
        </row>
        <row r="6080">
          <cell r="A6080" t="str">
            <v>2493349</v>
          </cell>
          <cell r="B6080">
            <v>510336</v>
          </cell>
          <cell r="C6080" t="str">
            <v>2493349</v>
          </cell>
          <cell r="D6080" t="str">
            <v>MDELIVERY</v>
          </cell>
          <cell r="E6080" t="str">
            <v>DESPACHO</v>
          </cell>
          <cell r="F6080" t="str">
            <v>EXPRESS</v>
          </cell>
          <cell r="G6080" t="str">
            <v>FTR46149</v>
          </cell>
          <cell r="H6080">
            <v>44963</v>
          </cell>
          <cell r="I6080" t="str">
            <v>ENTREGADO</v>
          </cell>
          <cell r="J6080">
            <v>44963</v>
          </cell>
          <cell r="K6080" t="str">
            <v xml:space="preserve">PAZMINO CORONEL PATRICIO ENRIQUE O TAMARA CORONEL_BUSINESS BOX INTERNATIONAL BUSSBOX S A </v>
          </cell>
          <cell r="L6080" t="str">
            <v>sector Cotocollao av De la Prensa N64 43 y Espinoza Polit local de Servientrega Cotocollao</v>
          </cell>
        </row>
        <row r="6081">
          <cell r="A6081" t="str">
            <v>2493353</v>
          </cell>
          <cell r="B6081">
            <v>510337</v>
          </cell>
          <cell r="C6081" t="str">
            <v>2493353</v>
          </cell>
          <cell r="D6081" t="str">
            <v>MDELIVERY</v>
          </cell>
          <cell r="E6081" t="str">
            <v>DESPACHO</v>
          </cell>
          <cell r="F6081" t="str">
            <v>EXPRESS</v>
          </cell>
          <cell r="G6081" t="str">
            <v>FTR46145</v>
          </cell>
          <cell r="H6081">
            <v>44963</v>
          </cell>
          <cell r="I6081" t="str">
            <v>ENTREGADO</v>
          </cell>
          <cell r="J6081">
            <v>44963</v>
          </cell>
          <cell r="K6081" t="str">
            <v xml:space="preserve">RICHARD LEIVA O HABBY GORDON_ QUIMELIA C A </v>
          </cell>
          <cell r="L6081" t="str">
            <v>AV ZAMORA OE3222 Y BRASIL PORTON NEGRO JUNTO A LOCAL COMPACXPRESS ENTREGAR DE 9AM A 3PM</v>
          </cell>
        </row>
        <row r="6082">
          <cell r="A6082" t="str">
            <v>2493355</v>
          </cell>
          <cell r="B6082">
            <v>510338</v>
          </cell>
          <cell r="C6082" t="str">
            <v>2493355</v>
          </cell>
          <cell r="D6082" t="str">
            <v>MDELIVERY</v>
          </cell>
          <cell r="E6082" t="str">
            <v>DESPACHO</v>
          </cell>
          <cell r="F6082" t="str">
            <v>EXPRESS</v>
          </cell>
          <cell r="G6082" t="str">
            <v>FTR46148</v>
          </cell>
          <cell r="H6082">
            <v>44963</v>
          </cell>
          <cell r="I6082" t="str">
            <v>ENTREGADO</v>
          </cell>
          <cell r="J6082">
            <v>44964</v>
          </cell>
          <cell r="K6082" t="str">
            <v xml:space="preserve">CARDENAS CHACAN ANGEL HERNAN_QUINTA DIMENSION PUBLICIDAD CREATIVA CIA LTDA </v>
          </cell>
          <cell r="L6082" t="str">
            <v xml:space="preserve">av 6 diciembre y alpallana edificio de petrecuador </v>
          </cell>
        </row>
        <row r="6083">
          <cell r="A6083" t="str">
            <v>2493372</v>
          </cell>
          <cell r="B6083">
            <v>510339</v>
          </cell>
          <cell r="C6083" t="str">
            <v>2493372</v>
          </cell>
          <cell r="D6083" t="str">
            <v>MDELIVERY</v>
          </cell>
          <cell r="E6083" t="str">
            <v>DESPACHO</v>
          </cell>
          <cell r="F6083" t="str">
            <v>EXPRESS</v>
          </cell>
          <cell r="G6083" t="str">
            <v>FTR46147</v>
          </cell>
          <cell r="H6083">
            <v>44963</v>
          </cell>
          <cell r="I6083" t="str">
            <v>ENTREGADO</v>
          </cell>
          <cell r="J6083">
            <v>44963</v>
          </cell>
          <cell r="K6083" t="str">
            <v xml:space="preserve">Andres Herrera Adriana Gaon_WORKFORCE S A </v>
          </cell>
          <cell r="L6083" t="str">
            <v>CATALINA DE ALDAZ N34168 Y PORTUGAL EDIFICIO LA RECOLETA</v>
          </cell>
        </row>
        <row r="6084">
          <cell r="A6084" t="str">
            <v>2493378</v>
          </cell>
          <cell r="B6084">
            <v>510340</v>
          </cell>
          <cell r="C6084" t="str">
            <v>2493378</v>
          </cell>
          <cell r="D6084" t="str">
            <v>MDELIVERY</v>
          </cell>
          <cell r="E6084" t="str">
            <v>DESPACHO</v>
          </cell>
          <cell r="F6084" t="str">
            <v>EXPRESS</v>
          </cell>
          <cell r="G6084" t="str">
            <v>FTR46146</v>
          </cell>
          <cell r="H6084">
            <v>44963</v>
          </cell>
          <cell r="I6084" t="str">
            <v>ENTREGADO</v>
          </cell>
          <cell r="J6084">
            <v>44965</v>
          </cell>
          <cell r="K6084" t="str">
            <v>Veronica Calero Cortez_GLOBAL TRANSPORTES LTDA</v>
          </cell>
          <cell r="L6084" t="str">
            <v>Bartolome Sanchez N71 69 y Enrique Guerrero</v>
          </cell>
        </row>
        <row r="6085">
          <cell r="A6085" t="str">
            <v>2493330</v>
          </cell>
          <cell r="B6085">
            <v>510341</v>
          </cell>
          <cell r="C6085" t="str">
            <v>2493330</v>
          </cell>
          <cell r="D6085" t="str">
            <v>MDELIVERY</v>
          </cell>
          <cell r="E6085" t="str">
            <v>DESPACHO</v>
          </cell>
          <cell r="F6085" t="str">
            <v>NORMAL</v>
          </cell>
          <cell r="G6085" t="str">
            <v>FT84224</v>
          </cell>
          <cell r="H6085">
            <v>44963</v>
          </cell>
          <cell r="I6085" t="str">
            <v>ENTREGADO</v>
          </cell>
          <cell r="J6085">
            <v>44964</v>
          </cell>
          <cell r="K6085" t="str">
            <v xml:space="preserve">Rommel Acurio Vaca_ECUASANITAS S A </v>
          </cell>
          <cell r="L6085" t="str">
            <v>MARISCAL SUCRE RABIDA N26 71 Y PINTA EDIFICIO ECUASANITAS sexto Piso Contabilidad</v>
          </cell>
        </row>
        <row r="6086">
          <cell r="A6086" t="str">
            <v>2493340</v>
          </cell>
          <cell r="B6086">
            <v>510342</v>
          </cell>
          <cell r="C6086" t="str">
            <v>2493340</v>
          </cell>
          <cell r="D6086" t="str">
            <v>MDELIVERY</v>
          </cell>
          <cell r="E6086" t="str">
            <v>DESPACHO</v>
          </cell>
          <cell r="F6086" t="str">
            <v>NORMAL</v>
          </cell>
          <cell r="G6086" t="str">
            <v>FT84236</v>
          </cell>
          <cell r="H6086">
            <v>44963</v>
          </cell>
          <cell r="I6086" t="str">
            <v>ENTREGADO</v>
          </cell>
          <cell r="J6086">
            <v>44964</v>
          </cell>
          <cell r="K6086" t="str">
            <v xml:space="preserve">Carlos Rojas Rosario Gomez_INGESA S A </v>
          </cell>
          <cell r="L6086" t="str">
            <v>Av General Enriquez S8 24 y Francisco Barba sector 2 PUENTES EN UNA PRTA NEGRA DEJE EN LA FBCA DE MEDIA INGESA EN RECEPCIoN</v>
          </cell>
        </row>
        <row r="6087">
          <cell r="A6087" t="str">
            <v>2493341</v>
          </cell>
          <cell r="B6087">
            <v>510343</v>
          </cell>
          <cell r="C6087" t="str">
            <v>2493341</v>
          </cell>
          <cell r="D6087" t="str">
            <v>MDELIVERY</v>
          </cell>
          <cell r="E6087" t="str">
            <v>DESPACHO</v>
          </cell>
          <cell r="F6087" t="str">
            <v>NORMAL</v>
          </cell>
          <cell r="G6087" t="str">
            <v>IC6585</v>
          </cell>
          <cell r="H6087">
            <v>44963</v>
          </cell>
          <cell r="I6087" t="str">
            <v>ENTREGADO</v>
          </cell>
          <cell r="J6087">
            <v>44965</v>
          </cell>
          <cell r="K6087" t="str">
            <v xml:space="preserve">MATEO ZAMORA_ALMACENES JUAN ELJURI CIA LTDA </v>
          </cell>
          <cell r="L6087" t="str">
            <v xml:space="preserve">Dir Av Gil Ramirez Davalos 5 32 y Armenillas Cuenca Ecuador </v>
          </cell>
        </row>
        <row r="6088">
          <cell r="A6088" t="str">
            <v>2493342</v>
          </cell>
          <cell r="B6088">
            <v>510344</v>
          </cell>
          <cell r="C6088" t="str">
            <v>2493342</v>
          </cell>
          <cell r="D6088" t="str">
            <v>MDELIVERY</v>
          </cell>
          <cell r="E6088" t="str">
            <v>DESPACHO</v>
          </cell>
          <cell r="F6088" t="str">
            <v>NORMAL</v>
          </cell>
          <cell r="G6088" t="str">
            <v>031080002493342</v>
          </cell>
          <cell r="H6088">
            <v>44963</v>
          </cell>
          <cell r="I6088" t="str">
            <v>ENTREGADO</v>
          </cell>
          <cell r="J6088">
            <v>44965</v>
          </cell>
          <cell r="K6088" t="str">
            <v>ANA CECILIA JACOME DUICELA_ANA CECILIA JACOME DUICELA</v>
          </cell>
          <cell r="L6088" t="str">
            <v>CALLE QUERETARO Y AV INDOAMERICA JUNTO A CARROCERIAS IMCE AUTOREPUESTOS UNIVERSAL</v>
          </cell>
        </row>
        <row r="6089">
          <cell r="A6089" t="str">
            <v>2493343</v>
          </cell>
          <cell r="B6089">
            <v>510345</v>
          </cell>
          <cell r="C6089" t="str">
            <v>2493343</v>
          </cell>
          <cell r="D6089" t="str">
            <v>MDELIVERY</v>
          </cell>
          <cell r="E6089" t="str">
            <v>DESPACHO</v>
          </cell>
          <cell r="F6089" t="str">
            <v>NORMAL</v>
          </cell>
          <cell r="G6089" t="str">
            <v>FT84179</v>
          </cell>
          <cell r="H6089">
            <v>44963</v>
          </cell>
          <cell r="I6089" t="str">
            <v>ENTREGADO</v>
          </cell>
          <cell r="J6089">
            <v>44964</v>
          </cell>
          <cell r="K6089" t="str">
            <v>NATHALY REBECA NEIRA CEVALLOS O ROLAND CAMPUZANO_NATHALY REBECA NEIRA CEVALLOS</v>
          </cell>
          <cell r="L6089" t="str">
            <v>Av Las Aguas URBANOR Entrando por el almacen del bosque a lado de corviches la negra La primera casa de dos pisos a mano derecha casa S N</v>
          </cell>
        </row>
        <row r="6090">
          <cell r="A6090" t="str">
            <v>2493345</v>
          </cell>
          <cell r="B6090">
            <v>510346</v>
          </cell>
          <cell r="C6090" t="str">
            <v>2493345</v>
          </cell>
          <cell r="D6090" t="str">
            <v>MDELIVERY</v>
          </cell>
          <cell r="E6090" t="str">
            <v>DESPACHO</v>
          </cell>
          <cell r="F6090" t="str">
            <v>NORMAL</v>
          </cell>
          <cell r="G6090" t="str">
            <v>FT84178</v>
          </cell>
          <cell r="H6090">
            <v>44963</v>
          </cell>
          <cell r="I6090" t="str">
            <v>ENTREGADO</v>
          </cell>
          <cell r="J6090">
            <v>44964</v>
          </cell>
          <cell r="K6090" t="str">
            <v>PAULA DOMINGOZ_COMISION PERMANENTE DEL PACIFICO SUR</v>
          </cell>
          <cell r="L6090" t="str">
            <v>AV FRANCISCO DE ORELLANA Y MIGUEL H ALCIVAR CENTRO EMPRESARIAL “LAS CAMARAS TORRE B OFICINA 1 2 Y 3</v>
          </cell>
        </row>
        <row r="6091">
          <cell r="A6091" t="str">
            <v>2493347</v>
          </cell>
          <cell r="B6091">
            <v>510347</v>
          </cell>
          <cell r="C6091" t="str">
            <v>2493347</v>
          </cell>
          <cell r="D6091" t="str">
            <v>MDELIVERY</v>
          </cell>
          <cell r="E6091" t="str">
            <v>DESPACHO</v>
          </cell>
          <cell r="F6091" t="str">
            <v>NORMAL</v>
          </cell>
          <cell r="G6091" t="str">
            <v>031080002493347</v>
          </cell>
          <cell r="H6091">
            <v>44963</v>
          </cell>
          <cell r="I6091" t="str">
            <v>ENTREGADO</v>
          </cell>
          <cell r="J6091">
            <v>44967</v>
          </cell>
          <cell r="K6091" t="str">
            <v xml:space="preserve">AMOROSO PERALTA BOLIVAR ISMAEL O DIANA GALARZA_COOP DE AHORRO Y CREDITO GANANSOL LTDA </v>
          </cell>
          <cell r="L6091" t="str">
            <v>CALLLE MANUEL MORENO Y CALLE CUENCA DIAGONAL AL MERCADO 25 DE JUNIO ENTREGAR EN LA COOP GANANSOL</v>
          </cell>
        </row>
        <row r="6092">
          <cell r="A6092" t="str">
            <v>2493348</v>
          </cell>
          <cell r="B6092">
            <v>510348</v>
          </cell>
          <cell r="C6092" t="str">
            <v>2493348</v>
          </cell>
          <cell r="D6092" t="str">
            <v>MDELIVERY</v>
          </cell>
          <cell r="E6092" t="str">
            <v>DESPACHO</v>
          </cell>
          <cell r="F6092" t="str">
            <v>NORMAL</v>
          </cell>
          <cell r="G6092" t="str">
            <v>031080002493348</v>
          </cell>
          <cell r="H6092">
            <v>44963</v>
          </cell>
          <cell r="I6092" t="str">
            <v>ENTREGADO</v>
          </cell>
          <cell r="J6092">
            <v>44967</v>
          </cell>
          <cell r="K6092" t="str">
            <v xml:space="preserve">MONTEROS PAZMINO FAUSTO HIPOLITO O DANIEL JARAMILLO_MONTEROSASLIMITADA C L </v>
          </cell>
          <cell r="L6092" t="str">
            <v>RETIRA AGENCIA TRAMACO VARGAS OE2 36 Y MORALES</v>
          </cell>
        </row>
        <row r="6093">
          <cell r="A6093" t="str">
            <v>2493350</v>
          </cell>
          <cell r="B6093">
            <v>510349</v>
          </cell>
          <cell r="C6093" t="str">
            <v>2493350</v>
          </cell>
          <cell r="D6093" t="str">
            <v>MDELIVERY</v>
          </cell>
          <cell r="E6093" t="str">
            <v>DESPACHO</v>
          </cell>
          <cell r="F6093" t="str">
            <v>NORMAL</v>
          </cell>
          <cell r="G6093" t="str">
            <v>031080002493350</v>
          </cell>
          <cell r="H6093">
            <v>44963</v>
          </cell>
          <cell r="I6093" t="str">
            <v>ENTREGADO</v>
          </cell>
          <cell r="J6093">
            <v>44965</v>
          </cell>
          <cell r="K6093" t="str">
            <v>EDISON EDUARDO MINDIOLA SOLORZANO O ALEJANDRO MINDIOLA_EDISON EDUARDO MINDIOLA SOLORZANO</v>
          </cell>
          <cell r="L6093" t="str">
            <v xml:space="preserve"> PARROQUIA PATRICIA PILAR VIA SANTO DOMINGO QUEVEDO KM 41 LOTIZACION LA ESPERANZA CALLE PRINCIPAL CASA COLOR BLANCO DEL MIDUVI JUNTO A UNA TIENDA </v>
          </cell>
        </row>
        <row r="6094">
          <cell r="A6094" t="str">
            <v>2493351</v>
          </cell>
          <cell r="B6094">
            <v>510350</v>
          </cell>
          <cell r="C6094" t="str">
            <v>2493351</v>
          </cell>
          <cell r="D6094" t="str">
            <v>MDELIVERY</v>
          </cell>
          <cell r="E6094" t="str">
            <v>DESPACHO</v>
          </cell>
          <cell r="F6094" t="str">
            <v>NORMAL</v>
          </cell>
          <cell r="G6094" t="str">
            <v>031080002493351</v>
          </cell>
          <cell r="H6094">
            <v>44963</v>
          </cell>
          <cell r="I6094" t="str">
            <v>ENTREGADO</v>
          </cell>
          <cell r="J6094">
            <v>44965</v>
          </cell>
          <cell r="K6094" t="str">
            <v xml:space="preserve">SANCHEZ ABAD CHRISTIAN JOSE O FRANCISCO CALLE_ GASDCR S A S </v>
          </cell>
          <cell r="L6094" t="str">
            <v>CANAR AZOGUES AZOGUES AV 24 DE MAYO SN Y AURELIO JARAMILLO ENTREGAR EN LA GASOLINERA PRIMAX</v>
          </cell>
        </row>
        <row r="6095">
          <cell r="A6095" t="str">
            <v>2493354</v>
          </cell>
          <cell r="B6095">
            <v>510351</v>
          </cell>
          <cell r="C6095" t="str">
            <v>2493354</v>
          </cell>
          <cell r="D6095" t="str">
            <v>MDELIVERY</v>
          </cell>
          <cell r="E6095" t="str">
            <v>DESPACHO</v>
          </cell>
          <cell r="F6095" t="str">
            <v>NORMAL</v>
          </cell>
          <cell r="G6095" t="str">
            <v>031080002493354</v>
          </cell>
          <cell r="H6095">
            <v>44963</v>
          </cell>
          <cell r="I6095" t="str">
            <v>ENTREGADO</v>
          </cell>
          <cell r="J6095">
            <v>44966</v>
          </cell>
          <cell r="K6095" t="str">
            <v>CARLOS ARTURO OVIEDO TERAN_CARLOS ARTURO OVIEDO TERAN</v>
          </cell>
          <cell r="L6095" t="str">
            <v>ROCAFUERTE SN Y JUAN MONTALVO</v>
          </cell>
        </row>
        <row r="6096">
          <cell r="A6096" t="str">
            <v>2493356</v>
          </cell>
          <cell r="B6096">
            <v>510352</v>
          </cell>
          <cell r="C6096" t="str">
            <v>2493356</v>
          </cell>
          <cell r="D6096" t="str">
            <v>MDELIVERY</v>
          </cell>
          <cell r="E6096" t="str">
            <v>DESPACHO</v>
          </cell>
          <cell r="F6096" t="str">
            <v>NORMAL</v>
          </cell>
          <cell r="G6096" t="str">
            <v>FT84173</v>
          </cell>
          <cell r="H6096">
            <v>44963</v>
          </cell>
          <cell r="I6096" t="str">
            <v>ENTREGADO</v>
          </cell>
          <cell r="J6096">
            <v>44964</v>
          </cell>
          <cell r="K6096" t="str">
            <v>RAFAEL ENRIQUE SARMIENTO BRIONES_RAFAEL ENRIQUE SARMIENTO BRIONES</v>
          </cell>
          <cell r="L6096" t="str">
            <v xml:space="preserve"> GUERRERO MARTINEZ 2843 Y 4 DE NOVIEMBRE REFERENCIA EN LA ESQUINA HAY UN CHIFA COLOR BLANCO Y EN LA MISMA CUADRA CRUZA COMO A CINCO CASAS COLOR DE LA CASA ROJO </v>
          </cell>
        </row>
        <row r="6097">
          <cell r="A6097" t="str">
            <v>2493357</v>
          </cell>
          <cell r="B6097">
            <v>510353</v>
          </cell>
          <cell r="C6097" t="str">
            <v>2493357</v>
          </cell>
          <cell r="D6097" t="str">
            <v>MDELIVERY</v>
          </cell>
          <cell r="E6097" t="str">
            <v>DESPACHO</v>
          </cell>
          <cell r="F6097" t="str">
            <v>NORMAL</v>
          </cell>
          <cell r="G6097" t="str">
            <v>FT84245</v>
          </cell>
          <cell r="H6097">
            <v>44963</v>
          </cell>
          <cell r="I6097" t="str">
            <v>ENTREGADO</v>
          </cell>
          <cell r="J6097">
            <v>44964</v>
          </cell>
          <cell r="K6097" t="str">
            <v>ANTONIO RODRIGO MONDRAGON MARTINEZ O GLORIA MARTINEZ O CHRISTIAN MARTINEZ_ANTONIO RODRIGO MONDRAGON MARTINEZ</v>
          </cell>
          <cell r="L6097" t="str">
            <v>VALLE DE LOS CHILLOS Barrio Andaluz Calle principal Luis Cordero Pasaje Oe4 Casa color blanca de 1 piso con antena de directv Porton grande color verde A 1 cuadra y media de la casa barrial Andaluz</v>
          </cell>
        </row>
        <row r="6098">
          <cell r="A6098" t="str">
            <v>2493359</v>
          </cell>
          <cell r="B6098">
            <v>510354</v>
          </cell>
          <cell r="C6098" t="str">
            <v>2493359</v>
          </cell>
          <cell r="D6098" t="str">
            <v>MDELIVERY</v>
          </cell>
          <cell r="E6098" t="str">
            <v>DESPACHO</v>
          </cell>
          <cell r="F6098" t="str">
            <v>NORMAL</v>
          </cell>
          <cell r="G6098" t="str">
            <v>FT84171 / 031080002493359</v>
          </cell>
          <cell r="H6098">
            <v>44963</v>
          </cell>
          <cell r="I6098" t="str">
            <v>ENTREGADO</v>
          </cell>
          <cell r="J6098">
            <v>44973</v>
          </cell>
          <cell r="K6098" t="str">
            <v>FEDERICO ALEJANDRO MORALES DUARTE_FEDERICO ALEJANDRO MORALES DUARTE</v>
          </cell>
          <cell r="L6098" t="str">
            <v>ENTREGAR EN EL HOSPITAL MONTE SINAI</v>
          </cell>
        </row>
        <row r="6099">
          <cell r="A6099" t="str">
            <v>2493360</v>
          </cell>
          <cell r="B6099">
            <v>510355</v>
          </cell>
          <cell r="C6099" t="str">
            <v>2493360</v>
          </cell>
          <cell r="D6099" t="str">
            <v>MDELIVERY</v>
          </cell>
          <cell r="E6099" t="str">
            <v>DESPACHO</v>
          </cell>
          <cell r="F6099" t="str">
            <v>NORMAL</v>
          </cell>
          <cell r="G6099" t="str">
            <v>031080002493360</v>
          </cell>
          <cell r="H6099">
            <v>44963</v>
          </cell>
          <cell r="I6099" t="str">
            <v>ENTREGADO</v>
          </cell>
          <cell r="J6099">
            <v>44965</v>
          </cell>
          <cell r="K6099" t="str">
            <v>MARCIA ELIZABETH TAIPE ESTRADA O CRISTINA VALLE_COOPERATIVA DE AHORRO Y CREDITO FOMENTO PARA LA PRODUCCION DE PEQUENAS Y MEDIANAS EMPRESAS</v>
          </cell>
          <cell r="L6099" t="str">
            <v xml:space="preserve"> EL PISQUE ENTRADA AMACASTO PANAMERICANA NORTE KM 6 1 2 DEJAR EN CCOP DE AHORRO Y CREDITO FOMENTO AMBATO TUNGURAHUA LATITUD 1 25073593 </v>
          </cell>
        </row>
        <row r="6100">
          <cell r="A6100" t="str">
            <v>2493361</v>
          </cell>
          <cell r="B6100">
            <v>510356</v>
          </cell>
          <cell r="C6100" t="str">
            <v>2493361</v>
          </cell>
          <cell r="D6100" t="str">
            <v>MDELIVERY</v>
          </cell>
          <cell r="E6100" t="str">
            <v>DESPACHO</v>
          </cell>
          <cell r="F6100" t="str">
            <v>NORMAL</v>
          </cell>
          <cell r="G6100" t="str">
            <v>FT84244</v>
          </cell>
          <cell r="H6100">
            <v>44963</v>
          </cell>
          <cell r="I6100" t="str">
            <v>ENTREGADO</v>
          </cell>
          <cell r="J6100">
            <v>44964</v>
          </cell>
          <cell r="K6100" t="str">
            <v>MARIA ALEJANDRA CANIZARES MANZANO_MARIA ALEJANDRA CANIZARES MANZANO</v>
          </cell>
          <cell r="L6100" t="str">
            <v>tumbaco NORBERTO SALAZAR Y GONZALO MENESES A 3 CASAS DEL CEMENTERIO TUMBACO PUERTA GRANDE VERDE DE REJAS</v>
          </cell>
        </row>
        <row r="6101">
          <cell r="A6101" t="str">
            <v>2493362</v>
          </cell>
          <cell r="B6101">
            <v>510357</v>
          </cell>
          <cell r="C6101" t="str">
            <v>2493362</v>
          </cell>
          <cell r="D6101" t="str">
            <v>MDELIVERY</v>
          </cell>
          <cell r="E6101" t="str">
            <v>DESPACHO</v>
          </cell>
          <cell r="F6101" t="str">
            <v>NORMAL</v>
          </cell>
          <cell r="G6101" t="str">
            <v>031080002493362</v>
          </cell>
          <cell r="H6101">
            <v>44963</v>
          </cell>
          <cell r="I6101" t="str">
            <v>ENTREGADO</v>
          </cell>
          <cell r="J6101">
            <v>44965</v>
          </cell>
          <cell r="K6101" t="str">
            <v>JORGE ALEXI MORA GUAMAN_JORGE ALEXI MORA GUAMAN</v>
          </cell>
          <cell r="L6101" t="str">
            <v>MANABI MANTA BARRIO JESUS DE NAZARETH ALA ALTURA DEL PARQUE</v>
          </cell>
        </row>
        <row r="6102">
          <cell r="A6102" t="str">
            <v>2493363</v>
          </cell>
          <cell r="B6102">
            <v>510358</v>
          </cell>
          <cell r="C6102" t="str">
            <v>2493363</v>
          </cell>
          <cell r="D6102" t="str">
            <v>MDELIVERY</v>
          </cell>
          <cell r="E6102" t="str">
            <v>DESPACHO</v>
          </cell>
          <cell r="F6102" t="str">
            <v>NORMAL</v>
          </cell>
          <cell r="G6102" t="str">
            <v>031080002493363</v>
          </cell>
          <cell r="H6102">
            <v>44963</v>
          </cell>
          <cell r="I6102" t="str">
            <v>INCIDENCIA</v>
          </cell>
          <cell r="J6102">
            <v>44973</v>
          </cell>
          <cell r="K6102" t="str">
            <v>ENRIQUE LEONARDO SUAREZ DOMINGUEZ_ENRIQUE LEONARDO SUAREZ DOMINGUEZ</v>
          </cell>
          <cell r="L6102" t="str">
            <v xml:space="preserve"> Sector San Pablo Villa color crema con un letrero que dice Se vende hielo Al lado de la tienda Heydi Al frente de la comuna </v>
          </cell>
        </row>
        <row r="6103">
          <cell r="A6103" t="str">
            <v>2493364</v>
          </cell>
          <cell r="B6103">
            <v>510359</v>
          </cell>
          <cell r="C6103" t="str">
            <v>2493364</v>
          </cell>
          <cell r="D6103" t="str">
            <v>MDELIVERY</v>
          </cell>
          <cell r="E6103" t="str">
            <v>DESPACHO</v>
          </cell>
          <cell r="F6103" t="str">
            <v>NORMAL</v>
          </cell>
          <cell r="G6103" t="str">
            <v>031080002493364</v>
          </cell>
          <cell r="H6103">
            <v>44963</v>
          </cell>
          <cell r="I6103" t="str">
            <v>ENTREGADO</v>
          </cell>
          <cell r="J6103">
            <v>44967</v>
          </cell>
          <cell r="K6103" t="str">
            <v>LUIS RICARDO CHICAIZA BOMBON_LUIS RICARDO CHICAIZA BOMBON</v>
          </cell>
          <cell r="L6103" t="str">
            <v xml:space="preserve"> local platet@3net es centro de computo tras de la iglecia calle 24 de mayo y gonzales suarez antes de llegar a la farmacia guayaquil </v>
          </cell>
        </row>
        <row r="6104">
          <cell r="A6104" t="str">
            <v>2493365</v>
          </cell>
          <cell r="B6104">
            <v>510360</v>
          </cell>
          <cell r="C6104" t="str">
            <v>2493365</v>
          </cell>
          <cell r="D6104" t="str">
            <v>MDELIVERY</v>
          </cell>
          <cell r="E6104" t="str">
            <v>DESPACHO</v>
          </cell>
          <cell r="F6104" t="str">
            <v>NORMAL</v>
          </cell>
          <cell r="G6104" t="str">
            <v>031080002493365</v>
          </cell>
          <cell r="H6104">
            <v>44963</v>
          </cell>
          <cell r="I6104" t="str">
            <v>ENTREGADO</v>
          </cell>
          <cell r="J6104">
            <v>44964</v>
          </cell>
          <cell r="K6104" t="str">
            <v xml:space="preserve"> GARCIA GUALPA STALIN FELIPE O JENNIFER BRAVO GOMEZ_ESTUDIO JURIDICO NEMESISLAWYERS S A </v>
          </cell>
          <cell r="L6104" t="str">
            <v>AV QUITO Y CALLEJON R2 FRENTE A LA UTEQ ESTUDIO JURIDICO NEMESIS</v>
          </cell>
        </row>
        <row r="6105">
          <cell r="A6105" t="str">
            <v>2493366</v>
          </cell>
          <cell r="B6105">
            <v>510361</v>
          </cell>
          <cell r="C6105" t="str">
            <v>2493366</v>
          </cell>
          <cell r="D6105" t="str">
            <v>MDELIVERY</v>
          </cell>
          <cell r="E6105" t="str">
            <v>DESPACHO</v>
          </cell>
          <cell r="F6105" t="str">
            <v>NORMAL</v>
          </cell>
          <cell r="G6105" t="str">
            <v>031080002493366</v>
          </cell>
          <cell r="H6105">
            <v>44963</v>
          </cell>
          <cell r="I6105" t="str">
            <v>ENTREGADO</v>
          </cell>
          <cell r="J6105">
            <v>44965</v>
          </cell>
          <cell r="K6105" t="str">
            <v>DIEGO XAVIER MOREIRA ZAMBRANO_DIEGO XAVIER MOREIRA ZAMBRANO</v>
          </cell>
          <cell r="L6105" t="str">
            <v>EMILIO HIDALGO Y JULIO ANDRADE TALLER DE PINTURA DE CARROS ALFRENTE DE LA ESCUELA</v>
          </cell>
        </row>
        <row r="6106">
          <cell r="A6106" t="str">
            <v>2493367</v>
          </cell>
          <cell r="B6106">
            <v>510362</v>
          </cell>
          <cell r="C6106" t="str">
            <v>2493367</v>
          </cell>
          <cell r="D6106" t="str">
            <v>MDELIVERY</v>
          </cell>
          <cell r="E6106" t="str">
            <v>DESPACHO</v>
          </cell>
          <cell r="F6106" t="str">
            <v>NORMAL</v>
          </cell>
          <cell r="G6106" t="str">
            <v>031080002493367</v>
          </cell>
          <cell r="H6106">
            <v>44963</v>
          </cell>
          <cell r="I6106" t="str">
            <v>ENTREGADO</v>
          </cell>
          <cell r="J6106">
            <v>44965</v>
          </cell>
          <cell r="K6106" t="str">
            <v>ALEXIS ANTONIO SALMERON LEON O ANDREA CHOEZ O MAGDALENA ZAMORA_ALEXIS ANTONIO SALMERON LEON</v>
          </cell>
          <cell r="L6106" t="str">
            <v>JAIME ROLDOS Y CALLE 9 BAJOS DEL HOTEL VISTA AL MAR FRENTE ALBANCO PICHINCHA VILLAMIL PLAYAS OFINA TAXI EJECUTIVO OCCEAN CAR</v>
          </cell>
        </row>
        <row r="6107">
          <cell r="A6107" t="str">
            <v>2493368</v>
          </cell>
          <cell r="B6107">
            <v>510363</v>
          </cell>
          <cell r="C6107" t="str">
            <v>2493368</v>
          </cell>
          <cell r="D6107" t="str">
            <v>MDELIVERY</v>
          </cell>
          <cell r="E6107" t="str">
            <v>DESPACHO</v>
          </cell>
          <cell r="F6107" t="str">
            <v>NORMAL</v>
          </cell>
          <cell r="G6107" t="str">
            <v>031080002493368</v>
          </cell>
          <cell r="H6107">
            <v>44963</v>
          </cell>
          <cell r="I6107" t="str">
            <v>ENTREGADO</v>
          </cell>
          <cell r="J6107">
            <v>44964</v>
          </cell>
          <cell r="K6107" t="str">
            <v>FRANCISCO JAVIER SARZOSA CASA O FRANCISCO SARZOSA PADRE _FRANCISCO JAVIER SARZOSA CASA</v>
          </cell>
          <cell r="L6107" t="str">
            <v xml:space="preserve"> RAFAEL LARREA 9 19 Y ANTONIO CORDERO REFERENCIA EN ELECTROFAN SERVICIOS ELECTRICOS </v>
          </cell>
        </row>
        <row r="6108">
          <cell r="A6108" t="str">
            <v>414888603</v>
          </cell>
          <cell r="B6108">
            <v>510291</v>
          </cell>
          <cell r="C6108" t="str">
            <v>414888603</v>
          </cell>
          <cell r="D6108" t="str">
            <v>FLEXTUENTI</v>
          </cell>
          <cell r="E6108" t="str">
            <v>DESPACHO</v>
          </cell>
          <cell r="F6108" t="str">
            <v>NORMAL</v>
          </cell>
          <cell r="G6108" t="str">
            <v>FT84165</v>
          </cell>
          <cell r="H6108">
            <v>44963</v>
          </cell>
          <cell r="I6108" t="str">
            <v>ENTREGADO</v>
          </cell>
          <cell r="J6108">
            <v>44967</v>
          </cell>
          <cell r="K6108" t="str">
            <v>FREDDY TAPIA</v>
          </cell>
          <cell r="L6108" t="str">
            <v>PUENGASI CALLE J GALLEGOS  E18 35 FLORINDA DE ALVEAR</v>
          </cell>
        </row>
        <row r="6109">
          <cell r="A6109" t="str">
            <v>414888610</v>
          </cell>
          <cell r="B6109">
            <v>510292</v>
          </cell>
          <cell r="C6109" t="str">
            <v>414888610</v>
          </cell>
          <cell r="D6109" t="str">
            <v>FLEXTUENTI</v>
          </cell>
          <cell r="E6109" t="str">
            <v>DESPACHO</v>
          </cell>
          <cell r="F6109" t="str">
            <v>NORMAL</v>
          </cell>
          <cell r="G6109" t="str">
            <v>FT84193</v>
          </cell>
          <cell r="H6109">
            <v>44963</v>
          </cell>
          <cell r="I6109" t="str">
            <v>ENTREGADO</v>
          </cell>
          <cell r="J6109">
            <v>44964</v>
          </cell>
          <cell r="K6109" t="str">
            <v>Carlos Cedeno</v>
          </cell>
          <cell r="L6109" t="str">
            <v>URDANETA ANTONIO JOSE FRANCISCO DE SUCRE ALCALA SN SANTA ELENA</v>
          </cell>
        </row>
        <row r="6110">
          <cell r="A6110" t="str">
            <v>414888663</v>
          </cell>
          <cell r="B6110">
            <v>510293</v>
          </cell>
          <cell r="C6110" t="str">
            <v>414888663</v>
          </cell>
          <cell r="D6110" t="str">
            <v>FLEXTUENTI</v>
          </cell>
          <cell r="E6110" t="str">
            <v>DESPACHO</v>
          </cell>
          <cell r="F6110" t="str">
            <v>NORMAL</v>
          </cell>
          <cell r="G6110" t="str">
            <v>031080414888663</v>
          </cell>
          <cell r="H6110">
            <v>44963</v>
          </cell>
          <cell r="I6110" t="str">
            <v>ENTREGADO</v>
          </cell>
          <cell r="J6110">
            <v>44967</v>
          </cell>
          <cell r="K6110" t="str">
            <v>Jefferson Oviedo</v>
          </cell>
          <cell r="L6110" t="str">
            <v>SAN SEBASTIAN C ROMERILLOS SN CALLE CASCARILLAS</v>
          </cell>
        </row>
        <row r="6111">
          <cell r="A6111" t="str">
            <v>414888804</v>
          </cell>
          <cell r="B6111">
            <v>510294</v>
          </cell>
          <cell r="C6111" t="str">
            <v>414888804</v>
          </cell>
          <cell r="D6111" t="str">
            <v>FLEXTUENTI</v>
          </cell>
          <cell r="E6111" t="str">
            <v>DESPACHO</v>
          </cell>
          <cell r="F6111" t="str">
            <v>DERIVADO PICK UP</v>
          </cell>
          <cell r="G6111" t="str">
            <v>031080414888804</v>
          </cell>
          <cell r="H6111">
            <v>44963</v>
          </cell>
          <cell r="I6111" t="str">
            <v>DEVOLUCION_EN_PROCESO</v>
          </cell>
          <cell r="J6111">
            <v>44971</v>
          </cell>
          <cell r="K6111" t="str">
            <v>Daniel Alexander Pinargote Reyes</v>
          </cell>
          <cell r="L6111" t="str">
            <v>OFICINA TRAMACO MANTA CENTRO DE DISTRIBUCION</v>
          </cell>
        </row>
        <row r="6112">
          <cell r="A6112" t="str">
            <v>414888963</v>
          </cell>
          <cell r="B6112">
            <v>510295</v>
          </cell>
          <cell r="C6112" t="str">
            <v>414888963</v>
          </cell>
          <cell r="D6112" t="str">
            <v>FLEXTUENTI</v>
          </cell>
          <cell r="E6112" t="str">
            <v>DESPACHO</v>
          </cell>
          <cell r="F6112" t="str">
            <v>NORMAL</v>
          </cell>
          <cell r="G6112" t="str">
            <v>031080414888963</v>
          </cell>
          <cell r="H6112">
            <v>44963</v>
          </cell>
          <cell r="I6112" t="str">
            <v>ENTREGADO</v>
          </cell>
          <cell r="J6112">
            <v>44964</v>
          </cell>
          <cell r="K6112" t="str">
            <v>Ericka Tatiana Diaz Narea</v>
          </cell>
          <cell r="L6112" t="str">
            <v>YAGUACHI NUEVO  CALLE C Y  SN  GUAYAS</v>
          </cell>
        </row>
        <row r="6113">
          <cell r="A6113" t="str">
            <v>414889089</v>
          </cell>
          <cell r="B6113">
            <v>510296</v>
          </cell>
          <cell r="C6113" t="str">
            <v>414889089</v>
          </cell>
          <cell r="D6113" t="str">
            <v>FLEXTUENTI</v>
          </cell>
          <cell r="E6113" t="str">
            <v>DESPACHO</v>
          </cell>
          <cell r="F6113" t="str">
            <v>NORMAL</v>
          </cell>
          <cell r="G6113" t="str">
            <v>FT84192</v>
          </cell>
          <cell r="H6113">
            <v>44963</v>
          </cell>
          <cell r="I6113" t="str">
            <v>ENTREGADO</v>
          </cell>
          <cell r="J6113">
            <v>44964</v>
          </cell>
          <cell r="K6113" t="str">
            <v>Liliana Medina</v>
          </cell>
          <cell r="L6113" t="str">
            <v>GARCIA MORENO MODESTO CHAVEZ FRANCO 1816 LOS RIOS</v>
          </cell>
        </row>
        <row r="6114">
          <cell r="A6114" t="str">
            <v>414889461</v>
          </cell>
          <cell r="B6114">
            <v>510297</v>
          </cell>
          <cell r="C6114" t="str">
            <v>414889461</v>
          </cell>
          <cell r="D6114" t="str">
            <v>FLEXTUENTI</v>
          </cell>
          <cell r="E6114" t="str">
            <v>DESPACHO</v>
          </cell>
          <cell r="F6114" t="str">
            <v>NORMAL</v>
          </cell>
          <cell r="G6114" t="str">
            <v>FT84164</v>
          </cell>
          <cell r="H6114">
            <v>44963</v>
          </cell>
          <cell r="I6114" t="str">
            <v>ENTREGADO</v>
          </cell>
          <cell r="J6114">
            <v>44965</v>
          </cell>
          <cell r="K6114" t="str">
            <v>Damian Encalada</v>
          </cell>
          <cell r="L6114" t="str">
            <v>CONOCOTO  EUGENIO GARZON N10 264 DOMINGO RENGIFO</v>
          </cell>
        </row>
        <row r="6115">
          <cell r="A6115" t="str">
            <v>414889600</v>
          </cell>
          <cell r="B6115">
            <v>510298</v>
          </cell>
          <cell r="C6115" t="str">
            <v>414889600</v>
          </cell>
          <cell r="D6115" t="str">
            <v>FLEXTUENTI</v>
          </cell>
          <cell r="E6115" t="str">
            <v>DESPACHO</v>
          </cell>
          <cell r="F6115" t="str">
            <v>NORMAL</v>
          </cell>
          <cell r="G6115" t="str">
            <v>FT84191</v>
          </cell>
          <cell r="H6115">
            <v>44963</v>
          </cell>
          <cell r="I6115" t="str">
            <v>ENTREGADO</v>
          </cell>
          <cell r="J6115">
            <v>44964</v>
          </cell>
          <cell r="K6115" t="str">
            <v>Yadira Georgina Cabrera Chavez</v>
          </cell>
          <cell r="L6115" t="str">
            <v>TARQUI   JULIAN CORONEL SN DR RAMON FLORES ONTANEDA</v>
          </cell>
        </row>
        <row r="6116">
          <cell r="A6116" t="str">
            <v>414889654</v>
          </cell>
          <cell r="B6116">
            <v>510299</v>
          </cell>
          <cell r="C6116" t="str">
            <v>414889654</v>
          </cell>
          <cell r="D6116" t="str">
            <v>FLEXTUENTI</v>
          </cell>
          <cell r="E6116" t="str">
            <v>DESPACHO</v>
          </cell>
          <cell r="F6116" t="str">
            <v>DERIVADO PICK UP</v>
          </cell>
          <cell r="G6116" t="str">
            <v>031080414889654</v>
          </cell>
          <cell r="H6116">
            <v>44963</v>
          </cell>
          <cell r="I6116" t="str">
            <v>ENTREGADO</v>
          </cell>
          <cell r="J6116">
            <v>44971</v>
          </cell>
          <cell r="K6116" t="str">
            <v>Jandry josue Marmolejo leon</v>
          </cell>
          <cell r="L6116" t="str">
            <v>OFICINA TRAMACO QUEVEDO</v>
          </cell>
        </row>
        <row r="6117">
          <cell r="A6117" t="str">
            <v>414889704</v>
          </cell>
          <cell r="B6117">
            <v>510300</v>
          </cell>
          <cell r="C6117" t="str">
            <v>414889704</v>
          </cell>
          <cell r="D6117" t="str">
            <v>FLEXTUENTI</v>
          </cell>
          <cell r="E6117" t="str">
            <v>DESPACHO</v>
          </cell>
          <cell r="F6117" t="str">
            <v>NORMAL</v>
          </cell>
          <cell r="G6117" t="str">
            <v>031080414889704</v>
          </cell>
          <cell r="H6117">
            <v>44963</v>
          </cell>
          <cell r="I6117" t="str">
            <v>ENTREGADO</v>
          </cell>
          <cell r="J6117">
            <v>44964</v>
          </cell>
          <cell r="K6117" t="str">
            <v>Antonio Chancay</v>
          </cell>
          <cell r="L6117" t="str">
            <v>PASCUALES  PASAJE 37 MZ 363 SL 12 CALLE JOYA DE LOS SACHAS</v>
          </cell>
        </row>
        <row r="6118">
          <cell r="A6118" t="str">
            <v>414889777</v>
          </cell>
          <cell r="B6118">
            <v>510301</v>
          </cell>
          <cell r="C6118" t="str">
            <v>414889777</v>
          </cell>
          <cell r="D6118" t="str">
            <v>FLEXTUENTI</v>
          </cell>
          <cell r="E6118" t="str">
            <v>DESPACHO</v>
          </cell>
          <cell r="F6118" t="str">
            <v>NORMAL</v>
          </cell>
          <cell r="G6118" t="str">
            <v>FT84190</v>
          </cell>
          <cell r="H6118">
            <v>44963</v>
          </cell>
          <cell r="I6118" t="str">
            <v>ENTREGADO</v>
          </cell>
          <cell r="J6118">
            <v>44964</v>
          </cell>
          <cell r="K6118" t="str">
            <v>Karla Guizado</v>
          </cell>
          <cell r="L6118" t="str">
            <v>TARQUI  AV GUILLERMO PAREJA PISO 2 OFC 206  CALLE LUIS MENDOZA MOREIRA</v>
          </cell>
        </row>
        <row r="6119">
          <cell r="A6119" t="str">
            <v>414889783</v>
          </cell>
          <cell r="B6119">
            <v>510302</v>
          </cell>
          <cell r="C6119" t="str">
            <v>414889783</v>
          </cell>
          <cell r="D6119" t="str">
            <v>FLEXTUENTI</v>
          </cell>
          <cell r="E6119" t="str">
            <v>DESPACHO</v>
          </cell>
          <cell r="F6119" t="str">
            <v>NORMAL</v>
          </cell>
          <cell r="G6119" t="str">
            <v>FT84163</v>
          </cell>
          <cell r="H6119">
            <v>44963</v>
          </cell>
          <cell r="I6119" t="str">
            <v>ENTREGADO</v>
          </cell>
          <cell r="J6119">
            <v>44964</v>
          </cell>
          <cell r="K6119" t="str">
            <v>Maria Birmania Moreira Silva</v>
          </cell>
          <cell r="L6119" t="str">
            <v>MARISCAL SUCRE JERONIMO CARRION E967  JOSE LUIS TAMAYO TERAN</v>
          </cell>
        </row>
        <row r="6120">
          <cell r="A6120" t="str">
            <v>414889818</v>
          </cell>
          <cell r="B6120">
            <v>510303</v>
          </cell>
          <cell r="C6120" t="str">
            <v>414889818</v>
          </cell>
          <cell r="D6120" t="str">
            <v>FLEXTUENTI</v>
          </cell>
          <cell r="E6120" t="str">
            <v>DESPACHO</v>
          </cell>
          <cell r="F6120" t="str">
            <v>NORMAL</v>
          </cell>
          <cell r="G6120" t="str">
            <v>FT84161</v>
          </cell>
          <cell r="H6120">
            <v>44963</v>
          </cell>
          <cell r="I6120" t="str">
            <v>ENTREGADO</v>
          </cell>
          <cell r="J6120">
            <v>44965</v>
          </cell>
          <cell r="K6120" t="str">
            <v>Paul Nepaz</v>
          </cell>
          <cell r="L6120" t="str">
            <v>KENNEDY AV REAL AUDIENCIA N60  225 AV DEL MAESTRO</v>
          </cell>
        </row>
        <row r="6121">
          <cell r="A6121" t="str">
            <v>414889891</v>
          </cell>
          <cell r="B6121">
            <v>510304</v>
          </cell>
          <cell r="C6121" t="str">
            <v>414889891</v>
          </cell>
          <cell r="D6121" t="str">
            <v>FLEXTUENTI</v>
          </cell>
          <cell r="E6121" t="str">
            <v>DESPACHO</v>
          </cell>
          <cell r="F6121" t="str">
            <v>NORMAL</v>
          </cell>
          <cell r="G6121" t="str">
            <v>FT84160</v>
          </cell>
          <cell r="H6121">
            <v>44963</v>
          </cell>
          <cell r="I6121" t="str">
            <v>ENTREGADO</v>
          </cell>
          <cell r="J6121">
            <v>44964</v>
          </cell>
          <cell r="K6121" t="str">
            <v>Carmen Iniguez</v>
          </cell>
          <cell r="L6121" t="str">
            <v>SOLANDA CALLE OCEANO INDICO  S16 146 CHICANA</v>
          </cell>
        </row>
        <row r="6122">
          <cell r="A6122" t="str">
            <v>414890627</v>
          </cell>
          <cell r="B6122">
            <v>510306</v>
          </cell>
          <cell r="C6122" t="str">
            <v>414890627</v>
          </cell>
          <cell r="D6122" t="str">
            <v>FLEXTUENTI</v>
          </cell>
          <cell r="E6122" t="str">
            <v>DESPACHO</v>
          </cell>
          <cell r="F6122" t="str">
            <v>NORMAL</v>
          </cell>
          <cell r="G6122" t="str">
            <v>FT84154</v>
          </cell>
          <cell r="H6122">
            <v>44963</v>
          </cell>
          <cell r="I6122" t="str">
            <v>ENTREGADO</v>
          </cell>
          <cell r="J6122">
            <v>44964</v>
          </cell>
          <cell r="K6122" t="str">
            <v>Elba Duque</v>
          </cell>
          <cell r="L6122" t="str">
            <v>CALDERON (PI)  CALLE JUAN PABLO LARENAS MZ 3 CASA37  CALLE MANUELA CANIZARES</v>
          </cell>
        </row>
        <row r="6123">
          <cell r="A6123" t="str">
            <v>414890639</v>
          </cell>
          <cell r="B6123">
            <v>510307</v>
          </cell>
          <cell r="C6123" t="str">
            <v>414890639</v>
          </cell>
          <cell r="D6123" t="str">
            <v>FLEXTUENTI</v>
          </cell>
          <cell r="E6123" t="str">
            <v>DESPACHO</v>
          </cell>
          <cell r="F6123" t="str">
            <v>DERIVADO PICK UP</v>
          </cell>
          <cell r="G6123" t="str">
            <v>031080414890639</v>
          </cell>
          <cell r="H6123">
            <v>44963</v>
          </cell>
          <cell r="I6123" t="str">
            <v>ENTREGADO</v>
          </cell>
          <cell r="J6123">
            <v>44964</v>
          </cell>
          <cell r="K6123" t="str">
            <v>Antoni martin Farias</v>
          </cell>
          <cell r="L6123" t="str">
            <v>OFICINA TRAMACO PORTETE</v>
          </cell>
        </row>
        <row r="6124">
          <cell r="A6124" t="str">
            <v>414890681</v>
          </cell>
          <cell r="B6124">
            <v>510308</v>
          </cell>
          <cell r="C6124" t="str">
            <v>414890681</v>
          </cell>
          <cell r="D6124" t="str">
            <v>FLEXTUENTI</v>
          </cell>
          <cell r="E6124" t="str">
            <v>DESPACHO</v>
          </cell>
          <cell r="F6124" t="str">
            <v>DERIVADO PICK UP</v>
          </cell>
          <cell r="G6124" t="str">
            <v>031080414890681</v>
          </cell>
          <cell r="H6124">
            <v>44963</v>
          </cell>
          <cell r="I6124" t="str">
            <v>ENTREGADO</v>
          </cell>
          <cell r="J6124">
            <v>44970</v>
          </cell>
          <cell r="K6124" t="str">
            <v>Elsie Angelica Castro jurado</v>
          </cell>
          <cell r="L6124" t="str">
            <v>OFICINA TRAMACO PORTETE</v>
          </cell>
        </row>
        <row r="6125">
          <cell r="A6125" t="str">
            <v>414890695</v>
          </cell>
          <cell r="B6125">
            <v>510309</v>
          </cell>
          <cell r="C6125" t="str">
            <v>414890695</v>
          </cell>
          <cell r="D6125" t="str">
            <v>FLEXTUENTI</v>
          </cell>
          <cell r="E6125" t="str">
            <v>DESPACHO</v>
          </cell>
          <cell r="F6125" t="str">
            <v>DERIVADO PICK UP</v>
          </cell>
          <cell r="G6125" t="str">
            <v>031080414890695</v>
          </cell>
          <cell r="H6125">
            <v>44963</v>
          </cell>
          <cell r="I6125" t="str">
            <v>ENTREGADO</v>
          </cell>
          <cell r="J6125">
            <v>44965</v>
          </cell>
          <cell r="K6125" t="str">
            <v>Bismarck alexander Reyes gallego</v>
          </cell>
          <cell r="L6125" t="str">
            <v>OFICINA TRAMACO LA LIBERTAD</v>
          </cell>
        </row>
        <row r="6126">
          <cell r="A6126" t="str">
            <v>414890846</v>
          </cell>
          <cell r="B6126">
            <v>510310</v>
          </cell>
          <cell r="C6126" t="str">
            <v>414890846</v>
          </cell>
          <cell r="D6126" t="str">
            <v>FLEXTUENTI</v>
          </cell>
          <cell r="E6126" t="str">
            <v>DESPACHO</v>
          </cell>
          <cell r="F6126" t="str">
            <v>NORMAL</v>
          </cell>
          <cell r="G6126" t="str">
            <v>031080414890846</v>
          </cell>
          <cell r="H6126">
            <v>44963</v>
          </cell>
          <cell r="I6126" t="str">
            <v>ENTREGADO</v>
          </cell>
          <cell r="J6126">
            <v>44965</v>
          </cell>
          <cell r="K6126" t="str">
            <v>Leslie Moreta</v>
          </cell>
          <cell r="L6126" t="str">
            <v>ANDRADE MARIN ABDON CALDERON  SN  RIO SANTIAGO</v>
          </cell>
        </row>
        <row r="6127">
          <cell r="A6127" t="str">
            <v>414890849</v>
          </cell>
          <cell r="B6127">
            <v>510311</v>
          </cell>
          <cell r="C6127" t="str">
            <v>414890849</v>
          </cell>
          <cell r="D6127" t="str">
            <v>FLEXTUENTI</v>
          </cell>
          <cell r="E6127" t="str">
            <v>DESPACHO</v>
          </cell>
          <cell r="F6127" t="str">
            <v>NORMAL</v>
          </cell>
          <cell r="G6127" t="str">
            <v>031080414890849</v>
          </cell>
          <cell r="H6127">
            <v>44963</v>
          </cell>
          <cell r="I6127" t="str">
            <v>ENTREGADO</v>
          </cell>
          <cell r="J6127">
            <v>44965</v>
          </cell>
          <cell r="K6127" t="str">
            <v>Edgar Paniluisa</v>
          </cell>
          <cell r="L6127" t="str">
            <v>SAN BUENAVENTURA SAN ISIDRO  SN  SN</v>
          </cell>
        </row>
        <row r="6128">
          <cell r="A6128" t="str">
            <v>414890850</v>
          </cell>
          <cell r="B6128">
            <v>510312</v>
          </cell>
          <cell r="C6128" t="str">
            <v>414890850</v>
          </cell>
          <cell r="D6128" t="str">
            <v>FLEXTUENTI</v>
          </cell>
          <cell r="E6128" t="str">
            <v>DESPACHO</v>
          </cell>
          <cell r="F6128" t="str">
            <v>NORMAL</v>
          </cell>
          <cell r="G6128" t="str">
            <v>FT84189</v>
          </cell>
          <cell r="H6128">
            <v>44963</v>
          </cell>
          <cell r="I6128" t="str">
            <v>ENTREGADO</v>
          </cell>
          <cell r="J6128">
            <v>44964</v>
          </cell>
          <cell r="K6128" t="str">
            <v>Alexis Moreno</v>
          </cell>
          <cell r="L6128" t="str">
            <v>XIMENA  AV ROBERTO SERRANO  MZ 1407 SL 2 CALLE 52 SE</v>
          </cell>
        </row>
        <row r="6129">
          <cell r="A6129" t="str">
            <v>WS414876688</v>
          </cell>
          <cell r="B6129">
            <v>510313</v>
          </cell>
          <cell r="C6129" t="str">
            <v>WS414876688</v>
          </cell>
          <cell r="D6129" t="str">
            <v>FLEXTUENTI</v>
          </cell>
          <cell r="E6129" t="str">
            <v>DESPACHO</v>
          </cell>
          <cell r="F6129" t="str">
            <v>NORMAL</v>
          </cell>
          <cell r="G6129" t="str">
            <v>031080414876688</v>
          </cell>
          <cell r="H6129">
            <v>44963</v>
          </cell>
          <cell r="I6129" t="str">
            <v>ENTREGADO</v>
          </cell>
          <cell r="J6129">
            <v>44964</v>
          </cell>
          <cell r="K6129" t="str">
            <v>Robert Tapia Cabrera</v>
          </cell>
          <cell r="L6129" t="str">
            <v>SAGRARIO (IM)   CALLE GARCIA MORENO SN  CALLE MANUEL DE LA CHICA NARVAEZ</v>
          </cell>
        </row>
        <row r="6130">
          <cell r="A6130" t="str">
            <v>WS414890657</v>
          </cell>
          <cell r="B6130">
            <v>510314</v>
          </cell>
          <cell r="C6130" t="str">
            <v>WS414890657</v>
          </cell>
          <cell r="D6130" t="str">
            <v>FLEXTUENTI</v>
          </cell>
          <cell r="E6130" t="str">
            <v>DESPACHO</v>
          </cell>
          <cell r="F6130" t="str">
            <v>NORMAL</v>
          </cell>
          <cell r="G6130" t="str">
            <v>FT84151</v>
          </cell>
          <cell r="H6130">
            <v>44963</v>
          </cell>
          <cell r="I6130" t="str">
            <v>ENTREGADO</v>
          </cell>
          <cell r="J6130">
            <v>44965</v>
          </cell>
          <cell r="K6130" t="str">
            <v>carlos alberto salazar pacheco</v>
          </cell>
          <cell r="L6130" t="str">
            <v>SAN ANTONIO (PI)  CALLE EUGENIA MERA  S3 426  CALLE LORENZO CHAVEZ</v>
          </cell>
        </row>
        <row r="6131">
          <cell r="A6131" t="str">
            <v>414889983</v>
          </cell>
          <cell r="B6131">
            <v>510315</v>
          </cell>
          <cell r="C6131" t="str">
            <v>414889983</v>
          </cell>
          <cell r="D6131" t="str">
            <v>FLEXTUENTI</v>
          </cell>
          <cell r="E6131" t="str">
            <v>DESPACHO</v>
          </cell>
          <cell r="F6131" t="str">
            <v>NORMAL</v>
          </cell>
          <cell r="G6131" t="str">
            <v>FT84159</v>
          </cell>
          <cell r="H6131">
            <v>44963</v>
          </cell>
          <cell r="I6131" t="str">
            <v>ENTREGADO</v>
          </cell>
          <cell r="J6131">
            <v>44964</v>
          </cell>
          <cell r="K6131" t="str">
            <v>Patricio Pantoja</v>
          </cell>
          <cell r="L6131" t="str">
            <v>CONOCOTO  CALLE LUIS A  PROANO  N2 24  SUCRE</v>
          </cell>
        </row>
        <row r="6132">
          <cell r="A6132" t="str">
            <v>414889996</v>
          </cell>
          <cell r="B6132">
            <v>510316</v>
          </cell>
          <cell r="C6132" t="str">
            <v>414889996</v>
          </cell>
          <cell r="D6132" t="str">
            <v>FLEXTUENTI</v>
          </cell>
          <cell r="E6132" t="str">
            <v>DESPACHO</v>
          </cell>
          <cell r="F6132" t="str">
            <v>NORMAL</v>
          </cell>
          <cell r="G6132" t="str">
            <v>FT84158</v>
          </cell>
          <cell r="H6132">
            <v>44963</v>
          </cell>
          <cell r="I6132" t="str">
            <v>ENTREGADO</v>
          </cell>
          <cell r="J6132">
            <v>44964</v>
          </cell>
          <cell r="K6132" t="str">
            <v>Miriam Chico</v>
          </cell>
          <cell r="L6132" t="str">
            <v>INAQUITO CALLLE INAQUITO  SN  JOSE PADILLA</v>
          </cell>
        </row>
        <row r="6133">
          <cell r="A6133" t="str">
            <v>414890052</v>
          </cell>
          <cell r="B6133">
            <v>510318</v>
          </cell>
          <cell r="C6133" t="str">
            <v>414890052</v>
          </cell>
          <cell r="D6133" t="str">
            <v>FLEXTUENTI</v>
          </cell>
          <cell r="E6133" t="str">
            <v>DESPACHO</v>
          </cell>
          <cell r="F6133" t="str">
            <v>NORMAL</v>
          </cell>
          <cell r="G6133" t="str">
            <v>031080414890052</v>
          </cell>
          <cell r="H6133">
            <v>44963</v>
          </cell>
          <cell r="I6133" t="str">
            <v>DEVOLUCION_EN_PROCESO</v>
          </cell>
          <cell r="J6133">
            <v>44972</v>
          </cell>
          <cell r="K6133" t="str">
            <v>Brayan Banchon</v>
          </cell>
          <cell r="L6133" t="str">
            <v>LA UNION DE CLEMENTINA  SECTOR CLEMENTINA    SN</v>
          </cell>
        </row>
        <row r="6134">
          <cell r="A6134" t="str">
            <v>414890145</v>
          </cell>
          <cell r="B6134">
            <v>510319</v>
          </cell>
          <cell r="C6134" t="str">
            <v>414890145</v>
          </cell>
          <cell r="D6134" t="str">
            <v>FLEXTUENTI</v>
          </cell>
          <cell r="E6134" t="str">
            <v>DESPACHO</v>
          </cell>
          <cell r="F6134" t="str">
            <v>NORMAL</v>
          </cell>
          <cell r="G6134" t="str">
            <v>031080414890145</v>
          </cell>
          <cell r="H6134">
            <v>44963</v>
          </cell>
          <cell r="I6134" t="str">
            <v>ENTREGADO</v>
          </cell>
          <cell r="J6134">
            <v>44964</v>
          </cell>
          <cell r="K6134" t="str">
            <v>Jeanine Baque</v>
          </cell>
          <cell r="L6134" t="str">
            <v>PEDRO CARBO  SIMON BOLIVAR SN BOLIVAR</v>
          </cell>
        </row>
        <row r="6135">
          <cell r="A6135" t="str">
            <v>414890154</v>
          </cell>
          <cell r="B6135">
            <v>510320</v>
          </cell>
          <cell r="C6135" t="str">
            <v>414890154</v>
          </cell>
          <cell r="D6135" t="str">
            <v>FLEXTUENTI</v>
          </cell>
          <cell r="E6135" t="str">
            <v>DESPACHO</v>
          </cell>
          <cell r="F6135" t="str">
            <v>NORMAL</v>
          </cell>
          <cell r="G6135" t="str">
            <v>031080414890154</v>
          </cell>
          <cell r="H6135">
            <v>44963</v>
          </cell>
          <cell r="I6135" t="str">
            <v>ENTREGADO</v>
          </cell>
          <cell r="J6135">
            <v>44966</v>
          </cell>
          <cell r="K6135" t="str">
            <v>Milther Antony Rivadeneira Arteaga</v>
          </cell>
          <cell r="L6135" t="str">
            <v>18 DE OCTUBRE  AV MIRAFLORES SN CALLE 23</v>
          </cell>
        </row>
        <row r="6136">
          <cell r="A6136" t="str">
            <v>414890202</v>
          </cell>
          <cell r="B6136">
            <v>510321</v>
          </cell>
          <cell r="C6136" t="str">
            <v>414890202</v>
          </cell>
          <cell r="D6136" t="str">
            <v>FLEXTUENTI</v>
          </cell>
          <cell r="E6136" t="str">
            <v>DESPACHO</v>
          </cell>
          <cell r="F6136" t="str">
            <v>NORMAL</v>
          </cell>
          <cell r="G6136" t="str">
            <v>FT84156</v>
          </cell>
          <cell r="H6136">
            <v>44963</v>
          </cell>
          <cell r="I6136" t="str">
            <v>ENTREGADO</v>
          </cell>
          <cell r="J6136">
            <v>44965</v>
          </cell>
          <cell r="K6136" t="str">
            <v>Victor Hugo Haro Lopez</v>
          </cell>
          <cell r="L6136" t="str">
            <v>ITCHIMBIA CALLE LOPEZ DE GOMARA N16 115 RUFINO MARIN</v>
          </cell>
        </row>
        <row r="6137">
          <cell r="A6137" t="str">
            <v>414890929</v>
          </cell>
          <cell r="B6137">
            <v>510322</v>
          </cell>
          <cell r="C6137" t="str">
            <v>414890929</v>
          </cell>
          <cell r="D6137" t="str">
            <v>FLEXTUENTI</v>
          </cell>
          <cell r="E6137" t="str">
            <v>DESPACHO</v>
          </cell>
          <cell r="F6137" t="str">
            <v>NORMAL</v>
          </cell>
          <cell r="G6137" t="str">
            <v>031080414890929</v>
          </cell>
          <cell r="H6137">
            <v>44963</v>
          </cell>
          <cell r="I6137" t="str">
            <v>ENTREGADO</v>
          </cell>
          <cell r="J6137">
            <v>44965</v>
          </cell>
          <cell r="K6137" t="str">
            <v>Ana Belen Ayala Rumazo</v>
          </cell>
          <cell r="L6137" t="str">
            <v>NARANJAL CALLE HIPOLITO GONZALEZ SOLAR 1  SN</v>
          </cell>
        </row>
        <row r="6138">
          <cell r="A6138" t="str">
            <v>414890932</v>
          </cell>
          <cell r="B6138">
            <v>510323</v>
          </cell>
          <cell r="C6138" t="str">
            <v>414890932</v>
          </cell>
          <cell r="D6138" t="str">
            <v>FLEXTUENTI</v>
          </cell>
          <cell r="E6138" t="str">
            <v>DESPACHO</v>
          </cell>
          <cell r="F6138" t="str">
            <v>NORMAL</v>
          </cell>
          <cell r="G6138" t="str">
            <v>031080414890932</v>
          </cell>
          <cell r="H6138">
            <v>44963</v>
          </cell>
          <cell r="I6138" t="str">
            <v>ENTREGADO</v>
          </cell>
          <cell r="J6138">
            <v>44965</v>
          </cell>
          <cell r="K6138" t="str">
            <v>Ana Belen Ayala Rumazo</v>
          </cell>
          <cell r="L6138" t="str">
            <v>NARANJAL CALLE HIPOLITO GONZALEZ SOLAR  1 SN</v>
          </cell>
        </row>
        <row r="6139">
          <cell r="A6139" t="str">
            <v>414890986</v>
          </cell>
          <cell r="B6139">
            <v>510324</v>
          </cell>
          <cell r="C6139" t="str">
            <v>414890986</v>
          </cell>
          <cell r="D6139" t="str">
            <v>FLEXTUENTI</v>
          </cell>
          <cell r="E6139" t="str">
            <v>DESPACHO</v>
          </cell>
          <cell r="F6139" t="str">
            <v>NORMAL</v>
          </cell>
          <cell r="G6139" t="str">
            <v>031080414890986</v>
          </cell>
          <cell r="H6139">
            <v>44963</v>
          </cell>
          <cell r="I6139" t="str">
            <v>ENTREGADO</v>
          </cell>
          <cell r="J6139">
            <v>44965</v>
          </cell>
          <cell r="K6139" t="str">
            <v>Karina Patricia Cedeno cedeno</v>
          </cell>
          <cell r="L6139" t="str">
            <v>BALZAR CALLE LA PAZ SN AV DAULE</v>
          </cell>
        </row>
        <row r="6140">
          <cell r="A6140" t="str">
            <v>414891000</v>
          </cell>
          <cell r="B6140">
            <v>510325</v>
          </cell>
          <cell r="C6140" t="str">
            <v>414891000</v>
          </cell>
          <cell r="D6140" t="str">
            <v>FLEXTUENTI</v>
          </cell>
          <cell r="E6140" t="str">
            <v>DESPACHO</v>
          </cell>
          <cell r="F6140" t="str">
            <v>NORMAL</v>
          </cell>
          <cell r="G6140" t="str">
            <v>FT84188</v>
          </cell>
          <cell r="H6140">
            <v>44963</v>
          </cell>
          <cell r="I6140" t="str">
            <v>ENTREGADO</v>
          </cell>
          <cell r="J6140">
            <v>44964</v>
          </cell>
          <cell r="K6140" t="str">
            <v>Kenny Joel Garcia Barzola</v>
          </cell>
          <cell r="L6140" t="str">
            <v>XIMENA  2DO PASAJE 11 H SE MNZ 58 VILLA 11 3 PASAJE 55 C SE</v>
          </cell>
        </row>
        <row r="6141">
          <cell r="A6141" t="str">
            <v>414891078</v>
          </cell>
          <cell r="B6141">
            <v>510326</v>
          </cell>
          <cell r="C6141" t="str">
            <v>414891078</v>
          </cell>
          <cell r="D6141" t="str">
            <v>FLEXTUENTI</v>
          </cell>
          <cell r="E6141" t="str">
            <v>DESPACHO</v>
          </cell>
          <cell r="F6141" t="str">
            <v>NORMAL</v>
          </cell>
          <cell r="G6141" t="str">
            <v>FT84153</v>
          </cell>
          <cell r="H6141">
            <v>44963</v>
          </cell>
          <cell r="I6141" t="str">
            <v>ENTREGADO</v>
          </cell>
          <cell r="J6141">
            <v>44964</v>
          </cell>
          <cell r="K6141" t="str">
            <v>Maria Emilia Jimenez alcazar</v>
          </cell>
          <cell r="L6141" t="str">
            <v>INAQUITO  CALLE DE LOS MOTILONES N40 381 CAMILO GALLEGOS DOMINGUEZ</v>
          </cell>
        </row>
        <row r="6142">
          <cell r="A6142" t="str">
            <v>414891081</v>
          </cell>
          <cell r="B6142">
            <v>510327</v>
          </cell>
          <cell r="C6142" t="str">
            <v>414891081</v>
          </cell>
          <cell r="D6142" t="str">
            <v>FLEXTUENTI</v>
          </cell>
          <cell r="E6142" t="str">
            <v>DESPACHO</v>
          </cell>
          <cell r="F6142" t="str">
            <v>DERIVADO PICK UP</v>
          </cell>
          <cell r="G6142" t="str">
            <v>031080414891081</v>
          </cell>
          <cell r="H6142">
            <v>44963</v>
          </cell>
          <cell r="I6142" t="str">
            <v>ENTREGADO</v>
          </cell>
          <cell r="J6142">
            <v>44967</v>
          </cell>
          <cell r="K6142" t="str">
            <v>Jose Mina</v>
          </cell>
          <cell r="L6142" t="str">
            <v>OFICINA TRAMACO SAN MARINO</v>
          </cell>
        </row>
        <row r="6143">
          <cell r="A6143" t="str">
            <v>414891082</v>
          </cell>
          <cell r="B6143">
            <v>510328</v>
          </cell>
          <cell r="C6143" t="str">
            <v>414891082</v>
          </cell>
          <cell r="D6143" t="str">
            <v>FLEXTUENTI</v>
          </cell>
          <cell r="E6143" t="str">
            <v>DESPACHO</v>
          </cell>
          <cell r="F6143" t="str">
            <v>NORMAL</v>
          </cell>
          <cell r="G6143" t="str">
            <v>031080414891082</v>
          </cell>
          <cell r="H6143">
            <v>44963</v>
          </cell>
          <cell r="I6143" t="str">
            <v>ENTREGADO</v>
          </cell>
          <cell r="J6143">
            <v>44965</v>
          </cell>
          <cell r="K6143" t="str">
            <v>Carlos Sayai</v>
          </cell>
          <cell r="L6143" t="str">
            <v>LICAN  CARR PANAMERICANA SN  MANUEL DE IBARRA</v>
          </cell>
        </row>
        <row r="6144">
          <cell r="A6144" t="str">
            <v>414891088</v>
          </cell>
          <cell r="B6144">
            <v>510329</v>
          </cell>
          <cell r="C6144" t="str">
            <v>414891088</v>
          </cell>
          <cell r="D6144" t="str">
            <v>FLEXTUENTI</v>
          </cell>
          <cell r="E6144" t="str">
            <v>DESPACHO</v>
          </cell>
          <cell r="F6144" t="str">
            <v>NORMAL</v>
          </cell>
          <cell r="G6144" t="str">
            <v>031080414891088</v>
          </cell>
          <cell r="H6144">
            <v>44963</v>
          </cell>
          <cell r="I6144" t="str">
            <v>ENTREGADO</v>
          </cell>
          <cell r="J6144">
            <v>44964</v>
          </cell>
          <cell r="K6144" t="str">
            <v>Esteban Quilca</v>
          </cell>
          <cell r="L6144" t="str">
            <v>EL SAGRARIO AV EUGENIO ESPEJO SN AV ALFREDO PEREZ GUERRERO</v>
          </cell>
        </row>
        <row r="6145">
          <cell r="A6145" t="str">
            <v>414893894</v>
          </cell>
          <cell r="B6145">
            <v>510330</v>
          </cell>
          <cell r="C6145" t="str">
            <v>414893894</v>
          </cell>
          <cell r="D6145" t="str">
            <v>FLEXTUENTI</v>
          </cell>
          <cell r="E6145" t="str">
            <v>DESPACHO</v>
          </cell>
          <cell r="F6145" t="str">
            <v>NORMAL</v>
          </cell>
          <cell r="G6145" t="str">
            <v>FT84152</v>
          </cell>
          <cell r="H6145">
            <v>44963</v>
          </cell>
          <cell r="I6145" t="str">
            <v>ENTREGADO</v>
          </cell>
          <cell r="J6145">
            <v>44972</v>
          </cell>
          <cell r="K6145" t="str">
            <v>Walter Ismael Chicaiza velastegui</v>
          </cell>
          <cell r="L6145" t="str">
            <v>QUITUMBE CALLE  E5F  99  S40E</v>
          </cell>
        </row>
        <row r="6146">
          <cell r="A6146" t="str">
            <v>WS414890809</v>
          </cell>
          <cell r="B6146">
            <v>510332</v>
          </cell>
          <cell r="C6146" t="str">
            <v>WS414890809</v>
          </cell>
          <cell r="D6146" t="str">
            <v>FLEXTUENTI</v>
          </cell>
          <cell r="E6146" t="str">
            <v>DESPACHO</v>
          </cell>
          <cell r="F6146" t="str">
            <v>DERIVADO PICK UP</v>
          </cell>
          <cell r="G6146" t="str">
            <v>031080414890809</v>
          </cell>
          <cell r="H6146">
            <v>44963</v>
          </cell>
          <cell r="I6146" t="str">
            <v>ENTREGADO</v>
          </cell>
          <cell r="J6146">
            <v>44965</v>
          </cell>
          <cell r="K6146" t="str">
            <v>Demi Alvarado</v>
          </cell>
          <cell r="L6146" t="str">
            <v>OFICINA TRAMACO PORTETE</v>
          </cell>
        </row>
        <row r="6147">
          <cell r="A6147" t="str">
            <v>WS414890813</v>
          </cell>
          <cell r="B6147">
            <v>510333</v>
          </cell>
          <cell r="C6147" t="str">
            <v>WS414890813</v>
          </cell>
          <cell r="D6147" t="str">
            <v>FLEXTUENTI</v>
          </cell>
          <cell r="E6147" t="str">
            <v>DESPACHO</v>
          </cell>
          <cell r="F6147" t="str">
            <v>DERIVADO PICK UP</v>
          </cell>
          <cell r="G6147" t="str">
            <v>031080414890813</v>
          </cell>
          <cell r="H6147">
            <v>44963</v>
          </cell>
          <cell r="I6147" t="str">
            <v>ENTREGADO</v>
          </cell>
          <cell r="J6147">
            <v>44965</v>
          </cell>
          <cell r="K6147" t="str">
            <v>Ayrton Alvarado</v>
          </cell>
          <cell r="L6147" t="str">
            <v>OFICINA TRAMACO PORTETE</v>
          </cell>
        </row>
        <row r="6148">
          <cell r="A6148" t="str">
            <v>WS414891039</v>
          </cell>
          <cell r="B6148">
            <v>510334</v>
          </cell>
          <cell r="C6148" t="str">
            <v>WS414891039</v>
          </cell>
          <cell r="D6148" t="str">
            <v>FLEXTUENTI</v>
          </cell>
          <cell r="E6148" t="str">
            <v>DESPACHO</v>
          </cell>
          <cell r="F6148" t="str">
            <v>NORMAL</v>
          </cell>
          <cell r="G6148" t="str">
            <v>IC6574</v>
          </cell>
          <cell r="H6148">
            <v>44963</v>
          </cell>
          <cell r="I6148" t="str">
            <v>ENTREGADO</v>
          </cell>
          <cell r="J6148">
            <v>44965</v>
          </cell>
          <cell r="K6148" t="str">
            <v>Camila Izquierdo</v>
          </cell>
          <cell r="L6148" t="str">
            <v>HUAYNACAPAC AV 12 DE ABRIL SN CALLE FRANCISCO TALBOT</v>
          </cell>
        </row>
        <row r="6149">
          <cell r="A6149" t="str">
            <v>414878128</v>
          </cell>
          <cell r="B6149">
            <v>510239</v>
          </cell>
          <cell r="C6149" t="str">
            <v>414878128</v>
          </cell>
          <cell r="D6149" t="str">
            <v>FLEXTUENTI</v>
          </cell>
          <cell r="E6149" t="str">
            <v>DESPACHO</v>
          </cell>
          <cell r="F6149" t="str">
            <v>NORMAL</v>
          </cell>
          <cell r="G6149" t="str">
            <v>FT84148</v>
          </cell>
          <cell r="H6149">
            <v>44963</v>
          </cell>
          <cell r="I6149" t="str">
            <v>ENTREGADO</v>
          </cell>
          <cell r="J6149">
            <v>44964</v>
          </cell>
          <cell r="K6149" t="str">
            <v>George Palacios</v>
          </cell>
          <cell r="L6149" t="str">
            <v>CALDERON CALLE OBISPO JOSE Y CAICEDO CASA 12  MANUELA CANIZARES</v>
          </cell>
        </row>
        <row r="6150">
          <cell r="A6150" t="str">
            <v>414878129</v>
          </cell>
          <cell r="B6150">
            <v>510240</v>
          </cell>
          <cell r="C6150" t="str">
            <v>414878129</v>
          </cell>
          <cell r="D6150" t="str">
            <v>FLEXTUENTI</v>
          </cell>
          <cell r="E6150" t="str">
            <v>DESPACHO</v>
          </cell>
          <cell r="F6150" t="str">
            <v>NORMAL</v>
          </cell>
          <cell r="G6150" t="str">
            <v>FT84204</v>
          </cell>
          <cell r="H6150">
            <v>44963</v>
          </cell>
          <cell r="I6150" t="str">
            <v>ENTREGADO</v>
          </cell>
          <cell r="J6150">
            <v>44964</v>
          </cell>
          <cell r="K6150" t="str">
            <v>Josua Castro</v>
          </cell>
          <cell r="L6150" t="str">
            <v>FEBRES CORDERO FRAY ENRIQUE VACAS GALINDO 8822 LA 17AVA</v>
          </cell>
        </row>
        <row r="6151">
          <cell r="A6151" t="str">
            <v>414878172</v>
          </cell>
          <cell r="B6151">
            <v>510241</v>
          </cell>
          <cell r="C6151" t="str">
            <v>414878172</v>
          </cell>
          <cell r="D6151" t="str">
            <v>FLEXTUENTI</v>
          </cell>
          <cell r="E6151" t="str">
            <v>DESPACHO</v>
          </cell>
          <cell r="F6151" t="str">
            <v>NORMAL</v>
          </cell>
          <cell r="G6151" t="str">
            <v>031080414878172</v>
          </cell>
          <cell r="H6151">
            <v>44963</v>
          </cell>
          <cell r="I6151" t="str">
            <v>ENTREGADO</v>
          </cell>
          <cell r="J6151">
            <v>44966</v>
          </cell>
          <cell r="K6151" t="str">
            <v>Fhayer Fernanda Fabara Murillo</v>
          </cell>
          <cell r="L6151" t="str">
            <v>EL EMPALME  AV GUAYAQUIL 206 AV QUITO</v>
          </cell>
        </row>
        <row r="6152">
          <cell r="A6152" t="str">
            <v>414878173</v>
          </cell>
          <cell r="B6152">
            <v>510242</v>
          </cell>
          <cell r="C6152" t="str">
            <v>414878173</v>
          </cell>
          <cell r="D6152" t="str">
            <v>FLEXTUENTI</v>
          </cell>
          <cell r="E6152" t="str">
            <v>DESPACHO</v>
          </cell>
          <cell r="F6152" t="str">
            <v>NORMAL</v>
          </cell>
          <cell r="G6152" t="str">
            <v>FT84203</v>
          </cell>
          <cell r="H6152">
            <v>44963</v>
          </cell>
          <cell r="I6152" t="str">
            <v>ENTREGADO</v>
          </cell>
          <cell r="J6152">
            <v>44964</v>
          </cell>
          <cell r="K6152" t="str">
            <v>Ismelda Katerine Muentes Bravo</v>
          </cell>
          <cell r="L6152" t="str">
            <v>TARQUI CALLE DEMETRIO AGUILERA  MZ 806 VILLA 10  AV FRANCISCO ORELLANA</v>
          </cell>
        </row>
        <row r="6153">
          <cell r="A6153" t="str">
            <v>414878211</v>
          </cell>
          <cell r="B6153">
            <v>510243</v>
          </cell>
          <cell r="C6153" t="str">
            <v>414878211</v>
          </cell>
          <cell r="D6153" t="str">
            <v>FLEXTUENTI</v>
          </cell>
          <cell r="E6153" t="str">
            <v>DESPACHO</v>
          </cell>
          <cell r="F6153" t="str">
            <v>NORMAL</v>
          </cell>
          <cell r="G6153" t="str">
            <v>FT84202</v>
          </cell>
          <cell r="H6153">
            <v>44963</v>
          </cell>
          <cell r="I6153" t="str">
            <v>ENTREGADO</v>
          </cell>
          <cell r="J6153">
            <v>44964</v>
          </cell>
          <cell r="K6153" t="str">
            <v>Gina Anzules</v>
          </cell>
          <cell r="L6153" t="str">
            <v>FEBRES CORDERO AV DEL BOMBERO  PISO 6 CIRUGIA GENERAL  AV 47A</v>
          </cell>
        </row>
        <row r="6154">
          <cell r="A6154" t="str">
            <v>414878239</v>
          </cell>
          <cell r="B6154">
            <v>510244</v>
          </cell>
          <cell r="C6154" t="str">
            <v>414878239</v>
          </cell>
          <cell r="D6154" t="str">
            <v>FLEXTUENTI</v>
          </cell>
          <cell r="E6154" t="str">
            <v>DESPACHO</v>
          </cell>
          <cell r="F6154" t="str">
            <v>NORMAL</v>
          </cell>
          <cell r="G6154" t="str">
            <v>031080414878239</v>
          </cell>
          <cell r="H6154">
            <v>44963</v>
          </cell>
          <cell r="I6154" t="str">
            <v>ENTREGADO</v>
          </cell>
          <cell r="J6154">
            <v>44964</v>
          </cell>
          <cell r="K6154" t="str">
            <v>Juan Salazar</v>
          </cell>
          <cell r="L6154" t="str">
            <v>PLAYAS AV SEPTIMA  SN  CALLE SEXTA</v>
          </cell>
        </row>
        <row r="6155">
          <cell r="A6155" t="str">
            <v>414878244</v>
          </cell>
          <cell r="B6155">
            <v>510245</v>
          </cell>
          <cell r="C6155" t="str">
            <v>414878244</v>
          </cell>
          <cell r="D6155" t="str">
            <v>FLEXTUENTI</v>
          </cell>
          <cell r="E6155" t="str">
            <v>DESPACHO</v>
          </cell>
          <cell r="F6155" t="str">
            <v>NORMAL</v>
          </cell>
          <cell r="G6155" t="str">
            <v>031080414878244</v>
          </cell>
          <cell r="H6155">
            <v>44963</v>
          </cell>
          <cell r="I6155" t="str">
            <v>ENTREGADO</v>
          </cell>
          <cell r="J6155">
            <v>44965</v>
          </cell>
          <cell r="K6155" t="str">
            <v>Ana Palacios</v>
          </cell>
          <cell r="L6155" t="str">
            <v>TARQUI CALLE VENEZUELA SN CALLE EFRAIN ALAVA LOOR</v>
          </cell>
        </row>
        <row r="6156">
          <cell r="A6156" t="str">
            <v>414878259</v>
          </cell>
          <cell r="B6156">
            <v>510246</v>
          </cell>
          <cell r="C6156" t="str">
            <v>414878259</v>
          </cell>
          <cell r="D6156" t="str">
            <v>FLEXTUENTI</v>
          </cell>
          <cell r="E6156" t="str">
            <v>DESPACHO</v>
          </cell>
          <cell r="F6156" t="str">
            <v>DERIVADO PICK UP</v>
          </cell>
          <cell r="G6156" t="str">
            <v>031080414878259</v>
          </cell>
          <cell r="H6156">
            <v>44963</v>
          </cell>
          <cell r="I6156" t="str">
            <v>DEVOLUCION_EN_PROCESO</v>
          </cell>
          <cell r="J6156">
            <v>44971</v>
          </cell>
          <cell r="K6156" t="str">
            <v>Flerida Mercedes Veliz Sanchez</v>
          </cell>
          <cell r="L6156" t="str">
            <v>OFICINA TRAMACO PORTOVIEJO CENTRO DE DISTRIBUCION</v>
          </cell>
        </row>
        <row r="6157">
          <cell r="A6157" t="str">
            <v>414878266</v>
          </cell>
          <cell r="B6157">
            <v>510247</v>
          </cell>
          <cell r="C6157" t="str">
            <v>414878266</v>
          </cell>
          <cell r="D6157" t="str">
            <v>FLEXTUENTI</v>
          </cell>
          <cell r="E6157" t="str">
            <v>DESPACHO</v>
          </cell>
          <cell r="F6157" t="str">
            <v>NORMAL</v>
          </cell>
          <cell r="G6157" t="str">
            <v>FT84201</v>
          </cell>
          <cell r="H6157">
            <v>44963</v>
          </cell>
          <cell r="I6157" t="str">
            <v>ENTREGADO</v>
          </cell>
          <cell r="J6157">
            <v>44964</v>
          </cell>
          <cell r="K6157" t="str">
            <v>Xavier Cantos</v>
          </cell>
          <cell r="L6157" t="str">
            <v>TARQUI AV BENJAMIN CARRION MORA SN  AV JUAN TANCA MARENGO</v>
          </cell>
        </row>
        <row r="6158">
          <cell r="A6158" t="str">
            <v>414878276</v>
          </cell>
          <cell r="B6158">
            <v>510248</v>
          </cell>
          <cell r="C6158" t="str">
            <v>414878276</v>
          </cell>
          <cell r="D6158" t="str">
            <v>FLEXTUENTI</v>
          </cell>
          <cell r="E6158" t="str">
            <v>DESPACHO</v>
          </cell>
          <cell r="F6158" t="str">
            <v>DERIVADO PICK UP</v>
          </cell>
          <cell r="G6158" t="str">
            <v>031080414878276</v>
          </cell>
          <cell r="H6158">
            <v>44963</v>
          </cell>
          <cell r="I6158" t="str">
            <v>ENTREGADO</v>
          </cell>
          <cell r="J6158">
            <v>44971</v>
          </cell>
          <cell r="K6158" t="str">
            <v>Leonel Ayala</v>
          </cell>
          <cell r="L6158" t="str">
            <v>OFICINA TRAMACO PORTOVIEJO CENTRO DE DISTRIBUCION</v>
          </cell>
        </row>
        <row r="6159">
          <cell r="A6159" t="str">
            <v>414878280</v>
          </cell>
          <cell r="B6159">
            <v>510249</v>
          </cell>
          <cell r="C6159" t="str">
            <v>414878280</v>
          </cell>
          <cell r="D6159" t="str">
            <v>FLEXTUENTI</v>
          </cell>
          <cell r="E6159" t="str">
            <v>DESPACHO</v>
          </cell>
          <cell r="F6159" t="str">
            <v>DERIVADO PICK UP</v>
          </cell>
          <cell r="G6159" t="str">
            <v>031080414878280</v>
          </cell>
          <cell r="H6159">
            <v>44963</v>
          </cell>
          <cell r="I6159" t="str">
            <v>ENTREGADO</v>
          </cell>
          <cell r="J6159">
            <v>44971</v>
          </cell>
          <cell r="K6159" t="str">
            <v>Michael Solorzano</v>
          </cell>
          <cell r="L6159" t="str">
            <v>OFICINA TRAMACO PORTOVIEJO CENTRO DE DISTRIBUCION</v>
          </cell>
        </row>
        <row r="6160">
          <cell r="A6160" t="str">
            <v>414887455</v>
          </cell>
          <cell r="B6160">
            <v>510250</v>
          </cell>
          <cell r="C6160" t="str">
            <v>414887455</v>
          </cell>
          <cell r="D6160" t="str">
            <v>FLEXTUENTI</v>
          </cell>
          <cell r="E6160" t="str">
            <v>DESPACHO</v>
          </cell>
          <cell r="F6160" t="str">
            <v>NORMAL</v>
          </cell>
          <cell r="G6160" t="str">
            <v>FT84139</v>
          </cell>
          <cell r="H6160">
            <v>44963</v>
          </cell>
          <cell r="I6160" t="str">
            <v>ENTREGADO</v>
          </cell>
          <cell r="J6160">
            <v>44965</v>
          </cell>
          <cell r="K6160" t="str">
            <v>Oscar Gonzalez Vasconez Gonzalez Vasconez</v>
          </cell>
          <cell r="L6160" t="str">
            <v>PIFO  ALFREDO GANGOTENA LOTE 2  AV INTEROCEANICA</v>
          </cell>
        </row>
        <row r="6161">
          <cell r="A6161" t="str">
            <v>414887603</v>
          </cell>
          <cell r="B6161">
            <v>510252</v>
          </cell>
          <cell r="C6161" t="str">
            <v>414887603</v>
          </cell>
          <cell r="D6161" t="str">
            <v>FLEXTUENTI</v>
          </cell>
          <cell r="E6161" t="str">
            <v>DESPACHO</v>
          </cell>
          <cell r="F6161" t="str">
            <v>NORMAL</v>
          </cell>
          <cell r="G6161" t="str">
            <v>FT84138</v>
          </cell>
          <cell r="H6161">
            <v>44963</v>
          </cell>
          <cell r="I6161" t="str">
            <v>ENTREGADO</v>
          </cell>
          <cell r="J6161">
            <v>44965</v>
          </cell>
          <cell r="K6161" t="str">
            <v>Nancy Gomez</v>
          </cell>
          <cell r="L6161" t="str">
            <v>CALDERON  AV PADRE LUIS VACARI PANGALADERA OE12  48   SAGALOA</v>
          </cell>
        </row>
        <row r="6162">
          <cell r="A6162" t="str">
            <v>414887644</v>
          </cell>
          <cell r="B6162">
            <v>510253</v>
          </cell>
          <cell r="C6162" t="str">
            <v>414887644</v>
          </cell>
          <cell r="D6162" t="str">
            <v>FLEXTUENTI</v>
          </cell>
          <cell r="E6162" t="str">
            <v>DESPACHO</v>
          </cell>
          <cell r="F6162" t="str">
            <v>NORMAL</v>
          </cell>
          <cell r="G6162" t="str">
            <v>FT84137</v>
          </cell>
          <cell r="H6162">
            <v>44963</v>
          </cell>
          <cell r="I6162" t="str">
            <v>ENTREGADO</v>
          </cell>
          <cell r="J6162">
            <v>44964</v>
          </cell>
          <cell r="K6162" t="str">
            <v>Fabricie Castro</v>
          </cell>
          <cell r="L6162" t="str">
            <v>CONOCOTO   CALLE FRANCISO DE PAUL OE3 597  JOSE MARIA FLORES</v>
          </cell>
        </row>
        <row r="6163">
          <cell r="A6163" t="str">
            <v>414887683</v>
          </cell>
          <cell r="B6163">
            <v>510254</v>
          </cell>
          <cell r="C6163" t="str">
            <v>414887683</v>
          </cell>
          <cell r="D6163" t="str">
            <v>FLEXTUENTI</v>
          </cell>
          <cell r="E6163" t="str">
            <v>DESPACHO</v>
          </cell>
          <cell r="F6163" t="str">
            <v>NORMAL</v>
          </cell>
          <cell r="G6163" t="str">
            <v>031080414887683</v>
          </cell>
          <cell r="H6163">
            <v>44963</v>
          </cell>
          <cell r="I6163" t="str">
            <v>ENTREGADO</v>
          </cell>
          <cell r="J6163">
            <v>44965</v>
          </cell>
          <cell r="K6163" t="str">
            <v>Jorge Salazar</v>
          </cell>
          <cell r="L6163" t="str">
            <v>LA AURORA URBANIZACION  LA JOYA ETAPA ESMERALDA  MZ 8  VILLA 36  AV LEON FEBRES CORDERO RIVADENEIRA</v>
          </cell>
        </row>
        <row r="6164">
          <cell r="A6164" t="str">
            <v>414888004</v>
          </cell>
          <cell r="B6164">
            <v>510255</v>
          </cell>
          <cell r="C6164" t="str">
            <v>414888004</v>
          </cell>
          <cell r="D6164" t="str">
            <v>FLEXTUENTI</v>
          </cell>
          <cell r="E6164" t="str">
            <v>DESPACHO</v>
          </cell>
          <cell r="F6164" t="str">
            <v>NORMAL</v>
          </cell>
          <cell r="G6164" t="str">
            <v>031080414888004</v>
          </cell>
          <cell r="H6164">
            <v>44963</v>
          </cell>
          <cell r="I6164" t="str">
            <v>ENTREGADO</v>
          </cell>
          <cell r="J6164">
            <v>44964</v>
          </cell>
          <cell r="K6164" t="str">
            <v>Brian Humberto Quichimbo Ortiz</v>
          </cell>
          <cell r="L6164" t="str">
            <v>PUERTO INCA VIA NARANJAL E25  AV PANAMERICANA</v>
          </cell>
        </row>
        <row r="6165">
          <cell r="A6165" t="str">
            <v>414888049</v>
          </cell>
          <cell r="B6165">
            <v>510256</v>
          </cell>
          <cell r="C6165" t="str">
            <v>414888049</v>
          </cell>
          <cell r="D6165" t="str">
            <v>FLEXTUENTI</v>
          </cell>
          <cell r="E6165" t="str">
            <v>DESPACHO</v>
          </cell>
          <cell r="F6165" t="str">
            <v>NORMAL</v>
          </cell>
          <cell r="G6165" t="str">
            <v>FT84198</v>
          </cell>
          <cell r="H6165">
            <v>44963</v>
          </cell>
          <cell r="I6165" t="str">
            <v>ENTREGADO</v>
          </cell>
          <cell r="J6165">
            <v>44964</v>
          </cell>
          <cell r="K6165" t="str">
            <v>Richard cesar Alvarado vivero</v>
          </cell>
          <cell r="L6165" t="str">
            <v>XIMENA SEGUNDO PASAJE 9  MANZANA 1243 SOLAR 12  MOSENOR JOSE MARIA SANTIESTEBAN Y PLAZA</v>
          </cell>
        </row>
        <row r="6166">
          <cell r="A6166" t="str">
            <v>414888050</v>
          </cell>
          <cell r="B6166">
            <v>510257</v>
          </cell>
          <cell r="C6166" t="str">
            <v>414888050</v>
          </cell>
          <cell r="D6166" t="str">
            <v>FLEXTUENTI</v>
          </cell>
          <cell r="E6166" t="str">
            <v>DESPACHO</v>
          </cell>
          <cell r="F6166" t="str">
            <v>NORMAL</v>
          </cell>
          <cell r="G6166" t="str">
            <v>031080414888050</v>
          </cell>
          <cell r="H6166">
            <v>44963</v>
          </cell>
          <cell r="I6166" t="str">
            <v>ENTREGADO</v>
          </cell>
          <cell r="J6166">
            <v>44964</v>
          </cell>
          <cell r="K6166" t="str">
            <v>Jorge Vasquez</v>
          </cell>
          <cell r="L6166" t="str">
            <v>NARANJITO CALLE OSCAR RODRIGUEZ  SN CALLE 9</v>
          </cell>
        </row>
        <row r="6167">
          <cell r="A6167" t="str">
            <v>414888110</v>
          </cell>
          <cell r="B6167">
            <v>510259</v>
          </cell>
          <cell r="C6167" t="str">
            <v>414888110</v>
          </cell>
          <cell r="D6167" t="str">
            <v>FLEXTUENTI</v>
          </cell>
          <cell r="E6167" t="str">
            <v>DESPACHO</v>
          </cell>
          <cell r="F6167" t="str">
            <v>NORMAL</v>
          </cell>
          <cell r="G6167" t="str">
            <v>FT84197</v>
          </cell>
          <cell r="H6167">
            <v>44963</v>
          </cell>
          <cell r="I6167" t="str">
            <v>ENTREGADO</v>
          </cell>
          <cell r="J6167">
            <v>44964</v>
          </cell>
          <cell r="K6167" t="str">
            <v>Maribel geoconda Alban Benitez</v>
          </cell>
          <cell r="L6167" t="str">
            <v>TARQUI  CALLEJON CINCO 19 B   MZ 231 VILLA  24 CALLEJON CINCO 19 B</v>
          </cell>
        </row>
        <row r="6168">
          <cell r="A6168" t="str">
            <v>414888120</v>
          </cell>
          <cell r="B6168">
            <v>510260</v>
          </cell>
          <cell r="C6168" t="str">
            <v>414888120</v>
          </cell>
          <cell r="D6168" t="str">
            <v>FLEXTUENTI</v>
          </cell>
          <cell r="E6168" t="str">
            <v>DESPACHO</v>
          </cell>
          <cell r="F6168" t="str">
            <v>NORMAL</v>
          </cell>
          <cell r="G6168" t="str">
            <v>FT84136</v>
          </cell>
          <cell r="H6168">
            <v>44963</v>
          </cell>
          <cell r="I6168" t="str">
            <v>ENTREGADO</v>
          </cell>
          <cell r="J6168">
            <v>44964</v>
          </cell>
          <cell r="K6168" t="str">
            <v>Alexander Andrade</v>
          </cell>
          <cell r="L6168" t="str">
            <v>CHILLOGALLO  CUSUBAMBA  OE4 179  APUELA</v>
          </cell>
        </row>
        <row r="6169">
          <cell r="A6169" t="str">
            <v>414888236</v>
          </cell>
          <cell r="B6169">
            <v>510262</v>
          </cell>
          <cell r="C6169" t="str">
            <v>414888236</v>
          </cell>
          <cell r="D6169" t="str">
            <v>FLEXTUENTI</v>
          </cell>
          <cell r="E6169" t="str">
            <v>DESPACHO</v>
          </cell>
          <cell r="F6169" t="str">
            <v>NORMAL</v>
          </cell>
          <cell r="G6169" t="str">
            <v>FT84196</v>
          </cell>
          <cell r="H6169">
            <v>44963</v>
          </cell>
          <cell r="I6169" t="str">
            <v>ENTREGADO</v>
          </cell>
          <cell r="J6169">
            <v>44964</v>
          </cell>
          <cell r="K6169" t="str">
            <v>Karelys Odette Contreras matute</v>
          </cell>
          <cell r="L6169" t="str">
            <v>TARQUI   AV FRANCISCO DE ORELLANA MANZANA 7 VILLA 2 SN</v>
          </cell>
        </row>
        <row r="6170">
          <cell r="A6170" t="str">
            <v>414888239</v>
          </cell>
          <cell r="B6170">
            <v>510263</v>
          </cell>
          <cell r="C6170" t="str">
            <v>414888239</v>
          </cell>
          <cell r="D6170" t="str">
            <v>FLEXTUENTI</v>
          </cell>
          <cell r="E6170" t="str">
            <v>DESPACHO</v>
          </cell>
          <cell r="F6170" t="str">
            <v>NORMAL</v>
          </cell>
          <cell r="G6170" t="str">
            <v>FT84195</v>
          </cell>
          <cell r="H6170">
            <v>44963</v>
          </cell>
          <cell r="I6170" t="str">
            <v>ENTREGADO</v>
          </cell>
          <cell r="J6170">
            <v>44964</v>
          </cell>
          <cell r="K6170" t="str">
            <v>ANDREA AMPARO GONZALEZ ROBLES</v>
          </cell>
          <cell r="L6170" t="str">
            <v>LETAMENDY   CALLE 43 A SN CALLE CALLE GALLEJOS LARA</v>
          </cell>
        </row>
        <row r="6171">
          <cell r="A6171" t="str">
            <v>414888295</v>
          </cell>
          <cell r="B6171">
            <v>510264</v>
          </cell>
          <cell r="C6171" t="str">
            <v>414888295</v>
          </cell>
          <cell r="D6171" t="str">
            <v>FLEXTUENTI</v>
          </cell>
          <cell r="E6171" t="str">
            <v>DESPACHO</v>
          </cell>
          <cell r="F6171" t="str">
            <v>NORMAL</v>
          </cell>
          <cell r="G6171" t="str">
            <v>FT84135</v>
          </cell>
          <cell r="H6171">
            <v>44963</v>
          </cell>
          <cell r="I6171" t="str">
            <v>ENTREGADO</v>
          </cell>
          <cell r="J6171">
            <v>44964</v>
          </cell>
          <cell r="K6171" t="str">
            <v>Yesenia Melendres</v>
          </cell>
          <cell r="L6171" t="str">
            <v>SAN ANTONIO DE PICHINCHA  AV EQUINOCCIAL 32 CALLE LULUMBAMBA</v>
          </cell>
        </row>
        <row r="6172">
          <cell r="A6172" t="str">
            <v>414888297</v>
          </cell>
          <cell r="B6172">
            <v>510265</v>
          </cell>
          <cell r="C6172" t="str">
            <v>414888297</v>
          </cell>
          <cell r="D6172" t="str">
            <v>FLEXTUENTI</v>
          </cell>
          <cell r="E6172" t="str">
            <v>DESPACHO</v>
          </cell>
          <cell r="F6172" t="str">
            <v>NORMAL</v>
          </cell>
          <cell r="G6172" t="str">
            <v>031080414888297</v>
          </cell>
          <cell r="H6172">
            <v>44963</v>
          </cell>
          <cell r="I6172" t="str">
            <v>ENTREGADO</v>
          </cell>
          <cell r="J6172">
            <v>44967</v>
          </cell>
          <cell r="K6172" t="str">
            <v>Mercedes Farias</v>
          </cell>
          <cell r="L6172" t="str">
            <v>ROSA ZARATE DE 1 OCTUBRE  LOTE 38  14 FEBRERO</v>
          </cell>
        </row>
        <row r="6173">
          <cell r="A6173" t="str">
            <v>414888300</v>
          </cell>
          <cell r="B6173">
            <v>510266</v>
          </cell>
          <cell r="C6173" t="str">
            <v>414888300</v>
          </cell>
          <cell r="D6173" t="str">
            <v>FLEXTUENTI</v>
          </cell>
          <cell r="E6173" t="str">
            <v>DESPACHO</v>
          </cell>
          <cell r="F6173" t="str">
            <v>NORMAL</v>
          </cell>
          <cell r="G6173" t="str">
            <v>031080414888300</v>
          </cell>
          <cell r="H6173">
            <v>44963</v>
          </cell>
          <cell r="I6173" t="str">
            <v>ENTREGADO</v>
          </cell>
          <cell r="J6173">
            <v>44966</v>
          </cell>
          <cell r="K6173" t="str">
            <v>Fernando Solano</v>
          </cell>
          <cell r="L6173" t="str">
            <v>BALLENITA  CALLE PRIMER  SN  CALLE CUARTA</v>
          </cell>
        </row>
        <row r="6174">
          <cell r="A6174" t="str">
            <v>414888311</v>
          </cell>
          <cell r="B6174">
            <v>510267</v>
          </cell>
          <cell r="C6174" t="str">
            <v>414888311</v>
          </cell>
          <cell r="D6174" t="str">
            <v>FLEXTUENTI</v>
          </cell>
          <cell r="E6174" t="str">
            <v>DESPACHO</v>
          </cell>
          <cell r="F6174" t="str">
            <v>NORMAL</v>
          </cell>
          <cell r="G6174" t="str">
            <v>031080414888311</v>
          </cell>
          <cell r="H6174">
            <v>44963</v>
          </cell>
          <cell r="I6174" t="str">
            <v>ENTREGADO</v>
          </cell>
          <cell r="J6174">
            <v>44965</v>
          </cell>
          <cell r="K6174" t="str">
            <v>Letty Villamar</v>
          </cell>
          <cell r="L6174" t="str">
            <v>PASCUALES COOPERATIVA BASTION POPULAR BLOQUE 9  MZ 1111  SOLAR 10  PRIMERO PASAJE 38D NO Y SEGUNDO CALLEJON 25A NO</v>
          </cell>
        </row>
        <row r="6175">
          <cell r="A6175" t="str">
            <v>414888312</v>
          </cell>
          <cell r="B6175">
            <v>510268</v>
          </cell>
          <cell r="C6175" t="str">
            <v>414888312</v>
          </cell>
          <cell r="D6175" t="str">
            <v>FLEXTUENTI</v>
          </cell>
          <cell r="E6175" t="str">
            <v>DESPACHO</v>
          </cell>
          <cell r="F6175" t="str">
            <v>NORMAL</v>
          </cell>
          <cell r="G6175" t="str">
            <v>FT84194</v>
          </cell>
          <cell r="H6175">
            <v>44963</v>
          </cell>
          <cell r="I6175" t="str">
            <v>ENTREGADO</v>
          </cell>
          <cell r="J6175">
            <v>44964</v>
          </cell>
          <cell r="K6175" t="str">
            <v>Leslie Astudillo</v>
          </cell>
          <cell r="L6175" t="str">
            <v>XIEMENA  COOPERATIVA  FRANCISCA GUIILEN  MZ 59   SOLAR 20  CALLE 53B SE  Y  AV DOMINGO COMIN</v>
          </cell>
        </row>
        <row r="6176">
          <cell r="A6176" t="str">
            <v>414888352</v>
          </cell>
          <cell r="B6176">
            <v>510269</v>
          </cell>
          <cell r="C6176" t="str">
            <v>414888352</v>
          </cell>
          <cell r="D6176" t="str">
            <v>FLEXTUENTI</v>
          </cell>
          <cell r="E6176" t="str">
            <v>DESPACHO</v>
          </cell>
          <cell r="F6176" t="str">
            <v>NORMAL</v>
          </cell>
          <cell r="G6176" t="str">
            <v>FT84121</v>
          </cell>
          <cell r="H6176">
            <v>44963</v>
          </cell>
          <cell r="I6176" t="str">
            <v>ENTREGADO</v>
          </cell>
          <cell r="J6176">
            <v>44964</v>
          </cell>
          <cell r="K6176" t="str">
            <v>Carlos Alfredo Intriago Zambrano</v>
          </cell>
          <cell r="L6176" t="str">
            <v>CHILLOGALLO  AV MARISCAL SUCRE  SN TABIAZO</v>
          </cell>
        </row>
        <row r="6177">
          <cell r="A6177" t="str">
            <v>414888359</v>
          </cell>
          <cell r="B6177">
            <v>510270</v>
          </cell>
          <cell r="C6177" t="str">
            <v>414888359</v>
          </cell>
          <cell r="D6177" t="str">
            <v>FLEXTUENTI</v>
          </cell>
          <cell r="E6177" t="str">
            <v>DESPACHO</v>
          </cell>
          <cell r="F6177" t="str">
            <v>NORMAL</v>
          </cell>
          <cell r="G6177" t="str">
            <v>031080414888359</v>
          </cell>
          <cell r="H6177">
            <v>44963</v>
          </cell>
          <cell r="I6177" t="str">
            <v>ENTREGADO</v>
          </cell>
          <cell r="J6177">
            <v>44964</v>
          </cell>
          <cell r="K6177" t="str">
            <v>Emilio Rafael Parraga parraga</v>
          </cell>
          <cell r="L6177" t="str">
            <v>CHONGON VIA A LA COSTA  MZ 2 SL 7  E40 KM 24</v>
          </cell>
        </row>
        <row r="6178">
          <cell r="A6178" t="str">
            <v>414888417</v>
          </cell>
          <cell r="B6178">
            <v>510271</v>
          </cell>
          <cell r="C6178" t="str">
            <v>414888417</v>
          </cell>
          <cell r="D6178" t="str">
            <v>FLEXTUENTI</v>
          </cell>
          <cell r="E6178" t="str">
            <v>DESPACHO</v>
          </cell>
          <cell r="F6178" t="str">
            <v>NORMAL</v>
          </cell>
          <cell r="G6178" t="str">
            <v>031080414888417</v>
          </cell>
          <cell r="H6178">
            <v>44963</v>
          </cell>
          <cell r="I6178" t="str">
            <v>ENTREGADO</v>
          </cell>
          <cell r="J6178">
            <v>44964</v>
          </cell>
          <cell r="K6178" t="str">
            <v>Nicole Espinoza Bonilla</v>
          </cell>
          <cell r="L6178" t="str">
            <v>PASCUALES ESTACION DE LA LINEA 120  MANZANA 724 SOLAR 19  AV 32</v>
          </cell>
        </row>
        <row r="6179">
          <cell r="A6179" t="str">
            <v>414888457</v>
          </cell>
          <cell r="B6179">
            <v>510272</v>
          </cell>
          <cell r="C6179" t="str">
            <v>414888457</v>
          </cell>
          <cell r="D6179" t="str">
            <v>FLEXTUENTI</v>
          </cell>
          <cell r="E6179" t="str">
            <v>DESPACHO</v>
          </cell>
          <cell r="F6179" t="str">
            <v>NORMAL</v>
          </cell>
          <cell r="G6179" t="str">
            <v>FT84122</v>
          </cell>
          <cell r="H6179">
            <v>44963</v>
          </cell>
          <cell r="I6179" t="str">
            <v>ENTREGADO</v>
          </cell>
          <cell r="J6179">
            <v>44964</v>
          </cell>
          <cell r="K6179" t="str">
            <v>Diego Penarreta</v>
          </cell>
          <cell r="L6179" t="str">
            <v>LA ECUATORIANA CALLE OE6  4126 CALLE S40E</v>
          </cell>
        </row>
        <row r="6180">
          <cell r="A6180" t="str">
            <v>414888508</v>
          </cell>
          <cell r="B6180">
            <v>510273</v>
          </cell>
          <cell r="C6180" t="str">
            <v>414888508</v>
          </cell>
          <cell r="D6180" t="str">
            <v>FLEXTUENTI</v>
          </cell>
          <cell r="E6180" t="str">
            <v>DESPACHO</v>
          </cell>
          <cell r="F6180" t="str">
            <v>NORMAL</v>
          </cell>
          <cell r="G6180" t="str">
            <v>FT84162</v>
          </cell>
          <cell r="H6180">
            <v>44963</v>
          </cell>
          <cell r="I6180" t="str">
            <v>ENTREGADO</v>
          </cell>
          <cell r="J6180">
            <v>44964</v>
          </cell>
          <cell r="K6180" t="str">
            <v>Sulay Gutierrez</v>
          </cell>
          <cell r="L6180" t="str">
            <v>COCHAPAMBA  DECIMA TRANSVERSAL  N44 46 CALLE FRANCISCO DE LA PITA</v>
          </cell>
        </row>
        <row r="6181">
          <cell r="A6181" t="str">
            <v>WS414877862</v>
          </cell>
          <cell r="B6181">
            <v>510274</v>
          </cell>
          <cell r="C6181" t="str">
            <v>WS414877862</v>
          </cell>
          <cell r="D6181" t="str">
            <v>FLEXTUENTI</v>
          </cell>
          <cell r="E6181" t="str">
            <v>DESPACHO</v>
          </cell>
          <cell r="F6181" t="str">
            <v>NORMAL</v>
          </cell>
          <cell r="G6181" t="str">
            <v>031080414877862</v>
          </cell>
          <cell r="H6181">
            <v>44963</v>
          </cell>
          <cell r="I6181" t="str">
            <v>ENTREGADO</v>
          </cell>
          <cell r="J6181">
            <v>44964</v>
          </cell>
          <cell r="K6181" t="str">
            <v>Alex Bravo</v>
          </cell>
          <cell r="L6181" t="str">
            <v>ABRAHAM CALAZACON CALLE RIO ZAMORA SN RIO UPANO</v>
          </cell>
        </row>
        <row r="6182">
          <cell r="A6182" t="str">
            <v>WS414878067</v>
          </cell>
          <cell r="B6182">
            <v>510275</v>
          </cell>
          <cell r="C6182" t="str">
            <v>WS414878067</v>
          </cell>
          <cell r="D6182" t="str">
            <v>FLEXTUENTI</v>
          </cell>
          <cell r="E6182" t="str">
            <v>DESPACHO</v>
          </cell>
          <cell r="F6182" t="str">
            <v>NORMAL</v>
          </cell>
          <cell r="G6182" t="str">
            <v>FT84150</v>
          </cell>
          <cell r="H6182">
            <v>44963</v>
          </cell>
          <cell r="I6182" t="str">
            <v>ENTREGADO</v>
          </cell>
          <cell r="J6182">
            <v>44964</v>
          </cell>
          <cell r="K6182" t="str">
            <v>Fausto Estrella</v>
          </cell>
          <cell r="L6182" t="str">
            <v>SAN BARTOLO  PASAJE S15 A  CALLE HUIGRA  OE5  285 CALLE HUIGRA</v>
          </cell>
        </row>
        <row r="6183">
          <cell r="A6183" t="str">
            <v>414878210</v>
          </cell>
          <cell r="B6183">
            <v>510276</v>
          </cell>
          <cell r="C6183" t="str">
            <v>414878210</v>
          </cell>
          <cell r="D6183" t="str">
            <v>FLEXTUENTI</v>
          </cell>
          <cell r="E6183" t="str">
            <v>DESPACHO</v>
          </cell>
          <cell r="F6183" t="str">
            <v>DERIVADO PICK UP</v>
          </cell>
          <cell r="G6183" t="str">
            <v>031080414878210</v>
          </cell>
          <cell r="H6183">
            <v>44963</v>
          </cell>
          <cell r="I6183" t="str">
            <v>DEVOLUCION_EN_PROCESO</v>
          </cell>
          <cell r="J6183">
            <v>44971</v>
          </cell>
          <cell r="K6183" t="str">
            <v>BRYAN PEREZ</v>
          </cell>
          <cell r="L6183" t="str">
            <v xml:space="preserve">OFICINAS TRAMACO PORTETE </v>
          </cell>
        </row>
        <row r="6184">
          <cell r="A6184" t="str">
            <v>414878290</v>
          </cell>
          <cell r="B6184">
            <v>510277</v>
          </cell>
          <cell r="C6184" t="str">
            <v>414878290</v>
          </cell>
          <cell r="D6184" t="str">
            <v>FLEXTUENTI</v>
          </cell>
          <cell r="E6184" t="str">
            <v>DESPACHO</v>
          </cell>
          <cell r="F6184" t="str">
            <v>NORMAL</v>
          </cell>
          <cell r="G6184" t="str">
            <v>IC6578</v>
          </cell>
          <cell r="H6184">
            <v>44963</v>
          </cell>
          <cell r="I6184" t="str">
            <v>ENTREGADO</v>
          </cell>
          <cell r="J6184">
            <v>44965</v>
          </cell>
          <cell r="K6184" t="str">
            <v>SANTIAGO CUSCO</v>
          </cell>
          <cell r="L6184" t="str">
            <v>EL VECINO  AVE HEROES DE VERDELOMA  1 37  GIL RAMIREZ DAVALOS</v>
          </cell>
        </row>
        <row r="6185">
          <cell r="A6185" t="str">
            <v>414878293</v>
          </cell>
          <cell r="B6185">
            <v>510278</v>
          </cell>
          <cell r="C6185" t="str">
            <v>414878293</v>
          </cell>
          <cell r="D6185" t="str">
            <v>FLEXTUENTI</v>
          </cell>
          <cell r="E6185" t="str">
            <v>DESPACHO</v>
          </cell>
          <cell r="F6185" t="str">
            <v>NORMAL</v>
          </cell>
          <cell r="G6185" t="str">
            <v>FT84147</v>
          </cell>
          <cell r="H6185">
            <v>44963</v>
          </cell>
          <cell r="I6185" t="str">
            <v>ENTREGADO</v>
          </cell>
          <cell r="J6185">
            <v>44965</v>
          </cell>
          <cell r="K6185" t="str">
            <v>Kevin David Munoz Veliz</v>
          </cell>
          <cell r="L6185" t="str">
            <v>SAN ANTONIO (PI)  CALLE LLULUMBAMBA S1 82  AV EQUINOCCIAL</v>
          </cell>
        </row>
        <row r="6186">
          <cell r="A6186" t="str">
            <v>414878297</v>
          </cell>
          <cell r="B6186">
            <v>510279</v>
          </cell>
          <cell r="C6186" t="str">
            <v>414878297</v>
          </cell>
          <cell r="D6186" t="str">
            <v>FLEXTUENTI</v>
          </cell>
          <cell r="E6186" t="str">
            <v>DESPACHO</v>
          </cell>
          <cell r="F6186" t="str">
            <v>NORMAL</v>
          </cell>
          <cell r="G6186" t="str">
            <v>FT84146</v>
          </cell>
          <cell r="H6186">
            <v>44963</v>
          </cell>
          <cell r="I6186" t="str">
            <v>ENTREGADO</v>
          </cell>
          <cell r="J6186">
            <v>44964</v>
          </cell>
          <cell r="K6186" t="str">
            <v>Monica lucia Ortiz Andrango</v>
          </cell>
          <cell r="L6186" t="str">
            <v>CALDERON (PI)  CALLE GABRIEL GARCIA MORENO N2 232 CALLE 23 DE ABRIL</v>
          </cell>
        </row>
        <row r="6187">
          <cell r="A6187" t="str">
            <v>414878360</v>
          </cell>
          <cell r="B6187">
            <v>510280</v>
          </cell>
          <cell r="C6187" t="str">
            <v>414878360</v>
          </cell>
          <cell r="D6187" t="str">
            <v>FLEXTUENTI</v>
          </cell>
          <cell r="E6187" t="str">
            <v>DESPACHO</v>
          </cell>
          <cell r="F6187" t="str">
            <v>NORMAL</v>
          </cell>
          <cell r="G6187" t="str">
            <v>031080414878360</v>
          </cell>
          <cell r="H6187">
            <v>44963</v>
          </cell>
          <cell r="I6187" t="str">
            <v>ENTREGADO</v>
          </cell>
          <cell r="J6187">
            <v>44966</v>
          </cell>
          <cell r="K6187" t="str">
            <v>Juliana Valverde tachong</v>
          </cell>
          <cell r="L6187" t="str">
            <v>CAMILO PONCE CALLE 6  08 13  AV 8</v>
          </cell>
        </row>
        <row r="6188">
          <cell r="A6188" t="str">
            <v>414878380</v>
          </cell>
          <cell r="B6188">
            <v>510281</v>
          </cell>
          <cell r="C6188" t="str">
            <v>414878380</v>
          </cell>
          <cell r="D6188" t="str">
            <v>FLEXTUENTI</v>
          </cell>
          <cell r="E6188" t="str">
            <v>DESPACHO</v>
          </cell>
          <cell r="F6188" t="str">
            <v>NORMAL</v>
          </cell>
          <cell r="G6188" t="str">
            <v>031080414878380</v>
          </cell>
          <cell r="H6188">
            <v>44963</v>
          </cell>
          <cell r="I6188" t="str">
            <v>ENTREGADO</v>
          </cell>
          <cell r="J6188">
            <v>44965</v>
          </cell>
          <cell r="K6188" t="str">
            <v>Nathaly Onate</v>
          </cell>
          <cell r="L6188" t="str">
            <v>MANTA   AV 4 DE NOVIEMBRE  SN  CALLE 321</v>
          </cell>
        </row>
        <row r="6189">
          <cell r="A6189" t="str">
            <v>414878382</v>
          </cell>
          <cell r="B6189">
            <v>510282</v>
          </cell>
          <cell r="C6189" t="str">
            <v>414878382</v>
          </cell>
          <cell r="D6189" t="str">
            <v>FLEXTUENTI</v>
          </cell>
          <cell r="E6189" t="str">
            <v>DESPACHO</v>
          </cell>
          <cell r="F6189" t="str">
            <v>NORMAL</v>
          </cell>
          <cell r="G6189" t="str">
            <v>FT84145</v>
          </cell>
          <cell r="H6189">
            <v>44963</v>
          </cell>
          <cell r="I6189" t="str">
            <v>ENTREGADO</v>
          </cell>
          <cell r="J6189">
            <v>44964</v>
          </cell>
          <cell r="K6189" t="str">
            <v>Milton Andres Semanate Herrera</v>
          </cell>
          <cell r="L6189" t="str">
            <v>QUITUMBE  AV RUMICHACA NAN SN AV CONDOR NAN</v>
          </cell>
        </row>
        <row r="6190">
          <cell r="A6190" t="str">
            <v>414878389</v>
          </cell>
          <cell r="B6190">
            <v>510283</v>
          </cell>
          <cell r="C6190" t="str">
            <v>414878389</v>
          </cell>
          <cell r="D6190" t="str">
            <v>FLEXTUENTI</v>
          </cell>
          <cell r="E6190" t="str">
            <v>DESPACHO</v>
          </cell>
          <cell r="F6190" t="str">
            <v>NORMAL</v>
          </cell>
          <cell r="G6190" t="str">
            <v>FT84144</v>
          </cell>
          <cell r="H6190">
            <v>44963</v>
          </cell>
          <cell r="I6190" t="str">
            <v>ENTREGADO</v>
          </cell>
          <cell r="J6190">
            <v>44965</v>
          </cell>
          <cell r="K6190" t="str">
            <v>Anderson Perez</v>
          </cell>
          <cell r="L6190" t="str">
            <v>PUENGASI  CALLE ANDRES PARRA  LT 27  CALLE E21B</v>
          </cell>
        </row>
        <row r="6191">
          <cell r="A6191" t="str">
            <v>414878430</v>
          </cell>
          <cell r="B6191">
            <v>510284</v>
          </cell>
          <cell r="C6191" t="str">
            <v>414878430</v>
          </cell>
          <cell r="D6191" t="str">
            <v>FLEXTUENTI</v>
          </cell>
          <cell r="E6191" t="str">
            <v>DESPACHO</v>
          </cell>
          <cell r="F6191" t="str">
            <v>DERIVADO PICK UP</v>
          </cell>
          <cell r="G6191" t="str">
            <v>031080414878430</v>
          </cell>
          <cell r="H6191">
            <v>44963</v>
          </cell>
          <cell r="I6191" t="str">
            <v>ENTREGADO</v>
          </cell>
          <cell r="J6191">
            <v>44967</v>
          </cell>
          <cell r="K6191" t="str">
            <v>BYRON Alvarado</v>
          </cell>
          <cell r="L6191" t="str">
            <v>OFICINA TRAMACO PORTETE</v>
          </cell>
        </row>
        <row r="6192">
          <cell r="A6192" t="str">
            <v>414878451</v>
          </cell>
          <cell r="B6192">
            <v>510285</v>
          </cell>
          <cell r="C6192" t="str">
            <v>414878451</v>
          </cell>
          <cell r="D6192" t="str">
            <v>FLEXTUENTI</v>
          </cell>
          <cell r="E6192" t="str">
            <v>DESPACHO</v>
          </cell>
          <cell r="F6192" t="str">
            <v>NORMAL</v>
          </cell>
          <cell r="G6192" t="str">
            <v>031080414878451</v>
          </cell>
          <cell r="H6192">
            <v>44963</v>
          </cell>
          <cell r="I6192" t="str">
            <v>ENTREGADO</v>
          </cell>
          <cell r="J6192">
            <v>44964</v>
          </cell>
          <cell r="K6192" t="str">
            <v>Jeniffer Zambrano</v>
          </cell>
          <cell r="L6192" t="str">
            <v>BOMBOLI  CALLE LEONARDO DA VINCI  CASA 5  CALLE SALVADOR DALI</v>
          </cell>
        </row>
        <row r="6193">
          <cell r="A6193" t="str">
            <v>414878462</v>
          </cell>
          <cell r="B6193">
            <v>510286</v>
          </cell>
          <cell r="C6193" t="str">
            <v>414878462</v>
          </cell>
          <cell r="D6193" t="str">
            <v>FLEXTUENTI</v>
          </cell>
          <cell r="E6193" t="str">
            <v>DESPACHO</v>
          </cell>
          <cell r="F6193" t="str">
            <v>NORMAL</v>
          </cell>
          <cell r="G6193" t="str">
            <v>031080414878462</v>
          </cell>
          <cell r="H6193">
            <v>44963</v>
          </cell>
          <cell r="I6193" t="str">
            <v>ENTREGADO</v>
          </cell>
          <cell r="J6193">
            <v>44964</v>
          </cell>
          <cell r="K6193" t="str">
            <v>Dario Robayo</v>
          </cell>
          <cell r="L6193" t="str">
            <v>MILAGRO CALLE JOSE JOAQUIN OLMEDO SN GENERAL ELOY ALFARO</v>
          </cell>
        </row>
        <row r="6194">
          <cell r="A6194" t="str">
            <v>414878480</v>
          </cell>
          <cell r="B6194">
            <v>510287</v>
          </cell>
          <cell r="C6194" t="str">
            <v>414878480</v>
          </cell>
          <cell r="D6194" t="str">
            <v>FLEXTUENTI</v>
          </cell>
          <cell r="E6194" t="str">
            <v>DESPACHO</v>
          </cell>
          <cell r="F6194" t="str">
            <v>NORMAL</v>
          </cell>
          <cell r="G6194" t="str">
            <v>031080414878480</v>
          </cell>
          <cell r="H6194">
            <v>44963</v>
          </cell>
          <cell r="I6194" t="str">
            <v>ENTREGADO</v>
          </cell>
          <cell r="J6194">
            <v>44964</v>
          </cell>
          <cell r="K6194" t="str">
            <v>Valeria Vera</v>
          </cell>
          <cell r="L6194" t="str">
            <v>PASCUALES  CALLE 1ER CALLEJON 23 NE  MZ 174  SL2  3ER PASAJE 1A NE</v>
          </cell>
        </row>
        <row r="6195">
          <cell r="A6195" t="str">
            <v>414878541</v>
          </cell>
          <cell r="B6195">
            <v>510288</v>
          </cell>
          <cell r="C6195" t="str">
            <v>414878541</v>
          </cell>
          <cell r="D6195" t="str">
            <v>FLEXTUENTI</v>
          </cell>
          <cell r="E6195" t="str">
            <v>DESPACHO</v>
          </cell>
          <cell r="F6195" t="str">
            <v>DERIVADO PICK UP</v>
          </cell>
          <cell r="G6195" t="str">
            <v>031080414878541</v>
          </cell>
          <cell r="H6195">
            <v>44963</v>
          </cell>
          <cell r="I6195" t="str">
            <v>DEVOLUCION_EN_PROCESO</v>
          </cell>
          <cell r="J6195">
            <v>44971</v>
          </cell>
          <cell r="K6195" t="str">
            <v>Elina Gonzalez</v>
          </cell>
          <cell r="L6195" t="str">
            <v>OFICINA TRAMACO MANTA CENTRO DE DISTRIBUCION</v>
          </cell>
        </row>
        <row r="6196">
          <cell r="A6196" t="str">
            <v>414878565</v>
          </cell>
          <cell r="B6196">
            <v>510289</v>
          </cell>
          <cell r="C6196" t="str">
            <v>414878565</v>
          </cell>
          <cell r="D6196" t="str">
            <v>FLEXTUENTI</v>
          </cell>
          <cell r="E6196" t="str">
            <v>DESPACHO</v>
          </cell>
          <cell r="F6196" t="str">
            <v>NORMAL</v>
          </cell>
          <cell r="G6196" t="str">
            <v>031080414878565</v>
          </cell>
          <cell r="H6196">
            <v>44963</v>
          </cell>
          <cell r="I6196" t="str">
            <v>ENTREGADO</v>
          </cell>
          <cell r="J6196">
            <v>44965</v>
          </cell>
          <cell r="K6196" t="str">
            <v>Armando Leon</v>
          </cell>
          <cell r="L6196" t="str">
            <v>MACAS   CALLE 10 DE AGOSTO  SN  SOASTI</v>
          </cell>
        </row>
        <row r="6197">
          <cell r="A6197" t="str">
            <v>414878566</v>
          </cell>
          <cell r="B6197">
            <v>510290</v>
          </cell>
          <cell r="C6197" t="str">
            <v>414878566</v>
          </cell>
          <cell r="D6197" t="str">
            <v>FLEXTUENTI</v>
          </cell>
          <cell r="E6197" t="str">
            <v>DESPACHO</v>
          </cell>
          <cell r="F6197" t="str">
            <v>DERIVADO PICK UP</v>
          </cell>
          <cell r="G6197" t="str">
            <v>031080414878566</v>
          </cell>
          <cell r="H6197">
            <v>44963</v>
          </cell>
          <cell r="I6197" t="str">
            <v>ENTREGADO</v>
          </cell>
          <cell r="J6197">
            <v>44967</v>
          </cell>
          <cell r="K6197" t="str">
            <v>Maria Adriana Cando barros</v>
          </cell>
          <cell r="L6197" t="str">
            <v>OFICINA TRAMACO QUITUMBE</v>
          </cell>
        </row>
        <row r="6198">
          <cell r="A6198" t="str">
            <v>414877379</v>
          </cell>
          <cell r="B6198">
            <v>510193</v>
          </cell>
          <cell r="C6198" t="str">
            <v>414877379</v>
          </cell>
          <cell r="D6198" t="str">
            <v>FLEXTUENTI</v>
          </cell>
          <cell r="E6198" t="str">
            <v>DESPACHO</v>
          </cell>
          <cell r="F6198" t="str">
            <v>NORMAL</v>
          </cell>
          <cell r="G6198" t="str">
            <v>031080414877379</v>
          </cell>
          <cell r="H6198">
            <v>44963</v>
          </cell>
          <cell r="I6198" t="str">
            <v>ENTREGADO</v>
          </cell>
          <cell r="J6198">
            <v>44967</v>
          </cell>
          <cell r="K6198" t="str">
            <v>ANITA ELIZABETH VITERI PALMA</v>
          </cell>
          <cell r="L6198" t="str">
            <v>FRANCISCO PACHECO  10 DE DICIEMBRE  SN  ELOY ALFARO</v>
          </cell>
        </row>
        <row r="6199">
          <cell r="A6199" t="str">
            <v>414877681</v>
          </cell>
          <cell r="B6199">
            <v>510194</v>
          </cell>
          <cell r="C6199" t="str">
            <v>414877681</v>
          </cell>
          <cell r="D6199" t="str">
            <v>FLEXTUENTI</v>
          </cell>
          <cell r="E6199" t="str">
            <v>DESPACHO</v>
          </cell>
          <cell r="F6199" t="str">
            <v>NORMAL</v>
          </cell>
          <cell r="G6199" t="str">
            <v>FT84131</v>
          </cell>
          <cell r="H6199">
            <v>44963</v>
          </cell>
          <cell r="I6199" t="str">
            <v>ENTREGADO</v>
          </cell>
          <cell r="J6199">
            <v>44964</v>
          </cell>
          <cell r="K6199" t="str">
            <v>Estefania Gavidia</v>
          </cell>
          <cell r="L6199" t="str">
            <v>ITCHIMBIA  CALLE LA TOLITA  LT8  SN O N26B</v>
          </cell>
        </row>
        <row r="6200">
          <cell r="A6200" t="str">
            <v>414877683</v>
          </cell>
          <cell r="B6200">
            <v>510195</v>
          </cell>
          <cell r="C6200" t="str">
            <v>414877683</v>
          </cell>
          <cell r="D6200" t="str">
            <v>FLEXTUENTI</v>
          </cell>
          <cell r="E6200" t="str">
            <v>DESPACHO</v>
          </cell>
          <cell r="F6200" t="str">
            <v>DERIVADO PICK UP</v>
          </cell>
          <cell r="G6200" t="str">
            <v>031080414877683</v>
          </cell>
          <cell r="H6200">
            <v>44963</v>
          </cell>
          <cell r="I6200" t="str">
            <v>DEVOLUCION_EN_PROCESO</v>
          </cell>
          <cell r="J6200">
            <v>44971</v>
          </cell>
          <cell r="K6200" t="str">
            <v>Irma Hortencia Alvario Bustamante</v>
          </cell>
          <cell r="L6200" t="str">
            <v>OFICINA TRAMACO CENTRO DE DISTRIBUCION VIA A DAULE</v>
          </cell>
        </row>
        <row r="6201">
          <cell r="A6201" t="str">
            <v>414877702</v>
          </cell>
          <cell r="B6201">
            <v>510196</v>
          </cell>
          <cell r="C6201" t="str">
            <v>414877702</v>
          </cell>
          <cell r="D6201" t="str">
            <v>FLEXTUENTI</v>
          </cell>
          <cell r="E6201" t="str">
            <v>DESPACHO</v>
          </cell>
          <cell r="F6201" t="str">
            <v>NORMAL</v>
          </cell>
          <cell r="G6201" t="str">
            <v>031080414877702</v>
          </cell>
          <cell r="H6201">
            <v>44963</v>
          </cell>
          <cell r="I6201" t="str">
            <v>ENTREGADO</v>
          </cell>
          <cell r="J6201">
            <v>44966</v>
          </cell>
          <cell r="K6201" t="str">
            <v>Joshua Flores</v>
          </cell>
          <cell r="L6201" t="str">
            <v>CELIANO MONGE  CALLE NUEVE DE OCTUBRE  SN  CALLE TRECE DE MAYO</v>
          </cell>
        </row>
        <row r="6202">
          <cell r="A6202" t="str">
            <v>414877704</v>
          </cell>
          <cell r="B6202">
            <v>510197</v>
          </cell>
          <cell r="C6202" t="str">
            <v>414877704</v>
          </cell>
          <cell r="D6202" t="str">
            <v>FLEXTUENTI</v>
          </cell>
          <cell r="E6202" t="str">
            <v>DESPACHO</v>
          </cell>
          <cell r="F6202" t="str">
            <v>NORMAL</v>
          </cell>
          <cell r="G6202" t="str">
            <v>IC6579</v>
          </cell>
          <cell r="H6202">
            <v>44963</v>
          </cell>
          <cell r="I6202" t="str">
            <v>ENTREGADO</v>
          </cell>
          <cell r="J6202">
            <v>44967</v>
          </cell>
          <cell r="K6202" t="str">
            <v>Jose David Avila Abad</v>
          </cell>
          <cell r="L6202" t="str">
            <v>SAN SEBASTIAN   LAS HORTENCIAS SN  GLADIOLOS</v>
          </cell>
        </row>
        <row r="6203">
          <cell r="A6203" t="str">
            <v>414877712</v>
          </cell>
          <cell r="B6203">
            <v>510198</v>
          </cell>
          <cell r="C6203" t="str">
            <v>414877712</v>
          </cell>
          <cell r="D6203" t="str">
            <v>FLEXTUENTI</v>
          </cell>
          <cell r="E6203" t="str">
            <v>DESPACHO</v>
          </cell>
          <cell r="F6203" t="str">
            <v>NORMAL</v>
          </cell>
          <cell r="G6203" t="str">
            <v>FT84134</v>
          </cell>
          <cell r="H6203">
            <v>44963</v>
          </cell>
          <cell r="I6203" t="str">
            <v>ENTREGADO</v>
          </cell>
          <cell r="J6203">
            <v>44964</v>
          </cell>
          <cell r="K6203" t="str">
            <v>Diego Armando Onofre Galindo</v>
          </cell>
          <cell r="L6203" t="str">
            <v>LA MAGDALENA   CALLE LAURO GUERRERO BECERRA DPTO 502 PISO 1  AV ALONSO DE ANGULO</v>
          </cell>
        </row>
        <row r="6204">
          <cell r="A6204" t="str">
            <v>414877713</v>
          </cell>
          <cell r="B6204">
            <v>510199</v>
          </cell>
          <cell r="C6204" t="str">
            <v>414877713</v>
          </cell>
          <cell r="D6204" t="str">
            <v>FLEXTUENTI</v>
          </cell>
          <cell r="E6204" t="str">
            <v>DESPACHO</v>
          </cell>
          <cell r="F6204" t="str">
            <v>NORMAL</v>
          </cell>
          <cell r="G6204" t="str">
            <v>FT84130</v>
          </cell>
          <cell r="H6204">
            <v>44963</v>
          </cell>
          <cell r="I6204" t="str">
            <v>ENTREGADO</v>
          </cell>
          <cell r="J6204">
            <v>44964</v>
          </cell>
          <cell r="K6204" t="str">
            <v>Anthony Olalla</v>
          </cell>
          <cell r="L6204" t="str">
            <v>LA ECUATORIANA  CAMILO OREJUELA S47 47 S47A</v>
          </cell>
        </row>
        <row r="6205">
          <cell r="A6205" t="str">
            <v>414877715</v>
          </cell>
          <cell r="B6205">
            <v>510200</v>
          </cell>
          <cell r="C6205" t="str">
            <v>414877715</v>
          </cell>
          <cell r="D6205" t="str">
            <v>FLEXTUENTI</v>
          </cell>
          <cell r="E6205" t="str">
            <v>DESPACHO</v>
          </cell>
          <cell r="F6205" t="str">
            <v>NORMAL</v>
          </cell>
          <cell r="G6205" t="str">
            <v>FT84129</v>
          </cell>
          <cell r="H6205">
            <v>44963</v>
          </cell>
          <cell r="I6205" t="str">
            <v>ENTREGADO</v>
          </cell>
          <cell r="J6205">
            <v>44964</v>
          </cell>
          <cell r="K6205" t="str">
            <v>Shirley Eloisa Soriano Gonzabay</v>
          </cell>
          <cell r="L6205" t="str">
            <v>LA MAGDALENA  ALONSO DE AGULO  502 LAURO GUERRERO</v>
          </cell>
        </row>
        <row r="6206">
          <cell r="A6206" t="str">
            <v>414877732</v>
          </cell>
          <cell r="B6206">
            <v>510201</v>
          </cell>
          <cell r="C6206" t="str">
            <v>414877732</v>
          </cell>
          <cell r="D6206" t="str">
            <v>FLEXTUENTI</v>
          </cell>
          <cell r="E6206" t="str">
            <v>DESPACHO</v>
          </cell>
          <cell r="F6206" t="str">
            <v>NORMAL</v>
          </cell>
          <cell r="G6206" t="str">
            <v>FT84133</v>
          </cell>
          <cell r="H6206">
            <v>44963</v>
          </cell>
          <cell r="I6206" t="str">
            <v>ENTREGADO</v>
          </cell>
          <cell r="J6206">
            <v>44964</v>
          </cell>
          <cell r="K6206" t="str">
            <v>Eddy Mosquera</v>
          </cell>
          <cell r="L6206" t="str">
            <v>SAN BARTOLO  CALLE HURTADO DE MENDOZA  S13 362 MZ B  CALLE ANDRES ARTIENDA</v>
          </cell>
        </row>
        <row r="6207">
          <cell r="A6207" t="str">
            <v>414877764</v>
          </cell>
          <cell r="B6207">
            <v>510202</v>
          </cell>
          <cell r="C6207" t="str">
            <v>414877764</v>
          </cell>
          <cell r="D6207" t="str">
            <v>FLEXTUENTI</v>
          </cell>
          <cell r="E6207" t="str">
            <v>DESPACHO</v>
          </cell>
          <cell r="F6207" t="str">
            <v>NORMAL</v>
          </cell>
          <cell r="G6207" t="str">
            <v>FT84210</v>
          </cell>
          <cell r="H6207">
            <v>44963</v>
          </cell>
          <cell r="I6207" t="str">
            <v>ENTREGADO</v>
          </cell>
          <cell r="J6207">
            <v>44964</v>
          </cell>
          <cell r="K6207" t="str">
            <v>Rosanna Contreras</v>
          </cell>
          <cell r="L6207" t="str">
            <v>TARQUI  7MO CALLEJON 18 NE MNZ 38 VILLA 16 7MO PASAJE 2A NORTHEAST</v>
          </cell>
        </row>
        <row r="6208">
          <cell r="A6208" t="str">
            <v>414877765</v>
          </cell>
          <cell r="B6208">
            <v>510203</v>
          </cell>
          <cell r="C6208" t="str">
            <v>414877765</v>
          </cell>
          <cell r="D6208" t="str">
            <v>FLEXTUENTI</v>
          </cell>
          <cell r="E6208" t="str">
            <v>DESPACHO</v>
          </cell>
          <cell r="F6208" t="str">
            <v>NORMAL</v>
          </cell>
          <cell r="G6208" t="str">
            <v>FT84128</v>
          </cell>
          <cell r="H6208">
            <v>44963</v>
          </cell>
          <cell r="I6208" t="str">
            <v>ENTREGADO</v>
          </cell>
          <cell r="J6208">
            <v>44965</v>
          </cell>
          <cell r="K6208" t="str">
            <v>Paula Sanchez</v>
          </cell>
          <cell r="L6208" t="str">
            <v>PUENGASI CALLE SAN FRANCISCO DE QUITO E17 29 CALLE CLEMENTE SANCHEZ DE ORELLANA</v>
          </cell>
        </row>
        <row r="6209">
          <cell r="A6209" t="str">
            <v>414877767</v>
          </cell>
          <cell r="B6209">
            <v>510204</v>
          </cell>
          <cell r="C6209" t="str">
            <v>414877767</v>
          </cell>
          <cell r="D6209" t="str">
            <v>FLEXTUENTI</v>
          </cell>
          <cell r="E6209" t="str">
            <v>DESPACHO</v>
          </cell>
          <cell r="F6209" t="str">
            <v>NORMAL</v>
          </cell>
          <cell r="G6209" t="str">
            <v>031080414877767</v>
          </cell>
          <cell r="H6209">
            <v>44963</v>
          </cell>
          <cell r="I6209" t="str">
            <v>ENTREGADO</v>
          </cell>
          <cell r="J6209">
            <v>44965</v>
          </cell>
          <cell r="K6209" t="str">
            <v>Jimmy Parra</v>
          </cell>
          <cell r="L6209" t="str">
            <v>NARANJAL   CALLE ATAHUALPA SN  CALLE TARQUI</v>
          </cell>
        </row>
        <row r="6210">
          <cell r="A6210" t="str">
            <v>414886902</v>
          </cell>
          <cell r="B6210">
            <v>510205</v>
          </cell>
          <cell r="C6210" t="str">
            <v>414886902</v>
          </cell>
          <cell r="D6210" t="str">
            <v>FLEXTUENTI</v>
          </cell>
          <cell r="E6210" t="str">
            <v>DESPACHO</v>
          </cell>
          <cell r="F6210" t="str">
            <v>NORMAL</v>
          </cell>
          <cell r="G6210" t="str">
            <v>FT84200</v>
          </cell>
          <cell r="H6210">
            <v>44963</v>
          </cell>
          <cell r="I6210" t="str">
            <v>ENTREGADO</v>
          </cell>
          <cell r="J6210">
            <v>44964</v>
          </cell>
          <cell r="K6210" t="str">
            <v>Engelbert Medina</v>
          </cell>
          <cell r="L6210" t="str">
            <v>TARQUI  CALLE 5TO PASEO 19B NE  MZ 341F  VILLA 5 2DO PASAJE 3A NE</v>
          </cell>
        </row>
        <row r="6211">
          <cell r="A6211" t="str">
            <v>414886941</v>
          </cell>
          <cell r="B6211">
            <v>510206</v>
          </cell>
          <cell r="C6211" t="str">
            <v>414886941</v>
          </cell>
          <cell r="D6211" t="str">
            <v>FLEXTUENTI</v>
          </cell>
          <cell r="E6211" t="str">
            <v>DESPACHO</v>
          </cell>
          <cell r="F6211" t="str">
            <v>NORMAL</v>
          </cell>
          <cell r="G6211" t="str">
            <v>FT84199</v>
          </cell>
          <cell r="H6211">
            <v>44963</v>
          </cell>
          <cell r="I6211" t="str">
            <v>ENTREGADO</v>
          </cell>
          <cell r="J6211">
            <v>44964</v>
          </cell>
          <cell r="K6211" t="str">
            <v>Betsy Arellano</v>
          </cell>
          <cell r="L6211" t="str">
            <v>LETAMENDI URBANIZACION GIRASOL  MZ 124 VILLA 20  SN</v>
          </cell>
        </row>
        <row r="6212">
          <cell r="A6212" t="str">
            <v>414886946</v>
          </cell>
          <cell r="B6212">
            <v>510207</v>
          </cell>
          <cell r="C6212" t="str">
            <v>414886946</v>
          </cell>
          <cell r="D6212" t="str">
            <v>FLEXTUENTI</v>
          </cell>
          <cell r="E6212" t="str">
            <v>DESPACHO</v>
          </cell>
          <cell r="F6212" t="str">
            <v>NORMAL</v>
          </cell>
          <cell r="G6212" t="str">
            <v>FT84143</v>
          </cell>
          <cell r="H6212">
            <v>44963</v>
          </cell>
          <cell r="I6212" t="str">
            <v>ENTREGADO</v>
          </cell>
          <cell r="J6212">
            <v>44964</v>
          </cell>
          <cell r="K6212" t="str">
            <v>Genesis Lema</v>
          </cell>
          <cell r="L6212" t="str">
            <v>LA MAGDALENA CALLE JOSE EGUSQUIZA SN  CALLE ANDRES CORCINO</v>
          </cell>
        </row>
        <row r="6213">
          <cell r="A6213" t="str">
            <v>414886986</v>
          </cell>
          <cell r="B6213">
            <v>510208</v>
          </cell>
          <cell r="C6213" t="str">
            <v>414886986</v>
          </cell>
          <cell r="D6213" t="str">
            <v>FLEXTUENTI</v>
          </cell>
          <cell r="E6213" t="str">
            <v>DESPACHO</v>
          </cell>
          <cell r="F6213" t="str">
            <v>NORMAL</v>
          </cell>
          <cell r="G6213" t="str">
            <v>031080414886986</v>
          </cell>
          <cell r="H6213">
            <v>44963</v>
          </cell>
          <cell r="I6213" t="str">
            <v>ENTREGADO</v>
          </cell>
          <cell r="J6213">
            <v>44965</v>
          </cell>
          <cell r="K6213" t="str">
            <v>Patricio Lozano</v>
          </cell>
          <cell r="L6213" t="str">
            <v>MATRIZ  CALLE FLOREANA I  10 80   ANTONIO JOSE DE SUCRE</v>
          </cell>
        </row>
        <row r="6214">
          <cell r="A6214" t="str">
            <v>414886997</v>
          </cell>
          <cell r="B6214">
            <v>510209</v>
          </cell>
          <cell r="C6214" t="str">
            <v>414886997</v>
          </cell>
          <cell r="D6214" t="str">
            <v>FLEXTUENTI</v>
          </cell>
          <cell r="E6214" t="str">
            <v>DESPACHO</v>
          </cell>
          <cell r="F6214" t="str">
            <v>DERIVADO PICK UP</v>
          </cell>
          <cell r="G6214" t="str">
            <v>031080414886997</v>
          </cell>
          <cell r="H6214">
            <v>44963</v>
          </cell>
          <cell r="I6214" t="str">
            <v>ENTREGADO</v>
          </cell>
          <cell r="J6214">
            <v>44971</v>
          </cell>
          <cell r="K6214" t="str">
            <v>Alain Elias Avilez Conforme</v>
          </cell>
          <cell r="L6214" t="str">
            <v>OFICINA TRAMACO SAN MARINO</v>
          </cell>
        </row>
        <row r="6215">
          <cell r="A6215" t="str">
            <v>414886998</v>
          </cell>
          <cell r="B6215">
            <v>510210</v>
          </cell>
          <cell r="C6215" t="str">
            <v>414886998</v>
          </cell>
          <cell r="D6215" t="str">
            <v>FLEXTUENTI</v>
          </cell>
          <cell r="E6215" t="str">
            <v>DESPACHO</v>
          </cell>
          <cell r="F6215" t="str">
            <v>NORMAL</v>
          </cell>
          <cell r="G6215" t="str">
            <v>FT84142</v>
          </cell>
          <cell r="H6215">
            <v>44963</v>
          </cell>
          <cell r="I6215" t="str">
            <v>ENTREGADO</v>
          </cell>
          <cell r="J6215">
            <v>44964</v>
          </cell>
          <cell r="K6215" t="str">
            <v>Yolanda Alexandra Urena Chillagano</v>
          </cell>
          <cell r="L6215" t="str">
            <v>PIFO CALLE SN   E1 277  ANGEL VEGA</v>
          </cell>
        </row>
        <row r="6216">
          <cell r="A6216" t="str">
            <v>414887007</v>
          </cell>
          <cell r="B6216">
            <v>510211</v>
          </cell>
          <cell r="C6216" t="str">
            <v>414887007</v>
          </cell>
          <cell r="D6216" t="str">
            <v>FLEXTUENTI</v>
          </cell>
          <cell r="E6216" t="str">
            <v>DESPACHO</v>
          </cell>
          <cell r="F6216" t="str">
            <v>DERIVADO PICK UP</v>
          </cell>
          <cell r="G6216" t="str">
            <v>031080414887007</v>
          </cell>
          <cell r="H6216">
            <v>44963</v>
          </cell>
          <cell r="I6216" t="str">
            <v>ENTREGADO</v>
          </cell>
          <cell r="J6216">
            <v>44964</v>
          </cell>
          <cell r="K6216" t="str">
            <v>Alberto Jose Garcia Sanchez</v>
          </cell>
          <cell r="L6216" t="str">
            <v>OFICINA TRAMACO SHYRIS</v>
          </cell>
        </row>
        <row r="6217">
          <cell r="A6217" t="str">
            <v>414887055</v>
          </cell>
          <cell r="B6217">
            <v>510212</v>
          </cell>
          <cell r="C6217" t="str">
            <v>414887055</v>
          </cell>
          <cell r="D6217" t="str">
            <v>FLEXTUENTI</v>
          </cell>
          <cell r="E6217" t="str">
            <v>DESPACHO</v>
          </cell>
          <cell r="F6217" t="str">
            <v>NORMAL</v>
          </cell>
          <cell r="G6217" t="str">
            <v>031080414887055</v>
          </cell>
          <cell r="H6217">
            <v>44963</v>
          </cell>
          <cell r="I6217" t="str">
            <v>ENTREGADO</v>
          </cell>
          <cell r="J6217">
            <v>44967</v>
          </cell>
          <cell r="K6217" t="str">
            <v>Erika Julieth Valencia</v>
          </cell>
          <cell r="L6217" t="str">
            <v>ROSA ZARATE  CALLE MACLOVIO VELASCO CASA 3  CALLE GOMEZ DE LA TORRE</v>
          </cell>
        </row>
        <row r="6218">
          <cell r="A6218" t="str">
            <v>414887070</v>
          </cell>
          <cell r="B6218">
            <v>510213</v>
          </cell>
          <cell r="C6218" t="str">
            <v>414887070</v>
          </cell>
          <cell r="D6218" t="str">
            <v>FLEXTUENTI</v>
          </cell>
          <cell r="E6218" t="str">
            <v>DESPACHO</v>
          </cell>
          <cell r="F6218" t="str">
            <v>NORMAL</v>
          </cell>
          <cell r="G6218" t="str">
            <v>031080414887070</v>
          </cell>
          <cell r="H6218">
            <v>44963</v>
          </cell>
          <cell r="I6218" t="str">
            <v>DEVOLUCION_EN_PROCESO</v>
          </cell>
          <cell r="J6218">
            <v>44973</v>
          </cell>
          <cell r="K6218" t="str">
            <v>Joseph Morales</v>
          </cell>
          <cell r="L6218" t="str">
            <v>DOCTOR MIGUEL MORAN LUCIO   AV DE LOS CHOFERES  SN CALLE JHON F KENNEDY</v>
          </cell>
        </row>
        <row r="6219">
          <cell r="A6219" t="str">
            <v>414887074</v>
          </cell>
          <cell r="B6219">
            <v>510214</v>
          </cell>
          <cell r="C6219" t="str">
            <v>414887074</v>
          </cell>
          <cell r="D6219" t="str">
            <v>FLEXTUENTI</v>
          </cell>
          <cell r="E6219" t="str">
            <v>DESPACHO</v>
          </cell>
          <cell r="F6219" t="str">
            <v>DERIVADO PICK UP</v>
          </cell>
          <cell r="G6219" t="str">
            <v>031080414887074</v>
          </cell>
          <cell r="H6219">
            <v>44963</v>
          </cell>
          <cell r="I6219" t="str">
            <v>ENTREGADO</v>
          </cell>
          <cell r="J6219">
            <v>44970</v>
          </cell>
          <cell r="K6219" t="str">
            <v>Juana Elizabeth Bonilla Adrian</v>
          </cell>
          <cell r="L6219" t="str">
            <v>OFICINA TRAMACO SANTO DOMINGO</v>
          </cell>
        </row>
        <row r="6220">
          <cell r="A6220" t="str">
            <v>414887114</v>
          </cell>
          <cell r="B6220">
            <v>510215</v>
          </cell>
          <cell r="C6220" t="str">
            <v>414887114</v>
          </cell>
          <cell r="D6220" t="str">
            <v>FLEXTUENTI</v>
          </cell>
          <cell r="E6220" t="str">
            <v>DESPACHO</v>
          </cell>
          <cell r="F6220" t="str">
            <v>NORMAL</v>
          </cell>
          <cell r="G6220" t="str">
            <v>031080414887114</v>
          </cell>
          <cell r="H6220">
            <v>44963</v>
          </cell>
          <cell r="I6220" t="str">
            <v>ENTREGADO</v>
          </cell>
          <cell r="J6220">
            <v>44965</v>
          </cell>
          <cell r="K6220" t="str">
            <v>Gladis Cueva</v>
          </cell>
          <cell r="L6220" t="str">
            <v>EL SAGRARIO  CALLE  BERNARDO VALDIVIEZO SN  10 DE AGOSTO</v>
          </cell>
        </row>
        <row r="6221">
          <cell r="A6221" t="str">
            <v>414887130</v>
          </cell>
          <cell r="B6221">
            <v>510216</v>
          </cell>
          <cell r="C6221" t="str">
            <v>414887130</v>
          </cell>
          <cell r="D6221" t="str">
            <v>FLEXTUENTI</v>
          </cell>
          <cell r="E6221" t="str">
            <v>DESPACHO</v>
          </cell>
          <cell r="F6221" t="str">
            <v>NORMAL</v>
          </cell>
          <cell r="G6221" t="str">
            <v>031080414887130</v>
          </cell>
          <cell r="H6221">
            <v>44963</v>
          </cell>
          <cell r="I6221" t="str">
            <v>ENTREGADO</v>
          </cell>
          <cell r="J6221">
            <v>44967</v>
          </cell>
          <cell r="K6221" t="str">
            <v>Sandra Toalombo</v>
          </cell>
          <cell r="L6221" t="str">
            <v>GUANO (CH)  CALLE 1  SN  CALLE MARCOS MONTALVO</v>
          </cell>
        </row>
        <row r="6222">
          <cell r="A6222" t="str">
            <v>414887134</v>
          </cell>
          <cell r="B6222">
            <v>510217</v>
          </cell>
          <cell r="C6222" t="str">
            <v>414887134</v>
          </cell>
          <cell r="D6222" t="str">
            <v>FLEXTUENTI</v>
          </cell>
          <cell r="E6222" t="str">
            <v>DESPACHO</v>
          </cell>
          <cell r="F6222" t="str">
            <v>NORMAL</v>
          </cell>
          <cell r="G6222" t="str">
            <v>FT84141</v>
          </cell>
          <cell r="H6222">
            <v>44963</v>
          </cell>
          <cell r="I6222" t="str">
            <v>ENTREGADO</v>
          </cell>
          <cell r="J6222">
            <v>44965</v>
          </cell>
          <cell r="K6222" t="str">
            <v>Maria Chauca</v>
          </cell>
          <cell r="L6222" t="str">
            <v>CUMBAYA  CALLE GENERAL ELOY ALFARO  260  LEON  FEBRES CORDERO</v>
          </cell>
        </row>
        <row r="6223">
          <cell r="A6223" t="str">
            <v>414887217</v>
          </cell>
          <cell r="B6223">
            <v>510218</v>
          </cell>
          <cell r="C6223" t="str">
            <v>414887217</v>
          </cell>
          <cell r="D6223" t="str">
            <v>FLEXTUENTI</v>
          </cell>
          <cell r="E6223" t="str">
            <v>DESPACHO</v>
          </cell>
          <cell r="F6223" t="str">
            <v>DERIVADO PICK UP</v>
          </cell>
          <cell r="G6223" t="str">
            <v>031080414887217</v>
          </cell>
          <cell r="H6223">
            <v>44963</v>
          </cell>
          <cell r="I6223" t="str">
            <v>ENTREGADO</v>
          </cell>
          <cell r="J6223">
            <v>44965</v>
          </cell>
          <cell r="K6223" t="str">
            <v>Jose Anchundia</v>
          </cell>
          <cell r="L6223" t="str">
            <v>OFICINA TRAMACO PORTOVIEJO CENTRO DE DISTRIBUCION</v>
          </cell>
        </row>
        <row r="6224">
          <cell r="A6224" t="str">
            <v>414887252</v>
          </cell>
          <cell r="B6224">
            <v>510219</v>
          </cell>
          <cell r="C6224" t="str">
            <v>414887252</v>
          </cell>
          <cell r="D6224" t="str">
            <v>FLEXTUENTI</v>
          </cell>
          <cell r="E6224" t="str">
            <v>DESPACHO</v>
          </cell>
          <cell r="F6224" t="str">
            <v>NORMAL</v>
          </cell>
          <cell r="G6224" t="str">
            <v>FT84140</v>
          </cell>
          <cell r="H6224">
            <v>44963</v>
          </cell>
          <cell r="I6224" t="str">
            <v>ENTREGADO</v>
          </cell>
          <cell r="J6224">
            <v>44964</v>
          </cell>
          <cell r="K6224" t="str">
            <v>VERONICA VILLACIS</v>
          </cell>
          <cell r="L6224" t="str">
            <v>CONOCOTO  LA PAZ N2 175 AV SIMON BOLIVAR</v>
          </cell>
        </row>
        <row r="6225">
          <cell r="A6225" t="str">
            <v>WS414876899</v>
          </cell>
          <cell r="B6225">
            <v>510220</v>
          </cell>
          <cell r="C6225" t="str">
            <v>WS414876899</v>
          </cell>
          <cell r="D6225" t="str">
            <v>FLEXTUENTI</v>
          </cell>
          <cell r="E6225" t="str">
            <v>DESPACHO</v>
          </cell>
          <cell r="F6225" t="str">
            <v>NORMAL</v>
          </cell>
          <cell r="G6225" t="str">
            <v>FT84292</v>
          </cell>
          <cell r="H6225">
            <v>44963</v>
          </cell>
          <cell r="I6225" t="str">
            <v>ENTREGADO</v>
          </cell>
          <cell r="J6225">
            <v>44964</v>
          </cell>
          <cell r="K6225" t="str">
            <v>Karolays Avila</v>
          </cell>
          <cell r="L6225" t="str">
            <v>XIMENA   AV DOMINGO COMIN    MZ 2048   SL 15  SN</v>
          </cell>
        </row>
        <row r="6226">
          <cell r="A6226" t="str">
            <v>WS414877725</v>
          </cell>
          <cell r="B6226">
            <v>510221</v>
          </cell>
          <cell r="C6226" t="str">
            <v>WS414877725</v>
          </cell>
          <cell r="D6226" t="str">
            <v>FLEXTUENTI</v>
          </cell>
          <cell r="E6226" t="str">
            <v>DESPACHO</v>
          </cell>
          <cell r="F6226" t="str">
            <v>NORMAL</v>
          </cell>
          <cell r="G6226" t="str">
            <v>FT84149</v>
          </cell>
          <cell r="H6226">
            <v>44963</v>
          </cell>
          <cell r="I6226" t="str">
            <v>ENTREGADO</v>
          </cell>
          <cell r="J6226">
            <v>44964</v>
          </cell>
          <cell r="K6226" t="str">
            <v>daniel caro</v>
          </cell>
          <cell r="L6226" t="str">
            <v>KENNEDY CALLE JOSE FELIX BARREIRO SN  CALLE ASUNOS</v>
          </cell>
        </row>
        <row r="6227">
          <cell r="A6227" t="str">
            <v>414877856</v>
          </cell>
          <cell r="B6227">
            <v>510222</v>
          </cell>
          <cell r="C6227" t="str">
            <v>414877856</v>
          </cell>
          <cell r="D6227" t="str">
            <v>FLEXTUENTI</v>
          </cell>
          <cell r="E6227" t="str">
            <v>DESPACHO</v>
          </cell>
          <cell r="F6227" t="str">
            <v>NORMAL</v>
          </cell>
          <cell r="G6227" t="str">
            <v>031080414877856</v>
          </cell>
          <cell r="H6227">
            <v>44963</v>
          </cell>
          <cell r="I6227" t="str">
            <v>ENTREGADO</v>
          </cell>
          <cell r="J6227">
            <v>44964</v>
          </cell>
          <cell r="K6227" t="str">
            <v>Carla Jimabel Calderon Tello</v>
          </cell>
          <cell r="L6227" t="str">
            <v>BOMBOLI  AV EMILIO LORENZO ESTELER  SN AV LOS COLONES</v>
          </cell>
        </row>
        <row r="6228">
          <cell r="A6228" t="str">
            <v>414877857</v>
          </cell>
          <cell r="B6228">
            <v>510223</v>
          </cell>
          <cell r="C6228" t="str">
            <v>414877857</v>
          </cell>
          <cell r="D6228" t="str">
            <v>FLEXTUENTI</v>
          </cell>
          <cell r="E6228" t="str">
            <v>DESPACHO</v>
          </cell>
          <cell r="F6228" t="str">
            <v>NORMAL</v>
          </cell>
          <cell r="G6228" t="str">
            <v>FT84127</v>
          </cell>
          <cell r="H6228">
            <v>44963</v>
          </cell>
          <cell r="I6228" t="str">
            <v>ENTREGADO</v>
          </cell>
          <cell r="J6228">
            <v>44964</v>
          </cell>
          <cell r="K6228" t="str">
            <v>Daniel Hidalgo</v>
          </cell>
          <cell r="L6228" t="str">
            <v>SOLANDA  CALLE ALFREDO ESCUDERO  OE6B  ISINLIVI</v>
          </cell>
        </row>
        <row r="6229">
          <cell r="A6229" t="str">
            <v>414877929</v>
          </cell>
          <cell r="B6229">
            <v>510224</v>
          </cell>
          <cell r="C6229" t="str">
            <v>414877929</v>
          </cell>
          <cell r="D6229" t="str">
            <v>FLEXTUENTI</v>
          </cell>
          <cell r="E6229" t="str">
            <v>DESPACHO</v>
          </cell>
          <cell r="F6229" t="str">
            <v>NORMAL</v>
          </cell>
          <cell r="G6229" t="str">
            <v>FT84209</v>
          </cell>
          <cell r="H6229">
            <v>44963</v>
          </cell>
          <cell r="I6229" t="str">
            <v>ENTREGADO</v>
          </cell>
          <cell r="J6229">
            <v>44964</v>
          </cell>
          <cell r="K6229" t="str">
            <v>Samuel mike Quirumbay aguilar</v>
          </cell>
          <cell r="L6229" t="str">
            <v>FEBRES CORDERO CALLE 23 O PRIMER CALLEJON 34 SO  SN ENTRE DOMINGO NORERO Y CALLE CHEMBER</v>
          </cell>
        </row>
        <row r="6230">
          <cell r="A6230" t="str">
            <v>414877946</v>
          </cell>
          <cell r="B6230">
            <v>510225</v>
          </cell>
          <cell r="C6230" t="str">
            <v>414877946</v>
          </cell>
          <cell r="D6230" t="str">
            <v>FLEXTUENTI</v>
          </cell>
          <cell r="E6230" t="str">
            <v>DESPACHO</v>
          </cell>
          <cell r="F6230" t="str">
            <v>NORMAL</v>
          </cell>
          <cell r="G6230" t="str">
            <v>FT84208</v>
          </cell>
          <cell r="H6230">
            <v>44963</v>
          </cell>
          <cell r="I6230" t="str">
            <v>ENTREGADO</v>
          </cell>
          <cell r="J6230">
            <v>44964</v>
          </cell>
          <cell r="K6230" t="str">
            <v>Christian Cadena</v>
          </cell>
          <cell r="L6230" t="str">
            <v>ROCA  AV 9 DE OCTRUBRE  SV ENTRE CALLE CHIMBORAZO Y CALLE CHILE</v>
          </cell>
        </row>
        <row r="6231">
          <cell r="A6231" t="str">
            <v>414877948</v>
          </cell>
          <cell r="B6231">
            <v>510227</v>
          </cell>
          <cell r="C6231" t="str">
            <v>414877948</v>
          </cell>
          <cell r="D6231" t="str">
            <v>FLEXTUENTI</v>
          </cell>
          <cell r="E6231" t="str">
            <v>DESPACHO</v>
          </cell>
          <cell r="F6231" t="str">
            <v>NORMAL</v>
          </cell>
          <cell r="G6231" t="str">
            <v>031080414877948</v>
          </cell>
          <cell r="H6231">
            <v>44963</v>
          </cell>
          <cell r="I6231" t="str">
            <v>ENTREGADO</v>
          </cell>
          <cell r="J6231">
            <v>44965</v>
          </cell>
          <cell r="K6231" t="str">
            <v>Jilda Tene</v>
          </cell>
          <cell r="L6231" t="str">
            <v>SAN SEBASTIAN CALLE CLAVELES 15  06 CRISANTEMOS</v>
          </cell>
        </row>
        <row r="6232">
          <cell r="A6232" t="str">
            <v>414877949</v>
          </cell>
          <cell r="B6232">
            <v>510228</v>
          </cell>
          <cell r="C6232" t="str">
            <v>414877949</v>
          </cell>
          <cell r="D6232" t="str">
            <v>FLEXTUENTI</v>
          </cell>
          <cell r="E6232" t="str">
            <v>DESPACHO</v>
          </cell>
          <cell r="F6232" t="str">
            <v>DERIVADO PICK UP</v>
          </cell>
          <cell r="G6232" t="str">
            <v>031080414877949</v>
          </cell>
          <cell r="H6232">
            <v>44963</v>
          </cell>
          <cell r="I6232" t="str">
            <v>ENTREGADO</v>
          </cell>
          <cell r="J6232">
            <v>44965</v>
          </cell>
          <cell r="K6232" t="str">
            <v>Francisco Marcillo</v>
          </cell>
          <cell r="L6232" t="str">
            <v>OFICINA TRAMACO LA LIBERTAD</v>
          </cell>
        </row>
        <row r="6233">
          <cell r="A6233" t="str">
            <v>414877980</v>
          </cell>
          <cell r="B6233">
            <v>510229</v>
          </cell>
          <cell r="C6233" t="str">
            <v>414877980</v>
          </cell>
          <cell r="D6233" t="str">
            <v>FLEXTUENTI</v>
          </cell>
          <cell r="E6233" t="str">
            <v>DESPACHO</v>
          </cell>
          <cell r="F6233" t="str">
            <v>NORMAL</v>
          </cell>
          <cell r="G6233" t="str">
            <v>FT84126</v>
          </cell>
          <cell r="H6233">
            <v>44963</v>
          </cell>
          <cell r="I6233" t="str">
            <v>ENTREGADO</v>
          </cell>
          <cell r="J6233">
            <v>44964</v>
          </cell>
          <cell r="K6233" t="str">
            <v>Vanessa Jaya</v>
          </cell>
          <cell r="L6233" t="str">
            <v>LA MAGDALENA  JUAN CAMACARO  S13 49  OE5X</v>
          </cell>
        </row>
        <row r="6234">
          <cell r="A6234" t="str">
            <v>414878033</v>
          </cell>
          <cell r="B6234">
            <v>510230</v>
          </cell>
          <cell r="C6234" t="str">
            <v>414878033</v>
          </cell>
          <cell r="D6234" t="str">
            <v>FLEXTUENTI</v>
          </cell>
          <cell r="E6234" t="str">
            <v>DESPACHO</v>
          </cell>
          <cell r="F6234" t="str">
            <v>NORMAL</v>
          </cell>
          <cell r="G6234" t="str">
            <v>031080414878033</v>
          </cell>
          <cell r="H6234">
            <v>44963</v>
          </cell>
          <cell r="I6234" t="str">
            <v>INCIDENCIA</v>
          </cell>
          <cell r="J6234">
            <v>44973</v>
          </cell>
          <cell r="K6234" t="str">
            <v>Ernesto Rodriguez</v>
          </cell>
          <cell r="L6234" t="str">
            <v>SALINAS  CALLE RAFAEL DE LA CUADRA ALVARADO  SN AV ANTONIO JOSE DE SUCRE O AV 23</v>
          </cell>
        </row>
        <row r="6235">
          <cell r="A6235" t="str">
            <v>414878038</v>
          </cell>
          <cell r="B6235">
            <v>510231</v>
          </cell>
          <cell r="C6235" t="str">
            <v>414878038</v>
          </cell>
          <cell r="D6235" t="str">
            <v>FLEXTUENTI</v>
          </cell>
          <cell r="E6235" t="str">
            <v>DESPACHO</v>
          </cell>
          <cell r="F6235" t="str">
            <v>NORMAL</v>
          </cell>
          <cell r="G6235" t="str">
            <v>031080414878038</v>
          </cell>
          <cell r="H6235">
            <v>44963</v>
          </cell>
          <cell r="I6235" t="str">
            <v>ENTREGADO</v>
          </cell>
          <cell r="J6235">
            <v>44966</v>
          </cell>
          <cell r="K6235" t="str">
            <v>Jordy Ivan Canar jimenez</v>
          </cell>
          <cell r="L6235" t="str">
            <v>MACHALA AV 25 DE JUNIO  KM SN  VIA PASAJE</v>
          </cell>
        </row>
        <row r="6236">
          <cell r="A6236" t="str">
            <v>414878078</v>
          </cell>
          <cell r="B6236">
            <v>510233</v>
          </cell>
          <cell r="C6236" t="str">
            <v>414878078</v>
          </cell>
          <cell r="D6236" t="str">
            <v>FLEXTUENTI</v>
          </cell>
          <cell r="E6236" t="str">
            <v>DESPACHO</v>
          </cell>
          <cell r="F6236" t="str">
            <v>NORMAL</v>
          </cell>
          <cell r="G6236" t="str">
            <v>FT84125</v>
          </cell>
          <cell r="H6236">
            <v>44963</v>
          </cell>
          <cell r="I6236" t="str">
            <v>ENTREGADO</v>
          </cell>
          <cell r="J6236">
            <v>44964</v>
          </cell>
          <cell r="K6236" t="str">
            <v>Cesar Taco</v>
          </cell>
          <cell r="L6236" t="str">
            <v>CHILLOGALLO CARMEN ILESCAS LOTE S16 72 CALLE 3</v>
          </cell>
        </row>
        <row r="6237">
          <cell r="A6237" t="str">
            <v>414878092</v>
          </cell>
          <cell r="B6237">
            <v>510234</v>
          </cell>
          <cell r="C6237" t="str">
            <v>414878092</v>
          </cell>
          <cell r="D6237" t="str">
            <v>FLEXTUENTI</v>
          </cell>
          <cell r="E6237" t="str">
            <v>DESPACHO</v>
          </cell>
          <cell r="F6237" t="str">
            <v>DERIVADO PICK UP</v>
          </cell>
          <cell r="G6237" t="str">
            <v>031080414878092</v>
          </cell>
          <cell r="H6237">
            <v>44963</v>
          </cell>
          <cell r="I6237" t="str">
            <v>ENTREGADO</v>
          </cell>
          <cell r="J6237">
            <v>44967</v>
          </cell>
          <cell r="K6237" t="str">
            <v>Walter Iza</v>
          </cell>
          <cell r="L6237" t="str">
            <v>OFICINA TRAMACO MACHACHI</v>
          </cell>
        </row>
        <row r="6238">
          <cell r="A6238" t="str">
            <v>414878093</v>
          </cell>
          <cell r="B6238">
            <v>510235</v>
          </cell>
          <cell r="C6238" t="str">
            <v>414878093</v>
          </cell>
          <cell r="D6238" t="str">
            <v>FLEXTUENTI</v>
          </cell>
          <cell r="E6238" t="str">
            <v>DESPACHO</v>
          </cell>
          <cell r="F6238" t="str">
            <v>NORMAL</v>
          </cell>
          <cell r="G6238" t="str">
            <v>031080414878093</v>
          </cell>
          <cell r="H6238">
            <v>44963</v>
          </cell>
          <cell r="I6238" t="str">
            <v>ENTREGADO</v>
          </cell>
          <cell r="J6238">
            <v>44964</v>
          </cell>
          <cell r="K6238" t="str">
            <v>CATHERINE SOLEDAD VELASCO VINIACHI</v>
          </cell>
          <cell r="L6238" t="str">
            <v>SAN LUIS LEOPOLDO CHAVEZ  SN  SEGUNDO CASTRO</v>
          </cell>
        </row>
        <row r="6239">
          <cell r="A6239" t="str">
            <v>414878098</v>
          </cell>
          <cell r="B6239">
            <v>510236</v>
          </cell>
          <cell r="C6239" t="str">
            <v>414878098</v>
          </cell>
          <cell r="D6239" t="str">
            <v>FLEXTUENTI</v>
          </cell>
          <cell r="E6239" t="str">
            <v>DESPACHO</v>
          </cell>
          <cell r="F6239" t="str">
            <v>NORMAL</v>
          </cell>
          <cell r="G6239" t="str">
            <v>FT84124</v>
          </cell>
          <cell r="H6239">
            <v>44963</v>
          </cell>
          <cell r="I6239" t="str">
            <v>HABILITADO_RUTEO</v>
          </cell>
          <cell r="J6239">
            <v>44973</v>
          </cell>
          <cell r="K6239" t="str">
            <v>KELLY GUERRON</v>
          </cell>
          <cell r="L6239" t="str">
            <v>COLINAS DEL NORTE CALLE C.A Y CALLE 31 CASA DE UN PISO DE BLOQUE DIAGONAL A CANCHA DE VOLEY</v>
          </cell>
        </row>
        <row r="6240">
          <cell r="A6240" t="str">
            <v>414878109</v>
          </cell>
          <cell r="B6240">
            <v>510237</v>
          </cell>
          <cell r="C6240" t="str">
            <v>414878109</v>
          </cell>
          <cell r="D6240" t="str">
            <v>FLEXTUENTI</v>
          </cell>
          <cell r="E6240" t="str">
            <v>DESPACHO</v>
          </cell>
          <cell r="F6240" t="str">
            <v>NORMAL</v>
          </cell>
          <cell r="G6240" t="str">
            <v>FT84123</v>
          </cell>
          <cell r="H6240">
            <v>44963</v>
          </cell>
          <cell r="I6240" t="str">
            <v>ENTREGADO</v>
          </cell>
          <cell r="J6240">
            <v>44964</v>
          </cell>
          <cell r="K6240" t="str">
            <v>Amalia Clarisa Viso Mendez</v>
          </cell>
          <cell r="L6240" t="str">
            <v>MARISCAL SUCRE  AV RIO AMAZONAS SN  AV CRISTOBAL COLON</v>
          </cell>
        </row>
        <row r="6241">
          <cell r="A6241" t="str">
            <v>414878122</v>
          </cell>
          <cell r="B6241">
            <v>510238</v>
          </cell>
          <cell r="C6241" t="str">
            <v>414878122</v>
          </cell>
          <cell r="D6241" t="str">
            <v>FLEXTUENTI</v>
          </cell>
          <cell r="E6241" t="str">
            <v>DESPACHO</v>
          </cell>
          <cell r="F6241" t="str">
            <v>NORMAL</v>
          </cell>
          <cell r="G6241" t="str">
            <v>FT84205</v>
          </cell>
          <cell r="H6241">
            <v>44963</v>
          </cell>
          <cell r="I6241" t="str">
            <v>ENTREGADO</v>
          </cell>
          <cell r="J6241">
            <v>44964</v>
          </cell>
          <cell r="K6241" t="str">
            <v>DIANA CLEMENCIA VILLAFUERTE RIVERA</v>
          </cell>
          <cell r="L6241" t="str">
            <v>NUEVE DE OCTUBRE FRANCISCO GARCIA AVILEZ PISO  6 OFICINA 616 GABRIEL JOSE DE LUQUE Y BENITEZ</v>
          </cell>
        </row>
        <row r="6242">
          <cell r="A6242" t="str">
            <v>414845683</v>
          </cell>
          <cell r="B6242">
            <v>510191</v>
          </cell>
          <cell r="C6242" t="str">
            <v>414845683</v>
          </cell>
          <cell r="D6242" t="str">
            <v>FLEXTUENTI</v>
          </cell>
          <cell r="E6242" t="str">
            <v>DESPACHO</v>
          </cell>
          <cell r="F6242" t="str">
            <v>NORMAL</v>
          </cell>
          <cell r="G6242" t="str">
            <v>FT84132</v>
          </cell>
          <cell r="H6242">
            <v>44963</v>
          </cell>
          <cell r="I6242" t="str">
            <v>ENTREGADO</v>
          </cell>
          <cell r="J6242">
            <v>44964</v>
          </cell>
          <cell r="K6242" t="str">
            <v>DYLAN DANIEL PAEZ GUAMAN</v>
          </cell>
          <cell r="L6242" t="str">
            <v>SAN ISIDRO DEL INCA  CALLE  DE LOS CHIGUALCANES E16 232 CALLE DE LOS NOGALES</v>
          </cell>
        </row>
        <row r="6243">
          <cell r="A6243" t="str">
            <v>414864513</v>
          </cell>
          <cell r="B6243">
            <v>510192</v>
          </cell>
          <cell r="C6243" t="str">
            <v>414864513</v>
          </cell>
          <cell r="D6243" t="str">
            <v>FLEXTUENTI</v>
          </cell>
          <cell r="E6243" t="str">
            <v>DESPACHO</v>
          </cell>
          <cell r="F6243" t="str">
            <v>NORMAL</v>
          </cell>
          <cell r="G6243" t="str">
            <v>031080414864513</v>
          </cell>
          <cell r="H6243">
            <v>44963</v>
          </cell>
          <cell r="I6243" t="str">
            <v>ENTREGADO</v>
          </cell>
          <cell r="J6243">
            <v>44965</v>
          </cell>
          <cell r="K6243" t="str">
            <v>Kevin Ruiz</v>
          </cell>
          <cell r="L6243" t="str">
            <v>DOCTOR MIGUEL MORAN LUCIO  CALLE TUNGURAHUA SN SN O SAN MARTIN</v>
          </cell>
        </row>
        <row r="6244">
          <cell r="A6244" t="str">
            <v>CLDEV_SIM220304</v>
          </cell>
          <cell r="B6244">
            <v>510187</v>
          </cell>
          <cell r="C6244" t="str">
            <v>CLDEV_SIM220304</v>
          </cell>
          <cell r="D6244" t="str">
            <v>CONECEL_DOCUMENTOS</v>
          </cell>
          <cell r="E6244" t="str">
            <v>DESPACHO</v>
          </cell>
          <cell r="F6244" t="str">
            <v>NORMAL</v>
          </cell>
          <cell r="G6244" t="str">
            <v>FT84413</v>
          </cell>
          <cell r="H6244">
            <v>44963</v>
          </cell>
          <cell r="I6244" t="str">
            <v>ENTREGADO</v>
          </cell>
          <cell r="J6244">
            <v>44965</v>
          </cell>
          <cell r="K6244" t="str">
            <v>Cristian Zambrano / Carolina Perez</v>
          </cell>
          <cell r="L6244" t="str">
            <v>AV. Amazonas N44-124 y Luis Barbery, edificio color Blanco</v>
          </cell>
        </row>
        <row r="6245">
          <cell r="A6245" t="str">
            <v>CLDEV_SIM220207</v>
          </cell>
          <cell r="B6245">
            <v>510188</v>
          </cell>
          <cell r="C6245" t="str">
            <v>CLDEV_SIM220207</v>
          </cell>
          <cell r="D6245" t="str">
            <v>CONECEL_DOCUMENTOS</v>
          </cell>
          <cell r="E6245" t="str">
            <v>DESPACHO</v>
          </cell>
          <cell r="F6245" t="str">
            <v>NORMAL</v>
          </cell>
          <cell r="G6245" t="str">
            <v>FT84091</v>
          </cell>
          <cell r="H6245">
            <v>44963</v>
          </cell>
          <cell r="I6245" t="str">
            <v>ENTREGADO</v>
          </cell>
          <cell r="J6245">
            <v>44965</v>
          </cell>
          <cell r="K6245" t="str">
            <v>Rolando Morales / Maria Suntaxi</v>
          </cell>
          <cell r="L6245" t="str">
            <v>Ciudadela Santa Leonor MZ 6 SOLAR 17</v>
          </cell>
        </row>
        <row r="6246">
          <cell r="A6246" t="str">
            <v>CLDEV_EQ220064</v>
          </cell>
          <cell r="B6246">
            <v>510189</v>
          </cell>
          <cell r="C6246" t="str">
            <v>CLDEV_EQ220064</v>
          </cell>
          <cell r="D6246" t="str">
            <v>CONECEL_DOCUMENTOS</v>
          </cell>
          <cell r="E6246" t="str">
            <v>DESPACHO</v>
          </cell>
          <cell r="F6246" t="str">
            <v>NORMAL</v>
          </cell>
          <cell r="G6246" t="str">
            <v>FT84092</v>
          </cell>
          <cell r="H6246">
            <v>44963</v>
          </cell>
          <cell r="I6246" t="str">
            <v>ENTREGADO</v>
          </cell>
          <cell r="J6246">
            <v>44965</v>
          </cell>
          <cell r="K6246" t="str">
            <v>ANA AGUIRRE / MARIA SUNTAXI</v>
          </cell>
          <cell r="L6246" t="str">
            <v>Ciudadela Santa Leonor MZ 6 SOLAR 17</v>
          </cell>
        </row>
        <row r="6247">
          <cell r="A6247" t="str">
            <v>GAR5777</v>
          </cell>
          <cell r="B6247">
            <v>510171</v>
          </cell>
          <cell r="C6247" t="str">
            <v>GAR5777</v>
          </cell>
          <cell r="D6247" t="str">
            <v>HYCITE</v>
          </cell>
          <cell r="E6247" t="str">
            <v>RETIRO</v>
          </cell>
          <cell r="F6247" t="str">
            <v>NORMAL</v>
          </cell>
          <cell r="H6247">
            <v>44963</v>
          </cell>
          <cell r="I6247" t="str">
            <v>EN_TRANSITO</v>
          </cell>
          <cell r="J6247">
            <v>44963</v>
          </cell>
          <cell r="K6247" t="str">
            <v>JHON ARTURO ALAVA INTRIAGO </v>
          </cell>
          <cell r="L6247" t="str">
            <v>AVENIDA ELOY ALFARO FRENTE A UNIDAD EDUCATIVA EUGENIO ESPEJO NUMERO DE CASA O DEPARTAMENTO: 003</v>
          </cell>
        </row>
        <row r="6248">
          <cell r="A6248" t="str">
            <v>GAR5778</v>
          </cell>
          <cell r="B6248">
            <v>510172</v>
          </cell>
          <cell r="C6248" t="str">
            <v>GAR5778</v>
          </cell>
          <cell r="D6248" t="str">
            <v>HYCITE</v>
          </cell>
          <cell r="E6248" t="str">
            <v>RETIRO</v>
          </cell>
          <cell r="F6248" t="str">
            <v>NORMAL</v>
          </cell>
          <cell r="H6248">
            <v>44963</v>
          </cell>
          <cell r="I6248" t="str">
            <v>EN_TRANSITO</v>
          </cell>
          <cell r="J6248">
            <v>44963</v>
          </cell>
          <cell r="K6248" t="str">
            <v>LUZ MARINA CLEMENCIA MORALES</v>
          </cell>
          <cell r="L6248" t="str">
            <v>VIA DURAN TAMBO BARRIO BRISAS DEL RIO, A DOS CUADRAS DEL SERVIENTREGA</v>
          </cell>
        </row>
        <row r="6249">
          <cell r="A6249" t="str">
            <v>GAR5779</v>
          </cell>
          <cell r="B6249">
            <v>510173</v>
          </cell>
          <cell r="C6249" t="str">
            <v>GAR5779</v>
          </cell>
          <cell r="D6249" t="str">
            <v>HYCITE</v>
          </cell>
          <cell r="E6249" t="str">
            <v>RETIRO</v>
          </cell>
          <cell r="F6249" t="str">
            <v>NORMAL</v>
          </cell>
          <cell r="G6249" t="str">
            <v>ITG6552</v>
          </cell>
          <cell r="H6249">
            <v>44963</v>
          </cell>
          <cell r="I6249" t="str">
            <v>ENTREGADO</v>
          </cell>
          <cell r="J6249">
            <v>44964</v>
          </cell>
          <cell r="K6249" t="str">
            <v>GINA MATILDE VILLEGAS JURADO__</v>
          </cell>
          <cell r="L6249" t="str">
            <v>LOS ESTEROS MZ. 11A V. 18</v>
          </cell>
        </row>
        <row r="6250">
          <cell r="A6250" t="str">
            <v>GAR5780</v>
          </cell>
          <cell r="B6250">
            <v>510174</v>
          </cell>
          <cell r="C6250" t="str">
            <v>GAR5780</v>
          </cell>
          <cell r="D6250" t="str">
            <v>HYCITE</v>
          </cell>
          <cell r="E6250" t="str">
            <v>RETIRO</v>
          </cell>
          <cell r="F6250" t="str">
            <v>NORMAL</v>
          </cell>
          <cell r="G6250" t="str">
            <v>ITQ6545</v>
          </cell>
          <cell r="H6250">
            <v>44963</v>
          </cell>
          <cell r="I6250" t="str">
            <v>ENTREGADO</v>
          </cell>
          <cell r="J6250">
            <v>44964</v>
          </cell>
          <cell r="K6250" t="str">
            <v>MARIA ROSA PANAMA ALMAGOR</v>
          </cell>
          <cell r="L6250" t="str">
            <v xml:space="preserve"> calle Gonzalo Pizarro y pasaje Juan Mantilla, Referencia del domicilio: Frente a la esquina de farmacias Economica</v>
          </cell>
        </row>
        <row r="6251">
          <cell r="A6251" t="str">
            <v>GAR5781</v>
          </cell>
          <cell r="B6251">
            <v>510175</v>
          </cell>
          <cell r="C6251" t="str">
            <v>GAR5781</v>
          </cell>
          <cell r="D6251" t="str">
            <v>HYCITE</v>
          </cell>
          <cell r="E6251" t="str">
            <v>RETIRO</v>
          </cell>
          <cell r="F6251" t="str">
            <v>NORMAL</v>
          </cell>
          <cell r="G6251" t="str">
            <v>ITQ6546</v>
          </cell>
          <cell r="H6251">
            <v>44963</v>
          </cell>
          <cell r="I6251" t="str">
            <v>ENTREGADO</v>
          </cell>
          <cell r="J6251">
            <v>44964</v>
          </cell>
          <cell r="K6251" t="str">
            <v>ADRIANA GAVILANEZ</v>
          </cell>
          <cell r="L6251" t="str">
            <v>JULIO TEODORO SALEM N57-181 Y MANUEL GODOY QUITO BARRIO BONANZA 170513, KENNEDY  PICHINCHA Ecuador</v>
          </cell>
        </row>
        <row r="6252">
          <cell r="A6252" t="str">
            <v>GAR5782</v>
          </cell>
          <cell r="B6252">
            <v>510176</v>
          </cell>
          <cell r="C6252" t="str">
            <v>GAR5782</v>
          </cell>
          <cell r="D6252" t="str">
            <v>HYCITE</v>
          </cell>
          <cell r="E6252" t="str">
            <v>RETIRO</v>
          </cell>
          <cell r="F6252" t="str">
            <v>NORMAL</v>
          </cell>
          <cell r="G6252" t="str">
            <v>ITQ6547 / ITQ7031</v>
          </cell>
          <cell r="H6252">
            <v>44963</v>
          </cell>
          <cell r="I6252" t="str">
            <v>ENTREGADO</v>
          </cell>
          <cell r="J6252">
            <v>44970</v>
          </cell>
          <cell r="K6252" t="str">
            <v>DIEGO FERNANDO VALAREZO GARCES</v>
          </cell>
          <cell r="L6252" t="str">
            <v>CALLES CON LAS QUE CRUZA, PUNTOS DE REFERENCIA CERCANOS Y DESCRIPCION DEL DOMICILIO FELIX ORA LABAL N46-28 ENTRE ZAMORA Y FRAY MARCOS JOFRE, POR LA ZAMORA UNA CUADRA  ARRIBA DE LA ESQUINA A MANO DEREC</v>
          </cell>
        </row>
        <row r="6253">
          <cell r="A6253" t="str">
            <v>GAR5783</v>
          </cell>
          <cell r="B6253">
            <v>510177</v>
          </cell>
          <cell r="C6253" t="str">
            <v>GAR5783</v>
          </cell>
          <cell r="D6253" t="str">
            <v>HYCITE</v>
          </cell>
          <cell r="E6253" t="str">
            <v>RETIRO</v>
          </cell>
          <cell r="F6253" t="str">
            <v>NORMAL</v>
          </cell>
          <cell r="G6253" t="str">
            <v>ITQ7279</v>
          </cell>
          <cell r="H6253">
            <v>44963</v>
          </cell>
          <cell r="I6253" t="str">
            <v>INCIDENCIA</v>
          </cell>
          <cell r="J6253">
            <v>44973</v>
          </cell>
          <cell r="K6253" t="str">
            <v>WILSON ESTRELLA</v>
          </cell>
          <cell r="L6253" t="str">
            <v>YARUQUI BR EL TAMBILLO LINEA FERREA Y PSJ AURELIO GARZON QUTO</v>
          </cell>
        </row>
        <row r="6254">
          <cell r="A6254" t="str">
            <v>GAR5784</v>
          </cell>
          <cell r="B6254">
            <v>510178</v>
          </cell>
          <cell r="C6254" t="str">
            <v>GAR5784</v>
          </cell>
          <cell r="D6254" t="str">
            <v>HYCITE</v>
          </cell>
          <cell r="E6254" t="str">
            <v>RETIRO</v>
          </cell>
          <cell r="F6254" t="str">
            <v>NORMAL</v>
          </cell>
          <cell r="H6254">
            <v>44963</v>
          </cell>
          <cell r="I6254" t="str">
            <v>EN_TRANSITO</v>
          </cell>
          <cell r="J6254">
            <v>44963</v>
          </cell>
          <cell r="K6254" t="str">
            <v xml:space="preserve"> AMPARO MARIBEL SANTANDER CERVANTES</v>
          </cell>
          <cell r="L6254" t="str">
            <v>CALLE QUE CRUZA: LUIS ALFONSO MORENO REFERENCIA: TRAS EL LAGUNA MAL</v>
          </cell>
        </row>
        <row r="6255">
          <cell r="A6255" t="str">
            <v>GAR5785</v>
          </cell>
          <cell r="B6255">
            <v>510179</v>
          </cell>
          <cell r="C6255" t="str">
            <v>GAR5785</v>
          </cell>
          <cell r="D6255" t="str">
            <v>HYCITE</v>
          </cell>
          <cell r="E6255" t="str">
            <v>RETIRO</v>
          </cell>
          <cell r="F6255" t="str">
            <v>NORMAL</v>
          </cell>
          <cell r="H6255">
            <v>44963</v>
          </cell>
          <cell r="I6255" t="str">
            <v>EN_TRANSITO</v>
          </cell>
          <cell r="J6255">
            <v>44963</v>
          </cell>
          <cell r="K6255" t="str">
            <v>VANESSA NICOLLE BARRERA NEIRA</v>
          </cell>
          <cell r="L6255" t="str">
            <v>VIA LUZ Y GUIA SECTOR LA TOMA-A LA LADO DE BANANEROS GALLITO NARANJAL LA FOMA  GUAYAS- NARANJAL NARANJAL</v>
          </cell>
        </row>
        <row r="6256">
          <cell r="A6256" t="str">
            <v>GAR5786</v>
          </cell>
          <cell r="B6256">
            <v>510180</v>
          </cell>
          <cell r="C6256" t="str">
            <v>GAR5786</v>
          </cell>
          <cell r="D6256" t="str">
            <v>HYCITE</v>
          </cell>
          <cell r="E6256" t="str">
            <v>RETIRO</v>
          </cell>
          <cell r="F6256" t="str">
            <v>NORMAL</v>
          </cell>
          <cell r="G6256" t="str">
            <v>ITQ6548</v>
          </cell>
          <cell r="H6256">
            <v>44963</v>
          </cell>
          <cell r="I6256" t="str">
            <v>ENTREGADO</v>
          </cell>
          <cell r="J6256">
            <v>44965</v>
          </cell>
          <cell r="K6256" t="str">
            <v>Monica Velastegui</v>
          </cell>
          <cell r="L6256" t="str">
            <v>Diego Martin de Utreras N30-106 y San Gabriel Departamento: la granja</v>
          </cell>
        </row>
        <row r="6257">
          <cell r="A6257" t="str">
            <v>GAR5787</v>
          </cell>
          <cell r="B6257">
            <v>510181</v>
          </cell>
          <cell r="C6257" t="str">
            <v>GAR5787</v>
          </cell>
          <cell r="D6257" t="str">
            <v>HYCITE</v>
          </cell>
          <cell r="E6257" t="str">
            <v>RETIRO</v>
          </cell>
          <cell r="F6257" t="str">
            <v>NORMAL</v>
          </cell>
          <cell r="H6257">
            <v>44963</v>
          </cell>
          <cell r="I6257" t="str">
            <v>EN_TRANSITO</v>
          </cell>
          <cell r="J6257">
            <v>44963</v>
          </cell>
          <cell r="K6257" t="str">
            <v>EDDY RITTER RAMIREZ BUSTOS</v>
          </cell>
          <cell r="L6257" t="str">
            <v>VILLAS DE PETRO ECUADOR//BR EL PARAISO LA PRADERA 206</v>
          </cell>
        </row>
        <row r="6258">
          <cell r="A6258" t="str">
            <v>GAR5788</v>
          </cell>
          <cell r="B6258">
            <v>510182</v>
          </cell>
          <cell r="C6258" t="str">
            <v>GAR5788</v>
          </cell>
          <cell r="D6258" t="str">
            <v>HYCITE</v>
          </cell>
          <cell r="E6258" t="str">
            <v>RETIRO</v>
          </cell>
          <cell r="F6258" t="str">
            <v>NORMAL</v>
          </cell>
          <cell r="H6258">
            <v>44963</v>
          </cell>
          <cell r="I6258" t="str">
            <v>EN_TRANSITO</v>
          </cell>
          <cell r="J6258">
            <v>44963</v>
          </cell>
          <cell r="K6258" t="str">
            <v>ANASTACIA PILAR FRANCIS CASTILLO_</v>
          </cell>
          <cell r="L6258" t="str">
            <v>CANADA Y ELIAS CLAVIJO ENTRANDO POR PANADERIA ANTOJITOS DE COLS</v>
          </cell>
        </row>
        <row r="6259">
          <cell r="A6259" t="str">
            <v>GAR5789</v>
          </cell>
          <cell r="B6259">
            <v>510183</v>
          </cell>
          <cell r="C6259" t="str">
            <v>GAR5789</v>
          </cell>
          <cell r="D6259" t="str">
            <v>HYCITE</v>
          </cell>
          <cell r="E6259" t="str">
            <v>RETIRO</v>
          </cell>
          <cell r="F6259" t="str">
            <v>NORMAL</v>
          </cell>
          <cell r="G6259" t="str">
            <v>ITQ6549</v>
          </cell>
          <cell r="H6259">
            <v>44963</v>
          </cell>
          <cell r="I6259" t="str">
            <v>ENTREGADO</v>
          </cell>
          <cell r="J6259">
            <v>44964</v>
          </cell>
          <cell r="K6259" t="str">
            <v>SONIA BEATRIZ ALVAREZ CARVALLO</v>
          </cell>
          <cell r="L6259" t="str">
            <v>CALLE JOSE MARIA RAYGADA N45-500 Y AV. MARISCAL SUCRE  CONJUNTO BOSQUE REAL DEPARTAMENTO 7D BLOQUE D</v>
          </cell>
        </row>
        <row r="6260">
          <cell r="A6260" t="str">
            <v>GAR5790</v>
          </cell>
          <cell r="B6260">
            <v>510184</v>
          </cell>
          <cell r="C6260" t="str">
            <v>GAR5790</v>
          </cell>
          <cell r="D6260" t="str">
            <v>HYCITE</v>
          </cell>
          <cell r="E6260" t="str">
            <v>RETIRO</v>
          </cell>
          <cell r="F6260" t="str">
            <v>NORMAL</v>
          </cell>
          <cell r="G6260" t="str">
            <v>ITQ6550</v>
          </cell>
          <cell r="H6260">
            <v>44963</v>
          </cell>
          <cell r="I6260" t="str">
            <v>ENTREGADO</v>
          </cell>
          <cell r="J6260">
            <v>44964</v>
          </cell>
          <cell r="K6260" t="str">
            <v>RICHARD ISIDRO ZAMBRANO MENDOZA</v>
          </cell>
          <cell r="L6260" t="str">
            <v>CALLE E10 N. CASA S30-37 SECUNDARIA S30 LUCHA DE LOS POBRES</v>
          </cell>
        </row>
        <row r="6261">
          <cell r="A6261" t="str">
            <v>GAR5791</v>
          </cell>
          <cell r="B6261">
            <v>510185</v>
          </cell>
          <cell r="C6261" t="str">
            <v>GAR5791</v>
          </cell>
          <cell r="D6261" t="str">
            <v>HYCITE</v>
          </cell>
          <cell r="E6261" t="str">
            <v>RETIRO</v>
          </cell>
          <cell r="F6261" t="str">
            <v>NORMAL</v>
          </cell>
          <cell r="G6261" t="str">
            <v>ITQ6551</v>
          </cell>
          <cell r="H6261">
            <v>44963</v>
          </cell>
          <cell r="I6261" t="str">
            <v>ENTREGADO</v>
          </cell>
          <cell r="J6261">
            <v>44964</v>
          </cell>
          <cell r="K6261" t="str">
            <v>JESSICA KATERINE MAYA BARRERA</v>
          </cell>
          <cell r="L6261" t="str">
            <v xml:space="preserve">PANAMERICANA NORTE KM 12 Y LUIS VACARI,  DIAGONAL ALVPC CARAPUNGO ENTRADA QUITO / </v>
          </cell>
        </row>
        <row r="6262">
          <cell r="A6262" t="str">
            <v>GAR5792</v>
          </cell>
          <cell r="B6262">
            <v>510186</v>
          </cell>
          <cell r="C6262" t="str">
            <v>GAR5792</v>
          </cell>
          <cell r="D6262" t="str">
            <v>HYCITE</v>
          </cell>
          <cell r="E6262" t="str">
            <v>RETIRO</v>
          </cell>
          <cell r="F6262" t="str">
            <v>NORMAL</v>
          </cell>
          <cell r="H6262">
            <v>44963</v>
          </cell>
          <cell r="I6262" t="str">
            <v>EN_TRANSITO</v>
          </cell>
          <cell r="J6262">
            <v>44963</v>
          </cell>
          <cell r="K6262" t="str">
            <v>LUIS ANTONIO BURBANO ROBLES</v>
          </cell>
          <cell r="L6262" t="str">
            <v>JOSE MIGUEL LEORO 7-18 SANCHEZ Y CIFUENTES IBARRA // YACUCALLE</v>
          </cell>
        </row>
        <row r="6263">
          <cell r="A6263" t="str">
            <v>CL_INVINT_012</v>
          </cell>
          <cell r="B6263">
            <v>510170</v>
          </cell>
          <cell r="C6263" t="str">
            <v>CL_INVINT_012</v>
          </cell>
          <cell r="D6263" t="str">
            <v>CONECEL_DOCUMENTOS</v>
          </cell>
          <cell r="E6263" t="str">
            <v>DESPACHO</v>
          </cell>
          <cell r="G6263" t="str">
            <v>FT84093</v>
          </cell>
          <cell r="H6263">
            <v>44963</v>
          </cell>
          <cell r="I6263" t="str">
            <v>ENTREGADO</v>
          </cell>
          <cell r="J6263">
            <v>44964</v>
          </cell>
          <cell r="K6263" t="str">
            <v>GERSON BERNAL</v>
          </cell>
          <cell r="L6263" t="str">
            <v>CIUDADELA SANTA LEONOR MZ 6 SOLAR 17</v>
          </cell>
        </row>
        <row r="6264">
          <cell r="A6264" t="str">
            <v>27221</v>
          </cell>
          <cell r="B6264">
            <v>510135</v>
          </cell>
          <cell r="C6264" t="str">
            <v>27221</v>
          </cell>
          <cell r="D6264" t="str">
            <v>MDELIVERY</v>
          </cell>
          <cell r="E6264" t="str">
            <v>DESPACHO</v>
          </cell>
          <cell r="F6264" t="str">
            <v>NORMAL</v>
          </cell>
          <cell r="G6264" t="str">
            <v>031080000027221</v>
          </cell>
          <cell r="H6264">
            <v>44963</v>
          </cell>
          <cell r="I6264" t="str">
            <v>INCIDENCIA</v>
          </cell>
          <cell r="J6264">
            <v>44973</v>
          </cell>
          <cell r="K6264" t="str">
            <v>JANETH MARICELA CEDENO SOLORZANO</v>
          </cell>
          <cell r="L6264" t="str">
            <v>FLAVIO ALFARO  CALLE PADRE PLAZA  SN  AMAZONAS</v>
          </cell>
        </row>
        <row r="6265">
          <cell r="A6265" t="str">
            <v>27237</v>
          </cell>
          <cell r="B6265">
            <v>510136</v>
          </cell>
          <cell r="C6265" t="str">
            <v>27237</v>
          </cell>
          <cell r="D6265" t="str">
            <v>MDELIVERY</v>
          </cell>
          <cell r="E6265" t="str">
            <v>DESPACHO</v>
          </cell>
          <cell r="F6265" t="str">
            <v>DERIVADO PICK UP</v>
          </cell>
          <cell r="G6265" t="str">
            <v>031080000027237</v>
          </cell>
          <cell r="H6265">
            <v>44963</v>
          </cell>
          <cell r="I6265" t="str">
            <v>ENTREGADO</v>
          </cell>
          <cell r="J6265">
            <v>44966</v>
          </cell>
          <cell r="K6265" t="str">
            <v>MILTON PASCUAL  BURGOS BARRETO</v>
          </cell>
          <cell r="L6265" t="str">
            <v>OFICINA TRAMACO PORTETE</v>
          </cell>
        </row>
        <row r="6266">
          <cell r="A6266" t="str">
            <v>27252</v>
          </cell>
          <cell r="B6266">
            <v>510137</v>
          </cell>
          <cell r="C6266" t="str">
            <v>27252</v>
          </cell>
          <cell r="D6266" t="str">
            <v>MDELIVERY</v>
          </cell>
          <cell r="E6266" t="str">
            <v>DESPACHO</v>
          </cell>
          <cell r="F6266" t="str">
            <v>DERIVADO PICK UP</v>
          </cell>
          <cell r="G6266" t="str">
            <v>031080000027252</v>
          </cell>
          <cell r="H6266">
            <v>44963</v>
          </cell>
          <cell r="I6266" t="str">
            <v>ENTREGADO</v>
          </cell>
          <cell r="J6266">
            <v>44966</v>
          </cell>
          <cell r="K6266" t="str">
            <v>ANA CRISTINA ALVARADO ANDI</v>
          </cell>
          <cell r="L6266" t="str">
            <v>OFICINA TRAMACO EL COCA</v>
          </cell>
        </row>
        <row r="6267">
          <cell r="A6267" t="str">
            <v>27255</v>
          </cell>
          <cell r="B6267">
            <v>510138</v>
          </cell>
          <cell r="C6267" t="str">
            <v>27255</v>
          </cell>
          <cell r="D6267" t="str">
            <v>MDELIVERY</v>
          </cell>
          <cell r="E6267" t="str">
            <v>DESPACHO</v>
          </cell>
          <cell r="F6267" t="str">
            <v>NORMAL</v>
          </cell>
          <cell r="G6267" t="str">
            <v>FT84166</v>
          </cell>
          <cell r="H6267">
            <v>44963</v>
          </cell>
          <cell r="I6267" t="str">
            <v>ENTREGADO</v>
          </cell>
          <cell r="J6267">
            <v>44964</v>
          </cell>
          <cell r="K6267" t="str">
            <v>OSCAR GEOVANNY MIRANDA NIETO</v>
          </cell>
          <cell r="L6267" t="str">
            <v>TARQUI CALLE 1ERA 216 Y AV 2DA</v>
          </cell>
        </row>
        <row r="6268">
          <cell r="A6268" t="str">
            <v>27312</v>
          </cell>
          <cell r="B6268">
            <v>510139</v>
          </cell>
          <cell r="C6268" t="str">
            <v>27312</v>
          </cell>
          <cell r="D6268" t="str">
            <v>MDELIVERY</v>
          </cell>
          <cell r="E6268" t="str">
            <v>DESPACHO</v>
          </cell>
          <cell r="F6268" t="str">
            <v>DERIVADO PICK UP</v>
          </cell>
          <cell r="G6268" t="str">
            <v>031080000027312</v>
          </cell>
          <cell r="H6268">
            <v>44963</v>
          </cell>
          <cell r="I6268" t="str">
            <v>DEVOLUCION_EN_PROCESO</v>
          </cell>
          <cell r="J6268">
            <v>44971</v>
          </cell>
          <cell r="K6268" t="str">
            <v>PAUL FERNANDO SILVA TREBEJO</v>
          </cell>
          <cell r="L6268" t="str">
            <v>OFICINA TRAMACO CENTRO DE DISTRIBUCION VIA A DAULE</v>
          </cell>
        </row>
        <row r="6269">
          <cell r="A6269" t="str">
            <v>27315</v>
          </cell>
          <cell r="B6269">
            <v>510140</v>
          </cell>
          <cell r="C6269" t="str">
            <v>27315</v>
          </cell>
          <cell r="D6269" t="str">
            <v>MDELIVERY</v>
          </cell>
          <cell r="E6269" t="str">
            <v>DESPACHO</v>
          </cell>
          <cell r="F6269" t="str">
            <v>DERIVADO PICK UP</v>
          </cell>
          <cell r="G6269" t="str">
            <v>031080000027315</v>
          </cell>
          <cell r="H6269">
            <v>44963</v>
          </cell>
          <cell r="I6269" t="str">
            <v>ENTREGADO</v>
          </cell>
          <cell r="J6269">
            <v>44966</v>
          </cell>
          <cell r="K6269" t="str">
            <v>RUTH ELIZABETH  ESPINOZA ROJAS</v>
          </cell>
          <cell r="L6269" t="str">
            <v>OFICINA TRAMACO PORTETE</v>
          </cell>
        </row>
        <row r="6270">
          <cell r="A6270" t="str">
            <v>27317</v>
          </cell>
          <cell r="B6270">
            <v>510141</v>
          </cell>
          <cell r="C6270" t="str">
            <v>27317</v>
          </cell>
          <cell r="D6270" t="str">
            <v>MDELIVERY</v>
          </cell>
          <cell r="E6270" t="str">
            <v>DESPACHO</v>
          </cell>
          <cell r="F6270" t="str">
            <v>NORMAL</v>
          </cell>
          <cell r="G6270" t="str">
            <v>031080000027317</v>
          </cell>
          <cell r="H6270">
            <v>44963</v>
          </cell>
          <cell r="I6270" t="str">
            <v>ENTREGADO</v>
          </cell>
          <cell r="J6270">
            <v>44964</v>
          </cell>
          <cell r="K6270" t="str">
            <v>HILARY BEATRIZ VERA QUINTERO</v>
          </cell>
          <cell r="L6270" t="str">
            <v>LA AURORA AV LEON FEBRES CORDERO SN</v>
          </cell>
        </row>
        <row r="6271">
          <cell r="A6271" t="str">
            <v>27320</v>
          </cell>
          <cell r="B6271">
            <v>510142</v>
          </cell>
          <cell r="C6271" t="str">
            <v>27320</v>
          </cell>
          <cell r="D6271" t="str">
            <v>MDELIVERY</v>
          </cell>
          <cell r="E6271" t="str">
            <v>DESPACHO</v>
          </cell>
          <cell r="F6271" t="str">
            <v>DERIVADO PICK UP</v>
          </cell>
          <cell r="G6271" t="str">
            <v>031080000027320</v>
          </cell>
          <cell r="H6271">
            <v>44963</v>
          </cell>
          <cell r="I6271" t="str">
            <v>ENTREGADO</v>
          </cell>
          <cell r="J6271">
            <v>44965</v>
          </cell>
          <cell r="K6271" t="str">
            <v>ROBERTO DANIEL MARIN VERA</v>
          </cell>
          <cell r="L6271" t="str">
            <v>OFICINA TRAMACO ESMERALDAS CENTRO DE DISTRIBUCION</v>
          </cell>
        </row>
        <row r="6272">
          <cell r="A6272" t="str">
            <v>28286</v>
          </cell>
          <cell r="B6272">
            <v>510143</v>
          </cell>
          <cell r="C6272" t="str">
            <v>28286</v>
          </cell>
          <cell r="D6272" t="str">
            <v>MDELIVERY</v>
          </cell>
          <cell r="E6272" t="str">
            <v>DESPACHO</v>
          </cell>
          <cell r="F6272" t="str">
            <v>NORMAL</v>
          </cell>
          <cell r="G6272" t="str">
            <v>IC6577</v>
          </cell>
          <cell r="H6272">
            <v>44963</v>
          </cell>
          <cell r="I6272" t="str">
            <v>ENTREGADO</v>
          </cell>
          <cell r="J6272">
            <v>44965</v>
          </cell>
          <cell r="K6272" t="str">
            <v>CELESTINA ROSA PUGO AGUILAR</v>
          </cell>
          <cell r="L6272" t="str">
            <v>TOTORACOCHA   CALLE RIO CUTUCU 322 CALLE RIO PALORA</v>
          </cell>
        </row>
        <row r="6273">
          <cell r="A6273" t="str">
            <v>28953</v>
          </cell>
          <cell r="B6273">
            <v>510144</v>
          </cell>
          <cell r="C6273" t="str">
            <v>28953</v>
          </cell>
          <cell r="D6273" t="str">
            <v>MDELIVERY</v>
          </cell>
          <cell r="E6273" t="str">
            <v>DESPACHO</v>
          </cell>
          <cell r="F6273" t="str">
            <v>NORMAL</v>
          </cell>
          <cell r="G6273" t="str">
            <v>FT84113</v>
          </cell>
          <cell r="H6273">
            <v>44963</v>
          </cell>
          <cell r="I6273" t="str">
            <v>ENTREGADO</v>
          </cell>
          <cell r="J6273">
            <v>44970</v>
          </cell>
          <cell r="K6273" t="str">
            <v>JOHANNA GABRIELA SALINAS LOOR</v>
          </cell>
          <cell r="L6273" t="str">
            <v>GUAMANI CALLE CAMILO OREJUELA SN CALLE S51</v>
          </cell>
        </row>
        <row r="6274">
          <cell r="A6274" t="str">
            <v>4886021</v>
          </cell>
          <cell r="B6274">
            <v>510145</v>
          </cell>
          <cell r="C6274" t="str">
            <v>4886021</v>
          </cell>
          <cell r="D6274" t="str">
            <v>MDELIVERY</v>
          </cell>
          <cell r="E6274" t="str">
            <v>DESPACHO</v>
          </cell>
          <cell r="F6274" t="str">
            <v>NORMAL</v>
          </cell>
          <cell r="G6274" t="str">
            <v>031080004886021</v>
          </cell>
          <cell r="H6274">
            <v>44963</v>
          </cell>
          <cell r="I6274" t="str">
            <v>ENTREGADO</v>
          </cell>
          <cell r="J6274">
            <v>44965</v>
          </cell>
          <cell r="K6274" t="str">
            <v>Denice Mishell Perez Andrade</v>
          </cell>
          <cell r="L6274" t="str">
            <v>EL COCA AV 6 DE DICIEMBRE 49 08  CALLE GUAYAQUIL</v>
          </cell>
        </row>
        <row r="6275">
          <cell r="A6275" t="str">
            <v>4886405</v>
          </cell>
          <cell r="B6275">
            <v>510146</v>
          </cell>
          <cell r="C6275" t="str">
            <v>4886405</v>
          </cell>
          <cell r="D6275" t="str">
            <v>MDELIVERY</v>
          </cell>
          <cell r="E6275" t="str">
            <v>DESPACHO</v>
          </cell>
          <cell r="F6275" t="str">
            <v>NORMAL</v>
          </cell>
          <cell r="G6275" t="str">
            <v>031080004886405</v>
          </cell>
          <cell r="H6275">
            <v>44963</v>
          </cell>
          <cell r="I6275" t="str">
            <v>ENTREGADO</v>
          </cell>
          <cell r="J6275">
            <v>44965</v>
          </cell>
          <cell r="K6275" t="str">
            <v>Jessenia Katherine Banegas Rojas</v>
          </cell>
          <cell r="L6275" t="str">
            <v>SHUSHUFINDI AV UNIDAD NACIONAL  SN  Y POLICIA NACIONAL</v>
          </cell>
        </row>
        <row r="6276">
          <cell r="A6276" t="str">
            <v>4886423</v>
          </cell>
          <cell r="B6276">
            <v>510147</v>
          </cell>
          <cell r="C6276" t="str">
            <v>4886423</v>
          </cell>
          <cell r="D6276" t="str">
            <v>MDELIVERY</v>
          </cell>
          <cell r="E6276" t="str">
            <v>DESPACHO</v>
          </cell>
          <cell r="F6276" t="str">
            <v>DERIVADO PICK UP</v>
          </cell>
          <cell r="G6276" t="str">
            <v>031080004886423</v>
          </cell>
          <cell r="H6276">
            <v>44963</v>
          </cell>
          <cell r="I6276" t="str">
            <v>DEVOLUCION_EN_PROCESO</v>
          </cell>
          <cell r="J6276">
            <v>44971</v>
          </cell>
          <cell r="K6276" t="str">
            <v>KEVIN JOEL RUIZ ARREAGA</v>
          </cell>
          <cell r="L6276" t="str">
            <v>OFICINA TRAMACO CENTRO DE DISTRIBUCION VIA A DAULE</v>
          </cell>
        </row>
        <row r="6277">
          <cell r="A6277" t="str">
            <v>4886431</v>
          </cell>
          <cell r="B6277">
            <v>510148</v>
          </cell>
          <cell r="C6277" t="str">
            <v>4886431</v>
          </cell>
          <cell r="D6277" t="str">
            <v>MDELIVERY</v>
          </cell>
          <cell r="E6277" t="str">
            <v>DESPACHO</v>
          </cell>
          <cell r="F6277" t="str">
            <v>DERIVADO PICK UP</v>
          </cell>
          <cell r="G6277" t="str">
            <v>031080004886431</v>
          </cell>
          <cell r="H6277">
            <v>44963</v>
          </cell>
          <cell r="I6277" t="str">
            <v>ENTREGADO</v>
          </cell>
          <cell r="J6277">
            <v>44966</v>
          </cell>
          <cell r="K6277" t="str">
            <v>RICARDO ISAIAS BASURTO CABRERA</v>
          </cell>
          <cell r="L6277" t="str">
            <v>OFICINA TRAMACO SANTO DOMINGO</v>
          </cell>
        </row>
        <row r="6278">
          <cell r="A6278" t="str">
            <v>4886953</v>
          </cell>
          <cell r="B6278">
            <v>510149</v>
          </cell>
          <cell r="C6278" t="str">
            <v>4886953</v>
          </cell>
          <cell r="D6278" t="str">
            <v>MDELIVERY</v>
          </cell>
          <cell r="E6278" t="str">
            <v>DESPACHO</v>
          </cell>
          <cell r="F6278" t="str">
            <v>NORMAL</v>
          </cell>
          <cell r="G6278" t="str">
            <v>FT84104</v>
          </cell>
          <cell r="H6278">
            <v>44963</v>
          </cell>
          <cell r="I6278" t="str">
            <v>ENTREGADO</v>
          </cell>
          <cell r="J6278">
            <v>44964</v>
          </cell>
          <cell r="K6278" t="str">
            <v>CORONADO MORA WILSON STALIN</v>
          </cell>
          <cell r="L6278" t="str">
            <v>TARQUI CDLA MIRADOR DEL NORTE CALLE ING FELIPE PEZO CAMPUZANO  MZ 40 VILLA 34</v>
          </cell>
        </row>
        <row r="6279">
          <cell r="A6279" t="str">
            <v>4886958</v>
          </cell>
          <cell r="B6279">
            <v>510150</v>
          </cell>
          <cell r="C6279" t="str">
            <v>4886958</v>
          </cell>
          <cell r="D6279" t="str">
            <v>MDELIVERY</v>
          </cell>
          <cell r="E6279" t="str">
            <v>DESPACHO</v>
          </cell>
          <cell r="F6279" t="str">
            <v>NORMAL</v>
          </cell>
          <cell r="G6279" t="str">
            <v>031080004886958</v>
          </cell>
          <cell r="H6279">
            <v>44963</v>
          </cell>
          <cell r="I6279" t="str">
            <v>ENTREGADO</v>
          </cell>
          <cell r="J6279">
            <v>44965</v>
          </cell>
          <cell r="K6279" t="str">
            <v>Julia Irene Falcones Jironza</v>
          </cell>
          <cell r="L6279" t="str">
            <v>ESMERALDAS CALLE MEXICO  SN  URUGUAY</v>
          </cell>
        </row>
        <row r="6280">
          <cell r="A6280" t="str">
            <v>4887047</v>
          </cell>
          <cell r="B6280">
            <v>510151</v>
          </cell>
          <cell r="C6280" t="str">
            <v>4887047</v>
          </cell>
          <cell r="D6280" t="str">
            <v>MDELIVERY</v>
          </cell>
          <cell r="E6280" t="str">
            <v>DESPACHO</v>
          </cell>
          <cell r="F6280" t="str">
            <v>NORMAL</v>
          </cell>
          <cell r="G6280" t="str">
            <v>031080004887047</v>
          </cell>
          <cell r="H6280">
            <v>44963</v>
          </cell>
          <cell r="I6280" t="str">
            <v>ENTREGADO</v>
          </cell>
          <cell r="J6280">
            <v>44971</v>
          </cell>
          <cell r="K6280" t="str">
            <v>Diego Antonio Camacho Condo</v>
          </cell>
          <cell r="L6280" t="str">
            <v>SAN SEBASTIAN CALLE SUCRE SN ENTRE BOLIVAR Y QUITO</v>
          </cell>
        </row>
        <row r="6281">
          <cell r="A6281" t="str">
            <v>4887104</v>
          </cell>
          <cell r="B6281">
            <v>510152</v>
          </cell>
          <cell r="C6281" t="str">
            <v>4887104</v>
          </cell>
          <cell r="D6281" t="str">
            <v>MDELIVERY</v>
          </cell>
          <cell r="E6281" t="str">
            <v>DESPACHO</v>
          </cell>
          <cell r="F6281" t="str">
            <v>DERIVADO PICK UP</v>
          </cell>
          <cell r="G6281" t="str">
            <v>031080004887104</v>
          </cell>
          <cell r="H6281">
            <v>44963</v>
          </cell>
          <cell r="I6281" t="str">
            <v>ENTREGADO</v>
          </cell>
          <cell r="J6281">
            <v>44968</v>
          </cell>
          <cell r="K6281" t="str">
            <v>HENRY ROBERTO ROSADO ZAMBRANO ROSADO ZAMBRANO</v>
          </cell>
          <cell r="L6281" t="str">
            <v>OFICINA TRAMACO MACHACHI</v>
          </cell>
        </row>
        <row r="6282">
          <cell r="A6282" t="str">
            <v>4887112</v>
          </cell>
          <cell r="B6282">
            <v>510153</v>
          </cell>
          <cell r="C6282" t="str">
            <v>4887112</v>
          </cell>
          <cell r="D6282" t="str">
            <v>MDELIVERY</v>
          </cell>
          <cell r="E6282" t="str">
            <v>DESPACHO</v>
          </cell>
          <cell r="F6282" t="str">
            <v>DERIVADO PICK UP</v>
          </cell>
          <cell r="G6282" t="str">
            <v>031080004887112</v>
          </cell>
          <cell r="H6282">
            <v>44963</v>
          </cell>
          <cell r="I6282" t="str">
            <v>ENTREGADO</v>
          </cell>
          <cell r="J6282">
            <v>44964</v>
          </cell>
          <cell r="K6282" t="str">
            <v>GABRIELA ZULIMAR ARMENDARIZ VALVERDE</v>
          </cell>
          <cell r="L6282" t="str">
            <v>OFICINA TRAMACO ATAHUALPA</v>
          </cell>
        </row>
        <row r="6283">
          <cell r="A6283" t="str">
            <v>4887176</v>
          </cell>
          <cell r="B6283">
            <v>510154</v>
          </cell>
          <cell r="C6283" t="str">
            <v>4887176</v>
          </cell>
          <cell r="D6283" t="str">
            <v>MDELIVERY</v>
          </cell>
          <cell r="E6283" t="str">
            <v>DESPACHO</v>
          </cell>
          <cell r="F6283" t="str">
            <v>NORMAL</v>
          </cell>
          <cell r="G6283" t="str">
            <v>031080004887176</v>
          </cell>
          <cell r="H6283">
            <v>44963</v>
          </cell>
          <cell r="I6283" t="str">
            <v>ENTREGADO</v>
          </cell>
          <cell r="J6283">
            <v>44965</v>
          </cell>
          <cell r="K6283" t="str">
            <v>Gabriel Edmundo Valencia Rodriguez</v>
          </cell>
          <cell r="L6283" t="str">
            <v>VELOZ CALLE PEDRO DE ALVARADO  21 29 ENTRE 10 DE AGOSTO Y GUAYAQUIL</v>
          </cell>
        </row>
        <row r="6284">
          <cell r="A6284" t="str">
            <v>4887301</v>
          </cell>
          <cell r="B6284">
            <v>510155</v>
          </cell>
          <cell r="C6284" t="str">
            <v>4887301</v>
          </cell>
          <cell r="D6284" t="str">
            <v>MDELIVERY</v>
          </cell>
          <cell r="E6284" t="str">
            <v>DESPACHO</v>
          </cell>
          <cell r="F6284" t="str">
            <v>NORMAL</v>
          </cell>
          <cell r="G6284" t="str">
            <v>031080004887301</v>
          </cell>
          <cell r="H6284">
            <v>44963</v>
          </cell>
          <cell r="I6284" t="str">
            <v>ENTREGADO</v>
          </cell>
          <cell r="J6284">
            <v>44966</v>
          </cell>
          <cell r="K6284" t="str">
            <v>PAULINA VANESSA ERAZO LAGOS</v>
          </cell>
          <cell r="L6284" t="str">
            <v>LA MATRIZ CALLE NAZACOTA PUENTO 10 68 Y AV QUIS QUIS</v>
          </cell>
        </row>
        <row r="6285">
          <cell r="A6285" t="str">
            <v>4887462</v>
          </cell>
          <cell r="B6285">
            <v>510157</v>
          </cell>
          <cell r="C6285" t="str">
            <v>4887462</v>
          </cell>
          <cell r="D6285" t="str">
            <v>MDELIVERY</v>
          </cell>
          <cell r="E6285" t="str">
            <v>DESPACHO</v>
          </cell>
          <cell r="F6285" t="str">
            <v>NORMAL</v>
          </cell>
          <cell r="G6285" t="str">
            <v>FT84107</v>
          </cell>
          <cell r="H6285">
            <v>44963</v>
          </cell>
          <cell r="I6285" t="str">
            <v>ENTREGADO</v>
          </cell>
          <cell r="J6285">
            <v>44964</v>
          </cell>
          <cell r="K6285" t="str">
            <v>JUAN CARLOS ZAMBRANO NARANJO</v>
          </cell>
          <cell r="L6285" t="str">
            <v>TARQUI AV HIGUERAS 109C Y MIRTOS</v>
          </cell>
        </row>
        <row r="6286">
          <cell r="A6286" t="str">
            <v>4887466</v>
          </cell>
          <cell r="B6286">
            <v>510158</v>
          </cell>
          <cell r="C6286" t="str">
            <v>4887466</v>
          </cell>
          <cell r="D6286" t="str">
            <v>MDELIVERY</v>
          </cell>
          <cell r="E6286" t="str">
            <v>DESPACHO</v>
          </cell>
          <cell r="F6286" t="str">
            <v>NORMAL</v>
          </cell>
          <cell r="G6286" t="str">
            <v>FT84115/FT86545</v>
          </cell>
          <cell r="H6286">
            <v>44963</v>
          </cell>
          <cell r="I6286" t="str">
            <v>ENTREGADO</v>
          </cell>
          <cell r="J6286">
            <v>44973</v>
          </cell>
          <cell r="K6286" t="str">
            <v>ANGELA LUCIA PAZMINO NARVAEZ</v>
          </cell>
          <cell r="L6286" t="str">
            <v xml:space="preserve">BARRIO EDEN DEL VALLE E20E Y S4 CASA 280 SIN PINTAR DE DOS PISOS PUERTA CAFE A LADO DE CASA BLANCA DE DOS PISOS </v>
          </cell>
        </row>
        <row r="6287">
          <cell r="A6287" t="str">
            <v>4887561</v>
          </cell>
          <cell r="B6287">
            <v>510160</v>
          </cell>
          <cell r="C6287" t="str">
            <v>4887561</v>
          </cell>
          <cell r="D6287" t="str">
            <v>MDELIVERY</v>
          </cell>
          <cell r="E6287" t="str">
            <v>DESPACHO</v>
          </cell>
          <cell r="F6287" t="str">
            <v>NORMAL</v>
          </cell>
          <cell r="G6287" t="str">
            <v>031080004887561</v>
          </cell>
          <cell r="H6287">
            <v>44963</v>
          </cell>
          <cell r="I6287" t="str">
            <v>ENTREGADO</v>
          </cell>
          <cell r="J6287">
            <v>44965</v>
          </cell>
          <cell r="K6287" t="str">
            <v>JONATHAN MIGUEL GARCIA CONFORME</v>
          </cell>
          <cell r="L6287" t="str">
            <v>MACHALA AV CIRCULACION NRTE  345  AV BOLIVAR MADERO VARGAS</v>
          </cell>
        </row>
        <row r="6288">
          <cell r="A6288" t="str">
            <v>4887592</v>
          </cell>
          <cell r="B6288">
            <v>510161</v>
          </cell>
          <cell r="C6288" t="str">
            <v>4887592</v>
          </cell>
          <cell r="D6288" t="str">
            <v>MDELIVERY</v>
          </cell>
          <cell r="E6288" t="str">
            <v>DESPACHO</v>
          </cell>
          <cell r="F6288" t="str">
            <v>NORMAL</v>
          </cell>
          <cell r="G6288" t="str">
            <v>031080004887592</v>
          </cell>
          <cell r="H6288">
            <v>44963</v>
          </cell>
          <cell r="I6288" t="str">
            <v>ENTREGADO</v>
          </cell>
          <cell r="J6288">
            <v>44966</v>
          </cell>
          <cell r="K6288" t="str">
            <v>LUIS MOLIVAR NARANJO PERALTA</v>
          </cell>
          <cell r="L6288" t="str">
            <v>NARANJITO CALLE JAIME ORTIZ SN CALLE DANIEL ZUNIGA</v>
          </cell>
        </row>
        <row r="6289">
          <cell r="A6289" t="str">
            <v>4887628</v>
          </cell>
          <cell r="B6289">
            <v>510162</v>
          </cell>
          <cell r="C6289" t="str">
            <v>4887628</v>
          </cell>
          <cell r="D6289" t="str">
            <v>MDELIVERY</v>
          </cell>
          <cell r="E6289" t="str">
            <v>DESPACHO</v>
          </cell>
          <cell r="F6289" t="str">
            <v>NORMAL</v>
          </cell>
          <cell r="G6289" t="str">
            <v>FT84234</v>
          </cell>
          <cell r="H6289">
            <v>44963</v>
          </cell>
          <cell r="I6289" t="str">
            <v>ENTREGADO</v>
          </cell>
          <cell r="J6289">
            <v>44965</v>
          </cell>
          <cell r="K6289" t="str">
            <v>EDWIN PAUL ESPINOSA HARO</v>
          </cell>
          <cell r="L6289" t="str">
            <v>SECTOR VALLE LAS CALLES MONSEÑOR PROAÑO 772 Y 15 DE NOVIEMBRE, ES EN EL BALCÓN DEL VALLE</v>
          </cell>
        </row>
        <row r="6290">
          <cell r="A6290" t="str">
            <v>4887672</v>
          </cell>
          <cell r="B6290">
            <v>510163</v>
          </cell>
          <cell r="C6290" t="str">
            <v>4887672</v>
          </cell>
          <cell r="D6290" t="str">
            <v>MDELIVERY</v>
          </cell>
          <cell r="E6290" t="str">
            <v>DESPACHO</v>
          </cell>
          <cell r="F6290" t="str">
            <v>NORMAL</v>
          </cell>
          <cell r="G6290" t="str">
            <v>031080004887672</v>
          </cell>
          <cell r="H6290">
            <v>44963</v>
          </cell>
          <cell r="I6290" t="str">
            <v>ENTREGADO</v>
          </cell>
          <cell r="J6290">
            <v>44965</v>
          </cell>
          <cell r="K6290" t="str">
            <v>LUIS DE LA A VILELA</v>
          </cell>
          <cell r="L6290" t="str">
            <v>MACHALA CALLE MARCEL LANIADO 103 Y 9NA OESTE</v>
          </cell>
        </row>
        <row r="6291">
          <cell r="A6291" t="str">
            <v>4887674</v>
          </cell>
          <cell r="B6291">
            <v>510164</v>
          </cell>
          <cell r="C6291" t="str">
            <v>4887674</v>
          </cell>
          <cell r="D6291" t="str">
            <v>MDELIVERY</v>
          </cell>
          <cell r="E6291" t="str">
            <v>DESPACHO</v>
          </cell>
          <cell r="F6291" t="str">
            <v>NORMAL</v>
          </cell>
          <cell r="G6291" t="str">
            <v>FT84237</v>
          </cell>
          <cell r="H6291">
            <v>44963</v>
          </cell>
          <cell r="I6291" t="str">
            <v>ENTREGADO</v>
          </cell>
          <cell r="J6291">
            <v>44965</v>
          </cell>
          <cell r="K6291" t="str">
            <v>Jandry Efrain Salas Bazurto</v>
          </cell>
          <cell r="L6291" t="str">
            <v>INIAQUITO AV ELOY ALFARO SN  AV REPUBLICA DEL SALVADOR</v>
          </cell>
        </row>
        <row r="6292">
          <cell r="A6292" t="str">
            <v>4887709</v>
          </cell>
          <cell r="B6292">
            <v>510165</v>
          </cell>
          <cell r="C6292" t="str">
            <v>4887709</v>
          </cell>
          <cell r="D6292" t="str">
            <v>MDELIVERY</v>
          </cell>
          <cell r="E6292" t="str">
            <v>DESPACHO</v>
          </cell>
          <cell r="F6292" t="str">
            <v>DERIVADO PICK UP</v>
          </cell>
          <cell r="G6292" t="str">
            <v>031080004887709</v>
          </cell>
          <cell r="H6292">
            <v>44963</v>
          </cell>
          <cell r="I6292" t="str">
            <v>ENTREGADO</v>
          </cell>
          <cell r="J6292">
            <v>44966</v>
          </cell>
          <cell r="K6292" t="str">
            <v>WILLIAN ALBERTO BURBANO RODRIGUEZ</v>
          </cell>
          <cell r="L6292" t="str">
            <v>OFICINA TRAMACO SANTO DOMINGO</v>
          </cell>
        </row>
        <row r="6293">
          <cell r="A6293" t="str">
            <v>4887801</v>
          </cell>
          <cell r="B6293">
            <v>510166</v>
          </cell>
          <cell r="C6293" t="str">
            <v>4887801</v>
          </cell>
          <cell r="D6293" t="str">
            <v>MDELIVERY</v>
          </cell>
          <cell r="E6293" t="str">
            <v>DESPACHO</v>
          </cell>
          <cell r="F6293" t="str">
            <v>NORMAL</v>
          </cell>
          <cell r="G6293" t="str">
            <v>FT84119</v>
          </cell>
          <cell r="H6293">
            <v>44963</v>
          </cell>
          <cell r="I6293" t="str">
            <v>ENTREGADO</v>
          </cell>
          <cell r="J6293">
            <v>44965</v>
          </cell>
          <cell r="K6293" t="str">
            <v>Heraldo Junior Cardenas Granda</v>
          </cell>
          <cell r="L6293" t="str">
            <v>COTOCOLLAO AV DIEGO VASQUEZ DE CEPEDA  OE4 251 CALLE AURELIO ESPINOSA POLIT</v>
          </cell>
        </row>
        <row r="6294">
          <cell r="A6294" t="str">
            <v>4888096</v>
          </cell>
          <cell r="B6294">
            <v>510167</v>
          </cell>
          <cell r="C6294" t="str">
            <v>4888096</v>
          </cell>
          <cell r="D6294" t="str">
            <v>MDELIVERY</v>
          </cell>
          <cell r="E6294" t="str">
            <v>DESPACHO</v>
          </cell>
          <cell r="F6294" t="str">
            <v>NORMAL</v>
          </cell>
          <cell r="G6294" t="str">
            <v>FT84095</v>
          </cell>
          <cell r="H6294">
            <v>44963</v>
          </cell>
          <cell r="I6294" t="str">
            <v>ENTREGADO</v>
          </cell>
          <cell r="J6294">
            <v>44964</v>
          </cell>
          <cell r="K6294" t="str">
            <v>Carlos Manuel Espana Moran</v>
          </cell>
          <cell r="L6294" t="str">
            <v>TARQUI CDLA SAUCES 8 MZ 470 VILLA 9</v>
          </cell>
        </row>
        <row r="6295">
          <cell r="A6295" t="str">
            <v>4888129</v>
          </cell>
          <cell r="B6295">
            <v>510168</v>
          </cell>
          <cell r="C6295" t="str">
            <v>4888129</v>
          </cell>
          <cell r="D6295" t="str">
            <v>MDELIVERY</v>
          </cell>
          <cell r="E6295" t="str">
            <v>DESPACHO</v>
          </cell>
          <cell r="F6295" t="str">
            <v>NORMAL</v>
          </cell>
          <cell r="G6295" t="str">
            <v>031080004888129</v>
          </cell>
          <cell r="H6295">
            <v>44963</v>
          </cell>
          <cell r="I6295" t="str">
            <v>ENTREGADO</v>
          </cell>
          <cell r="J6295">
            <v>44964</v>
          </cell>
          <cell r="K6295" t="str">
            <v>Jessica Maricela Dominguez Alvarado</v>
          </cell>
          <cell r="L6295" t="str">
            <v>ELOY ALFARO  CALLE SIBAMBE  509 CALLE BABAHOYO</v>
          </cell>
        </row>
        <row r="6296">
          <cell r="A6296" t="str">
            <v>4887183</v>
          </cell>
          <cell r="B6296">
            <v>510169</v>
          </cell>
          <cell r="C6296" t="str">
            <v>4887183</v>
          </cell>
          <cell r="D6296" t="str">
            <v>MDELIVERY</v>
          </cell>
          <cell r="E6296" t="str">
            <v>DESPACHO</v>
          </cell>
          <cell r="F6296" t="str">
            <v>DERIVADO PICK UP</v>
          </cell>
          <cell r="G6296" t="str">
            <v>031080004887183</v>
          </cell>
          <cell r="H6296">
            <v>44963</v>
          </cell>
          <cell r="I6296" t="str">
            <v>ENTREGADO</v>
          </cell>
          <cell r="J6296">
            <v>44966</v>
          </cell>
          <cell r="K6296" t="str">
            <v>ORTIZ LUISAMANO ESTELA ERIKA</v>
          </cell>
          <cell r="L6296" t="str">
            <v>OFICINA TRAMACO SAN MARINO</v>
          </cell>
        </row>
        <row r="6297">
          <cell r="A6297" t="str">
            <v>4884684</v>
          </cell>
          <cell r="B6297">
            <v>510103</v>
          </cell>
          <cell r="C6297" t="str">
            <v>4884684</v>
          </cell>
          <cell r="D6297" t="str">
            <v>MDELIVERY</v>
          </cell>
          <cell r="E6297" t="str">
            <v>DESPACHO</v>
          </cell>
          <cell r="F6297" t="str">
            <v>DERIVADO PICK UP</v>
          </cell>
          <cell r="G6297" t="str">
            <v>031080004884684</v>
          </cell>
          <cell r="H6297">
            <v>44963</v>
          </cell>
          <cell r="I6297" t="str">
            <v>ENTREGADO</v>
          </cell>
          <cell r="J6297">
            <v>44967</v>
          </cell>
          <cell r="K6297" t="str">
            <v>MALA OLMEDO WASHINGTON ENRIQUE</v>
          </cell>
          <cell r="L6297" t="str">
            <v>OFICINA TRAMACO ESMERALDAS CENTRO DE DISTRIBUCION</v>
          </cell>
        </row>
        <row r="6298">
          <cell r="A6298" t="str">
            <v>4884690</v>
          </cell>
          <cell r="B6298">
            <v>510104</v>
          </cell>
          <cell r="C6298" t="str">
            <v>4884690</v>
          </cell>
          <cell r="D6298" t="str">
            <v>MDELIVERY</v>
          </cell>
          <cell r="E6298" t="str">
            <v>DESPACHO</v>
          </cell>
          <cell r="F6298" t="str">
            <v>DERIVADO PICK UP</v>
          </cell>
          <cell r="G6298" t="str">
            <v>031080004884690</v>
          </cell>
          <cell r="H6298">
            <v>44963</v>
          </cell>
          <cell r="I6298" t="str">
            <v>ENTREGADO</v>
          </cell>
          <cell r="J6298">
            <v>44965</v>
          </cell>
          <cell r="K6298" t="str">
            <v>ARMAS GUALOTO EDISON SANTIAGO</v>
          </cell>
          <cell r="L6298" t="str">
            <v>OFICINA TRAMACO IBARRA CENTRO DE DISTRIBUCION</v>
          </cell>
        </row>
        <row r="6299">
          <cell r="A6299" t="str">
            <v>4884693</v>
          </cell>
          <cell r="B6299">
            <v>510105</v>
          </cell>
          <cell r="C6299" t="str">
            <v>4884693</v>
          </cell>
          <cell r="D6299" t="str">
            <v>MDELIVERY</v>
          </cell>
          <cell r="E6299" t="str">
            <v>DESPACHO</v>
          </cell>
          <cell r="F6299" t="str">
            <v>NORMAL</v>
          </cell>
          <cell r="G6299" t="str">
            <v>031080004884693</v>
          </cell>
          <cell r="H6299">
            <v>44963</v>
          </cell>
          <cell r="I6299" t="str">
            <v>ENTREGADO</v>
          </cell>
          <cell r="J6299">
            <v>44965</v>
          </cell>
          <cell r="K6299" t="str">
            <v>GRACIA OLIVO HENRRY GERARDO</v>
          </cell>
          <cell r="L6299" t="str">
            <v>EL RECREO  CDLA EL RECREO 4TA ETAPA  MZ 406 VILLA 3</v>
          </cell>
        </row>
        <row r="6300">
          <cell r="A6300" t="str">
            <v>4884734</v>
          </cell>
          <cell r="B6300">
            <v>510106</v>
          </cell>
          <cell r="C6300" t="str">
            <v>4884734</v>
          </cell>
          <cell r="D6300" t="str">
            <v>MDELIVERY</v>
          </cell>
          <cell r="E6300" t="str">
            <v>DESPACHO</v>
          </cell>
          <cell r="F6300" t="str">
            <v>NORMAL</v>
          </cell>
          <cell r="G6300" t="str">
            <v>031080004884734</v>
          </cell>
          <cell r="H6300">
            <v>44963</v>
          </cell>
          <cell r="I6300" t="str">
            <v>ENTREGADO</v>
          </cell>
          <cell r="J6300">
            <v>44964</v>
          </cell>
          <cell r="K6300" t="str">
            <v>JESSICA GABRIELA MONTENEGRO OCHOA</v>
          </cell>
          <cell r="L6300" t="str">
            <v>PASCUALES  COOP ASSAD BUCARAM  MZ 263 VILLA 12</v>
          </cell>
        </row>
        <row r="6301">
          <cell r="A6301" t="str">
            <v>4884917</v>
          </cell>
          <cell r="B6301">
            <v>510107</v>
          </cell>
          <cell r="C6301" t="str">
            <v>4884917</v>
          </cell>
          <cell r="D6301" t="str">
            <v>MDELIVERY</v>
          </cell>
          <cell r="E6301" t="str">
            <v>DESPACHO</v>
          </cell>
          <cell r="G6301" t="str">
            <v>031080004884917</v>
          </cell>
          <cell r="H6301">
            <v>44963</v>
          </cell>
          <cell r="I6301" t="str">
            <v>ENTREGADO</v>
          </cell>
          <cell r="J6301">
            <v>44965</v>
          </cell>
          <cell r="K6301" t="str">
            <v>KARINA ELIZABETH ALVARADO ROMERO</v>
          </cell>
          <cell r="L6301" t="str">
            <v>LA PROVIDENCIA  AV ARIZAGA 1011 ENTRE BUENAVISTA Y 2DA DIAGONAL</v>
          </cell>
        </row>
        <row r="6302">
          <cell r="A6302" t="str">
            <v>4885234</v>
          </cell>
          <cell r="B6302">
            <v>510109</v>
          </cell>
          <cell r="C6302" t="str">
            <v>4885234</v>
          </cell>
          <cell r="D6302" t="str">
            <v>MDELIVERY</v>
          </cell>
          <cell r="E6302" t="str">
            <v>DESPACHO</v>
          </cell>
          <cell r="F6302" t="str">
            <v>NORMAL</v>
          </cell>
          <cell r="G6302" t="str">
            <v>FT84269</v>
          </cell>
          <cell r="H6302">
            <v>44963</v>
          </cell>
          <cell r="I6302" t="str">
            <v>ENTREGADO</v>
          </cell>
          <cell r="J6302">
            <v>44964</v>
          </cell>
          <cell r="K6302" t="str">
            <v>JHON JAYRO MACIAS CARVOPINA</v>
          </cell>
          <cell r="L6302" t="str">
            <v>CARCELEN  CALLE GRANATE  SN  Y AMAZONITA</v>
          </cell>
        </row>
        <row r="6303">
          <cell r="A6303" t="str">
            <v>4885988</v>
          </cell>
          <cell r="B6303">
            <v>510110</v>
          </cell>
          <cell r="C6303" t="str">
            <v>4885988</v>
          </cell>
          <cell r="D6303" t="str">
            <v>MDELIVERY</v>
          </cell>
          <cell r="E6303" t="str">
            <v>DESPACHO</v>
          </cell>
          <cell r="F6303" t="str">
            <v>NORMAL</v>
          </cell>
          <cell r="G6303" t="str">
            <v>031080004885988</v>
          </cell>
          <cell r="H6303">
            <v>44963</v>
          </cell>
          <cell r="I6303" t="str">
            <v>ENTREGADO</v>
          </cell>
          <cell r="J6303">
            <v>44965</v>
          </cell>
          <cell r="K6303" t="str">
            <v>DAVID ALEJANDRO VERA OLEAS</v>
          </cell>
          <cell r="L6303" t="str">
            <v>MALDONADO CALLE AYACUCHO 20 08  CALLE TARQUI</v>
          </cell>
        </row>
        <row r="6304">
          <cell r="A6304" t="str">
            <v>4886045</v>
          </cell>
          <cell r="B6304">
            <v>510111</v>
          </cell>
          <cell r="C6304" t="str">
            <v>4886045</v>
          </cell>
          <cell r="D6304" t="str">
            <v>MDELIVERY</v>
          </cell>
          <cell r="E6304" t="str">
            <v>DESPACHO</v>
          </cell>
          <cell r="F6304" t="str">
            <v>NORMAL</v>
          </cell>
          <cell r="G6304" t="str">
            <v>031080004886045</v>
          </cell>
          <cell r="H6304">
            <v>44963</v>
          </cell>
          <cell r="I6304" t="str">
            <v>ENTREGADO</v>
          </cell>
          <cell r="J6304">
            <v>44966</v>
          </cell>
          <cell r="K6304" t="str">
            <v>VIVIANA ISABEL PENAFIEL LEON</v>
          </cell>
          <cell r="L6304" t="str">
            <v>MACAS AV LA CIUDAD  SN</v>
          </cell>
        </row>
        <row r="6305">
          <cell r="A6305" t="str">
            <v>4886098</v>
          </cell>
          <cell r="B6305">
            <v>510112</v>
          </cell>
          <cell r="C6305" t="str">
            <v>4886098</v>
          </cell>
          <cell r="D6305" t="str">
            <v>MDELIVERY</v>
          </cell>
          <cell r="E6305" t="str">
            <v>DESPACHO</v>
          </cell>
          <cell r="F6305" t="str">
            <v>NORMAL</v>
          </cell>
          <cell r="G6305" t="str">
            <v>FT84168</v>
          </cell>
          <cell r="H6305">
            <v>44963</v>
          </cell>
          <cell r="I6305" t="str">
            <v>ENTREGADO</v>
          </cell>
          <cell r="J6305">
            <v>44964</v>
          </cell>
          <cell r="K6305" t="str">
            <v>PEDRO HUMBERTO ALCIVAR VERA</v>
          </cell>
          <cell r="L6305" t="str">
            <v>FEBRES CORDERO CALLE 24  1108 ENTRE LETAMENDI Y SAN MARTIN</v>
          </cell>
        </row>
        <row r="6306">
          <cell r="A6306" t="str">
            <v>4886146</v>
          </cell>
          <cell r="B6306">
            <v>510113</v>
          </cell>
          <cell r="C6306" t="str">
            <v>4886146</v>
          </cell>
          <cell r="D6306" t="str">
            <v>MDELIVERY</v>
          </cell>
          <cell r="E6306" t="str">
            <v>DESPACHO</v>
          </cell>
          <cell r="F6306" t="str">
            <v>NORMAL</v>
          </cell>
          <cell r="G6306" t="str">
            <v>031080004886146</v>
          </cell>
          <cell r="H6306">
            <v>44963</v>
          </cell>
          <cell r="I6306" t="str">
            <v>ENTREGADO</v>
          </cell>
          <cell r="J6306">
            <v>44970</v>
          </cell>
          <cell r="K6306" t="str">
            <v>MONICA MAGDALENA TAMAYO TAMAYO</v>
          </cell>
          <cell r="L6306" t="str">
            <v>TONSUPA AV DIAMOND BEACH SN AV CLUB DE PACIFICO</v>
          </cell>
        </row>
        <row r="6307">
          <cell r="A6307" t="str">
            <v>4886324</v>
          </cell>
          <cell r="B6307">
            <v>510114</v>
          </cell>
          <cell r="C6307" t="str">
            <v>4886324</v>
          </cell>
          <cell r="D6307" t="str">
            <v>MDELIVERY</v>
          </cell>
          <cell r="E6307" t="str">
            <v>DESPACHO</v>
          </cell>
          <cell r="F6307" t="str">
            <v>NORMAL</v>
          </cell>
          <cell r="G6307" t="str">
            <v>FT84099</v>
          </cell>
          <cell r="H6307">
            <v>44963</v>
          </cell>
          <cell r="I6307" t="str">
            <v>ENTREGADO</v>
          </cell>
          <cell r="J6307">
            <v>44964</v>
          </cell>
          <cell r="K6307" t="str">
            <v>ANGEL EDUARDO AVILA CAMACHO</v>
          </cell>
          <cell r="L6307" t="str">
            <v>TARQUI CALLE PRIMERA SN CALLE DOCTOR EMILIO ROMERO</v>
          </cell>
        </row>
        <row r="6308">
          <cell r="A6308" t="str">
            <v>4886457</v>
          </cell>
          <cell r="B6308">
            <v>510115</v>
          </cell>
          <cell r="C6308" t="str">
            <v>4886457</v>
          </cell>
          <cell r="D6308" t="str">
            <v>MDELIVERY</v>
          </cell>
          <cell r="E6308" t="str">
            <v>DESPACHO</v>
          </cell>
          <cell r="F6308" t="str">
            <v>DERIVADO PICK UP</v>
          </cell>
          <cell r="G6308" t="str">
            <v>031080004886457</v>
          </cell>
          <cell r="H6308">
            <v>44963</v>
          </cell>
          <cell r="I6308" t="str">
            <v>ENTREGADO</v>
          </cell>
          <cell r="J6308">
            <v>44966</v>
          </cell>
          <cell r="K6308" t="str">
            <v>MICHAEL MENDOZA RIVADENEIRA</v>
          </cell>
          <cell r="L6308" t="str">
            <v>OFICINA TRAMACO SAN LORENZO</v>
          </cell>
        </row>
        <row r="6309">
          <cell r="A6309" t="str">
            <v>4886469</v>
          </cell>
          <cell r="B6309">
            <v>510116</v>
          </cell>
          <cell r="C6309" t="str">
            <v>4886469</v>
          </cell>
          <cell r="D6309" t="str">
            <v>MDELIVERY</v>
          </cell>
          <cell r="E6309" t="str">
            <v>DESPACHO</v>
          </cell>
          <cell r="F6309" t="str">
            <v>DERIVADO PICK UP</v>
          </cell>
          <cell r="G6309" t="str">
            <v>031080004886469</v>
          </cell>
          <cell r="H6309">
            <v>44963</v>
          </cell>
          <cell r="I6309" t="str">
            <v>ENTREGADO</v>
          </cell>
          <cell r="J6309">
            <v>44964</v>
          </cell>
          <cell r="K6309" t="str">
            <v>CARLOS IVAN SAMBONINO RIVERA</v>
          </cell>
          <cell r="L6309" t="str">
            <v>OFICINA TRAMACO QUITO SANTA CLARA</v>
          </cell>
        </row>
        <row r="6310">
          <cell r="A6310" t="str">
            <v>4886577</v>
          </cell>
          <cell r="B6310">
            <v>510117</v>
          </cell>
          <cell r="C6310" t="str">
            <v>4886577</v>
          </cell>
          <cell r="D6310" t="str">
            <v>MDELIVERY</v>
          </cell>
          <cell r="E6310" t="str">
            <v>DESPACHO</v>
          </cell>
          <cell r="F6310" t="str">
            <v>DERIVADO PICK UP</v>
          </cell>
          <cell r="G6310" t="str">
            <v>031080004886577</v>
          </cell>
          <cell r="H6310">
            <v>44963</v>
          </cell>
          <cell r="I6310" t="str">
            <v>ENTREGADO</v>
          </cell>
          <cell r="J6310">
            <v>44967</v>
          </cell>
          <cell r="K6310" t="str">
            <v>DANIEL SANTO MORENO PINTADO</v>
          </cell>
          <cell r="L6310" t="str">
            <v>OFICINA TRAMACO EL COCA</v>
          </cell>
        </row>
        <row r="6311">
          <cell r="A6311" t="str">
            <v>4886587</v>
          </cell>
          <cell r="B6311">
            <v>510118</v>
          </cell>
          <cell r="C6311" t="str">
            <v>4886587</v>
          </cell>
          <cell r="D6311" t="str">
            <v>MDELIVERY</v>
          </cell>
          <cell r="E6311" t="str">
            <v>DESPACHO</v>
          </cell>
          <cell r="F6311" t="str">
            <v>NORMAL</v>
          </cell>
          <cell r="G6311" t="str">
            <v>031080004886587</v>
          </cell>
          <cell r="H6311">
            <v>44963</v>
          </cell>
          <cell r="I6311" t="str">
            <v>ENTREGADO</v>
          </cell>
          <cell r="J6311">
            <v>44966</v>
          </cell>
          <cell r="K6311" t="str">
            <v>PABLO CRISTIAN PALMA VERA</v>
          </cell>
          <cell r="L6311" t="str">
            <v>SAN CAMILO CALLE H  SN CALLE NOVENA</v>
          </cell>
        </row>
        <row r="6312">
          <cell r="A6312" t="str">
            <v>4886634</v>
          </cell>
          <cell r="B6312">
            <v>510119</v>
          </cell>
          <cell r="C6312" t="str">
            <v>4886634</v>
          </cell>
          <cell r="D6312" t="str">
            <v>MDELIVERY</v>
          </cell>
          <cell r="E6312" t="str">
            <v>DESPACHO</v>
          </cell>
          <cell r="G6312" t="str">
            <v>FT84100</v>
          </cell>
          <cell r="H6312">
            <v>44963</v>
          </cell>
          <cell r="I6312" t="str">
            <v>ENTREGADO</v>
          </cell>
          <cell r="J6312">
            <v>44964</v>
          </cell>
          <cell r="K6312" t="str">
            <v>RONALD VICENTE ZAMBRANO FLECHER</v>
          </cell>
          <cell r="L6312" t="str">
            <v>TARQUI URB LOMA VISTA  MZ 2671 VILLA 7</v>
          </cell>
        </row>
        <row r="6313">
          <cell r="A6313" t="str">
            <v>4886880</v>
          </cell>
          <cell r="B6313">
            <v>510120</v>
          </cell>
          <cell r="C6313" t="str">
            <v>4886880</v>
          </cell>
          <cell r="D6313" t="str">
            <v>MDELIVERY</v>
          </cell>
          <cell r="E6313" t="str">
            <v>DESPACHO</v>
          </cell>
          <cell r="F6313" t="str">
            <v>NORMAL</v>
          </cell>
          <cell r="G6313" t="str">
            <v>031080004886880</v>
          </cell>
          <cell r="H6313">
            <v>44963</v>
          </cell>
          <cell r="I6313" t="str">
            <v>ENTREGADO</v>
          </cell>
          <cell r="J6313">
            <v>44965</v>
          </cell>
          <cell r="K6313" t="str">
            <v>SARMIENTO CARRILLO FRANCISCO SALVADOR</v>
          </cell>
          <cell r="L6313" t="str">
            <v>LA MATRIZ AV JOAQUIN LALAMA  SN ENTRE BOLIVAR Y SUCRE</v>
          </cell>
        </row>
        <row r="6314">
          <cell r="A6314" t="str">
            <v>4886919</v>
          </cell>
          <cell r="B6314">
            <v>510121</v>
          </cell>
          <cell r="C6314" t="str">
            <v>4886919</v>
          </cell>
          <cell r="D6314" t="str">
            <v>MDELIVERY</v>
          </cell>
          <cell r="E6314" t="str">
            <v>DESPACHO</v>
          </cell>
          <cell r="F6314" t="str">
            <v>NORMAL</v>
          </cell>
          <cell r="G6314" t="str">
            <v>031080004886919</v>
          </cell>
          <cell r="H6314">
            <v>44963</v>
          </cell>
          <cell r="I6314" t="str">
            <v>ENTREGADO</v>
          </cell>
          <cell r="J6314">
            <v>44964</v>
          </cell>
          <cell r="K6314" t="str">
            <v>LEONEL AGUSTIN MEDRANDA MERA</v>
          </cell>
          <cell r="L6314" t="str">
            <v>BOMBOLI VIA QUEVEDO  KM 4 Y MEDIO</v>
          </cell>
        </row>
        <row r="6315">
          <cell r="A6315" t="str">
            <v>4887058</v>
          </cell>
          <cell r="B6315">
            <v>510122</v>
          </cell>
          <cell r="C6315" t="str">
            <v>4887058</v>
          </cell>
          <cell r="D6315" t="str">
            <v>MDELIVERY</v>
          </cell>
          <cell r="E6315" t="str">
            <v>DESPACHO</v>
          </cell>
          <cell r="F6315" t="str">
            <v>NORMAL</v>
          </cell>
          <cell r="G6315" t="str">
            <v>031080004887058</v>
          </cell>
          <cell r="H6315">
            <v>44963</v>
          </cell>
          <cell r="I6315" t="str">
            <v>ENTREGADO</v>
          </cell>
          <cell r="J6315">
            <v>44966</v>
          </cell>
          <cell r="K6315" t="str">
            <v>MARIA ISABEL BRICENO QUEZADA</v>
          </cell>
          <cell r="L6315" t="str">
            <v>LOJA  AV OCCIDENTAL  SN  Y ADOLFO VALAREZO</v>
          </cell>
        </row>
        <row r="6316">
          <cell r="A6316" t="str">
            <v>4887081</v>
          </cell>
          <cell r="B6316">
            <v>510123</v>
          </cell>
          <cell r="C6316" t="str">
            <v>4887081</v>
          </cell>
          <cell r="D6316" t="str">
            <v>MDELIVERY</v>
          </cell>
          <cell r="E6316" t="str">
            <v>DESPACHO</v>
          </cell>
          <cell r="F6316" t="str">
            <v>NORMAL</v>
          </cell>
          <cell r="G6316" t="str">
            <v>031080004887081</v>
          </cell>
          <cell r="H6316">
            <v>44963</v>
          </cell>
          <cell r="I6316" t="str">
            <v>ENTREGADO</v>
          </cell>
          <cell r="J6316">
            <v>44965</v>
          </cell>
          <cell r="K6316" t="str">
            <v>RAI XAVIER LAINEZ VARGAS</v>
          </cell>
          <cell r="L6316" t="str">
            <v>CAMILO PONCE  AV UNIVERSITARIA  1403 AV CLEMENTE BAQUERIZO</v>
          </cell>
        </row>
        <row r="6317">
          <cell r="A6317" t="str">
            <v>20647</v>
          </cell>
          <cell r="B6317">
            <v>510124</v>
          </cell>
          <cell r="C6317" t="str">
            <v>20647</v>
          </cell>
          <cell r="D6317" t="str">
            <v>MDELIVERY</v>
          </cell>
          <cell r="E6317" t="str">
            <v>DESPACHO</v>
          </cell>
          <cell r="F6317" t="str">
            <v>NORMAL</v>
          </cell>
          <cell r="G6317" t="str">
            <v>FT84270</v>
          </cell>
          <cell r="H6317">
            <v>44963</v>
          </cell>
          <cell r="I6317" t="str">
            <v>ENTREGADO</v>
          </cell>
          <cell r="J6317">
            <v>44964</v>
          </cell>
          <cell r="K6317" t="str">
            <v>ALEX MARCELINO  CAIZA</v>
          </cell>
          <cell r="L6317" t="str">
            <v>COMITE DEL PUEBLO CALLE AV ELOY ALFARO DELGADO SN Y AV JUAN MOLINEROS</v>
          </cell>
        </row>
        <row r="6318">
          <cell r="A6318" t="str">
            <v>21567</v>
          </cell>
          <cell r="B6318">
            <v>510125</v>
          </cell>
          <cell r="C6318" t="str">
            <v>21567</v>
          </cell>
          <cell r="D6318" t="str">
            <v>MDELIVERY</v>
          </cell>
          <cell r="E6318" t="str">
            <v>DESPACHO</v>
          </cell>
          <cell r="F6318" t="str">
            <v>NORMAL</v>
          </cell>
          <cell r="G6318" t="str">
            <v>031080000021567</v>
          </cell>
          <cell r="H6318">
            <v>44963</v>
          </cell>
          <cell r="I6318" t="str">
            <v>ENTREGADO</v>
          </cell>
          <cell r="J6318">
            <v>44967</v>
          </cell>
          <cell r="K6318" t="str">
            <v>JONATHAN GABRIEL CALDERON PLUAS</v>
          </cell>
          <cell r="L6318" t="str">
            <v>SANTA LUCIA AV 3 DE FEBRERO  SN  Y LADY GARCIA</v>
          </cell>
        </row>
        <row r="6319">
          <cell r="A6319" t="str">
            <v>25000</v>
          </cell>
          <cell r="B6319">
            <v>510127</v>
          </cell>
          <cell r="C6319" t="str">
            <v>25000</v>
          </cell>
          <cell r="D6319" t="str">
            <v>MDELIVERY</v>
          </cell>
          <cell r="E6319" t="str">
            <v>DESPACHO</v>
          </cell>
          <cell r="F6319" t="str">
            <v>NORMAL</v>
          </cell>
          <cell r="G6319" t="str">
            <v>FT84105</v>
          </cell>
          <cell r="H6319">
            <v>44963</v>
          </cell>
          <cell r="I6319" t="str">
            <v>ENTREGADO</v>
          </cell>
          <cell r="J6319">
            <v>44964</v>
          </cell>
          <cell r="K6319" t="str">
            <v>ALFREDO ISMAEL INTRIAGO PAVON</v>
          </cell>
          <cell r="L6319" t="str">
            <v>TARQUI   CALLE  13E NE SN AV JUAN TANCAMARENGO</v>
          </cell>
        </row>
        <row r="6320">
          <cell r="A6320" t="str">
            <v>25302</v>
          </cell>
          <cell r="B6320">
            <v>510128</v>
          </cell>
          <cell r="C6320" t="str">
            <v>25302</v>
          </cell>
          <cell r="D6320" t="str">
            <v>MDELIVERY</v>
          </cell>
          <cell r="E6320" t="str">
            <v>DESPACHO</v>
          </cell>
          <cell r="F6320" t="str">
            <v>NORMAL</v>
          </cell>
          <cell r="G6320" t="str">
            <v>FT84102</v>
          </cell>
          <cell r="H6320">
            <v>44963</v>
          </cell>
          <cell r="I6320" t="str">
            <v>ENTREGADO</v>
          </cell>
          <cell r="J6320">
            <v>44964</v>
          </cell>
          <cell r="K6320" t="str">
            <v>OSCAR PATRICIO  MURE HOLGUIN</v>
          </cell>
          <cell r="L6320" t="str">
            <v>BOLIVAR  CALLE HUANCAVILCA  169 Y MONTUFAR</v>
          </cell>
        </row>
        <row r="6321">
          <cell r="A6321" t="str">
            <v>25379</v>
          </cell>
          <cell r="B6321">
            <v>510129</v>
          </cell>
          <cell r="C6321" t="str">
            <v>25379</v>
          </cell>
          <cell r="D6321" t="str">
            <v>MDELIVERY</v>
          </cell>
          <cell r="E6321" t="str">
            <v>DESPACHO</v>
          </cell>
          <cell r="F6321" t="str">
            <v>DERIVADO PICK UP</v>
          </cell>
          <cell r="G6321" t="str">
            <v>031080000025379</v>
          </cell>
          <cell r="H6321">
            <v>44963</v>
          </cell>
          <cell r="I6321" t="str">
            <v>ENTREGADO</v>
          </cell>
          <cell r="J6321">
            <v>44964</v>
          </cell>
          <cell r="K6321" t="str">
            <v>ALEX JOEL DIAZ VALVERDE</v>
          </cell>
          <cell r="L6321" t="str">
            <v>OFICINA TRAMACO PORTETE</v>
          </cell>
        </row>
        <row r="6322">
          <cell r="A6322" t="str">
            <v>25619</v>
          </cell>
          <cell r="B6322">
            <v>510130</v>
          </cell>
          <cell r="C6322" t="str">
            <v>25619</v>
          </cell>
          <cell r="D6322" t="str">
            <v>MDELIVERY</v>
          </cell>
          <cell r="E6322" t="str">
            <v>DESPACHO</v>
          </cell>
          <cell r="F6322" t="str">
            <v>NORMAL</v>
          </cell>
          <cell r="G6322" t="str">
            <v>031080000025619</v>
          </cell>
          <cell r="H6322">
            <v>44963</v>
          </cell>
          <cell r="I6322" t="str">
            <v>ENTREGADO</v>
          </cell>
          <cell r="J6322">
            <v>44966</v>
          </cell>
          <cell r="K6322" t="str">
            <v>DIEGO ARMANDO SALAZAR CAMPOVERDE</v>
          </cell>
          <cell r="L6322" t="str">
            <v>NUEVA LOJA  VIA QUITO  KM 2 Y MEDIO</v>
          </cell>
        </row>
        <row r="6323">
          <cell r="A6323" t="str">
            <v>26288</v>
          </cell>
          <cell r="B6323">
            <v>510131</v>
          </cell>
          <cell r="C6323" t="str">
            <v>26288</v>
          </cell>
          <cell r="D6323" t="str">
            <v>MDELIVERY</v>
          </cell>
          <cell r="E6323" t="str">
            <v>DESPACHO</v>
          </cell>
          <cell r="F6323" t="str">
            <v>NORMAL</v>
          </cell>
          <cell r="G6323" t="str">
            <v>FT84116</v>
          </cell>
          <cell r="H6323">
            <v>44963</v>
          </cell>
          <cell r="I6323" t="str">
            <v>ENTREGADO</v>
          </cell>
          <cell r="J6323">
            <v>44964</v>
          </cell>
          <cell r="K6323" t="str">
            <v>TALIA ANABEL SANCHEZ VALDEZ</v>
          </cell>
          <cell r="L6323" t="str">
            <v>CALDERON CALLE PASCUAL AGUIRRE  SN Y LOS ANGELES</v>
          </cell>
        </row>
        <row r="6324">
          <cell r="A6324" t="str">
            <v>26947</v>
          </cell>
          <cell r="B6324">
            <v>510132</v>
          </cell>
          <cell r="C6324" t="str">
            <v>26947</v>
          </cell>
          <cell r="D6324" t="str">
            <v>MDELIVERY</v>
          </cell>
          <cell r="E6324" t="str">
            <v>DESPACHO</v>
          </cell>
          <cell r="F6324" t="str">
            <v>DERIVADO PICK UP</v>
          </cell>
          <cell r="G6324" t="str">
            <v>031080000026947</v>
          </cell>
          <cell r="H6324">
            <v>44963</v>
          </cell>
          <cell r="I6324" t="str">
            <v>ENTREGADO</v>
          </cell>
          <cell r="J6324">
            <v>44970</v>
          </cell>
          <cell r="K6324" t="str">
            <v>DANIEL JAVIER FRANCO ANGULO</v>
          </cell>
          <cell r="L6324" t="str">
            <v>OFICINA TRAMACO JIPIJAPA</v>
          </cell>
        </row>
        <row r="6325">
          <cell r="A6325" t="str">
            <v>27000</v>
          </cell>
          <cell r="B6325">
            <v>510133</v>
          </cell>
          <cell r="C6325" t="str">
            <v>27000</v>
          </cell>
          <cell r="D6325" t="str">
            <v>MDELIVERY</v>
          </cell>
          <cell r="E6325" t="str">
            <v>DESPACHO</v>
          </cell>
          <cell r="F6325" t="str">
            <v>DERIVADO PICK UP</v>
          </cell>
          <cell r="G6325" t="str">
            <v>031080000027000</v>
          </cell>
          <cell r="H6325">
            <v>44963</v>
          </cell>
          <cell r="I6325" t="str">
            <v>ENTREGADO</v>
          </cell>
          <cell r="J6325">
            <v>44966</v>
          </cell>
          <cell r="K6325" t="str">
            <v>LEONARDO ELOY MANCHENO QUIZHPI</v>
          </cell>
          <cell r="L6325" t="str">
            <v>OFICINA TRAMACO PORTETE</v>
          </cell>
        </row>
        <row r="6326">
          <cell r="A6326" t="str">
            <v>2493239</v>
          </cell>
          <cell r="B6326">
            <v>510078</v>
          </cell>
          <cell r="C6326" t="str">
            <v>2493239</v>
          </cell>
          <cell r="D6326" t="str">
            <v>MDELIVERY</v>
          </cell>
          <cell r="E6326" t="str">
            <v>DESPACHO</v>
          </cell>
          <cell r="F6326" t="str">
            <v>NORMAL</v>
          </cell>
          <cell r="G6326" t="str">
            <v>031080002493239</v>
          </cell>
          <cell r="H6326">
            <v>44963</v>
          </cell>
          <cell r="I6326" t="str">
            <v>DEVOLUCION_EN_PROCESO</v>
          </cell>
          <cell r="J6326">
            <v>44973</v>
          </cell>
          <cell r="K6326" t="str">
            <v>LINO ARTURO ROJAS PEREZ_LINO ARTURO ROJAS PEREZ</v>
          </cell>
          <cell r="L6326" t="str">
            <v>CALLE GARCIA MORENO YPEDRO MONDRAGON A MEDIA CUADRA DEL CUERPO DE BOMBEROS CASA CON PAREDES COLOR BLANCAS CON PILARES COLOR CAFE UNICA CASA NUEVA</v>
          </cell>
        </row>
        <row r="6327">
          <cell r="A6327" t="str">
            <v>2493245</v>
          </cell>
          <cell r="B6327">
            <v>510079</v>
          </cell>
          <cell r="C6327" t="str">
            <v>2493245</v>
          </cell>
          <cell r="D6327" t="str">
            <v>MDELIVERY</v>
          </cell>
          <cell r="E6327" t="str">
            <v>DESPACHO</v>
          </cell>
          <cell r="F6327" t="str">
            <v>NORMAL</v>
          </cell>
          <cell r="G6327" t="str">
            <v>FT84275</v>
          </cell>
          <cell r="H6327">
            <v>44963</v>
          </cell>
          <cell r="I6327" t="str">
            <v>ENTREGADO</v>
          </cell>
          <cell r="J6327">
            <v>44964</v>
          </cell>
          <cell r="K6327" t="str">
            <v xml:space="preserve">Jesus Crespo_COMERCIALIZADORA TRAMA COLOR MULTITEXTIL CIA LTDA </v>
          </cell>
          <cell r="L6327" t="str">
            <v xml:space="preserve"> Pichincha Quito Autopista Manuel Cordova Galarza N3 843 entrada a galpones Madeval Pomasqui </v>
          </cell>
        </row>
        <row r="6328">
          <cell r="A6328" t="str">
            <v>2493250</v>
          </cell>
          <cell r="B6328">
            <v>510080</v>
          </cell>
          <cell r="C6328" t="str">
            <v>2493250</v>
          </cell>
          <cell r="D6328" t="str">
            <v>MDELIVERY</v>
          </cell>
          <cell r="E6328" t="str">
            <v>DESPACHO</v>
          </cell>
          <cell r="F6328" t="str">
            <v>NORMAL</v>
          </cell>
          <cell r="G6328" t="str">
            <v>031080002493250</v>
          </cell>
          <cell r="H6328">
            <v>44963</v>
          </cell>
          <cell r="I6328" t="str">
            <v>ENTREGADO</v>
          </cell>
          <cell r="J6328">
            <v>44964</v>
          </cell>
          <cell r="K6328" t="str">
            <v>ALEJANDRO HUMBERTO LEY SUBIA_ALEJANDRO HUMBERTO LEY SUBIA</v>
          </cell>
          <cell r="L6328" t="str">
            <v>URBANIZACION ARBOLETA MZ 27 VILLA 9</v>
          </cell>
        </row>
        <row r="6329">
          <cell r="A6329" t="str">
            <v>2493251</v>
          </cell>
          <cell r="B6329">
            <v>510081</v>
          </cell>
          <cell r="C6329" t="str">
            <v>2493251</v>
          </cell>
          <cell r="D6329" t="str">
            <v>MDELIVERY</v>
          </cell>
          <cell r="E6329" t="str">
            <v>DESPACHO</v>
          </cell>
          <cell r="F6329" t="str">
            <v>NORMAL</v>
          </cell>
          <cell r="G6329" t="str">
            <v>FT84229</v>
          </cell>
          <cell r="H6329">
            <v>44963</v>
          </cell>
          <cell r="I6329" t="str">
            <v>ENTREGADO</v>
          </cell>
          <cell r="J6329">
            <v>44964</v>
          </cell>
          <cell r="K6329" t="str">
            <v xml:space="preserve">MEDICAL GATE CENTROS MEDICOS O Y C S A S _MEDICAL GATE CENTROS MEDICOS O Y C S A S </v>
          </cell>
          <cell r="L6329" t="str">
            <v xml:space="preserve"> AV DE LA PRENSA N51 222 Y RiO ARAJUNO REFERENCIA SECTOR BICENTENARIO JUNTO A LA FaBRICA DE CEDAL </v>
          </cell>
        </row>
        <row r="6330">
          <cell r="A6330" t="str">
            <v>2493257</v>
          </cell>
          <cell r="B6330">
            <v>510082</v>
          </cell>
          <cell r="C6330" t="str">
            <v>2493257</v>
          </cell>
          <cell r="D6330" t="str">
            <v>MDELIVERY</v>
          </cell>
          <cell r="E6330" t="str">
            <v>DESPACHO</v>
          </cell>
          <cell r="F6330" t="str">
            <v>NORMAL</v>
          </cell>
          <cell r="G6330" t="str">
            <v>FT84276</v>
          </cell>
          <cell r="H6330">
            <v>44963</v>
          </cell>
          <cell r="I6330" t="str">
            <v>ENTREGADO</v>
          </cell>
          <cell r="J6330">
            <v>44964</v>
          </cell>
          <cell r="K6330" t="str">
            <v xml:space="preserve">Jesus Crespo_TEXTILES COTOPAXI XPOTEXTIL CIA LTDA </v>
          </cell>
          <cell r="L6330" t="str">
            <v xml:space="preserve"> Pichincha Quito Autopista Manuel Cordova Galarza N3 843 entrada a galpones Madeval Pomasqui </v>
          </cell>
        </row>
        <row r="6331">
          <cell r="A6331" t="str">
            <v>2493262</v>
          </cell>
          <cell r="B6331">
            <v>510083</v>
          </cell>
          <cell r="C6331" t="str">
            <v>2493262</v>
          </cell>
          <cell r="D6331" t="str">
            <v>MDELIVERY</v>
          </cell>
          <cell r="E6331" t="str">
            <v>DESPACHO</v>
          </cell>
          <cell r="F6331" t="str">
            <v>NORMAL</v>
          </cell>
          <cell r="G6331" t="str">
            <v>031080002493262</v>
          </cell>
          <cell r="H6331">
            <v>44963</v>
          </cell>
          <cell r="I6331" t="str">
            <v>INCIDENCIA</v>
          </cell>
          <cell r="J6331">
            <v>44973</v>
          </cell>
          <cell r="K6331" t="str">
            <v>EDUARDO XAVIER BAREN ZAMBRANO_EDUARDO XAVIER BAREN ZAMBRANO</v>
          </cell>
          <cell r="L6331" t="str">
            <v>GUAYAS CIUDADELA 9 DE OCTUBRE CALLE L CASA DE UN PISO DEPOSITO DE CERVEZA EL MANABA COMUNICARSE CON EL CLIENTE ANTES DE IR AL LUGAR</v>
          </cell>
        </row>
        <row r="6332">
          <cell r="A6332" t="str">
            <v>2493265</v>
          </cell>
          <cell r="B6332">
            <v>510085</v>
          </cell>
          <cell r="C6332" t="str">
            <v>2493265</v>
          </cell>
          <cell r="D6332" t="str">
            <v>MDELIVERY</v>
          </cell>
          <cell r="E6332" t="str">
            <v>DESPACHO</v>
          </cell>
          <cell r="F6332" t="str">
            <v>NORMAL</v>
          </cell>
          <cell r="G6332" t="str">
            <v>FT84175</v>
          </cell>
          <cell r="H6332">
            <v>44963</v>
          </cell>
          <cell r="I6332" t="str">
            <v>ENTREGADO</v>
          </cell>
          <cell r="J6332">
            <v>44964</v>
          </cell>
          <cell r="K6332" t="str">
            <v xml:space="preserve">Ing Priscila Rugel_HOTEL COLON GUAYAQUIL S A </v>
          </cell>
          <cell r="L6332" t="str">
            <v>Av Francisco de Orellana y V Hugo Sicouret Hotel Hilton Colon Guayaquil Dpto de Sistemas</v>
          </cell>
        </row>
        <row r="6333">
          <cell r="A6333" t="str">
            <v>2493266</v>
          </cell>
          <cell r="B6333">
            <v>510086</v>
          </cell>
          <cell r="C6333" t="str">
            <v>2493266</v>
          </cell>
          <cell r="D6333" t="str">
            <v>MDELIVERY</v>
          </cell>
          <cell r="E6333" t="str">
            <v>DESPACHO</v>
          </cell>
          <cell r="F6333" t="str">
            <v>NORMAL</v>
          </cell>
          <cell r="G6333" t="str">
            <v>FT84170</v>
          </cell>
          <cell r="H6333">
            <v>44963</v>
          </cell>
          <cell r="I6333" t="str">
            <v>ENTREGADO</v>
          </cell>
          <cell r="J6333">
            <v>44964</v>
          </cell>
          <cell r="K6333" t="str">
            <v>Marjorie Chamba SHIRMA MANJARREZ 0958899375_COMITE DE EMPRESA DE LOS TRABAJADORES DE CONTECON</v>
          </cell>
          <cell r="L6333" t="str">
            <v xml:space="preserve"> GUAYAS GUAYAQUIL Av 25 e julio diagonal a la primax Complejo de Ingenieros civiles del Guayas referencia pared y porton naranja Lunes a viernes Horario 9 30 a 17 30 </v>
          </cell>
        </row>
        <row r="6334">
          <cell r="A6334" t="str">
            <v>2493267</v>
          </cell>
          <cell r="B6334">
            <v>510087</v>
          </cell>
          <cell r="C6334" t="str">
            <v>2493267</v>
          </cell>
          <cell r="D6334" t="str">
            <v>MDELIVERY</v>
          </cell>
          <cell r="E6334" t="str">
            <v>DESPACHO</v>
          </cell>
          <cell r="F6334" t="str">
            <v>NORMAL</v>
          </cell>
          <cell r="G6334" t="str">
            <v>FT84250</v>
          </cell>
          <cell r="H6334">
            <v>44963</v>
          </cell>
          <cell r="I6334" t="str">
            <v>ENTREGADO</v>
          </cell>
          <cell r="J6334">
            <v>44964</v>
          </cell>
          <cell r="K6334" t="str">
            <v>NANCY PATRICIA INACAZA AYO_BANCO INTERNACIONAL</v>
          </cell>
          <cell r="L6334" t="str">
            <v>Agencia Sangolqui Direccion Venezuela y Montufar esquina Edf Jijon y CaamaNo</v>
          </cell>
        </row>
        <row r="6335">
          <cell r="A6335" t="str">
            <v>2493272</v>
          </cell>
          <cell r="B6335">
            <v>510088</v>
          </cell>
          <cell r="C6335" t="str">
            <v>2493272</v>
          </cell>
          <cell r="D6335" t="str">
            <v>MDELIVERY</v>
          </cell>
          <cell r="E6335" t="str">
            <v>DESPACHO</v>
          </cell>
          <cell r="F6335" t="str">
            <v>NORMAL</v>
          </cell>
          <cell r="G6335" t="str">
            <v>031080002493272</v>
          </cell>
          <cell r="H6335">
            <v>44963</v>
          </cell>
          <cell r="I6335" t="str">
            <v>ENTREGADO</v>
          </cell>
          <cell r="J6335">
            <v>44964</v>
          </cell>
          <cell r="K6335" t="str">
            <v xml:space="preserve">rosa hernandez_INDUSTRIA ECUATORIANA METAL MECANICA INEM C A </v>
          </cell>
          <cell r="L6335" t="str">
            <v xml:space="preserve"> GUAYAQUIL NORTE VIA DAULE km Km 16 5 via Daule calle Bronce S N y Av Pascuales DIAGONAL A LA CERVCERIA NACIOANL OFICINAS DE INEMCA </v>
          </cell>
        </row>
        <row r="6336">
          <cell r="A6336" t="str">
            <v>2493273</v>
          </cell>
          <cell r="B6336">
            <v>510089</v>
          </cell>
          <cell r="C6336" t="str">
            <v>2493273</v>
          </cell>
          <cell r="D6336" t="str">
            <v>MDELIVERY</v>
          </cell>
          <cell r="E6336" t="str">
            <v>DESPACHO</v>
          </cell>
          <cell r="F6336" t="str">
            <v>NORMAL</v>
          </cell>
          <cell r="G6336" t="str">
            <v>FT84187</v>
          </cell>
          <cell r="H6336">
            <v>44963</v>
          </cell>
          <cell r="I6336" t="str">
            <v>ENTREGADO</v>
          </cell>
          <cell r="J6336">
            <v>44964</v>
          </cell>
          <cell r="K6336" t="str">
            <v xml:space="preserve">freddy neira_MASAMADRE S A </v>
          </cell>
          <cell r="L6336" t="str">
            <v xml:space="preserve"> urdesa avenida las lomas 316 local de masamadre frente al supermaxi nuevo </v>
          </cell>
        </row>
        <row r="6337">
          <cell r="A6337" t="str">
            <v>2493279</v>
          </cell>
          <cell r="B6337">
            <v>510090</v>
          </cell>
          <cell r="C6337" t="str">
            <v>2493279</v>
          </cell>
          <cell r="D6337" t="str">
            <v>MDELIVERY</v>
          </cell>
          <cell r="E6337" t="str">
            <v>DESPACHO</v>
          </cell>
          <cell r="F6337" t="str">
            <v>NORMAL</v>
          </cell>
          <cell r="G6337" t="str">
            <v>FT84247</v>
          </cell>
          <cell r="H6337">
            <v>44963</v>
          </cell>
          <cell r="I6337" t="str">
            <v>ENTREGADO</v>
          </cell>
          <cell r="J6337">
            <v>44964</v>
          </cell>
          <cell r="K6337" t="str">
            <v xml:space="preserve">Jesus Crespo_COMERCIALIZADORA TRAMA COLOR MULTITEXTIL CIA LTDA </v>
          </cell>
          <cell r="L6337" t="str">
            <v xml:space="preserve"> autopista manuel cordova galarza n3 843 entrada a galpones Madeval Pomasqui </v>
          </cell>
        </row>
        <row r="6338">
          <cell r="A6338" t="str">
            <v>2493287</v>
          </cell>
          <cell r="B6338">
            <v>510091</v>
          </cell>
          <cell r="C6338" t="str">
            <v>2493287</v>
          </cell>
          <cell r="D6338" t="str">
            <v>MDELIVERY</v>
          </cell>
          <cell r="E6338" t="str">
            <v>DESPACHO</v>
          </cell>
          <cell r="F6338" t="str">
            <v>NORMAL</v>
          </cell>
          <cell r="G6338" t="str">
            <v>FT84183</v>
          </cell>
          <cell r="H6338">
            <v>44963</v>
          </cell>
          <cell r="I6338" t="str">
            <v>ENTREGADO</v>
          </cell>
          <cell r="J6338">
            <v>44964</v>
          </cell>
          <cell r="K6338" t="str">
            <v xml:space="preserve">Blanca Hidalgo_E O A SERVICIO S A </v>
          </cell>
          <cell r="L6338" t="str">
            <v xml:space="preserve"> GUAYAS GUAYAQUIL CALLE PUBLICA S N Y AV CARLOS JULIO AROSEMENA ATT JUAN MARTIN SCHOTEL EDF 2PS PLOMO CONHO DE VINO </v>
          </cell>
        </row>
        <row r="6339">
          <cell r="A6339" t="str">
            <v>2493316</v>
          </cell>
          <cell r="B6339">
            <v>510092</v>
          </cell>
          <cell r="C6339" t="str">
            <v>2493316</v>
          </cell>
          <cell r="D6339" t="str">
            <v>MDELIVERY</v>
          </cell>
          <cell r="E6339" t="str">
            <v>DESPACHO</v>
          </cell>
          <cell r="F6339" t="str">
            <v>NORMAL</v>
          </cell>
          <cell r="G6339" t="str">
            <v>FT84294</v>
          </cell>
          <cell r="H6339">
            <v>44963</v>
          </cell>
          <cell r="I6339" t="str">
            <v>ENTREGADO</v>
          </cell>
          <cell r="J6339">
            <v>44965</v>
          </cell>
          <cell r="K6339" t="str">
            <v>JORGE ANDRES MADERO RADA_JORGE ANDRES MADERO RADA</v>
          </cell>
          <cell r="L6339" t="str">
            <v>MAPASINGUE ESTE AVENIDA CUARTA 307 ENTRE CALLE QUINTA Y SEPTIMA GUAYAS GUAYAQUIL</v>
          </cell>
        </row>
        <row r="6340">
          <cell r="A6340" t="str">
            <v>2493317</v>
          </cell>
          <cell r="B6340">
            <v>510093</v>
          </cell>
          <cell r="C6340" t="str">
            <v>2493317</v>
          </cell>
          <cell r="D6340" t="str">
            <v>MDELIVERY</v>
          </cell>
          <cell r="E6340" t="str">
            <v>DESPACHO</v>
          </cell>
          <cell r="F6340" t="str">
            <v>NORMAL</v>
          </cell>
          <cell r="G6340" t="str">
            <v>031080002493317</v>
          </cell>
          <cell r="H6340">
            <v>44963</v>
          </cell>
          <cell r="I6340" t="str">
            <v>ENTREGADO</v>
          </cell>
          <cell r="J6340">
            <v>44964</v>
          </cell>
          <cell r="K6340" t="str">
            <v>MARGARITA DEL PILAR RODRIGUEZ GARCIA_MARGARITA DEL PILAR RODRIGUEZ GARCIA</v>
          </cell>
          <cell r="L6340" t="str">
            <v>El Recreo 5 etapa Manzana 555 via 15 despues del Gym Club color de porton en rejas color gris</v>
          </cell>
        </row>
        <row r="6341">
          <cell r="A6341" t="str">
            <v>2493318</v>
          </cell>
          <cell r="B6341">
            <v>510094</v>
          </cell>
          <cell r="C6341" t="str">
            <v>2493318</v>
          </cell>
          <cell r="D6341" t="str">
            <v>MDELIVERY</v>
          </cell>
          <cell r="E6341" t="str">
            <v>DESPACHO</v>
          </cell>
          <cell r="F6341" t="str">
            <v>NORMAL</v>
          </cell>
          <cell r="G6341" t="str">
            <v>031080002493318</v>
          </cell>
          <cell r="H6341">
            <v>44963</v>
          </cell>
          <cell r="I6341" t="str">
            <v>ENTREGADO</v>
          </cell>
          <cell r="J6341">
            <v>44971</v>
          </cell>
          <cell r="K6341" t="str">
            <v>EMILIO RICARDO LLERENA NUNEZ_EMILIO RICARDO LLERENA NUNEZ</v>
          </cell>
          <cell r="L6341" t="str">
            <v>CANTON QUERO CASERIO ILIMPECHICO CALLE 11 DE ENERO SN A DOS CUADRAS DEL ESTADIO SAN GERMAN</v>
          </cell>
        </row>
        <row r="6342">
          <cell r="A6342" t="str">
            <v>2493319</v>
          </cell>
          <cell r="B6342">
            <v>510095</v>
          </cell>
          <cell r="C6342" t="str">
            <v>2493319</v>
          </cell>
          <cell r="D6342" t="str">
            <v>MDELIVERY</v>
          </cell>
          <cell r="E6342" t="str">
            <v>DESPACHO</v>
          </cell>
          <cell r="F6342" t="str">
            <v>NORMAL</v>
          </cell>
          <cell r="G6342" t="str">
            <v>FT84214</v>
          </cell>
          <cell r="H6342">
            <v>44963</v>
          </cell>
          <cell r="I6342" t="str">
            <v>ENTREGADO</v>
          </cell>
          <cell r="J6342">
            <v>44967</v>
          </cell>
          <cell r="K6342" t="str">
            <v>KARLA GABRIELA OCHOA DUARTE</v>
          </cell>
          <cell r="L6342" t="str">
            <v>GUAYAQUIL EDIFICIO LA PREVISORA 9 DE OCTUBRE Y MALECON PISO 21</v>
          </cell>
        </row>
        <row r="6343">
          <cell r="A6343" t="str">
            <v>2493321</v>
          </cell>
          <cell r="B6343">
            <v>510096</v>
          </cell>
          <cell r="C6343" t="str">
            <v>2493321</v>
          </cell>
          <cell r="D6343" t="str">
            <v>MDELIVERY</v>
          </cell>
          <cell r="E6343" t="str">
            <v>DESPACHO</v>
          </cell>
          <cell r="F6343" t="str">
            <v>NORMAL</v>
          </cell>
          <cell r="G6343" t="str">
            <v>FT84176</v>
          </cell>
          <cell r="H6343">
            <v>44963</v>
          </cell>
          <cell r="I6343" t="str">
            <v>ENTREGADO</v>
          </cell>
          <cell r="J6343">
            <v>44964</v>
          </cell>
          <cell r="K6343" t="str">
            <v xml:space="preserve">Cristhian Gavilanez Garcia_BANCO GUAYAQUIL S A </v>
          </cell>
          <cell r="L6343" t="str">
            <v>P Icaza y Pichincha edificio principal Banco Guayaquil 3er piso</v>
          </cell>
        </row>
        <row r="6344">
          <cell r="A6344" t="str">
            <v>2493322</v>
          </cell>
          <cell r="B6344">
            <v>510097</v>
          </cell>
          <cell r="C6344" t="str">
            <v>2493322</v>
          </cell>
          <cell r="D6344" t="str">
            <v>MDELIVERY</v>
          </cell>
          <cell r="E6344" t="str">
            <v>DESPACHO</v>
          </cell>
          <cell r="F6344" t="str">
            <v>NORMAL</v>
          </cell>
          <cell r="G6344" t="str">
            <v>FT84251</v>
          </cell>
          <cell r="H6344">
            <v>44963</v>
          </cell>
          <cell r="I6344" t="str">
            <v>ENTREGADO</v>
          </cell>
          <cell r="J6344">
            <v>44964</v>
          </cell>
          <cell r="K6344" t="str">
            <v>Holger Rolando Santillan Galarza_COOPERATIVA DE AHORRO Y CREDITO DE LOS EMPLEADOS D</v>
          </cell>
          <cell r="L6344" t="str">
            <v>Francisco de Orellana y Alba Calderon Cumbaya Planta Cerveceria Nacional camino antiguo a Tumbaco</v>
          </cell>
        </row>
        <row r="6345">
          <cell r="A6345" t="str">
            <v>2493323</v>
          </cell>
          <cell r="B6345">
            <v>510098</v>
          </cell>
          <cell r="C6345" t="str">
            <v>2493323</v>
          </cell>
          <cell r="D6345" t="str">
            <v>MDELIVERY</v>
          </cell>
          <cell r="E6345" t="str">
            <v>DESPACHO</v>
          </cell>
          <cell r="F6345" t="str">
            <v>NORMAL</v>
          </cell>
          <cell r="G6345" t="str">
            <v>FT84248</v>
          </cell>
          <cell r="H6345">
            <v>44963</v>
          </cell>
          <cell r="I6345" t="str">
            <v>ENTREGADO</v>
          </cell>
          <cell r="J6345">
            <v>44964</v>
          </cell>
          <cell r="K6345" t="str">
            <v xml:space="preserve">LEONOR CEDENO_BANCO GUAYAQUIL S A </v>
          </cell>
          <cell r="L6345" t="str">
            <v>12 DE OCTUBRE Y LUIS CORDERO World Trade Center AGENCIA BANCO GUAYAQUIL</v>
          </cell>
        </row>
        <row r="6346">
          <cell r="A6346" t="str">
            <v>2493324</v>
          </cell>
          <cell r="B6346">
            <v>510099</v>
          </cell>
          <cell r="C6346" t="str">
            <v>2493324</v>
          </cell>
          <cell r="D6346" t="str">
            <v>MDELIVERY</v>
          </cell>
          <cell r="E6346" t="str">
            <v>DESPACHO</v>
          </cell>
          <cell r="F6346" t="str">
            <v>NORMAL</v>
          </cell>
          <cell r="G6346" t="str">
            <v>FT84240</v>
          </cell>
          <cell r="H6346">
            <v>44963</v>
          </cell>
          <cell r="I6346" t="str">
            <v>ENTREGADO</v>
          </cell>
          <cell r="J6346">
            <v>44964</v>
          </cell>
          <cell r="K6346" t="str">
            <v xml:space="preserve">MARCO COELLO_IDEAL ALAMBREC S A </v>
          </cell>
          <cell r="L6346" t="str">
            <v>DX CALLE S60 E3 423 Y CLL E3E SCTR PARQUE INDUSTRIA L EN LA PANASUR FRTE A NOVA CERO TRAS DE LA FBCA DE ETERNI</v>
          </cell>
        </row>
        <row r="6347">
          <cell r="A6347" t="str">
            <v>2493325</v>
          </cell>
          <cell r="B6347">
            <v>510100</v>
          </cell>
          <cell r="C6347" t="str">
            <v>2493325</v>
          </cell>
          <cell r="D6347" t="str">
            <v>MDELIVERY</v>
          </cell>
          <cell r="E6347" t="str">
            <v>DESPACHO</v>
          </cell>
          <cell r="F6347" t="str">
            <v>NORMAL</v>
          </cell>
          <cell r="G6347" t="str">
            <v>031080002493325</v>
          </cell>
          <cell r="H6347">
            <v>44963</v>
          </cell>
          <cell r="I6347" t="str">
            <v>ENTREGADO</v>
          </cell>
          <cell r="J6347">
            <v>44966</v>
          </cell>
          <cell r="K6347" t="str">
            <v>COELLO GUAMAN DIEGO LEONARDO_BANCO INTERNACIONAL</v>
          </cell>
          <cell r="L6347" t="str">
            <v>Agencia Atahualpa Direccion Av Atahualpa y Nery Pillahuazo</v>
          </cell>
        </row>
        <row r="6348">
          <cell r="A6348" t="str">
            <v>2493327</v>
          </cell>
          <cell r="B6348">
            <v>510101</v>
          </cell>
          <cell r="C6348" t="str">
            <v>2493327</v>
          </cell>
          <cell r="D6348" t="str">
            <v>MDELIVERY</v>
          </cell>
          <cell r="E6348" t="str">
            <v>DESPACHO</v>
          </cell>
          <cell r="F6348" t="str">
            <v>NORMAL</v>
          </cell>
          <cell r="G6348" t="str">
            <v>IC6583</v>
          </cell>
          <cell r="H6348">
            <v>44963</v>
          </cell>
          <cell r="I6348" t="str">
            <v>ENTREGADO</v>
          </cell>
          <cell r="J6348">
            <v>44965</v>
          </cell>
          <cell r="K6348" t="str">
            <v xml:space="preserve">Cesar ProaNo Escandon_BANCO GUAYAQUIL S A </v>
          </cell>
          <cell r="L6348" t="str">
            <v>Av EspaNa y Chapetones frente al Terminal Terrestre en Ag Banco Guayaquil segundo piso En horario de 08 30 a 17 00</v>
          </cell>
        </row>
        <row r="6349">
          <cell r="A6349" t="str">
            <v>2493329</v>
          </cell>
          <cell r="B6349">
            <v>510102</v>
          </cell>
          <cell r="C6349" t="str">
            <v>2493329</v>
          </cell>
          <cell r="D6349" t="str">
            <v>MDELIVERY</v>
          </cell>
          <cell r="E6349" t="str">
            <v>DESPACHO</v>
          </cell>
          <cell r="F6349" t="str">
            <v>NORMAL</v>
          </cell>
          <cell r="G6349" t="str">
            <v>FT84257</v>
          </cell>
          <cell r="H6349">
            <v>44963</v>
          </cell>
          <cell r="I6349" t="str">
            <v>ENTREGADO</v>
          </cell>
          <cell r="J6349">
            <v>44964</v>
          </cell>
          <cell r="K6349" t="str">
            <v>Sofia Alexandra Benitez Recalde_ASOCIACION SOLIDARISTA PROFUTURO</v>
          </cell>
          <cell r="L6349" t="str">
            <v>Holcim Planta Quito Norte Av Manuel Zambrano 200 y 6 de Diciembre</v>
          </cell>
        </row>
        <row r="6350">
          <cell r="A6350" t="str">
            <v>2493240</v>
          </cell>
          <cell r="B6350">
            <v>510029</v>
          </cell>
          <cell r="C6350" t="str">
            <v>2493240</v>
          </cell>
          <cell r="D6350" t="str">
            <v>MDELIVERY</v>
          </cell>
          <cell r="E6350" t="str">
            <v>DESPACHO</v>
          </cell>
          <cell r="F6350" t="str">
            <v>EXPRESS</v>
          </cell>
          <cell r="G6350" t="str">
            <v>FTR46141</v>
          </cell>
          <cell r="H6350">
            <v>44963</v>
          </cell>
          <cell r="I6350" t="str">
            <v>ENTREGADO</v>
          </cell>
          <cell r="J6350">
            <v>44964</v>
          </cell>
          <cell r="K6350" t="str">
            <v>ADRIANA PLAZA_AGUIAR MORALES Y ASOCIADOS S A AGENCIA ASESORA PRODUCTORA DE SEGUROS</v>
          </cell>
          <cell r="L6350" t="str">
            <v>RUIZ DE CASTILLA N30 13 Y ANDAGOYA EDF EXPOCOLOR MZ OFICINA 3</v>
          </cell>
        </row>
        <row r="6351">
          <cell r="A6351" t="str">
            <v>2493252</v>
          </cell>
          <cell r="B6351">
            <v>510030</v>
          </cell>
          <cell r="C6351" t="str">
            <v>2493252</v>
          </cell>
          <cell r="D6351" t="str">
            <v>MDELIVERY</v>
          </cell>
          <cell r="E6351" t="str">
            <v>DESPACHO</v>
          </cell>
          <cell r="F6351" t="str">
            <v>EXPRESS</v>
          </cell>
          <cell r="G6351" t="str">
            <v>FTR46140</v>
          </cell>
          <cell r="H6351">
            <v>44963</v>
          </cell>
          <cell r="I6351" t="str">
            <v>ENTREGADO</v>
          </cell>
          <cell r="J6351">
            <v>44964</v>
          </cell>
          <cell r="K6351" t="str">
            <v>Feddy Pachacama_SEGUROS DEL PICHINCHA S A COMPANIA DE SEGUROS Y REASEGUROS</v>
          </cell>
          <cell r="L6351" t="str">
            <v>Av Gonzalez Suarez N32 346 y CoruNa piso 2</v>
          </cell>
        </row>
        <row r="6352">
          <cell r="A6352" t="str">
            <v>2493264</v>
          </cell>
          <cell r="B6352">
            <v>510031</v>
          </cell>
          <cell r="C6352" t="str">
            <v>2493264</v>
          </cell>
          <cell r="D6352" t="str">
            <v>MDELIVERY</v>
          </cell>
          <cell r="E6352" t="str">
            <v>DESPACHO</v>
          </cell>
          <cell r="F6352" t="str">
            <v>EXPRESS</v>
          </cell>
          <cell r="G6352" t="str">
            <v>FTR46138</v>
          </cell>
          <cell r="H6352">
            <v>44963</v>
          </cell>
          <cell r="I6352" t="str">
            <v>ENTREGADO</v>
          </cell>
          <cell r="J6352">
            <v>44963</v>
          </cell>
          <cell r="K6352" t="str">
            <v xml:space="preserve">PATRICIO PAZMINO_BUSINESS BOX INTERNATIONAL BUSSBOX S A </v>
          </cell>
          <cell r="L6352" t="str">
            <v>sector Cotocollao av De la Prensa N64 43 y Espinoza Polit local de Servientrega Cotocollao</v>
          </cell>
        </row>
        <row r="6353">
          <cell r="A6353" t="str">
            <v>2493269</v>
          </cell>
          <cell r="B6353">
            <v>510032</v>
          </cell>
          <cell r="C6353" t="str">
            <v>2493269</v>
          </cell>
          <cell r="D6353" t="str">
            <v>MDELIVERY</v>
          </cell>
          <cell r="E6353" t="str">
            <v>DESPACHO</v>
          </cell>
          <cell r="F6353" t="str">
            <v>EXPRESS</v>
          </cell>
          <cell r="G6353" t="str">
            <v>FTR46152</v>
          </cell>
          <cell r="H6353">
            <v>44963</v>
          </cell>
          <cell r="I6353" t="str">
            <v>ENTREGADO</v>
          </cell>
          <cell r="J6353">
            <v>44964</v>
          </cell>
          <cell r="K6353" t="str">
            <v xml:space="preserve">Alex Estrella_ANDES PETROLEUM ECUADOR LTD </v>
          </cell>
          <cell r="L6353" t="str">
            <v>Naciones Unidas E10 44 y Republica del Salvador Edifico City Plaza Planta baja</v>
          </cell>
        </row>
        <row r="6354">
          <cell r="A6354" t="str">
            <v>2493274</v>
          </cell>
          <cell r="B6354">
            <v>510033</v>
          </cell>
          <cell r="C6354" t="str">
            <v>2493274</v>
          </cell>
          <cell r="D6354" t="str">
            <v>MDELIVERY</v>
          </cell>
          <cell r="E6354" t="str">
            <v>DESPACHO</v>
          </cell>
          <cell r="F6354" t="str">
            <v>EXPRESS</v>
          </cell>
          <cell r="G6354" t="str">
            <v>FTR46139</v>
          </cell>
          <cell r="H6354">
            <v>44963</v>
          </cell>
          <cell r="I6354" t="str">
            <v>ENTREGADO</v>
          </cell>
          <cell r="J6354">
            <v>44965</v>
          </cell>
          <cell r="K6354" t="str">
            <v xml:space="preserve">OMAR AMBATO_ECOILPET S A </v>
          </cell>
          <cell r="L6354" t="str">
            <v>Av Colon E1 45 y 10 de Agosto Edf CFC piso 3 Ofinas ECOILPET Quito Pichincha</v>
          </cell>
        </row>
        <row r="6355">
          <cell r="A6355" t="str">
            <v>2493281</v>
          </cell>
          <cell r="B6355">
            <v>510034</v>
          </cell>
          <cell r="C6355" t="str">
            <v>2493281</v>
          </cell>
          <cell r="D6355" t="str">
            <v>MDELIVERY</v>
          </cell>
          <cell r="E6355" t="str">
            <v>DESPACHO</v>
          </cell>
          <cell r="F6355" t="str">
            <v>EXPRESS</v>
          </cell>
          <cell r="G6355" t="str">
            <v>FTR46154</v>
          </cell>
          <cell r="H6355">
            <v>44963</v>
          </cell>
          <cell r="I6355" t="str">
            <v>ENTREGADO</v>
          </cell>
          <cell r="J6355">
            <v>44964</v>
          </cell>
          <cell r="K6355" t="str">
            <v>ANA CRISTINA CABRERA_BANCO INTERNACIONAL</v>
          </cell>
          <cell r="L6355" t="str">
            <v>PATRIA Y 9 DE OCTUBRE MATRIZ BANCO INTERNACIONAL AREA DE CORRESPONDENCIA</v>
          </cell>
        </row>
        <row r="6356">
          <cell r="A6356" t="str">
            <v>2493288</v>
          </cell>
          <cell r="B6356">
            <v>510035</v>
          </cell>
          <cell r="C6356" t="str">
            <v>2493288</v>
          </cell>
          <cell r="D6356" t="str">
            <v>MDELIVERY</v>
          </cell>
          <cell r="E6356" t="str">
            <v>DESPACHO</v>
          </cell>
          <cell r="F6356" t="str">
            <v>EXPRESS</v>
          </cell>
          <cell r="G6356" t="str">
            <v>FT84120</v>
          </cell>
          <cell r="H6356">
            <v>44963</v>
          </cell>
          <cell r="I6356" t="str">
            <v>ENTREGADO</v>
          </cell>
          <cell r="J6356">
            <v>44964</v>
          </cell>
          <cell r="K6356" t="str">
            <v>Rene Giovany Gongora_BANCO DE LA PRODUCCION S A PRODUBANCO</v>
          </cell>
          <cell r="L6356" t="str">
            <v>Av Simon Bolivar y Via a Nayon Centro Corporativo Ekopark Torre 1 PRODUBANCO</v>
          </cell>
        </row>
        <row r="6357">
          <cell r="A6357" t="str">
            <v>2493328</v>
          </cell>
          <cell r="B6357">
            <v>510036</v>
          </cell>
          <cell r="C6357" t="str">
            <v>2493328</v>
          </cell>
          <cell r="D6357" t="str">
            <v>MDELIVERY</v>
          </cell>
          <cell r="E6357" t="str">
            <v>DESPACHO</v>
          </cell>
          <cell r="F6357" t="str">
            <v>EXPRESS</v>
          </cell>
          <cell r="G6357" t="str">
            <v>FTR46151</v>
          </cell>
          <cell r="H6357">
            <v>44963</v>
          </cell>
          <cell r="I6357" t="str">
            <v>ENTREGADO</v>
          </cell>
          <cell r="J6357">
            <v>44964</v>
          </cell>
          <cell r="K6357" t="str">
            <v>Micaela Palacios_EMPOWER TPA SERVICES S A S</v>
          </cell>
          <cell r="L6357" t="str">
            <v xml:space="preserve"> Av Orellana E9 195 y Av 6 de diciembre Edificio Alisal de Orellana oficina 801 piso 8 Quito Ecuador </v>
          </cell>
        </row>
        <row r="6358">
          <cell r="A6358" t="str">
            <v>2493083</v>
          </cell>
          <cell r="B6358">
            <v>510037</v>
          </cell>
          <cell r="C6358" t="str">
            <v>2493083</v>
          </cell>
          <cell r="D6358" t="str">
            <v>MDELIVERY</v>
          </cell>
          <cell r="E6358" t="str">
            <v>DESPACHO</v>
          </cell>
          <cell r="F6358" t="str">
            <v>NORMAL</v>
          </cell>
          <cell r="G6358" t="str">
            <v>FT84293</v>
          </cell>
          <cell r="H6358">
            <v>44963</v>
          </cell>
          <cell r="I6358" t="str">
            <v>ENTREGADO</v>
          </cell>
          <cell r="J6358">
            <v>44964</v>
          </cell>
          <cell r="K6358" t="str">
            <v>Derly Sandra Cervantes Velez O Carlos Augusto Mite Solorzano_CARLOS AUGUSTO MITE SOLORZANO</v>
          </cell>
          <cell r="L6358" t="str">
            <v xml:space="preserve"> Guayas ciudad Guayaquil guasm o sur cooperativa Guayas y Quil 1 Mz 37 Sl 29 frente al mercado municipal Guasmo Sur entrada numero 5 casa 2 pisos color durazno filos blancos porton blanco diagonal a l</v>
          </cell>
        </row>
        <row r="6359">
          <cell r="A6359" t="str">
            <v>2493085_1</v>
          </cell>
          <cell r="B6359">
            <v>510038</v>
          </cell>
          <cell r="C6359" t="str">
            <v>2493085_1</v>
          </cell>
          <cell r="D6359" t="str">
            <v>MDELIVERY</v>
          </cell>
          <cell r="E6359" t="str">
            <v>DESPACHO</v>
          </cell>
          <cell r="F6359" t="str">
            <v>NORMAL</v>
          </cell>
          <cell r="G6359" t="str">
            <v>FT84267</v>
          </cell>
          <cell r="H6359">
            <v>44963</v>
          </cell>
          <cell r="I6359" t="str">
            <v>ENTREGADO</v>
          </cell>
          <cell r="J6359">
            <v>44964</v>
          </cell>
          <cell r="K6359" t="str">
            <v>Cristina Chicaiza_ECUAPRIMAS</v>
          </cell>
          <cell r="L6359" t="str">
            <v xml:space="preserve">Av Simon Bolivar y Via a Nayon Centro Corporativo EKOPARK Torre 5 Piso 2 Roche Ecuador </v>
          </cell>
        </row>
        <row r="6360">
          <cell r="A6360" t="str">
            <v>2493086</v>
          </cell>
          <cell r="B6360">
            <v>510039</v>
          </cell>
          <cell r="C6360" t="str">
            <v>2493086</v>
          </cell>
          <cell r="D6360" t="str">
            <v>MDELIVERY</v>
          </cell>
          <cell r="E6360" t="str">
            <v>DESPACHO</v>
          </cell>
          <cell r="F6360" t="str">
            <v>NORMAL</v>
          </cell>
          <cell r="G6360" t="str">
            <v>FT84243</v>
          </cell>
          <cell r="H6360">
            <v>44963</v>
          </cell>
          <cell r="I6360" t="str">
            <v>ENTREGADO</v>
          </cell>
          <cell r="J6360">
            <v>44965</v>
          </cell>
          <cell r="K6360" t="str">
            <v>JAZMANI LENIN GUERRERO BARBA 1718014754_COOPERATIVA DE AHORRO Y CREDITO DE LOS EMPLEADOS D</v>
          </cell>
          <cell r="L6360" t="str">
            <v xml:space="preserve"> PICHINCHA QUITO Planta Cumbaya Avda Francisco de Orellana Parroquia Cumbaya Cerveceria Nacional CN S A en Quito Pichincha </v>
          </cell>
        </row>
        <row r="6361">
          <cell r="A6361" t="str">
            <v>2493087</v>
          </cell>
          <cell r="B6361">
            <v>510040</v>
          </cell>
          <cell r="C6361" t="str">
            <v>2493087</v>
          </cell>
          <cell r="D6361" t="str">
            <v>MDELIVERY</v>
          </cell>
          <cell r="E6361" t="str">
            <v>DESPACHO</v>
          </cell>
          <cell r="F6361" t="str">
            <v>NORMAL</v>
          </cell>
          <cell r="G6361" t="str">
            <v>FT84225</v>
          </cell>
          <cell r="H6361">
            <v>44963</v>
          </cell>
          <cell r="I6361" t="str">
            <v>ENTREGADO</v>
          </cell>
          <cell r="J6361">
            <v>44964</v>
          </cell>
          <cell r="K6361" t="str">
            <v>EGAS GONZALEZ LUIS FREDDY_EGAS GONZALEZ LUIS FREDDY</v>
          </cell>
          <cell r="L6361" t="str">
            <v>SECTOR CALDERON DE LAS GOLONDRINAS CASA N4 47 Y DE LOS JARIBUES MEDIA CUADRA DE LA CANCHA DE BASQUET</v>
          </cell>
        </row>
        <row r="6362">
          <cell r="A6362" t="str">
            <v>2493088</v>
          </cell>
          <cell r="B6362">
            <v>510041</v>
          </cell>
          <cell r="C6362" t="str">
            <v>2493088</v>
          </cell>
          <cell r="D6362" t="str">
            <v>MDELIVERY</v>
          </cell>
          <cell r="E6362" t="str">
            <v>DESPACHO</v>
          </cell>
          <cell r="F6362" t="str">
            <v>NORMAL</v>
          </cell>
          <cell r="G6362" t="str">
            <v>FT84265</v>
          </cell>
          <cell r="H6362">
            <v>44963</v>
          </cell>
          <cell r="I6362" t="str">
            <v>ENTREGADO</v>
          </cell>
          <cell r="J6362">
            <v>44964</v>
          </cell>
          <cell r="K6362" t="str">
            <v xml:space="preserve">Geovanny Villacres_CLIREDSA CLINICA ESTETICA REDUX S A </v>
          </cell>
          <cell r="L6362" t="str">
            <v>Calle Japon N39 207 y Vicente Cardenas Redux</v>
          </cell>
        </row>
        <row r="6363">
          <cell r="A6363" t="str">
            <v>2493089</v>
          </cell>
          <cell r="B6363">
            <v>510042</v>
          </cell>
          <cell r="C6363" t="str">
            <v>2493089</v>
          </cell>
          <cell r="D6363" t="str">
            <v>MDELIVERY</v>
          </cell>
          <cell r="E6363" t="str">
            <v>DESPACHO</v>
          </cell>
          <cell r="F6363" t="str">
            <v>NORMAL</v>
          </cell>
          <cell r="G6363" t="str">
            <v>031080002493089</v>
          </cell>
          <cell r="H6363">
            <v>44963</v>
          </cell>
          <cell r="I6363" t="str">
            <v>ENTREGADO</v>
          </cell>
          <cell r="J6363">
            <v>44965</v>
          </cell>
          <cell r="K6363" t="str">
            <v>SONIA PATRICIA ISA JIRON_SONIA PATRICIA ISA JIRON</v>
          </cell>
          <cell r="L6363" t="str">
            <v>CALLE GUAYAQUIL Y BUCARTS EN LA ESQUINA EDIFICIO 4 PISOS COLOR AMARILLO CON CAFE EN 2DO</v>
          </cell>
        </row>
        <row r="6364">
          <cell r="A6364" t="str">
            <v>2493091</v>
          </cell>
          <cell r="B6364">
            <v>510043</v>
          </cell>
          <cell r="C6364" t="str">
            <v>2493091</v>
          </cell>
          <cell r="D6364" t="str">
            <v>MDELIVERY</v>
          </cell>
          <cell r="E6364" t="str">
            <v>DESPACHO</v>
          </cell>
          <cell r="F6364" t="str">
            <v>NORMAL</v>
          </cell>
          <cell r="G6364" t="str">
            <v>FT84264</v>
          </cell>
          <cell r="H6364">
            <v>44963</v>
          </cell>
          <cell r="I6364" t="str">
            <v>ENTREGADO</v>
          </cell>
          <cell r="J6364">
            <v>44964</v>
          </cell>
          <cell r="K6364" t="str">
            <v>Cristina Chicaiza_ECUAPRIMAS</v>
          </cell>
          <cell r="L6364" t="str">
            <v xml:space="preserve">Av Simon Bolivar y Via a Nayon Centro Corporativo EKOPARK Torre 5 Piso 2 Roche Ecuador </v>
          </cell>
        </row>
        <row r="6365">
          <cell r="A6365" t="str">
            <v>2493092</v>
          </cell>
          <cell r="B6365">
            <v>510044</v>
          </cell>
          <cell r="C6365" t="str">
            <v>2493092</v>
          </cell>
          <cell r="D6365" t="str">
            <v>MDELIVERY</v>
          </cell>
          <cell r="E6365" t="str">
            <v>DESPACHO</v>
          </cell>
          <cell r="F6365" t="str">
            <v>NORMAL</v>
          </cell>
          <cell r="G6365" t="str">
            <v>FT84167</v>
          </cell>
          <cell r="H6365">
            <v>44963</v>
          </cell>
          <cell r="I6365" t="str">
            <v>ENTREGADO</v>
          </cell>
          <cell r="J6365">
            <v>44964</v>
          </cell>
          <cell r="K6365" t="str">
            <v>AARON ZAPATA_HUMBOLDT ZENTRUM</v>
          </cell>
          <cell r="L6365" t="str">
            <v xml:space="preserve"> GUAYAS GUAYAQUIL AV DEL BOMBERO KM 5 5 VIA A LA COSTA A LADO DE COLEGIO JAVIER </v>
          </cell>
        </row>
        <row r="6366">
          <cell r="A6366" t="str">
            <v>2493093</v>
          </cell>
          <cell r="B6366">
            <v>510045</v>
          </cell>
          <cell r="C6366" t="str">
            <v>2493093</v>
          </cell>
          <cell r="D6366" t="str">
            <v>MDELIVERY</v>
          </cell>
          <cell r="E6366" t="str">
            <v>DESPACHO</v>
          </cell>
          <cell r="F6366" t="str">
            <v>NORMAL</v>
          </cell>
          <cell r="G6366" t="str">
            <v>031080002493093</v>
          </cell>
          <cell r="H6366">
            <v>44963</v>
          </cell>
          <cell r="I6366" t="str">
            <v>ENTREGADO</v>
          </cell>
          <cell r="J6366">
            <v>44965</v>
          </cell>
          <cell r="K6366" t="str">
            <v>ROMMEL ERWIN MANJARREZ GANCHOZO_ROMMEL ERWIN MANJARREZ GANCHOZO</v>
          </cell>
          <cell r="L6366" t="str">
            <v>CIUDAD DE MACHALA AV ARIZAGA ENTRE GUAYAS Y 9 DE MAYO LOCAL CHIFLES Y PLATANITOS FRENTE A ENFRUTADOS</v>
          </cell>
        </row>
        <row r="6367">
          <cell r="A6367" t="str">
            <v>2493094</v>
          </cell>
          <cell r="B6367">
            <v>510046</v>
          </cell>
          <cell r="C6367" t="str">
            <v>2493094</v>
          </cell>
          <cell r="D6367" t="str">
            <v>MDELIVERY</v>
          </cell>
          <cell r="E6367" t="str">
            <v>DESPACHO</v>
          </cell>
          <cell r="F6367" t="str">
            <v>NORMAL</v>
          </cell>
          <cell r="G6367" t="str">
            <v>FT84271</v>
          </cell>
          <cell r="H6367">
            <v>44963</v>
          </cell>
          <cell r="I6367" t="str">
            <v>ENTREGADO</v>
          </cell>
          <cell r="J6367">
            <v>44964</v>
          </cell>
          <cell r="K6367" t="str">
            <v xml:space="preserve">Geovanny Villacres_CLIREDSA CLINICA ESTETICA REDUX S A </v>
          </cell>
          <cell r="L6367" t="str">
            <v>Calle Japon N39 207 y Vicente Cardenas Redux</v>
          </cell>
        </row>
        <row r="6368">
          <cell r="A6368" t="str">
            <v>2493095</v>
          </cell>
          <cell r="B6368">
            <v>510047</v>
          </cell>
          <cell r="C6368" t="str">
            <v>2493095</v>
          </cell>
          <cell r="D6368" t="str">
            <v>MDELIVERY</v>
          </cell>
          <cell r="E6368" t="str">
            <v>DESPACHO</v>
          </cell>
          <cell r="F6368" t="str">
            <v>NORMAL</v>
          </cell>
          <cell r="G6368" t="str">
            <v>031080002493095</v>
          </cell>
          <cell r="H6368">
            <v>44963</v>
          </cell>
          <cell r="I6368" t="str">
            <v>ENTREGADO</v>
          </cell>
          <cell r="J6368">
            <v>44964</v>
          </cell>
          <cell r="K6368" t="str">
            <v xml:space="preserve">ISIDRO GUTIERREZ BRAVO_LEPAZJO S A </v>
          </cell>
          <cell r="L6368" t="str">
            <v>oficina URBANIZACION LA MARTINA LOCAL 05 KM 3 5 VIA DURAN BOLICHE</v>
          </cell>
        </row>
        <row r="6369">
          <cell r="A6369" t="str">
            <v>2493096</v>
          </cell>
          <cell r="B6369">
            <v>510048</v>
          </cell>
          <cell r="C6369" t="str">
            <v>2493096</v>
          </cell>
          <cell r="D6369" t="str">
            <v>MDELIVERY</v>
          </cell>
          <cell r="E6369" t="str">
            <v>DESPACHO</v>
          </cell>
          <cell r="F6369" t="str">
            <v>NORMAL</v>
          </cell>
          <cell r="G6369" t="str">
            <v>FT84227/FT84948</v>
          </cell>
          <cell r="H6369">
            <v>44963</v>
          </cell>
          <cell r="I6369" t="str">
            <v>ENTREGADO</v>
          </cell>
          <cell r="J6369">
            <v>44966</v>
          </cell>
          <cell r="K6369" t="str">
            <v>KENIN PARREÑO</v>
          </cell>
          <cell r="L6369" t="str">
            <v>QUITO PICHINCHA /AV. 6 DE DICIEMBRE Y PASAJE TURQUÍA. EDIFICIO AGUILAR MERCHAN</v>
          </cell>
        </row>
        <row r="6370">
          <cell r="A6370" t="str">
            <v>2493097</v>
          </cell>
          <cell r="B6370">
            <v>510049</v>
          </cell>
          <cell r="C6370" t="str">
            <v>2493097</v>
          </cell>
          <cell r="D6370" t="str">
            <v>MDELIVERY</v>
          </cell>
          <cell r="E6370" t="str">
            <v>DESPACHO</v>
          </cell>
          <cell r="F6370" t="str">
            <v>NORMAL</v>
          </cell>
          <cell r="G6370" t="str">
            <v>031080002493097</v>
          </cell>
          <cell r="H6370">
            <v>44963</v>
          </cell>
          <cell r="I6370" t="str">
            <v>ENTREGADO</v>
          </cell>
          <cell r="J6370">
            <v>44964</v>
          </cell>
          <cell r="K6370" t="str">
            <v>ESPINALES CEDENO JASSON FERNANDO_ESPINALES CEDENO JASSON FERNANDO</v>
          </cell>
          <cell r="L6370" t="str">
            <v>GUAYAQUIL KILoMETRO 12 Y MEDIO VIA DAULE CIUDAD SANTIAGO URBANIZACIoN LA ROTONDA MANZANA 1853 VILLA 11</v>
          </cell>
        </row>
        <row r="6371">
          <cell r="A6371" t="str">
            <v>2493098</v>
          </cell>
          <cell r="B6371">
            <v>510050</v>
          </cell>
          <cell r="C6371" t="str">
            <v>2493098</v>
          </cell>
          <cell r="D6371" t="str">
            <v>MDELIVERY</v>
          </cell>
          <cell r="E6371" t="str">
            <v>DESPACHO</v>
          </cell>
          <cell r="F6371" t="str">
            <v>NORMAL</v>
          </cell>
          <cell r="G6371" t="str">
            <v>FT84241</v>
          </cell>
          <cell r="H6371">
            <v>44963</v>
          </cell>
          <cell r="I6371" t="str">
            <v>ENTREGADO</v>
          </cell>
          <cell r="J6371">
            <v>44964</v>
          </cell>
          <cell r="K6371" t="str">
            <v xml:space="preserve">Jesus Crespo_COMERCIALIZADORA TRAMA COLOR MULTITEXTIL CIA LTDA </v>
          </cell>
          <cell r="L6371" t="str">
            <v xml:space="preserve"> Pichincha Quito Autopista Manuel Cordova Galarza N3 843 entrada a galpones Madeval Pomasqui </v>
          </cell>
        </row>
        <row r="6372">
          <cell r="A6372" t="str">
            <v>2493103</v>
          </cell>
          <cell r="B6372">
            <v>510051</v>
          </cell>
          <cell r="C6372" t="str">
            <v>2493103</v>
          </cell>
          <cell r="D6372" t="str">
            <v>MDELIVERY</v>
          </cell>
          <cell r="E6372" t="str">
            <v>DESPACHO</v>
          </cell>
          <cell r="F6372" t="str">
            <v>NORMAL</v>
          </cell>
          <cell r="G6372" t="str">
            <v>FT84182</v>
          </cell>
          <cell r="H6372">
            <v>44963</v>
          </cell>
          <cell r="I6372" t="str">
            <v>ENTREGADO</v>
          </cell>
          <cell r="J6372">
            <v>44964</v>
          </cell>
          <cell r="K6372" t="str">
            <v>MARITZA ANGELA VILLON QUINDE_MARITZA ANGELA VILLON QUINDE</v>
          </cell>
          <cell r="L6372" t="str">
            <v>PQA URDANETA AV MACHALA E CLEMENTE BALLEN Y 10 DE AGOSTO REF ENTREGA DISPENSARIO MEDICO VIRGEN DEL CARMEN CARRIL IZQUIERDO</v>
          </cell>
        </row>
        <row r="6373">
          <cell r="A6373" t="str">
            <v>2493104</v>
          </cell>
          <cell r="B6373">
            <v>510052</v>
          </cell>
          <cell r="C6373" t="str">
            <v>2493104</v>
          </cell>
          <cell r="D6373" t="str">
            <v>MDELIVERY</v>
          </cell>
          <cell r="E6373" t="str">
            <v>DESPACHO</v>
          </cell>
          <cell r="F6373" t="str">
            <v>NORMAL</v>
          </cell>
          <cell r="G6373" t="str">
            <v>FT84223</v>
          </cell>
          <cell r="H6373">
            <v>44963</v>
          </cell>
          <cell r="I6373" t="str">
            <v>ENTREGADO</v>
          </cell>
          <cell r="J6373">
            <v>44964</v>
          </cell>
          <cell r="K6373" t="str">
            <v>LILIAN DEL ROCIO ZAMBRANO_LILIAN DEL ROCIO ZAMBRANO</v>
          </cell>
          <cell r="L6373" t="str">
            <v>AV CONDOR NAN CONJUNTO SOL DEL SUR MANZANA 6 LOCAL 1 DIAGONAL AL TERMINAL DE QUITUMBE</v>
          </cell>
        </row>
        <row r="6374">
          <cell r="A6374" t="str">
            <v>2493106</v>
          </cell>
          <cell r="B6374">
            <v>510053</v>
          </cell>
          <cell r="C6374" t="str">
            <v>2493106</v>
          </cell>
          <cell r="D6374" t="str">
            <v>MDELIVERY</v>
          </cell>
          <cell r="E6374" t="str">
            <v>DESPACHO</v>
          </cell>
          <cell r="F6374" t="str">
            <v>NORMAL</v>
          </cell>
          <cell r="G6374" t="str">
            <v>IC6580</v>
          </cell>
          <cell r="H6374">
            <v>44963</v>
          </cell>
          <cell r="I6374" t="str">
            <v>ENTREGADO</v>
          </cell>
          <cell r="J6374">
            <v>44965</v>
          </cell>
          <cell r="K6374" t="str">
            <v>maria rosa_ASOCIACION DE PROFESORES DE LA UNIVERSIDAD DEL AZU</v>
          </cell>
          <cell r="L6374" t="str">
            <v>universidad del Azuay AV VEINTE Y CUATRO DE MAYO 7 77 Y HERNAN MALO</v>
          </cell>
        </row>
        <row r="6375">
          <cell r="A6375" t="str">
            <v>2493112</v>
          </cell>
          <cell r="B6375">
            <v>510055</v>
          </cell>
          <cell r="C6375" t="str">
            <v>2493112</v>
          </cell>
          <cell r="D6375" t="str">
            <v>MDELIVERY</v>
          </cell>
          <cell r="E6375" t="str">
            <v>DESPACHO</v>
          </cell>
          <cell r="F6375" t="str">
            <v>NORMAL</v>
          </cell>
          <cell r="G6375" t="str">
            <v>FT84226</v>
          </cell>
          <cell r="H6375">
            <v>44963</v>
          </cell>
          <cell r="I6375" t="str">
            <v>ENTREGADO</v>
          </cell>
          <cell r="J6375">
            <v>44964</v>
          </cell>
          <cell r="K6375" t="str">
            <v>GINA MOREANO_VITA ALIMENTOS C A</v>
          </cell>
          <cell r="L6375" t="str">
            <v>Lizardo Garcia y Av 12 de Octubre junto al cajero del Bco Bolivariano Edificio Alto Aragon piso 12 DE 08 00 AM A 15 00 PM</v>
          </cell>
        </row>
        <row r="6376">
          <cell r="A6376" t="str">
            <v>2493113</v>
          </cell>
          <cell r="B6376">
            <v>510056</v>
          </cell>
          <cell r="C6376" t="str">
            <v>2493113</v>
          </cell>
          <cell r="D6376" t="str">
            <v>MDELIVERY</v>
          </cell>
          <cell r="E6376" t="str">
            <v>DESPACHO</v>
          </cell>
          <cell r="F6376" t="str">
            <v>NORMAL</v>
          </cell>
          <cell r="G6376" t="str">
            <v>FT84186</v>
          </cell>
          <cell r="H6376">
            <v>44963</v>
          </cell>
          <cell r="I6376" t="str">
            <v>ENTREGADO</v>
          </cell>
          <cell r="J6376">
            <v>44964</v>
          </cell>
          <cell r="K6376" t="str">
            <v xml:space="preserve">Hector Rugel_HRNETSA S A </v>
          </cell>
          <cell r="L6376" t="str">
            <v xml:space="preserve"> GUAYAS GUAYAQUIL Edificio Trade Building Torre B Piso 8 Oficina 837 Hrnet </v>
          </cell>
        </row>
        <row r="6377">
          <cell r="A6377" t="str">
            <v>2493114</v>
          </cell>
          <cell r="B6377">
            <v>510057</v>
          </cell>
          <cell r="C6377" t="str">
            <v>2493114</v>
          </cell>
          <cell r="D6377" t="str">
            <v>MDELIVERY</v>
          </cell>
          <cell r="E6377" t="str">
            <v>DESPACHO</v>
          </cell>
          <cell r="F6377" t="str">
            <v>NORMAL</v>
          </cell>
          <cell r="G6377" t="str">
            <v>FT84231</v>
          </cell>
          <cell r="H6377">
            <v>44963</v>
          </cell>
          <cell r="I6377" t="str">
            <v>ENTREGADO</v>
          </cell>
          <cell r="J6377">
            <v>44964</v>
          </cell>
          <cell r="K6377" t="str">
            <v xml:space="preserve">MEDICAL GATE CENTROS MEDICOS O Y C S A S _MEDICAL GATE CENTROS MEDICOS O Y C S A S </v>
          </cell>
          <cell r="L6377" t="str">
            <v xml:space="preserve"> AV DE LA PRENSA N51 222 Y RiO ARAJUNO REFERENCIA SECTOR BICENTENARIO JUNTO A LA FaBRICA DE CEDAL </v>
          </cell>
        </row>
        <row r="6378">
          <cell r="A6378" t="str">
            <v>2493115</v>
          </cell>
          <cell r="B6378">
            <v>510058</v>
          </cell>
          <cell r="C6378" t="str">
            <v>2493115</v>
          </cell>
          <cell r="D6378" t="str">
            <v>MDELIVERY</v>
          </cell>
          <cell r="E6378" t="str">
            <v>DESPACHO</v>
          </cell>
          <cell r="F6378" t="str">
            <v>NORMAL</v>
          </cell>
          <cell r="G6378" t="str">
            <v>FT84274</v>
          </cell>
          <cell r="H6378">
            <v>44963</v>
          </cell>
          <cell r="I6378" t="str">
            <v>ENTREGADO</v>
          </cell>
          <cell r="J6378">
            <v>44964</v>
          </cell>
          <cell r="K6378" t="str">
            <v xml:space="preserve">Jesus Crespo_COMERCIALIZADORA TRAMA COLOR MULTITEXTIL CIA LTDA </v>
          </cell>
          <cell r="L6378" t="str">
            <v xml:space="preserve"> Pichincha Quito Autopista Manuel Cordova Galarza N3 843 entrada a galpones Madeval Pomasqui </v>
          </cell>
        </row>
        <row r="6379">
          <cell r="A6379" t="str">
            <v>2493120</v>
          </cell>
          <cell r="B6379">
            <v>510059</v>
          </cell>
          <cell r="C6379" t="str">
            <v>2493120</v>
          </cell>
          <cell r="D6379" t="str">
            <v>MDELIVERY</v>
          </cell>
          <cell r="E6379" t="str">
            <v>DESPACHO</v>
          </cell>
          <cell r="F6379" t="str">
            <v>NORMAL</v>
          </cell>
          <cell r="G6379" t="str">
            <v>FT84181</v>
          </cell>
          <cell r="H6379">
            <v>44963</v>
          </cell>
          <cell r="I6379" t="str">
            <v>ENTREGADO</v>
          </cell>
          <cell r="J6379">
            <v>44964</v>
          </cell>
          <cell r="K6379" t="str">
            <v>YOSELYN JESSENIA MENDIETA MOLINA_YOSELYN JESSENIA MENDIETA MOLINA</v>
          </cell>
          <cell r="L6379" t="str">
            <v xml:space="preserve">SAMANES 5 AV ISIDRO AYORA Y TEORODO ALVARADO 923 SOLAR 1 JUNTO A LA IGLESIA CRUZ DEL PAPA </v>
          </cell>
        </row>
        <row r="6380">
          <cell r="A6380" t="str">
            <v>2493121</v>
          </cell>
          <cell r="B6380">
            <v>510060</v>
          </cell>
          <cell r="C6380" t="str">
            <v>2493121</v>
          </cell>
          <cell r="D6380" t="str">
            <v>MDELIVERY</v>
          </cell>
          <cell r="E6380" t="str">
            <v>DESPACHO</v>
          </cell>
          <cell r="F6380" t="str">
            <v>NORMAL</v>
          </cell>
          <cell r="G6380" t="str">
            <v>031080002493121</v>
          </cell>
          <cell r="H6380">
            <v>44963</v>
          </cell>
          <cell r="I6380" t="str">
            <v>ENTREGADO</v>
          </cell>
          <cell r="J6380">
            <v>44965</v>
          </cell>
          <cell r="K6380" t="str">
            <v>LILIBETH SAIZ GONZALEZ_LILIBETH SAIZ GONZALEZ</v>
          </cell>
          <cell r="L6380" t="str">
            <v xml:space="preserve"> CIUDADELA LA VICTORIA MZ12 VILLA 9 REFERENCIA CASA DE 3 PISOS COLOR BLANCO CON MELON </v>
          </cell>
        </row>
        <row r="6381">
          <cell r="A6381" t="str">
            <v>2493122</v>
          </cell>
          <cell r="B6381">
            <v>510061</v>
          </cell>
          <cell r="C6381" t="str">
            <v>2493122</v>
          </cell>
          <cell r="D6381" t="str">
            <v>MDELIVERY</v>
          </cell>
          <cell r="E6381" t="str">
            <v>DESPACHO</v>
          </cell>
          <cell r="F6381" t="str">
            <v>NORMAL</v>
          </cell>
          <cell r="G6381" t="str">
            <v>031080002493122</v>
          </cell>
          <cell r="H6381">
            <v>44963</v>
          </cell>
          <cell r="I6381" t="str">
            <v>ENTREGADO</v>
          </cell>
          <cell r="J6381">
            <v>44970</v>
          </cell>
          <cell r="K6381" t="str">
            <v>YIMER ESTUARDO MACAS GUEVARA_YIMER ESTUARDO MACAS GUEVARA</v>
          </cell>
          <cell r="L6381" t="str">
            <v>La Mana 19 de mayo y Tungurahua Casa amarilla se encuentra al frente del comercial India en el taller de enderezada y pintada</v>
          </cell>
        </row>
        <row r="6382">
          <cell r="A6382" t="str">
            <v>2493123</v>
          </cell>
          <cell r="B6382">
            <v>510062</v>
          </cell>
          <cell r="C6382" t="str">
            <v>2493123</v>
          </cell>
          <cell r="D6382" t="str">
            <v>MDELIVERY</v>
          </cell>
          <cell r="E6382" t="str">
            <v>DESPACHO</v>
          </cell>
          <cell r="F6382" t="str">
            <v>NORMAL</v>
          </cell>
          <cell r="G6382" t="str">
            <v>FT84228</v>
          </cell>
          <cell r="H6382">
            <v>44963</v>
          </cell>
          <cell r="I6382" t="str">
            <v>ENTREGADO</v>
          </cell>
          <cell r="J6382">
            <v>44964</v>
          </cell>
          <cell r="K6382" t="str">
            <v>Liliana Ron_BLUECARD ECUADOR S A</v>
          </cell>
          <cell r="L6382" t="str">
            <v xml:space="preserve"> Gonzalo serrano n37 13 y Jose correa Estadio olimpico Atahualpa </v>
          </cell>
        </row>
        <row r="6383">
          <cell r="A6383" t="str">
            <v>2493124</v>
          </cell>
          <cell r="B6383">
            <v>510063</v>
          </cell>
          <cell r="C6383" t="str">
            <v>2493124</v>
          </cell>
          <cell r="D6383" t="str">
            <v>MDELIVERY</v>
          </cell>
          <cell r="E6383" t="str">
            <v>DESPACHO</v>
          </cell>
          <cell r="F6383" t="str">
            <v>NORMAL</v>
          </cell>
          <cell r="G6383" t="str">
            <v>IC6586</v>
          </cell>
          <cell r="H6383">
            <v>44963</v>
          </cell>
          <cell r="I6383" t="str">
            <v>ENTREGADO</v>
          </cell>
          <cell r="J6383">
            <v>44965</v>
          </cell>
          <cell r="K6383" t="str">
            <v>Edison Siguenza_INDUATENAS S A</v>
          </cell>
          <cell r="L6383" t="str">
            <v>AZUAY CUENCA Manchangara Panamericana Norte Km 4 1 2 S N Parque Industrial Oficinas administrativas GRAIMAN</v>
          </cell>
        </row>
        <row r="6384">
          <cell r="A6384" t="str">
            <v>2493125</v>
          </cell>
          <cell r="B6384">
            <v>510064</v>
          </cell>
          <cell r="C6384" t="str">
            <v>2493125</v>
          </cell>
          <cell r="D6384" t="str">
            <v>MDELIVERY</v>
          </cell>
          <cell r="E6384" t="str">
            <v>DESPACHO</v>
          </cell>
          <cell r="F6384" t="str">
            <v>NORMAL</v>
          </cell>
          <cell r="G6384" t="str">
            <v>031080002493125</v>
          </cell>
          <cell r="H6384">
            <v>44963</v>
          </cell>
          <cell r="I6384" t="str">
            <v>ENTREGADO</v>
          </cell>
          <cell r="J6384">
            <v>44966</v>
          </cell>
          <cell r="K6384" t="str">
            <v>FELIX FERNANDO PULIDO MIRANDA_FELIX FERNANDO PULIDO MIRANDA</v>
          </cell>
          <cell r="L6384" t="str">
            <v>MALECON 7 21 Y MARTIN ICAZA AGENCIA TRAMACO BABAHOYO</v>
          </cell>
        </row>
        <row r="6385">
          <cell r="A6385" t="str">
            <v>2493126</v>
          </cell>
          <cell r="B6385">
            <v>510065</v>
          </cell>
          <cell r="C6385" t="str">
            <v>2493126</v>
          </cell>
          <cell r="D6385" t="str">
            <v>MDELIVERY</v>
          </cell>
          <cell r="E6385" t="str">
            <v>DESPACHO</v>
          </cell>
          <cell r="F6385" t="str">
            <v>NORMAL</v>
          </cell>
          <cell r="G6385" t="str">
            <v>FT84235</v>
          </cell>
          <cell r="H6385">
            <v>44963</v>
          </cell>
          <cell r="I6385" t="str">
            <v>ENTREGADO</v>
          </cell>
          <cell r="J6385">
            <v>44964</v>
          </cell>
          <cell r="K6385" t="str">
            <v xml:space="preserve">Lizbeth Martinez_ALTERNATIVE POWER ALTPOWER S A </v>
          </cell>
          <cell r="L6385" t="str">
            <v>Calle del Establo N 50 y E Ed Site Center Of 09 Torre 3 Quito Ecuador</v>
          </cell>
        </row>
        <row r="6386">
          <cell r="A6386" t="str">
            <v>2493129</v>
          </cell>
          <cell r="B6386">
            <v>510066</v>
          </cell>
          <cell r="C6386" t="str">
            <v>2493129</v>
          </cell>
          <cell r="D6386" t="str">
            <v>MDELIVERY</v>
          </cell>
          <cell r="E6386" t="str">
            <v>DESPACHO</v>
          </cell>
          <cell r="F6386" t="str">
            <v>NORMAL</v>
          </cell>
          <cell r="G6386" t="str">
            <v>031080002493129</v>
          </cell>
          <cell r="H6386">
            <v>44963</v>
          </cell>
          <cell r="I6386" t="str">
            <v>ENTREGADO</v>
          </cell>
          <cell r="J6386">
            <v>44965</v>
          </cell>
          <cell r="K6386" t="str">
            <v>yessica delgado_DIRECCION EMPRESARIAL S A DIRECSA</v>
          </cell>
          <cell r="L6386" t="str">
            <v>MANABI MANTA Barrio la ensenadita calle 4ta tras casa cuna Pesquera atunes del pacifico s a</v>
          </cell>
        </row>
        <row r="6387">
          <cell r="A6387" t="str">
            <v>2493130</v>
          </cell>
          <cell r="B6387">
            <v>510067</v>
          </cell>
          <cell r="C6387" t="str">
            <v>2493130</v>
          </cell>
          <cell r="D6387" t="str">
            <v>MDELIVERY</v>
          </cell>
          <cell r="E6387" t="str">
            <v>DESPACHO</v>
          </cell>
          <cell r="F6387" t="str">
            <v>NORMAL</v>
          </cell>
          <cell r="G6387" t="str">
            <v>FT84185</v>
          </cell>
          <cell r="H6387">
            <v>44963</v>
          </cell>
          <cell r="I6387" t="str">
            <v>ENTREGADO</v>
          </cell>
          <cell r="J6387">
            <v>44964</v>
          </cell>
          <cell r="K6387" t="str">
            <v>JOSEPH BENAVIDES ROSERO_JOSEPH BENAVIDES ROSERO</v>
          </cell>
          <cell r="L6387" t="str">
            <v>CIUDADELA VALDIVIA BLOQUE 15 DEPARTAMENTO 8 CALLE 50 S O LOS ESTEROS</v>
          </cell>
        </row>
        <row r="6388">
          <cell r="A6388" t="str">
            <v>2493131</v>
          </cell>
          <cell r="B6388">
            <v>510068</v>
          </cell>
          <cell r="C6388" t="str">
            <v>2493131</v>
          </cell>
          <cell r="D6388" t="str">
            <v>MDELIVERY</v>
          </cell>
          <cell r="E6388" t="str">
            <v>DESPACHO</v>
          </cell>
          <cell r="F6388" t="str">
            <v>NORMAL</v>
          </cell>
          <cell r="G6388" t="str">
            <v>IC6575</v>
          </cell>
          <cell r="H6388">
            <v>44963</v>
          </cell>
          <cell r="I6388" t="str">
            <v>ENTREGADO</v>
          </cell>
          <cell r="J6388">
            <v>44966</v>
          </cell>
          <cell r="K6388" t="str">
            <v>PEDRO JOSE MARCHAN CABRERA_PEDRO JOSE MARCHAN CABRERA</v>
          </cell>
          <cell r="L6388" t="str">
            <v>CALLE JACINTO FLORES Y SANTIAGO CARRASCO EDIFICIO DEL ECU 911</v>
          </cell>
        </row>
        <row r="6389">
          <cell r="A6389" t="str">
            <v>2493132</v>
          </cell>
          <cell r="B6389">
            <v>510069</v>
          </cell>
          <cell r="C6389" t="str">
            <v>2493132</v>
          </cell>
          <cell r="D6389" t="str">
            <v>MDELIVERY</v>
          </cell>
          <cell r="E6389" t="str">
            <v>DESPACHO</v>
          </cell>
          <cell r="F6389" t="str">
            <v>NORMAL</v>
          </cell>
          <cell r="G6389" t="str">
            <v>FT84212</v>
          </cell>
          <cell r="H6389">
            <v>44963</v>
          </cell>
          <cell r="I6389" t="str">
            <v>ENTREGADO</v>
          </cell>
          <cell r="J6389">
            <v>44964</v>
          </cell>
          <cell r="K6389" t="str">
            <v>DORIS JACQUELINE BAQUE PAZMINO_DORIS JACQUELINE BAQUE PAZMINO</v>
          </cell>
          <cell r="L6389" t="str">
            <v>URDESA CENTRAL VICTOR EMILIO ESTRADA 509 Y LAS MONJAS CONDOMINIO FONTANA PISO 3 DEP 3B</v>
          </cell>
        </row>
        <row r="6390">
          <cell r="A6390" t="str">
            <v>2493134</v>
          </cell>
          <cell r="B6390">
            <v>510070</v>
          </cell>
          <cell r="C6390" t="str">
            <v>2493134</v>
          </cell>
          <cell r="D6390" t="str">
            <v>MDELIVERY</v>
          </cell>
          <cell r="E6390" t="str">
            <v>DESPACHO</v>
          </cell>
          <cell r="F6390" t="str">
            <v>NORMAL</v>
          </cell>
          <cell r="G6390" t="str">
            <v>IC6582</v>
          </cell>
          <cell r="H6390">
            <v>44963</v>
          </cell>
          <cell r="I6390" t="str">
            <v>ENTREGADO</v>
          </cell>
          <cell r="J6390">
            <v>44965</v>
          </cell>
          <cell r="K6390" t="str">
            <v xml:space="preserve">MATEO ZAMORA_ALMACENES JUAN ELJURI CIA LTDA </v>
          </cell>
          <cell r="L6390" t="str">
            <v xml:space="preserve">Av Gil Ramirez Davalos 5 32 y Armenillas Cuenca Ecuador </v>
          </cell>
        </row>
        <row r="6391">
          <cell r="A6391" t="str">
            <v>2493135</v>
          </cell>
          <cell r="B6391">
            <v>510071</v>
          </cell>
          <cell r="C6391" t="str">
            <v>2493135</v>
          </cell>
          <cell r="D6391" t="str">
            <v>MDELIVERY</v>
          </cell>
          <cell r="E6391" t="str">
            <v>DESPACHO</v>
          </cell>
          <cell r="F6391" t="str">
            <v>NORMAL</v>
          </cell>
          <cell r="G6391" t="str">
            <v>IC6576</v>
          </cell>
          <cell r="H6391">
            <v>44963</v>
          </cell>
          <cell r="I6391" t="str">
            <v>ENTREGADO</v>
          </cell>
          <cell r="J6391">
            <v>44966</v>
          </cell>
          <cell r="K6391" t="str">
            <v>JOHANNA ISABEL CUENCA LUNA_JOHANNA ISABEL CUENCA LUNA</v>
          </cell>
          <cell r="L6391" t="str">
            <v>AV BARRIAL BLANCO Y PIMAMPIRO ATRaS DE LA UNIVERSIDAD POLITeCNICA SALESIANA POR SIGNO PARE CASA DE DOS PISOS COLOR VERDE</v>
          </cell>
        </row>
        <row r="6392">
          <cell r="A6392" t="str">
            <v>2493136</v>
          </cell>
          <cell r="B6392">
            <v>510072</v>
          </cell>
          <cell r="C6392" t="str">
            <v>2493136</v>
          </cell>
          <cell r="D6392" t="str">
            <v>MDELIVERY</v>
          </cell>
          <cell r="E6392" t="str">
            <v>DESPACHO</v>
          </cell>
          <cell r="F6392" t="str">
            <v>NORMAL</v>
          </cell>
          <cell r="G6392" t="str">
            <v>FT84277</v>
          </cell>
          <cell r="H6392">
            <v>44963</v>
          </cell>
          <cell r="I6392" t="str">
            <v>ENTREGADO</v>
          </cell>
          <cell r="J6392">
            <v>44964</v>
          </cell>
          <cell r="K6392" t="str">
            <v xml:space="preserve">MARCO ANTONIO SAFADI_LEV VYGOTSKY S A S </v>
          </cell>
          <cell r="L6392" t="str">
            <v>SANGOLQUI IMBABURA S N Y CAYAMBE COLEGIO LEV VYGOTSKY</v>
          </cell>
        </row>
        <row r="6393">
          <cell r="A6393" t="str">
            <v>2493230</v>
          </cell>
          <cell r="B6393">
            <v>510073</v>
          </cell>
          <cell r="C6393" t="str">
            <v>2493230</v>
          </cell>
          <cell r="D6393" t="str">
            <v>MDELIVERY</v>
          </cell>
          <cell r="E6393" t="str">
            <v>DESPACHO</v>
          </cell>
          <cell r="F6393" t="str">
            <v>NORMAL</v>
          </cell>
          <cell r="G6393" t="str">
            <v>031080002493230</v>
          </cell>
          <cell r="H6393">
            <v>44963</v>
          </cell>
          <cell r="I6393" t="str">
            <v>ENTREGADO</v>
          </cell>
          <cell r="J6393">
            <v>44965</v>
          </cell>
          <cell r="K6393" t="str">
            <v>MARVYN SANTIAGO ORTIZ SAMANIEGO_MARVYN SANTIAGO ORTIZ SAMANIEGO</v>
          </cell>
          <cell r="L6393" t="str">
            <v xml:space="preserve">AGENCIA TRAMACO MILAGRO 17 DE NOVIEMBRE Y PRIMERO DE MAYO </v>
          </cell>
        </row>
        <row r="6394">
          <cell r="A6394" t="str">
            <v>2493234</v>
          </cell>
          <cell r="B6394">
            <v>510074</v>
          </cell>
          <cell r="C6394" t="str">
            <v>2493234</v>
          </cell>
          <cell r="D6394" t="str">
            <v>MDELIVERY</v>
          </cell>
          <cell r="E6394" t="str">
            <v>DESPACHO</v>
          </cell>
          <cell r="F6394" t="str">
            <v>NORMAL</v>
          </cell>
          <cell r="G6394" t="str">
            <v>FT84213</v>
          </cell>
          <cell r="H6394">
            <v>44963</v>
          </cell>
          <cell r="I6394" t="str">
            <v>ENTREGADO</v>
          </cell>
          <cell r="J6394">
            <v>44964</v>
          </cell>
          <cell r="K6394" t="str">
            <v xml:space="preserve">RUGEL GRANIZO NATHALY NIKOLE_HRNETSA S A </v>
          </cell>
          <cell r="L6394" t="str">
            <v xml:space="preserve"> GUAYAS GUAYAQUIL AV LEOPOLDO BENITES S N INTERSACCION ORRANTIA Y CONSTITUCION EDIFICIO TRADE BUILING OFICINA 837 PISO 8 ATRAS DEL HOTEL SONESTA AL NORTE DE LA CIUDAD </v>
          </cell>
        </row>
        <row r="6395">
          <cell r="A6395" t="str">
            <v>2493235</v>
          </cell>
          <cell r="B6395">
            <v>510075</v>
          </cell>
          <cell r="C6395" t="str">
            <v>2493235</v>
          </cell>
          <cell r="D6395" t="str">
            <v>MDELIVERY</v>
          </cell>
          <cell r="E6395" t="str">
            <v>DESPACHO</v>
          </cell>
          <cell r="F6395" t="str">
            <v>NORMAL</v>
          </cell>
          <cell r="G6395" t="str">
            <v>FT84249</v>
          </cell>
          <cell r="H6395">
            <v>44963</v>
          </cell>
          <cell r="I6395" t="str">
            <v>ENTREGADO</v>
          </cell>
          <cell r="J6395">
            <v>44964</v>
          </cell>
          <cell r="K6395" t="str">
            <v>Soledad Chiarello_PROTECOMPU C A</v>
          </cell>
          <cell r="L6395" t="str">
            <v>Av Galo Plaza Lasso y Anansayas Complejo Industrial Parkenor Bodegas</v>
          </cell>
        </row>
        <row r="6396">
          <cell r="A6396" t="str">
            <v>2493236</v>
          </cell>
          <cell r="B6396">
            <v>510076</v>
          </cell>
          <cell r="C6396" t="str">
            <v>2493236</v>
          </cell>
          <cell r="D6396" t="str">
            <v>MDELIVERY</v>
          </cell>
          <cell r="E6396" t="str">
            <v>DESPACHO</v>
          </cell>
          <cell r="F6396" t="str">
            <v>NORMAL</v>
          </cell>
          <cell r="G6396" t="str">
            <v>031080002493236</v>
          </cell>
          <cell r="H6396">
            <v>44963</v>
          </cell>
          <cell r="I6396" t="str">
            <v>ENTREGADO</v>
          </cell>
          <cell r="J6396">
            <v>44964</v>
          </cell>
          <cell r="K6396" t="str">
            <v>Santiago Arosemena_SANTIAGO ADOLFO AROSEMENA ROMERO</v>
          </cell>
          <cell r="L6396" t="str">
            <v>Guayaquil Km 26 via Perimetral Lot Inmaconsa Empresa Incable</v>
          </cell>
        </row>
        <row r="6397">
          <cell r="A6397" t="str">
            <v>2493237</v>
          </cell>
          <cell r="B6397">
            <v>510077</v>
          </cell>
          <cell r="C6397" t="str">
            <v>2493237</v>
          </cell>
          <cell r="D6397" t="str">
            <v>MDELIVERY</v>
          </cell>
          <cell r="E6397" t="str">
            <v>DESPACHO</v>
          </cell>
          <cell r="F6397" t="str">
            <v>NORMAL</v>
          </cell>
          <cell r="G6397" t="str">
            <v>FT84272</v>
          </cell>
          <cell r="H6397">
            <v>44963</v>
          </cell>
          <cell r="I6397" t="str">
            <v>ENTREGADO</v>
          </cell>
          <cell r="J6397">
            <v>44964</v>
          </cell>
          <cell r="K6397" t="str">
            <v xml:space="preserve">MARCO COELLO_IDEAL ALAMBREC S A </v>
          </cell>
          <cell r="L6397" t="str">
            <v>DX CALLE S60 E3 423 Y CLL E3E SCTR PARQUE INDUSTRIA L EN LA PANASUR FRTE A NOVA CERO TRAS DE LA FBCA DE ETERNI</v>
          </cell>
        </row>
        <row r="6398">
          <cell r="A6398" t="str">
            <v>2493079</v>
          </cell>
          <cell r="B6398">
            <v>510023</v>
          </cell>
          <cell r="C6398" t="str">
            <v>2493079</v>
          </cell>
          <cell r="D6398" t="str">
            <v>MDELIVERY</v>
          </cell>
          <cell r="E6398" t="str">
            <v>DESPACHO</v>
          </cell>
          <cell r="F6398" t="str">
            <v>EXPRESS</v>
          </cell>
          <cell r="G6398" t="str">
            <v>FTR46137</v>
          </cell>
          <cell r="H6398">
            <v>44963</v>
          </cell>
          <cell r="I6398" t="str">
            <v>ENTREGADO</v>
          </cell>
          <cell r="J6398">
            <v>44964</v>
          </cell>
          <cell r="K6398" t="str">
            <v>ANOYKAR ASTOR_JULIO ALONSO GUZMAN</v>
          </cell>
          <cell r="L6398" t="str">
            <v>MARIANA DE JESUS CALLE VANCOUVER CON ITALIA EDIF GARCIAS BUENO</v>
          </cell>
        </row>
        <row r="6399">
          <cell r="A6399" t="str">
            <v>2493081</v>
          </cell>
          <cell r="B6399">
            <v>510024</v>
          </cell>
          <cell r="C6399" t="str">
            <v>2493081</v>
          </cell>
          <cell r="D6399" t="str">
            <v>MDELIVERY</v>
          </cell>
          <cell r="E6399" t="str">
            <v>DESPACHO</v>
          </cell>
          <cell r="F6399" t="str">
            <v>EXPRESS</v>
          </cell>
          <cell r="G6399" t="str">
            <v>FTR46150</v>
          </cell>
          <cell r="H6399">
            <v>44963</v>
          </cell>
          <cell r="I6399" t="str">
            <v>ENTREGADO</v>
          </cell>
          <cell r="J6399">
            <v>44964</v>
          </cell>
          <cell r="K6399" t="str">
            <v xml:space="preserve">ECHEVERRIA HENRY CRISTINA FAZ_COOPERATIVA DE AHORRO Y CREDITO POLITECNICA LTDA </v>
          </cell>
          <cell r="L6399" t="str">
            <v>SECTOR LA MARISCAL CALLE BAQUEDANO Y REINA VISTORIA EDIFICIO ARAUCARIA 5TO PISO E7 13</v>
          </cell>
        </row>
        <row r="6400">
          <cell r="A6400" t="str">
            <v>2493082_1</v>
          </cell>
          <cell r="B6400">
            <v>510025</v>
          </cell>
          <cell r="C6400" t="str">
            <v>2493082_1</v>
          </cell>
          <cell r="D6400" t="str">
            <v>MDELIVERY</v>
          </cell>
          <cell r="E6400" t="str">
            <v>DESPACHO</v>
          </cell>
          <cell r="F6400" t="str">
            <v>EXPRESS</v>
          </cell>
          <cell r="G6400" t="str">
            <v>FTR46153</v>
          </cell>
          <cell r="H6400">
            <v>44963</v>
          </cell>
          <cell r="I6400" t="str">
            <v>ENTREGADO</v>
          </cell>
          <cell r="J6400">
            <v>44963</v>
          </cell>
          <cell r="K6400" t="str">
            <v>Hidalgo Diaz Victor CHEN WEI_COOPERATIVA DE AHORRO Y CREDITO POLITECNICA LTDA 2</v>
          </cell>
          <cell r="L6400" t="str">
            <v>SECTOR LA MARISCAL CALLE JOSE TAMAYO N23 41 E IGNACIO DE VEINTIMILLA EDIFICIO TIZIANO DEP 4B</v>
          </cell>
        </row>
        <row r="6401">
          <cell r="A6401" t="str">
            <v>2493084</v>
          </cell>
          <cell r="B6401">
            <v>510026</v>
          </cell>
          <cell r="C6401" t="str">
            <v>2493084</v>
          </cell>
          <cell r="D6401" t="str">
            <v>MDELIVERY</v>
          </cell>
          <cell r="E6401" t="str">
            <v>DESPACHO</v>
          </cell>
          <cell r="F6401" t="str">
            <v>EXPRESS</v>
          </cell>
          <cell r="G6401" t="str">
            <v>FTR46136</v>
          </cell>
          <cell r="H6401">
            <v>44963</v>
          </cell>
          <cell r="I6401" t="str">
            <v>ENTREGADO</v>
          </cell>
          <cell r="J6401">
            <v>44964</v>
          </cell>
          <cell r="K6401" t="str">
            <v>Maria Eugenia Molina_ANEFI S A ADMINISTRADORA DE FONDOS Y FIDEICOMISOS</v>
          </cell>
          <cell r="L6401" t="str">
            <v>PICHINCHA QUITO INAQUITO CHECOSLOVAQUIA E10 195 Y AV ELOY ALFARO</v>
          </cell>
        </row>
        <row r="6402">
          <cell r="A6402" t="str">
            <v>2493111</v>
          </cell>
          <cell r="B6402">
            <v>510027</v>
          </cell>
          <cell r="C6402" t="str">
            <v>2493111</v>
          </cell>
          <cell r="D6402" t="str">
            <v>MDELIVERY</v>
          </cell>
          <cell r="E6402" t="str">
            <v>DESPACHO</v>
          </cell>
          <cell r="F6402" t="str">
            <v>EXPRESS</v>
          </cell>
          <cell r="G6402" t="str">
            <v>FTR46143</v>
          </cell>
          <cell r="H6402">
            <v>44963</v>
          </cell>
          <cell r="I6402" t="str">
            <v>ENTREGADO</v>
          </cell>
          <cell r="J6402">
            <v>44963</v>
          </cell>
          <cell r="K6402" t="str">
            <v>Doris Chaviznan_ECOFROZ S A</v>
          </cell>
          <cell r="L6402" t="str">
            <v xml:space="preserve"> Av 6 de diciembre N3342 y Bosano edificio Titanium piso 8 oficina 806 Pichicha quito </v>
          </cell>
        </row>
        <row r="6403">
          <cell r="A6403" t="str">
            <v>2493231</v>
          </cell>
          <cell r="B6403">
            <v>510028</v>
          </cell>
          <cell r="C6403" t="str">
            <v>2493231</v>
          </cell>
          <cell r="D6403" t="str">
            <v>MDELIVERY</v>
          </cell>
          <cell r="E6403" t="str">
            <v>DESPACHO</v>
          </cell>
          <cell r="F6403" t="str">
            <v>EXPRESS</v>
          </cell>
          <cell r="G6403" t="str">
            <v>FTR46142</v>
          </cell>
          <cell r="H6403">
            <v>44963</v>
          </cell>
          <cell r="I6403" t="str">
            <v>ENTREGADO</v>
          </cell>
          <cell r="J6403">
            <v>44964</v>
          </cell>
          <cell r="K6403" t="str">
            <v xml:space="preserve">ANOYKAR ASTOR_MASCAPITAL S A S </v>
          </cell>
          <cell r="L6403" t="str">
            <v>MARIANA DE JESUS CALLE VANCOUVER CON ITALIA EDIF GARCIAS BUENO</v>
          </cell>
        </row>
        <row r="6404">
          <cell r="A6404" t="str">
            <v>26393</v>
          </cell>
          <cell r="B6404">
            <v>510019</v>
          </cell>
          <cell r="C6404" t="str">
            <v>26393</v>
          </cell>
          <cell r="D6404" t="str">
            <v>MDELIVERY</v>
          </cell>
          <cell r="E6404" t="str">
            <v>DESPACHO</v>
          </cell>
          <cell r="F6404" t="str">
            <v>NORMAL</v>
          </cell>
          <cell r="G6404" t="str">
            <v>031080000026393</v>
          </cell>
          <cell r="H6404">
            <v>44963</v>
          </cell>
          <cell r="I6404" t="str">
            <v>ENTREGADO</v>
          </cell>
          <cell r="J6404">
            <v>44966</v>
          </cell>
          <cell r="K6404" t="str">
            <v>WILSON IVAN TAPIA CEVALLOS</v>
          </cell>
          <cell r="L6404" t="str">
            <v>JUAN MONTALVO CALLE CALIXTO PINO SN CALLE HERMANOS PAZMINIO</v>
          </cell>
        </row>
        <row r="6405">
          <cell r="A6405" t="str">
            <v>26620</v>
          </cell>
          <cell r="B6405">
            <v>510020</v>
          </cell>
          <cell r="C6405" t="str">
            <v>26620</v>
          </cell>
          <cell r="D6405" t="str">
            <v>MDELIVERY</v>
          </cell>
          <cell r="E6405" t="str">
            <v>DESPACHO</v>
          </cell>
          <cell r="F6405" t="str">
            <v>DERIVADO PICK UP</v>
          </cell>
          <cell r="G6405" t="str">
            <v>031080000026620</v>
          </cell>
          <cell r="H6405">
            <v>44963</v>
          </cell>
          <cell r="I6405" t="str">
            <v>DEVOLUCION_EN_PROCESO</v>
          </cell>
          <cell r="J6405">
            <v>44971</v>
          </cell>
          <cell r="K6405" t="str">
            <v>DIANA CAROLINA VIVEROS ZAMBRANO</v>
          </cell>
          <cell r="L6405" t="str">
            <v>OFICINA TRAMACO CENTRO DE DISTRIBUCION VIA A DAULE</v>
          </cell>
        </row>
        <row r="6406">
          <cell r="A6406" t="str">
            <v>27263</v>
          </cell>
          <cell r="B6406">
            <v>510021</v>
          </cell>
          <cell r="C6406" t="str">
            <v>27263</v>
          </cell>
          <cell r="D6406" t="str">
            <v>MDELIVERY</v>
          </cell>
          <cell r="E6406" t="str">
            <v>DESPACHO</v>
          </cell>
          <cell r="F6406" t="str">
            <v>NORMAL</v>
          </cell>
          <cell r="G6406" t="str">
            <v>031080000027263</v>
          </cell>
          <cell r="H6406">
            <v>44963</v>
          </cell>
          <cell r="I6406" t="str">
            <v>ENTREGADO</v>
          </cell>
          <cell r="J6406">
            <v>44964</v>
          </cell>
          <cell r="K6406" t="str">
            <v>WILSON RENE  BERSOZA RON</v>
          </cell>
          <cell r="L6406" t="str">
            <v>CAYAMBE  CALLE CUBA  SN  Y CHILE</v>
          </cell>
        </row>
        <row r="6407">
          <cell r="A6407" t="str">
            <v>4882840</v>
          </cell>
          <cell r="B6407">
            <v>510022</v>
          </cell>
          <cell r="C6407" t="str">
            <v>4882840</v>
          </cell>
          <cell r="D6407" t="str">
            <v>MDELIVERY</v>
          </cell>
          <cell r="E6407" t="str">
            <v>DESPACHO</v>
          </cell>
          <cell r="F6407" t="str">
            <v>NORMAL</v>
          </cell>
          <cell r="G6407" t="str">
            <v>FT84180</v>
          </cell>
          <cell r="H6407">
            <v>44963</v>
          </cell>
          <cell r="I6407" t="str">
            <v>ENTREGADO</v>
          </cell>
          <cell r="J6407">
            <v>44964</v>
          </cell>
          <cell r="K6407" t="str">
            <v>MINA ALMEIDA EDWIN VINICIO</v>
          </cell>
          <cell r="L6407" t="str">
            <v>TARQUI CDLA ALAMOS NORTE  MZ  26 SOLAR 12</v>
          </cell>
        </row>
        <row r="6408">
          <cell r="A6408" t="str">
            <v>21107</v>
          </cell>
          <cell r="B6408">
            <v>509971</v>
          </cell>
          <cell r="C6408" t="str">
            <v>21107</v>
          </cell>
          <cell r="D6408" t="str">
            <v>MDELIVERY</v>
          </cell>
          <cell r="E6408" t="str">
            <v>DESPACHO</v>
          </cell>
          <cell r="F6408" t="str">
            <v>NORMAL</v>
          </cell>
          <cell r="G6408" t="str">
            <v>FT84106</v>
          </cell>
          <cell r="H6408">
            <v>44963</v>
          </cell>
          <cell r="I6408" t="str">
            <v>ENTREGADO</v>
          </cell>
          <cell r="J6408">
            <v>44965</v>
          </cell>
          <cell r="K6408" t="str">
            <v>DIEGO ROMAN JURADO SANCHEZ</v>
          </cell>
          <cell r="L6408" t="str">
            <v>TARQUI SAMANES 4  MZ 412 VILLA 39</v>
          </cell>
        </row>
        <row r="6409">
          <cell r="A6409" t="str">
            <v>21280</v>
          </cell>
          <cell r="B6409">
            <v>509972</v>
          </cell>
          <cell r="C6409" t="str">
            <v>21280</v>
          </cell>
          <cell r="D6409" t="str">
            <v>MDELIVERY</v>
          </cell>
          <cell r="E6409" t="str">
            <v>DESPACHO</v>
          </cell>
          <cell r="F6409" t="str">
            <v>DERIVADO PICK UP</v>
          </cell>
          <cell r="G6409" t="str">
            <v>031080000021280</v>
          </cell>
          <cell r="H6409">
            <v>44963</v>
          </cell>
          <cell r="I6409" t="str">
            <v>ENTREGADO</v>
          </cell>
          <cell r="J6409">
            <v>44965</v>
          </cell>
          <cell r="K6409" t="str">
            <v>FRANCISCO DAVID HERRERA ARIAS</v>
          </cell>
          <cell r="L6409" t="str">
            <v>OFICINA TRAMACO TUMBACO</v>
          </cell>
        </row>
        <row r="6410">
          <cell r="A6410" t="str">
            <v>21875</v>
          </cell>
          <cell r="B6410">
            <v>509973</v>
          </cell>
          <cell r="C6410" t="str">
            <v>21875</v>
          </cell>
          <cell r="D6410" t="str">
            <v>MDELIVERY</v>
          </cell>
          <cell r="E6410" t="str">
            <v>DESPACHO</v>
          </cell>
          <cell r="F6410" t="str">
            <v>DERIVADO PICK UP</v>
          </cell>
          <cell r="G6410" t="str">
            <v>031080000021875</v>
          </cell>
          <cell r="H6410">
            <v>44963</v>
          </cell>
          <cell r="I6410" t="str">
            <v>ENTREGADO</v>
          </cell>
          <cell r="J6410">
            <v>44966</v>
          </cell>
          <cell r="K6410" t="str">
            <v>JOSE BOLIVAR CEDENO MALA</v>
          </cell>
          <cell r="L6410" t="str">
            <v>OFICINA TRAMACO PEDRO VICENTE MALDONADO</v>
          </cell>
        </row>
        <row r="6411">
          <cell r="A6411" t="str">
            <v>22788</v>
          </cell>
          <cell r="B6411">
            <v>509974</v>
          </cell>
          <cell r="C6411" t="str">
            <v>22788</v>
          </cell>
          <cell r="D6411" t="str">
            <v>MDELIVERY</v>
          </cell>
          <cell r="E6411" t="str">
            <v>DESPACHO</v>
          </cell>
          <cell r="F6411" t="str">
            <v>NORMAL</v>
          </cell>
          <cell r="G6411" t="str">
            <v>FT84242</v>
          </cell>
          <cell r="H6411">
            <v>44963</v>
          </cell>
          <cell r="I6411" t="str">
            <v>ENTREGADO</v>
          </cell>
          <cell r="J6411">
            <v>44964</v>
          </cell>
          <cell r="K6411" t="str">
            <v>DIEGO PATRICIO CEVALLOS NUNEZ</v>
          </cell>
          <cell r="L6411" t="str">
            <v>QUITUMBE  PANAMERICANA SUR KM 9 Y MEDIO  S35 60  Y CONDOR NAM</v>
          </cell>
        </row>
        <row r="6412">
          <cell r="A6412" t="str">
            <v>24069</v>
          </cell>
          <cell r="B6412">
            <v>509975</v>
          </cell>
          <cell r="C6412" t="str">
            <v>24069</v>
          </cell>
          <cell r="D6412" t="str">
            <v>MDELIVERY</v>
          </cell>
          <cell r="E6412" t="str">
            <v>DESPACHO</v>
          </cell>
          <cell r="F6412" t="str">
            <v>DERIVADO PICK UP</v>
          </cell>
          <cell r="G6412" t="str">
            <v>031080000024069</v>
          </cell>
          <cell r="H6412">
            <v>44963</v>
          </cell>
          <cell r="I6412" t="str">
            <v>ENTREGADO</v>
          </cell>
          <cell r="J6412">
            <v>44964</v>
          </cell>
          <cell r="K6412" t="str">
            <v>JESUS  TORRES NOBOA</v>
          </cell>
          <cell r="L6412" t="str">
            <v>OFICINA TRAMACO PORTETE</v>
          </cell>
        </row>
        <row r="6413">
          <cell r="A6413" t="str">
            <v>24590</v>
          </cell>
          <cell r="B6413">
            <v>509976</v>
          </cell>
          <cell r="C6413" t="str">
            <v>24590</v>
          </cell>
          <cell r="D6413" t="str">
            <v>MDELIVERY</v>
          </cell>
          <cell r="E6413" t="str">
            <v>DESPACHO</v>
          </cell>
          <cell r="F6413" t="str">
            <v>NORMAL</v>
          </cell>
          <cell r="G6413" t="str">
            <v>FT84118</v>
          </cell>
          <cell r="H6413">
            <v>44963</v>
          </cell>
          <cell r="I6413" t="str">
            <v>ENTREGADO</v>
          </cell>
          <cell r="J6413">
            <v>44964</v>
          </cell>
          <cell r="K6413" t="str">
            <v>NARCISA FELICIDAD SANTOS LOOR</v>
          </cell>
          <cell r="L6413" t="str">
            <v>COTOCOLLAO AV DE LA PRENSA  SN  Y MANTA</v>
          </cell>
        </row>
        <row r="6414">
          <cell r="A6414" t="str">
            <v>25109</v>
          </cell>
          <cell r="B6414">
            <v>509977</v>
          </cell>
          <cell r="C6414" t="str">
            <v>25109</v>
          </cell>
          <cell r="D6414" t="str">
            <v>MDELIVERY</v>
          </cell>
          <cell r="E6414" t="str">
            <v>DESPACHO</v>
          </cell>
          <cell r="F6414" t="str">
            <v>NORMAL</v>
          </cell>
          <cell r="G6414" t="str">
            <v>FT84108</v>
          </cell>
          <cell r="H6414">
            <v>44963</v>
          </cell>
          <cell r="I6414" t="str">
            <v>ENTREGADO</v>
          </cell>
          <cell r="J6414">
            <v>44964</v>
          </cell>
          <cell r="K6414" t="str">
            <v>SONIA JENNIFFER VELECELA BASANTES</v>
          </cell>
          <cell r="L6414" t="str">
            <v>QUITUMBE CALLE S37A  E1 354 Y LINEA FERREA</v>
          </cell>
        </row>
        <row r="6415">
          <cell r="A6415" t="str">
            <v>25390</v>
          </cell>
          <cell r="B6415">
            <v>509978</v>
          </cell>
          <cell r="C6415" t="str">
            <v>25390</v>
          </cell>
          <cell r="D6415" t="str">
            <v>MDELIVERY</v>
          </cell>
          <cell r="E6415" t="str">
            <v>DESPACHO</v>
          </cell>
          <cell r="F6415" t="str">
            <v>DERIVADO PICK UP</v>
          </cell>
          <cell r="G6415" t="str">
            <v>031080000025390</v>
          </cell>
          <cell r="H6415">
            <v>44963</v>
          </cell>
          <cell r="I6415" t="str">
            <v>ENTREGADO</v>
          </cell>
          <cell r="J6415">
            <v>44965</v>
          </cell>
          <cell r="K6415" t="str">
            <v>SAUL NORBERTO VERA GARCIA</v>
          </cell>
          <cell r="L6415" t="str">
            <v>OFICINA TRAMACO EL PUYO</v>
          </cell>
        </row>
        <row r="6416">
          <cell r="A6416" t="str">
            <v>25422</v>
          </cell>
          <cell r="B6416">
            <v>509979</v>
          </cell>
          <cell r="C6416" t="str">
            <v>25422</v>
          </cell>
          <cell r="D6416" t="str">
            <v>MDELIVERY</v>
          </cell>
          <cell r="E6416" t="str">
            <v>DESPACHO</v>
          </cell>
          <cell r="F6416" t="str">
            <v>NORMAL</v>
          </cell>
          <cell r="G6416" t="str">
            <v>031080000025422</v>
          </cell>
          <cell r="H6416">
            <v>44963</v>
          </cell>
          <cell r="I6416" t="str">
            <v>ENTREGADO</v>
          </cell>
          <cell r="J6416">
            <v>44965</v>
          </cell>
          <cell r="K6416" t="str">
            <v>NELSON LEONARDO LUNA CUSME</v>
          </cell>
          <cell r="L6416" t="str">
            <v>CHONE  CALLE SALINAS  SN  Y BY PASS</v>
          </cell>
        </row>
        <row r="6417">
          <cell r="A6417" t="str">
            <v>25535</v>
          </cell>
          <cell r="B6417">
            <v>509980</v>
          </cell>
          <cell r="C6417" t="str">
            <v>25535</v>
          </cell>
          <cell r="D6417" t="str">
            <v>MDELIVERY</v>
          </cell>
          <cell r="E6417" t="str">
            <v>DESPACHO</v>
          </cell>
          <cell r="F6417" t="str">
            <v>NORMAL</v>
          </cell>
          <cell r="G6417" t="str">
            <v>FT84110</v>
          </cell>
          <cell r="H6417">
            <v>44963</v>
          </cell>
          <cell r="I6417" t="str">
            <v>ENTREGADO</v>
          </cell>
          <cell r="J6417">
            <v>44964</v>
          </cell>
          <cell r="K6417" t="str">
            <v>JOAO ALEXANDER NAVARRO PAREDES</v>
          </cell>
          <cell r="L6417" t="str">
            <v>CARAPUNGO RIO PUYANGO  SN  RIO GUAYAS</v>
          </cell>
        </row>
        <row r="6418">
          <cell r="A6418" t="str">
            <v>4869404</v>
          </cell>
          <cell r="B6418">
            <v>509981</v>
          </cell>
          <cell r="C6418" t="str">
            <v>4869404</v>
          </cell>
          <cell r="D6418" t="str">
            <v>MDELIVERY</v>
          </cell>
          <cell r="E6418" t="str">
            <v>DESPACHO</v>
          </cell>
          <cell r="F6418" t="str">
            <v>NORMAL</v>
          </cell>
          <cell r="G6418" t="str">
            <v>IC6587</v>
          </cell>
          <cell r="H6418">
            <v>44963</v>
          </cell>
          <cell r="I6418" t="str">
            <v>ENTREGADO</v>
          </cell>
          <cell r="J6418">
            <v>44966</v>
          </cell>
          <cell r="K6418" t="str">
            <v>MOROCHO MOROCHO EDDY GEOVANNY</v>
          </cell>
          <cell r="L6418" t="str">
            <v>SUCRE CALLE DEL BATAN SN Y SANTA CRUZ</v>
          </cell>
        </row>
        <row r="6419">
          <cell r="A6419" t="str">
            <v>4884803</v>
          </cell>
          <cell r="B6419">
            <v>509982</v>
          </cell>
          <cell r="C6419" t="str">
            <v>4884803</v>
          </cell>
          <cell r="D6419" t="str">
            <v>MDELIVERY</v>
          </cell>
          <cell r="E6419" t="str">
            <v>DESPACHO</v>
          </cell>
          <cell r="F6419" t="str">
            <v>NORMAL</v>
          </cell>
          <cell r="G6419" t="str">
            <v>FT84239</v>
          </cell>
          <cell r="H6419">
            <v>44963</v>
          </cell>
          <cell r="I6419" t="str">
            <v>ENTREGADO</v>
          </cell>
          <cell r="J6419">
            <v>44964</v>
          </cell>
          <cell r="K6419" t="str">
            <v>DIEGO ROBERTO PADILLA CORREA</v>
          </cell>
          <cell r="L6419" t="str">
            <v>RUMIPAMBA AV MARIANA DE JESUS  SN  Y MARISCAL SUCRE</v>
          </cell>
        </row>
        <row r="6420">
          <cell r="A6420" t="str">
            <v>4884895</v>
          </cell>
          <cell r="B6420">
            <v>509983</v>
          </cell>
          <cell r="C6420" t="str">
            <v>4884895</v>
          </cell>
          <cell r="D6420" t="str">
            <v>MDELIVERY</v>
          </cell>
          <cell r="E6420" t="str">
            <v>DESPACHO</v>
          </cell>
          <cell r="F6420" t="str">
            <v>NORMAL</v>
          </cell>
          <cell r="G6420" t="str">
            <v>031080004884895</v>
          </cell>
          <cell r="H6420">
            <v>44963</v>
          </cell>
          <cell r="I6420" t="str">
            <v>ENTREGADO</v>
          </cell>
          <cell r="J6420">
            <v>44965</v>
          </cell>
          <cell r="K6420" t="str">
            <v>PABLO DAVID SANTAMARIA GALARZA</v>
          </cell>
          <cell r="L6420" t="str">
            <v>ATAHUALPA CALLE BARCO ATAHUALPA  SN  Y DESTACAMENTO TIWINTZA</v>
          </cell>
        </row>
        <row r="6421">
          <cell r="A6421" t="str">
            <v>4885326</v>
          </cell>
          <cell r="B6421">
            <v>509984</v>
          </cell>
          <cell r="C6421" t="str">
            <v>4885326</v>
          </cell>
          <cell r="D6421" t="str">
            <v>MDELIVERY</v>
          </cell>
          <cell r="E6421" t="str">
            <v>DESPACHO</v>
          </cell>
          <cell r="F6421" t="str">
            <v>NORMAL</v>
          </cell>
          <cell r="G6421" t="str">
            <v>031080004885326</v>
          </cell>
          <cell r="H6421">
            <v>44963</v>
          </cell>
          <cell r="I6421" t="str">
            <v>ENTREGADO</v>
          </cell>
          <cell r="J6421">
            <v>44964</v>
          </cell>
          <cell r="K6421" t="str">
            <v>Juan Daniel Aguilar Benitez</v>
          </cell>
          <cell r="L6421" t="str">
            <v>CARANQUI  CALLE RIO CURARAY  208 Y RIO CHIMBO</v>
          </cell>
        </row>
        <row r="6422">
          <cell r="A6422" t="str">
            <v>4885329</v>
          </cell>
          <cell r="B6422">
            <v>509985</v>
          </cell>
          <cell r="C6422" t="str">
            <v>4885329</v>
          </cell>
          <cell r="D6422" t="str">
            <v>MDELIVERY</v>
          </cell>
          <cell r="E6422" t="str">
            <v>DESPACHO</v>
          </cell>
          <cell r="F6422" t="str">
            <v>DERIVADO PICK UP</v>
          </cell>
          <cell r="G6422" t="str">
            <v>031080004885329</v>
          </cell>
          <cell r="H6422">
            <v>44963</v>
          </cell>
          <cell r="I6422" t="str">
            <v>ENTREGADO</v>
          </cell>
          <cell r="J6422">
            <v>44964</v>
          </cell>
          <cell r="K6422" t="str">
            <v>VILLA GONZALEZ JAVIER LUIS</v>
          </cell>
          <cell r="L6422" t="str">
            <v>OFICINA TRAMACO QUITUMBE</v>
          </cell>
        </row>
        <row r="6423">
          <cell r="A6423" t="str">
            <v>4885343</v>
          </cell>
          <cell r="B6423">
            <v>509986</v>
          </cell>
          <cell r="C6423" t="str">
            <v>4885343</v>
          </cell>
          <cell r="D6423" t="str">
            <v>MDELIVERY</v>
          </cell>
          <cell r="E6423" t="str">
            <v>DESPACHO</v>
          </cell>
          <cell r="F6423" t="str">
            <v>NORMAL</v>
          </cell>
          <cell r="G6423" t="str">
            <v>FT84112</v>
          </cell>
          <cell r="H6423">
            <v>44963</v>
          </cell>
          <cell r="I6423" t="str">
            <v>ENTREGADO</v>
          </cell>
          <cell r="J6423">
            <v>44964</v>
          </cell>
          <cell r="K6423" t="str">
            <v>Juan Carlos Villacis Anrrango</v>
          </cell>
          <cell r="L6423" t="str">
            <v>CALDERON CALLE JOSE MIGUEL GUARDERAS  S6 34  Y EL CHAUPI</v>
          </cell>
        </row>
        <row r="6424">
          <cell r="A6424" t="str">
            <v>4885434</v>
          </cell>
          <cell r="B6424">
            <v>509987</v>
          </cell>
          <cell r="C6424" t="str">
            <v>4885434</v>
          </cell>
          <cell r="D6424" t="str">
            <v>MDELIVERY</v>
          </cell>
          <cell r="E6424" t="str">
            <v>DESPACHO</v>
          </cell>
          <cell r="F6424" t="str">
            <v>NORMAL</v>
          </cell>
          <cell r="G6424" t="str">
            <v>FT84094</v>
          </cell>
          <cell r="H6424">
            <v>44963</v>
          </cell>
          <cell r="I6424" t="str">
            <v>ENTREGADO</v>
          </cell>
          <cell r="J6424">
            <v>44964</v>
          </cell>
          <cell r="K6424" t="str">
            <v>JAHAIRA ESPERANZA ANCHUNDIA PINCAY</v>
          </cell>
          <cell r="L6424" t="str">
            <v>TARQUI  COOP PASTOR VERA  MZ 1982 SOLAR 18</v>
          </cell>
        </row>
        <row r="6425">
          <cell r="A6425" t="str">
            <v>4886109</v>
          </cell>
          <cell r="B6425">
            <v>509988</v>
          </cell>
          <cell r="C6425" t="str">
            <v>4886109</v>
          </cell>
          <cell r="D6425" t="str">
            <v>MDELIVERY</v>
          </cell>
          <cell r="E6425" t="str">
            <v>DESPACHO</v>
          </cell>
          <cell r="F6425" t="str">
            <v>NORMAL</v>
          </cell>
          <cell r="G6425" t="str">
            <v>031080004886109</v>
          </cell>
          <cell r="H6425">
            <v>44963</v>
          </cell>
          <cell r="I6425" t="str">
            <v>ENTREGADO</v>
          </cell>
          <cell r="J6425">
            <v>44965</v>
          </cell>
          <cell r="K6425" t="str">
            <v>DAYSI MARIELA MOSQUERA SANJINES</v>
          </cell>
          <cell r="L6425" t="str">
            <v>ROBERTO ASTUDILLO AV LAS AMERICAS  215  Y JAMAICA</v>
          </cell>
        </row>
        <row r="6426">
          <cell r="A6426" t="str">
            <v>4886130</v>
          </cell>
          <cell r="B6426">
            <v>509989</v>
          </cell>
          <cell r="C6426" t="str">
            <v>4886130</v>
          </cell>
          <cell r="D6426" t="str">
            <v>MDELIVERY</v>
          </cell>
          <cell r="E6426" t="str">
            <v>DESPACHO</v>
          </cell>
          <cell r="F6426" t="str">
            <v>DERIVADO PICK UP</v>
          </cell>
          <cell r="G6426" t="str">
            <v>031080004886130</v>
          </cell>
          <cell r="H6426">
            <v>44963</v>
          </cell>
          <cell r="I6426" t="str">
            <v>ENTREGADO</v>
          </cell>
          <cell r="J6426">
            <v>44971</v>
          </cell>
          <cell r="K6426" t="str">
            <v>VERONICA ANDREA CAMPOS PALACIOS</v>
          </cell>
          <cell r="L6426" t="str">
            <v>OFICINA TRAMACO SAN MIGUEL DE LOS BANCOS</v>
          </cell>
        </row>
        <row r="6427">
          <cell r="A6427" t="str">
            <v>4886173</v>
          </cell>
          <cell r="B6427">
            <v>509990</v>
          </cell>
          <cell r="C6427" t="str">
            <v>4886173</v>
          </cell>
          <cell r="D6427" t="str">
            <v>MDELIVERY</v>
          </cell>
          <cell r="E6427" t="str">
            <v>DESPACHO</v>
          </cell>
          <cell r="F6427" t="str">
            <v>NORMAL</v>
          </cell>
          <cell r="G6427" t="str">
            <v>031080004886173</v>
          </cell>
          <cell r="H6427">
            <v>44963</v>
          </cell>
          <cell r="I6427" t="str">
            <v>ENTREGADO</v>
          </cell>
          <cell r="J6427">
            <v>44965</v>
          </cell>
          <cell r="K6427" t="str">
            <v>MARIA TERESA VERA ZAMBRANO</v>
          </cell>
          <cell r="L6427" t="str">
            <v>BOMBOLI CALLE PRINCIPAL DE LAS ACACIAS  LOTE 9 MZ 10  SEND A</v>
          </cell>
        </row>
        <row r="6428">
          <cell r="A6428" t="str">
            <v>4886372</v>
          </cell>
          <cell r="B6428">
            <v>509991</v>
          </cell>
          <cell r="C6428" t="str">
            <v>4886372</v>
          </cell>
          <cell r="D6428" t="str">
            <v>MDELIVERY</v>
          </cell>
          <cell r="E6428" t="str">
            <v>DESPACHO</v>
          </cell>
          <cell r="F6428" t="str">
            <v>DERIVADO PICK UP</v>
          </cell>
          <cell r="G6428" t="str">
            <v>031080004886372</v>
          </cell>
          <cell r="H6428">
            <v>44963</v>
          </cell>
          <cell r="I6428" t="str">
            <v>ENTREGADO</v>
          </cell>
          <cell r="J6428">
            <v>44964</v>
          </cell>
          <cell r="K6428" t="str">
            <v>MILTON STALIN ESPARZA MAQUILON</v>
          </cell>
          <cell r="L6428" t="str">
            <v>OFICINA TRAMACO OTAVALO</v>
          </cell>
        </row>
        <row r="6429">
          <cell r="A6429" t="str">
            <v>13394</v>
          </cell>
          <cell r="B6429">
            <v>509992</v>
          </cell>
          <cell r="C6429" t="str">
            <v>13394</v>
          </cell>
          <cell r="D6429" t="str">
            <v>MDELIVERY</v>
          </cell>
          <cell r="E6429" t="str">
            <v>DESPACHO</v>
          </cell>
          <cell r="F6429" t="str">
            <v>DERIVADO PICK UP</v>
          </cell>
          <cell r="G6429" t="str">
            <v>031080000013394</v>
          </cell>
          <cell r="H6429">
            <v>44963</v>
          </cell>
          <cell r="I6429" t="str">
            <v>ENTREGADO</v>
          </cell>
          <cell r="J6429">
            <v>44967</v>
          </cell>
          <cell r="K6429" t="str">
            <v>SANDRA LISBETH  MIRANDA MANDICHE</v>
          </cell>
          <cell r="L6429" t="str">
            <v>OFICINA TRAMACO QUEVEDO</v>
          </cell>
        </row>
        <row r="6430">
          <cell r="A6430" t="str">
            <v>20309</v>
          </cell>
          <cell r="B6430">
            <v>509993</v>
          </cell>
          <cell r="C6430" t="str">
            <v>20309</v>
          </cell>
          <cell r="D6430" t="str">
            <v>MDELIVERY</v>
          </cell>
          <cell r="E6430" t="str">
            <v>DESPACHO</v>
          </cell>
          <cell r="F6430" t="str">
            <v>NORMAL</v>
          </cell>
          <cell r="G6430" t="str">
            <v>FT84103</v>
          </cell>
          <cell r="H6430">
            <v>44963</v>
          </cell>
          <cell r="I6430" t="str">
            <v>ENTREGADO</v>
          </cell>
          <cell r="J6430">
            <v>44964</v>
          </cell>
          <cell r="K6430" t="str">
            <v>HECTOR PAUL  URIOLA BARREIRO</v>
          </cell>
          <cell r="L6430" t="str">
            <v>XIMENA  COOP FERTISA  MZ 1162 Y SOLAR 16  AV 25 DE JULIO</v>
          </cell>
        </row>
        <row r="6431">
          <cell r="A6431" t="str">
            <v>20395</v>
          </cell>
          <cell r="B6431">
            <v>509994</v>
          </cell>
          <cell r="C6431" t="str">
            <v>20395</v>
          </cell>
          <cell r="D6431" t="str">
            <v>MDELIVERY</v>
          </cell>
          <cell r="E6431" t="str">
            <v>DESPACHO</v>
          </cell>
          <cell r="F6431" t="str">
            <v>NORMAL</v>
          </cell>
          <cell r="G6431" t="str">
            <v>031080000020395</v>
          </cell>
          <cell r="H6431">
            <v>44963</v>
          </cell>
          <cell r="I6431" t="str">
            <v>INCIDENCIA</v>
          </cell>
          <cell r="J6431">
            <v>44973</v>
          </cell>
          <cell r="K6431" t="str">
            <v>LAMBERTO AGAPITO ALMEIDA MORA</v>
          </cell>
          <cell r="L6431" t="str">
            <v>QUEVEDO  VIA AL EMPALME  KM 4 Y MEDIO</v>
          </cell>
        </row>
        <row r="6432">
          <cell r="A6432" t="str">
            <v>20759</v>
          </cell>
          <cell r="B6432">
            <v>509995</v>
          </cell>
          <cell r="C6432" t="str">
            <v>20759</v>
          </cell>
          <cell r="D6432" t="str">
            <v>MDELIVERY</v>
          </cell>
          <cell r="E6432" t="str">
            <v>DESPACHO</v>
          </cell>
          <cell r="F6432" t="str">
            <v>NORMAL</v>
          </cell>
          <cell r="G6432" t="str">
            <v>031080000020759</v>
          </cell>
          <cell r="H6432">
            <v>44963</v>
          </cell>
          <cell r="I6432" t="str">
            <v>ENTREGADO</v>
          </cell>
          <cell r="J6432">
            <v>44965</v>
          </cell>
          <cell r="K6432" t="str">
            <v>JUNIOR MIGUEL  PINCAY ZORRILLA</v>
          </cell>
          <cell r="L6432" t="str">
            <v>SAN LORENZO CALLE SHANGAY SN  Y BY PASS</v>
          </cell>
        </row>
        <row r="6433">
          <cell r="A6433" t="str">
            <v>22483</v>
          </cell>
          <cell r="B6433">
            <v>509996</v>
          </cell>
          <cell r="C6433" t="str">
            <v>22483</v>
          </cell>
          <cell r="D6433" t="str">
            <v>MDELIVERY</v>
          </cell>
          <cell r="E6433" t="str">
            <v>DESPACHO</v>
          </cell>
          <cell r="F6433" t="str">
            <v>NORMAL</v>
          </cell>
          <cell r="G6433" t="str">
            <v>031080000022483</v>
          </cell>
          <cell r="H6433">
            <v>44963</v>
          </cell>
          <cell r="I6433" t="str">
            <v>ENTREGADO</v>
          </cell>
          <cell r="J6433">
            <v>44964</v>
          </cell>
          <cell r="K6433" t="str">
            <v>YULI GEMA ARTEAGA ZAMBRANO</v>
          </cell>
          <cell r="L6433" t="str">
            <v>BOMBOLI CALLE NEPAL  62I Y CALLE TAILANDIA</v>
          </cell>
        </row>
        <row r="6434">
          <cell r="A6434" t="str">
            <v>22704</v>
          </cell>
          <cell r="B6434">
            <v>509997</v>
          </cell>
          <cell r="C6434" t="str">
            <v>22704</v>
          </cell>
          <cell r="D6434" t="str">
            <v>MDELIVERY</v>
          </cell>
          <cell r="E6434" t="str">
            <v>DESPACHO</v>
          </cell>
          <cell r="F6434" t="str">
            <v>NORMAL</v>
          </cell>
          <cell r="G6434" t="str">
            <v>031080000022704</v>
          </cell>
          <cell r="H6434">
            <v>44963</v>
          </cell>
          <cell r="I6434" t="str">
            <v>ENTREGADO</v>
          </cell>
          <cell r="J6434">
            <v>44968</v>
          </cell>
          <cell r="K6434" t="str">
            <v>CARLOS ANDRES LEON JARAMILLO</v>
          </cell>
          <cell r="L6434" t="str">
            <v>SAN CAMILO CALLE EUGENIO ESPEJO VILLA 211 CALLEJON B O CALLE SEGUNDA</v>
          </cell>
        </row>
        <row r="6435">
          <cell r="A6435" t="str">
            <v>22818</v>
          </cell>
          <cell r="B6435">
            <v>509998</v>
          </cell>
          <cell r="C6435" t="str">
            <v>22818</v>
          </cell>
          <cell r="D6435" t="str">
            <v>MDELIVERY</v>
          </cell>
          <cell r="E6435" t="str">
            <v>DESPACHO</v>
          </cell>
          <cell r="F6435" t="str">
            <v>DERIVADO PICK UP</v>
          </cell>
          <cell r="G6435" t="str">
            <v>031080000022818</v>
          </cell>
          <cell r="H6435">
            <v>44963</v>
          </cell>
          <cell r="I6435" t="str">
            <v>ENTREGADO</v>
          </cell>
          <cell r="J6435">
            <v>44964</v>
          </cell>
          <cell r="K6435" t="str">
            <v>GIOVANNI GERONIMO LOPEZ SANDOYA</v>
          </cell>
          <cell r="L6435" t="str">
            <v>OFICINA TRAMACO PORTETE</v>
          </cell>
        </row>
        <row r="6436">
          <cell r="A6436" t="str">
            <v>23678</v>
          </cell>
          <cell r="B6436">
            <v>509999</v>
          </cell>
          <cell r="C6436" t="str">
            <v>23678</v>
          </cell>
          <cell r="D6436" t="str">
            <v>MDELIVERY</v>
          </cell>
          <cell r="E6436" t="str">
            <v>DESPACHO</v>
          </cell>
          <cell r="F6436" t="str">
            <v>NORMAL</v>
          </cell>
          <cell r="G6436" t="str">
            <v>FT84101</v>
          </cell>
          <cell r="H6436">
            <v>44963</v>
          </cell>
          <cell r="I6436" t="str">
            <v>ENTREGADO</v>
          </cell>
          <cell r="J6436">
            <v>44964</v>
          </cell>
          <cell r="K6436" t="str">
            <v>JOHNN KELVIN MORAN AGUA</v>
          </cell>
          <cell r="L6436" t="str">
            <v>TARQUI CALLE 13D NO O CALLE PEREZ FLORES SN CALLE EZEQUIEL CALLE</v>
          </cell>
        </row>
        <row r="6437">
          <cell r="A6437" t="str">
            <v>23738</v>
          </cell>
          <cell r="B6437">
            <v>510000</v>
          </cell>
          <cell r="C6437" t="str">
            <v>23738</v>
          </cell>
          <cell r="D6437" t="str">
            <v>MDELIVERY</v>
          </cell>
          <cell r="E6437" t="str">
            <v>DESPACHO</v>
          </cell>
          <cell r="F6437" t="str">
            <v>NORMAL</v>
          </cell>
          <cell r="G6437" t="str">
            <v>FT84111</v>
          </cell>
          <cell r="H6437">
            <v>44963</v>
          </cell>
          <cell r="I6437" t="str">
            <v>ENTREGADO</v>
          </cell>
          <cell r="J6437">
            <v>44965</v>
          </cell>
          <cell r="K6437" t="str">
            <v>GERARDO RODRIGO  CARRION CALERO</v>
          </cell>
          <cell r="L6437" t="str">
            <v>LA MARISCAL AV AMERICA  SN  Y SANTIAGO</v>
          </cell>
        </row>
        <row r="6438">
          <cell r="A6438" t="str">
            <v>23751</v>
          </cell>
          <cell r="B6438">
            <v>510001</v>
          </cell>
          <cell r="C6438" t="str">
            <v>23751</v>
          </cell>
          <cell r="D6438" t="str">
            <v>MDELIVERY</v>
          </cell>
          <cell r="E6438" t="str">
            <v>DESPACHO</v>
          </cell>
          <cell r="F6438" t="str">
            <v>NORMAL</v>
          </cell>
          <cell r="G6438" t="str">
            <v>031080000023751</v>
          </cell>
          <cell r="H6438">
            <v>44963</v>
          </cell>
          <cell r="I6438" t="str">
            <v>ENTREGADO</v>
          </cell>
          <cell r="J6438">
            <v>44967</v>
          </cell>
          <cell r="K6438" t="str">
            <v>MARIUXI CAMILA  TRIVINO GAONA</v>
          </cell>
          <cell r="L6438" t="str">
            <v>SAN JACINTO DE BUENA FE CALLE NATALIO ROSADO SN CALLE ANTONIO NEUMANE</v>
          </cell>
        </row>
        <row r="6439">
          <cell r="A6439" t="str">
            <v>24199</v>
          </cell>
          <cell r="B6439">
            <v>510004</v>
          </cell>
          <cell r="C6439" t="str">
            <v>24199</v>
          </cell>
          <cell r="D6439" t="str">
            <v>MDELIVERY</v>
          </cell>
          <cell r="E6439" t="str">
            <v>DESPACHO</v>
          </cell>
          <cell r="F6439" t="str">
            <v>DERIVADO PICK UP</v>
          </cell>
          <cell r="G6439" t="str">
            <v>031080000024199</v>
          </cell>
          <cell r="H6439">
            <v>44963</v>
          </cell>
          <cell r="I6439" t="str">
            <v>ENTREGADO</v>
          </cell>
          <cell r="J6439">
            <v>44967</v>
          </cell>
          <cell r="K6439" t="str">
            <v>NELLY MARISOL HUARUSHA UYUNGRA</v>
          </cell>
          <cell r="L6439" t="str">
            <v>OFICINA TRAMACO MACAS</v>
          </cell>
        </row>
        <row r="6440">
          <cell r="A6440" t="str">
            <v>24247</v>
          </cell>
          <cell r="B6440">
            <v>510005</v>
          </cell>
          <cell r="C6440" t="str">
            <v>24247</v>
          </cell>
          <cell r="D6440" t="str">
            <v>MDELIVERY</v>
          </cell>
          <cell r="E6440" t="str">
            <v>DESPACHO</v>
          </cell>
          <cell r="F6440" t="str">
            <v>DERIVADO PICK UP</v>
          </cell>
          <cell r="G6440" t="str">
            <v>031080000024247</v>
          </cell>
          <cell r="H6440">
            <v>44963</v>
          </cell>
          <cell r="I6440" t="str">
            <v>ENTREGADO</v>
          </cell>
          <cell r="J6440">
            <v>44964</v>
          </cell>
          <cell r="K6440" t="str">
            <v>LEONARDO DAVID SEGARRA LIMA</v>
          </cell>
          <cell r="L6440" t="str">
            <v>OFICINA TRAMACO QUITO SANTA CLARA</v>
          </cell>
        </row>
        <row r="6441">
          <cell r="A6441" t="str">
            <v>24376</v>
          </cell>
          <cell r="B6441">
            <v>510006</v>
          </cell>
          <cell r="C6441" t="str">
            <v>24376</v>
          </cell>
          <cell r="D6441" t="str">
            <v>MDELIVERY</v>
          </cell>
          <cell r="E6441" t="str">
            <v>DESPACHO</v>
          </cell>
          <cell r="F6441" t="str">
            <v>NORMAL</v>
          </cell>
          <cell r="G6441" t="str">
            <v>FT84098</v>
          </cell>
          <cell r="H6441">
            <v>44963</v>
          </cell>
          <cell r="I6441" t="str">
            <v>ENTREGADO</v>
          </cell>
          <cell r="J6441">
            <v>44965</v>
          </cell>
          <cell r="K6441" t="str">
            <v>JONATHAN MAXIHUN ALVARADO CAMACHO</v>
          </cell>
          <cell r="L6441" t="str">
            <v>TARQUI MAPASINGUE ESTE MZ 4 SL 10</v>
          </cell>
        </row>
        <row r="6442">
          <cell r="A6442" t="str">
            <v>24796</v>
          </cell>
          <cell r="B6442">
            <v>510007</v>
          </cell>
          <cell r="C6442" t="str">
            <v>24796</v>
          </cell>
          <cell r="D6442" t="str">
            <v>MDELIVERY</v>
          </cell>
          <cell r="E6442" t="str">
            <v>DESPACHO</v>
          </cell>
          <cell r="F6442" t="str">
            <v>NORMAL</v>
          </cell>
          <cell r="G6442" t="str">
            <v>031080000024796</v>
          </cell>
          <cell r="H6442">
            <v>44963</v>
          </cell>
          <cell r="I6442" t="str">
            <v>ENTREGADO</v>
          </cell>
          <cell r="J6442">
            <v>44970</v>
          </cell>
          <cell r="K6442" t="str">
            <v>JOSE LUIS PALMA HERNANDEZ</v>
          </cell>
          <cell r="L6442" t="str">
            <v>PASCUALES VIA DAULE KM 14  SN CALLE COOP 5 DE DICIEMBRE</v>
          </cell>
        </row>
        <row r="6443">
          <cell r="A6443" t="str">
            <v>24798</v>
          </cell>
          <cell r="B6443">
            <v>510008</v>
          </cell>
          <cell r="C6443" t="str">
            <v>24798</v>
          </cell>
          <cell r="D6443" t="str">
            <v>MDELIVERY</v>
          </cell>
          <cell r="E6443" t="str">
            <v>DESPACHO</v>
          </cell>
          <cell r="F6443" t="str">
            <v>NORMAL</v>
          </cell>
          <cell r="G6443" t="str">
            <v>031080000024798</v>
          </cell>
          <cell r="H6443">
            <v>44963</v>
          </cell>
          <cell r="I6443" t="str">
            <v>ENTREGADO</v>
          </cell>
          <cell r="J6443">
            <v>44967</v>
          </cell>
          <cell r="K6443" t="str">
            <v>ANDREA CECIBEL PUCHA AGUINSACA</v>
          </cell>
          <cell r="L6443" t="str">
            <v>EL VALLE  CALLE FORTALEZA O RAFAEL JARAMILLO LOAIZA 4207 Y RECONQUISTA O CESAR P LUDENIA</v>
          </cell>
        </row>
        <row r="6444">
          <cell r="A6444" t="str">
            <v>24992</v>
          </cell>
          <cell r="B6444">
            <v>510009</v>
          </cell>
          <cell r="C6444" t="str">
            <v>24992</v>
          </cell>
          <cell r="D6444" t="str">
            <v>MDELIVERY</v>
          </cell>
          <cell r="E6444" t="str">
            <v>DESPACHO</v>
          </cell>
          <cell r="F6444" t="str">
            <v>NORMAL</v>
          </cell>
          <cell r="G6444" t="str">
            <v>FT84169</v>
          </cell>
          <cell r="H6444">
            <v>44963</v>
          </cell>
          <cell r="I6444" t="str">
            <v>ENTREGADO</v>
          </cell>
          <cell r="J6444">
            <v>44964</v>
          </cell>
          <cell r="K6444" t="str">
            <v>DERWIN BRYAN MALO CARRASCAL</v>
          </cell>
          <cell r="L6444" t="str">
            <v>XIMENA COOP JACOBO BUCARAM MZ K SOLAR 12</v>
          </cell>
        </row>
        <row r="6445">
          <cell r="A6445" t="str">
            <v>25250</v>
          </cell>
          <cell r="B6445">
            <v>510010</v>
          </cell>
          <cell r="C6445" t="str">
            <v>25250</v>
          </cell>
          <cell r="D6445" t="str">
            <v>MDELIVERY</v>
          </cell>
          <cell r="E6445" t="str">
            <v>DESPACHO</v>
          </cell>
          <cell r="F6445" t="str">
            <v>NORMAL</v>
          </cell>
          <cell r="G6445" t="str">
            <v>FT84097</v>
          </cell>
          <cell r="H6445">
            <v>44963</v>
          </cell>
          <cell r="I6445" t="str">
            <v>ENTREGADO</v>
          </cell>
          <cell r="J6445">
            <v>44964</v>
          </cell>
          <cell r="K6445" t="str">
            <v>MANUEL ALEJANDRO LUNA VELASTEGUI</v>
          </cell>
          <cell r="L6445" t="str">
            <v>TARQUI AV DEL PERIODISTA  SN  Y PLAZA DANIN</v>
          </cell>
        </row>
        <row r="6446">
          <cell r="A6446" t="str">
            <v>25461</v>
          </cell>
          <cell r="B6446">
            <v>510011</v>
          </cell>
          <cell r="C6446" t="str">
            <v>25461</v>
          </cell>
          <cell r="D6446" t="str">
            <v>MDELIVERY</v>
          </cell>
          <cell r="E6446" t="str">
            <v>DESPACHO</v>
          </cell>
          <cell r="F6446" t="str">
            <v>NORMAL</v>
          </cell>
          <cell r="G6446" t="str">
            <v>FT84177</v>
          </cell>
          <cell r="H6446">
            <v>44963</v>
          </cell>
          <cell r="I6446" t="str">
            <v>ENTREGADO</v>
          </cell>
          <cell r="J6446">
            <v>44964</v>
          </cell>
          <cell r="K6446" t="str">
            <v>JESSENIA STEFANIA PACHAY CASTRO</v>
          </cell>
          <cell r="L6446" t="str">
            <v>LA PUNTLLLA VIA SAMBORONDON  KM 1 Y MEDIO</v>
          </cell>
        </row>
        <row r="6447">
          <cell r="A6447" t="str">
            <v>25971</v>
          </cell>
          <cell r="B6447">
            <v>510012</v>
          </cell>
          <cell r="C6447" t="str">
            <v>25971</v>
          </cell>
          <cell r="D6447" t="str">
            <v>MDELIVERY</v>
          </cell>
          <cell r="E6447" t="str">
            <v>DESPACHO</v>
          </cell>
          <cell r="F6447" t="str">
            <v>NORMAL</v>
          </cell>
          <cell r="G6447" t="str">
            <v>FT84172</v>
          </cell>
          <cell r="H6447">
            <v>44963</v>
          </cell>
          <cell r="I6447" t="str">
            <v>ENTREGADO</v>
          </cell>
          <cell r="J6447">
            <v>44964</v>
          </cell>
          <cell r="K6447" t="str">
            <v>DANIEL JEREMIAS RAMIREZ LEON</v>
          </cell>
          <cell r="L6447" t="str">
            <v>XIMENA AV CAYETANO TARRUEL  SN  Y PUYO</v>
          </cell>
        </row>
        <row r="6448">
          <cell r="A6448" t="str">
            <v>25972</v>
          </cell>
          <cell r="B6448">
            <v>510013</v>
          </cell>
          <cell r="C6448" t="str">
            <v>25972</v>
          </cell>
          <cell r="D6448" t="str">
            <v>MDELIVERY</v>
          </cell>
          <cell r="E6448" t="str">
            <v>DESPACHO</v>
          </cell>
          <cell r="F6448" t="str">
            <v>NORMAL</v>
          </cell>
          <cell r="G6448" t="str">
            <v>031080000025972</v>
          </cell>
          <cell r="H6448">
            <v>44963</v>
          </cell>
          <cell r="I6448" t="str">
            <v>ENTREGADO</v>
          </cell>
          <cell r="J6448">
            <v>44966</v>
          </cell>
          <cell r="K6448" t="str">
            <v>KASSANDRA ANAIS VERA CUERO</v>
          </cell>
          <cell r="L6448" t="str">
            <v>VUELTA LARGA CALLE SEGUNDA SN CALLE C</v>
          </cell>
        </row>
        <row r="6449">
          <cell r="A6449" t="str">
            <v>25973</v>
          </cell>
          <cell r="B6449">
            <v>510014</v>
          </cell>
          <cell r="C6449" t="str">
            <v>25973</v>
          </cell>
          <cell r="D6449" t="str">
            <v>MDELIVERY</v>
          </cell>
          <cell r="E6449" t="str">
            <v>DESPACHO</v>
          </cell>
          <cell r="F6449" t="str">
            <v>NORMAL</v>
          </cell>
          <cell r="G6449" t="str">
            <v>IC6584</v>
          </cell>
          <cell r="H6449">
            <v>44963</v>
          </cell>
          <cell r="I6449" t="str">
            <v>ENTREGADO</v>
          </cell>
          <cell r="J6449">
            <v>44966</v>
          </cell>
          <cell r="K6449" t="str">
            <v>LEONEL ERNESTO OCHOA DAVILA</v>
          </cell>
          <cell r="L6449" t="str">
            <v>TOTORACOCHA CALLE RUMIURCO 1 83 AV GUAPONDELIG</v>
          </cell>
        </row>
        <row r="6450">
          <cell r="A6450" t="str">
            <v>25975</v>
          </cell>
          <cell r="B6450">
            <v>510015</v>
          </cell>
          <cell r="C6450" t="str">
            <v>25975</v>
          </cell>
          <cell r="D6450" t="str">
            <v>MDELIVERY</v>
          </cell>
          <cell r="E6450" t="str">
            <v>DESPACHO</v>
          </cell>
          <cell r="F6450" t="str">
            <v>NORMAL</v>
          </cell>
          <cell r="G6450" t="str">
            <v>031080000025975</v>
          </cell>
          <cell r="H6450">
            <v>44963</v>
          </cell>
          <cell r="I6450" t="str">
            <v>ENTREGADO</v>
          </cell>
          <cell r="J6450">
            <v>44967</v>
          </cell>
          <cell r="K6450" t="str">
            <v>CINTHIA ANABEL VASCONEZ SIGCHA</v>
          </cell>
          <cell r="L6450" t="str">
            <v>LA MANA  CALLE OSWALDO GUAYASAMIN  SN  Y QUILOTO</v>
          </cell>
        </row>
        <row r="6451">
          <cell r="A6451" t="str">
            <v>26036</v>
          </cell>
          <cell r="B6451">
            <v>510016</v>
          </cell>
          <cell r="C6451" t="str">
            <v>26036</v>
          </cell>
          <cell r="D6451" t="str">
            <v>MDELIVERY</v>
          </cell>
          <cell r="E6451" t="str">
            <v>DESPACHO</v>
          </cell>
          <cell r="F6451" t="str">
            <v>NORMAL</v>
          </cell>
          <cell r="G6451" t="str">
            <v>FT84230</v>
          </cell>
          <cell r="H6451">
            <v>44963</v>
          </cell>
          <cell r="I6451" t="str">
            <v>ENTREGADO</v>
          </cell>
          <cell r="J6451">
            <v>44965</v>
          </cell>
          <cell r="K6451" t="str">
            <v>ISMAEL MATEO MENDOZA MEZA</v>
          </cell>
          <cell r="L6451" t="str">
            <v>SAN ANTONIO AV MANUEL CORDOVA GALARZA KM 10 Y MEDIO</v>
          </cell>
        </row>
        <row r="6452">
          <cell r="A6452" t="str">
            <v>26069</v>
          </cell>
          <cell r="B6452">
            <v>510017</v>
          </cell>
          <cell r="C6452" t="str">
            <v>26069</v>
          </cell>
          <cell r="D6452" t="str">
            <v>MDELIVERY</v>
          </cell>
          <cell r="E6452" t="str">
            <v>DESPACHO</v>
          </cell>
          <cell r="F6452" t="str">
            <v>NORMAL</v>
          </cell>
          <cell r="G6452" t="str">
            <v>FT84174</v>
          </cell>
          <cell r="H6452">
            <v>44963</v>
          </cell>
          <cell r="I6452" t="str">
            <v>ENTREGADO</v>
          </cell>
          <cell r="J6452">
            <v>44964</v>
          </cell>
          <cell r="K6452" t="str">
            <v>ROBERTO  CEDENO QUINTEROS</v>
          </cell>
          <cell r="L6452" t="str">
            <v>ROCA CALLE PADRE SOLANO 129 AV QUITO</v>
          </cell>
        </row>
        <row r="6453">
          <cell r="A6453" t="str">
            <v>26132</v>
          </cell>
          <cell r="B6453">
            <v>510018</v>
          </cell>
          <cell r="C6453" t="str">
            <v>26132</v>
          </cell>
          <cell r="D6453" t="str">
            <v>MDELIVERY</v>
          </cell>
          <cell r="E6453" t="str">
            <v>DESPACHO</v>
          </cell>
          <cell r="F6453" t="str">
            <v>NORMAL</v>
          </cell>
          <cell r="G6453" t="str">
            <v>FT84117</v>
          </cell>
          <cell r="H6453">
            <v>44963</v>
          </cell>
          <cell r="I6453" t="str">
            <v>ENTREGADO</v>
          </cell>
          <cell r="J6453">
            <v>44964</v>
          </cell>
          <cell r="K6453" t="str">
            <v>EDISON FERNANDO MONTEROS PENAFIEL</v>
          </cell>
          <cell r="L6453" t="str">
            <v>PUEMBO    CALLE JOSE BUSTAMANTE SN CALLE  FRANCISCO ARIAS</v>
          </cell>
        </row>
        <row r="6454">
          <cell r="A6454" t="str">
            <v>1117</v>
          </cell>
          <cell r="B6454">
            <v>509969</v>
          </cell>
          <cell r="C6454" t="str">
            <v>1117</v>
          </cell>
          <cell r="D6454" t="str">
            <v>MDELIVERY</v>
          </cell>
          <cell r="E6454" t="str">
            <v>DESPACHO</v>
          </cell>
          <cell r="F6454" t="str">
            <v>DERIVADO PICK UP</v>
          </cell>
          <cell r="G6454" t="str">
            <v>031080000001117</v>
          </cell>
          <cell r="H6454">
            <v>44963</v>
          </cell>
          <cell r="I6454" t="str">
            <v>ENTREGADO</v>
          </cell>
          <cell r="J6454">
            <v>44964</v>
          </cell>
          <cell r="K6454" t="str">
            <v>MARIO ANDRES MORA MARTINEZ</v>
          </cell>
          <cell r="L6454" t="str">
            <v>GUAYAQUIL P.A.D. CENTRO DE DISTRIBUCION VIA A DAULE</v>
          </cell>
        </row>
        <row r="6455">
          <cell r="A6455" t="str">
            <v>20051</v>
          </cell>
          <cell r="B6455">
            <v>509970</v>
          </cell>
          <cell r="C6455" t="str">
            <v>20051</v>
          </cell>
          <cell r="D6455" t="str">
            <v>MDELIVERY</v>
          </cell>
          <cell r="E6455" t="str">
            <v>DESPACHO</v>
          </cell>
          <cell r="F6455" t="str">
            <v>NORMAL</v>
          </cell>
          <cell r="G6455" t="str">
            <v>031080000020051</v>
          </cell>
          <cell r="H6455">
            <v>44963</v>
          </cell>
          <cell r="I6455" t="str">
            <v>DEVOLUCION_EN_PROCESO</v>
          </cell>
          <cell r="J6455">
            <v>44973</v>
          </cell>
          <cell r="K6455" t="str">
            <v>JULETSI LIZBETH GARCIA MUGUERZA</v>
          </cell>
          <cell r="L6455" t="str">
            <v>CALLE AURORA ESTRADA  SN  Y VIA PANAMERICANA</v>
          </cell>
        </row>
        <row r="6456">
          <cell r="A6456" t="str">
            <v>98907084</v>
          </cell>
          <cell r="B6456">
            <v>509967</v>
          </cell>
          <cell r="C6456" t="str">
            <v>98907084</v>
          </cell>
          <cell r="D6456" t="str">
            <v>HYCITE</v>
          </cell>
          <cell r="E6456" t="str">
            <v>DESPACHO</v>
          </cell>
          <cell r="F6456" t="str">
            <v>NORMAL</v>
          </cell>
          <cell r="G6456" t="str">
            <v>ITQ6543</v>
          </cell>
          <cell r="H6456">
            <v>44963</v>
          </cell>
          <cell r="I6456" t="str">
            <v>ENTREGADO</v>
          </cell>
          <cell r="J6456">
            <v>44964</v>
          </cell>
          <cell r="K6456" t="str">
            <v>CHRISTIAN PEREZ</v>
          </cell>
          <cell r="L6456" t="str">
            <v>AV DE LA REPUBLICA Y TERESA DE CEPEDA 0E 2 4 QUITO DISTRITO METROPOLITANO 170508 PICHINCHA</v>
          </cell>
        </row>
        <row r="6457">
          <cell r="A6457" t="str">
            <v>98907205</v>
          </cell>
          <cell r="B6457">
            <v>509968</v>
          </cell>
          <cell r="C6457" t="str">
            <v>98907205</v>
          </cell>
          <cell r="D6457" t="str">
            <v>HYCITE</v>
          </cell>
          <cell r="E6457" t="str">
            <v>DESPACHO</v>
          </cell>
          <cell r="F6457" t="str">
            <v>NORMAL</v>
          </cell>
          <cell r="G6457" t="str">
            <v>ITQ6544</v>
          </cell>
          <cell r="H6457">
            <v>44963</v>
          </cell>
          <cell r="I6457" t="str">
            <v>ENTREGADO</v>
          </cell>
          <cell r="J6457">
            <v>44964</v>
          </cell>
          <cell r="K6457" t="str">
            <v>WILIAN ALBINO</v>
          </cell>
          <cell r="L6457" t="str">
            <v>CONJUNTO LA CONCEPCION CASA 49 FRANCISCO OLIVA EDMUNDO CHIRIBOGA A LAD QUITO // NORTE DE QUITO LA CONCEPCION 170510 PICHINCHA</v>
          </cell>
        </row>
        <row r="6458">
          <cell r="A6458" t="str">
            <v>98868990</v>
          </cell>
          <cell r="B6458">
            <v>509928</v>
          </cell>
          <cell r="C6458" t="str">
            <v>98868990</v>
          </cell>
          <cell r="D6458" t="str">
            <v>HYCITE</v>
          </cell>
          <cell r="E6458" t="str">
            <v>DESPACHO</v>
          </cell>
          <cell r="F6458" t="str">
            <v>NORMAL</v>
          </cell>
          <cell r="G6458" t="str">
            <v>031002004239508</v>
          </cell>
          <cell r="H6458">
            <v>44963</v>
          </cell>
          <cell r="I6458" t="str">
            <v>ENTREGADO</v>
          </cell>
          <cell r="J6458">
            <v>44967</v>
          </cell>
          <cell r="K6458" t="str">
            <v>FIDENCIO OJEDA</v>
          </cell>
          <cell r="L6458" t="str">
            <v>CALLE 24 DE MAYO 9 DE OCTUBRE Y 10 DE AGOSTO LAGO AGRIO / NUEVA LOJA NUEVA LOJA 210201 SUCUMBIOS</v>
          </cell>
        </row>
        <row r="6459">
          <cell r="A6459" t="str">
            <v>98873818</v>
          </cell>
          <cell r="B6459">
            <v>509930</v>
          </cell>
          <cell r="C6459" t="str">
            <v>98873818</v>
          </cell>
          <cell r="D6459" t="str">
            <v>HYCITE</v>
          </cell>
          <cell r="E6459" t="str">
            <v>DESPACHO</v>
          </cell>
          <cell r="F6459" t="str">
            <v>NORMAL</v>
          </cell>
          <cell r="G6459" t="str">
            <v>ITG6521</v>
          </cell>
          <cell r="H6459">
            <v>44963</v>
          </cell>
          <cell r="I6459" t="str">
            <v>ENTREGADO</v>
          </cell>
          <cell r="J6459">
            <v>44964</v>
          </cell>
          <cell r="K6459" t="str">
            <v>ALFREDO L ARIAS</v>
          </cell>
          <cell r="L6459" t="str">
            <v>AV FRANCISCO BOLONA 701 KENEDDY OESTE FRENTE PYCCA DEL CENTRO COM POLICENTRO  TARQUI 090112 GUAYAS</v>
          </cell>
        </row>
        <row r="6460">
          <cell r="A6460" t="str">
            <v>98876208</v>
          </cell>
          <cell r="B6460">
            <v>509931</v>
          </cell>
          <cell r="C6460" t="str">
            <v>98876208</v>
          </cell>
          <cell r="D6460" t="str">
            <v>HYCITE</v>
          </cell>
          <cell r="E6460" t="str">
            <v>DESPACHO</v>
          </cell>
          <cell r="F6460" t="str">
            <v>NORMAL</v>
          </cell>
          <cell r="G6460" t="str">
            <v xml:space="preserve">031002004239359/500001000079993	</v>
          </cell>
          <cell r="H6460">
            <v>44963</v>
          </cell>
          <cell r="I6460" t="str">
            <v>ENTREGADO</v>
          </cell>
          <cell r="J6460">
            <v>44972</v>
          </cell>
          <cell r="K6460" t="str">
            <v>CAROLINA MANCHENO</v>
          </cell>
          <cell r="L6460" t="str">
            <v>LOJA, BERNARDO VALDIVIESO Y QUITO ESQUINA (OFICINA ROYAL PRESTIGE) NUMERO DE CASA 191- 38</v>
          </cell>
        </row>
        <row r="6461">
          <cell r="A6461" t="str">
            <v>98878181</v>
          </cell>
          <cell r="B6461">
            <v>509932</v>
          </cell>
          <cell r="C6461" t="str">
            <v>98878181</v>
          </cell>
          <cell r="D6461" t="str">
            <v>HYCITE</v>
          </cell>
          <cell r="E6461" t="str">
            <v>DESPACHO</v>
          </cell>
          <cell r="F6461" t="str">
            <v>NORMAL</v>
          </cell>
          <cell r="G6461" t="str">
            <v>ITQ6522</v>
          </cell>
          <cell r="H6461">
            <v>44963</v>
          </cell>
          <cell r="I6461" t="str">
            <v>ENTREGADO</v>
          </cell>
          <cell r="J6461">
            <v>44964</v>
          </cell>
          <cell r="K6461" t="str">
            <v>NOEMI YOLANDA SOLIS LASCANO (S)</v>
          </cell>
          <cell r="L6461" t="str">
            <v>AV. ILALA, Y GARIBALDO MIA,O URBANIZACIA,N FATIMA-CASA NO. 7- / 50 MTS HOSTELERIA QUITO CONOCOTO 170801 PICHINCHA</v>
          </cell>
        </row>
        <row r="6462">
          <cell r="A6462" t="str">
            <v>98884206</v>
          </cell>
          <cell r="B6462">
            <v>509933</v>
          </cell>
          <cell r="C6462" t="str">
            <v>98884206</v>
          </cell>
          <cell r="D6462" t="str">
            <v>HYCITE</v>
          </cell>
          <cell r="E6462" t="str">
            <v>DESPACHO</v>
          </cell>
          <cell r="F6462" t="str">
            <v>NORMAL</v>
          </cell>
          <cell r="G6462" t="str">
            <v>031002004239360</v>
          </cell>
          <cell r="H6462">
            <v>44963</v>
          </cell>
          <cell r="I6462" t="str">
            <v>ENTREGADO</v>
          </cell>
          <cell r="J6462">
            <v>44971</v>
          </cell>
          <cell r="K6462" t="str">
            <v>FELIPE CORDOVA</v>
          </cell>
          <cell r="L6462" t="str">
            <v>KISS KISS 1-K1 Y HERNAN GONZALEZ DE SAA A MEDIA CUADRA DEL ESTADIO SIMON BOLIVAR IBARRA / 4 ESQUINAS CARANQUI 100101 IMBABURA</v>
          </cell>
        </row>
        <row r="6463">
          <cell r="A6463" t="str">
            <v>98885881</v>
          </cell>
          <cell r="B6463">
            <v>509934</v>
          </cell>
          <cell r="C6463" t="str">
            <v>98885881</v>
          </cell>
          <cell r="D6463" t="str">
            <v>HYCITE</v>
          </cell>
          <cell r="E6463" t="str">
            <v>DESPACHO</v>
          </cell>
          <cell r="F6463" t="str">
            <v>NORMAL</v>
          </cell>
          <cell r="G6463" t="str">
            <v>ITG6523</v>
          </cell>
          <cell r="H6463">
            <v>44963</v>
          </cell>
          <cell r="I6463" t="str">
            <v>ENTREGADO</v>
          </cell>
          <cell r="J6463">
            <v>44964</v>
          </cell>
          <cell r="K6463" t="str">
            <v>IVAN O MUNIZ MAGO</v>
          </cell>
          <cell r="L6463" t="str">
            <v>CDLA GARZOTA MZ 33 Y VILLA 21   TARQUI 090607 GUAYAS</v>
          </cell>
        </row>
        <row r="6464">
          <cell r="A6464" t="str">
            <v>98887774</v>
          </cell>
          <cell r="B6464">
            <v>509935</v>
          </cell>
          <cell r="C6464" t="str">
            <v>98887774</v>
          </cell>
          <cell r="D6464" t="str">
            <v>HYCITE</v>
          </cell>
          <cell r="E6464" t="str">
            <v>DESPACHO</v>
          </cell>
          <cell r="F6464" t="str">
            <v>NORMAL</v>
          </cell>
          <cell r="G6464" t="str">
            <v>ITG6524</v>
          </cell>
          <cell r="H6464">
            <v>44963</v>
          </cell>
          <cell r="I6464" t="str">
            <v>ENTREGADO</v>
          </cell>
          <cell r="J6464">
            <v>44964</v>
          </cell>
          <cell r="K6464" t="str">
            <v>MARIA ZAMBRANO</v>
          </cell>
          <cell r="L6464" t="str">
            <v>CDLA IETEL MZ 33 V1 GUAYAQUIL/// NORTE TARQUI 090501 GUAYAS</v>
          </cell>
        </row>
        <row r="6465">
          <cell r="A6465" t="str">
            <v>98887860</v>
          </cell>
          <cell r="B6465">
            <v>509936</v>
          </cell>
          <cell r="C6465" t="str">
            <v>98887860</v>
          </cell>
          <cell r="D6465" t="str">
            <v>HYCITE</v>
          </cell>
          <cell r="E6465" t="str">
            <v>DESPACHO</v>
          </cell>
          <cell r="F6465" t="str">
            <v>NORMAL</v>
          </cell>
          <cell r="G6465" t="str">
            <v>ITG6525</v>
          </cell>
          <cell r="H6465">
            <v>44963</v>
          </cell>
          <cell r="I6465" t="str">
            <v>ENTREGADO</v>
          </cell>
          <cell r="J6465">
            <v>44964</v>
          </cell>
          <cell r="K6465" t="str">
            <v>GIOCONDA MATIAS</v>
          </cell>
          <cell r="L6465" t="str">
            <v>BRISAS DEL NORTE VIA SALITRE MZ 8 VILLA 5 DAULE// NORTE SALITRE 091910 GUAYAS</v>
          </cell>
        </row>
        <row r="6466">
          <cell r="A6466" t="str">
            <v>98888988</v>
          </cell>
          <cell r="B6466">
            <v>509937</v>
          </cell>
          <cell r="C6466" t="str">
            <v>98888988</v>
          </cell>
          <cell r="D6466" t="str">
            <v>HYCITE</v>
          </cell>
          <cell r="E6466" t="str">
            <v>DESPACHO</v>
          </cell>
          <cell r="F6466" t="str">
            <v>NORMAL</v>
          </cell>
          <cell r="G6466" t="str">
            <v>ITQ6526</v>
          </cell>
          <cell r="H6466">
            <v>44963</v>
          </cell>
          <cell r="I6466" t="str">
            <v>ENTREGADO</v>
          </cell>
          <cell r="J6466">
            <v>44964</v>
          </cell>
          <cell r="K6466" t="str">
            <v>MARIA F CALDERON</v>
          </cell>
          <cell r="L6466" t="str">
            <v>AV REPA,BLICA DEL SALVADOR N35 - 104 PORTUGAL EDIF TWIN TOWERS TORR 2 OFI 1G  QUITO DISTRITO METROPOLIT 170505 PICHINCHA</v>
          </cell>
        </row>
        <row r="6467">
          <cell r="A6467" t="str">
            <v>98890294</v>
          </cell>
          <cell r="B6467">
            <v>509938</v>
          </cell>
          <cell r="C6467" t="str">
            <v>98890294</v>
          </cell>
          <cell r="D6467" t="str">
            <v>HYCITE</v>
          </cell>
          <cell r="E6467" t="str">
            <v>DESPACHO</v>
          </cell>
          <cell r="F6467" t="str">
            <v>NORMAL</v>
          </cell>
          <cell r="G6467" t="str">
            <v>ITQ6527</v>
          </cell>
          <cell r="H6467">
            <v>44963</v>
          </cell>
          <cell r="I6467" t="str">
            <v>ENTREGADO</v>
          </cell>
          <cell r="J6467">
            <v>44964</v>
          </cell>
          <cell r="K6467" t="str">
            <v>MONICA REYSANCHO</v>
          </cell>
          <cell r="L6467" t="str">
            <v>CALLE PEDRO QUINONEZ S51-61 LT29F PEDRO QUINONES Y RIO CONGO TALLER DE MEC QUITO // CAUPICHO GUAMANI 170704 PICHINCHA</v>
          </cell>
        </row>
        <row r="6468">
          <cell r="A6468" t="str">
            <v>98891324</v>
          </cell>
          <cell r="B6468">
            <v>509939</v>
          </cell>
          <cell r="C6468" t="str">
            <v>98891324</v>
          </cell>
          <cell r="D6468" t="str">
            <v>HYCITE</v>
          </cell>
          <cell r="E6468" t="str">
            <v>DESPACHO</v>
          </cell>
          <cell r="F6468" t="str">
            <v>NORMAL</v>
          </cell>
          <cell r="G6468" t="str">
            <v>031002004239361</v>
          </cell>
          <cell r="H6468">
            <v>44963</v>
          </cell>
          <cell r="I6468" t="str">
            <v>ENTREGADO</v>
          </cell>
          <cell r="J6468">
            <v>44964</v>
          </cell>
          <cell r="K6468" t="str">
            <v>SILVANA GARZON</v>
          </cell>
          <cell r="L6468" t="str">
            <v>ATAHUALPA JUNIN Y QUITO NARANJAL // NARANJAL NARANJAL 091150 GUAYAS</v>
          </cell>
        </row>
        <row r="6469">
          <cell r="A6469" t="str">
            <v>98891730</v>
          </cell>
          <cell r="B6469">
            <v>509940</v>
          </cell>
          <cell r="C6469" t="str">
            <v>98891730</v>
          </cell>
          <cell r="D6469" t="str">
            <v>HYCITE</v>
          </cell>
          <cell r="E6469" t="str">
            <v>DESPACHO</v>
          </cell>
          <cell r="F6469" t="str">
            <v>NORMAL</v>
          </cell>
          <cell r="G6469" t="str">
            <v>ITQ6528</v>
          </cell>
          <cell r="H6469">
            <v>44963</v>
          </cell>
          <cell r="I6469" t="str">
            <v>ENTREGADO</v>
          </cell>
          <cell r="J6469">
            <v>44966</v>
          </cell>
          <cell r="K6469" t="str">
            <v>GLADYS SALAS</v>
          </cell>
          <cell r="L6469" t="str">
            <v>ALMERIA 599 Y JOSE FELIX BARREIRO QUITO // URB MATOVELLE KENNEDY 170138 PASTAZA</v>
          </cell>
        </row>
        <row r="6470">
          <cell r="A6470" t="str">
            <v>98891780</v>
          </cell>
          <cell r="B6470">
            <v>509941</v>
          </cell>
          <cell r="C6470" t="str">
            <v>98891780</v>
          </cell>
          <cell r="D6470" t="str">
            <v>HYCITE</v>
          </cell>
          <cell r="E6470" t="str">
            <v>DESPACHO</v>
          </cell>
          <cell r="F6470" t="str">
            <v>NORMAL</v>
          </cell>
          <cell r="G6470" t="str">
            <v>ITQ6529 / ITQ6989</v>
          </cell>
          <cell r="H6470">
            <v>44963</v>
          </cell>
          <cell r="I6470" t="str">
            <v>ENTREGADO</v>
          </cell>
          <cell r="J6470">
            <v>44970</v>
          </cell>
          <cell r="K6470" t="str">
            <v>CESAR WLADIMIR BENALCAZAR LLERENA</v>
          </cell>
          <cell r="L6470" t="str">
            <v>AV DE LA PRENSA N45-195 DIAG. AL INSTITUTO CORDILLERA PROVINCIA PICHINCHA YACUMBI RUMIPAMBA, EC</v>
          </cell>
        </row>
        <row r="6471">
          <cell r="A6471" t="str">
            <v>98892997</v>
          </cell>
          <cell r="B6471">
            <v>509942</v>
          </cell>
          <cell r="C6471" t="str">
            <v>98892997</v>
          </cell>
          <cell r="D6471" t="str">
            <v>HYCITE</v>
          </cell>
          <cell r="E6471" t="str">
            <v>DESPACHO</v>
          </cell>
          <cell r="F6471" t="str">
            <v>NORMAL</v>
          </cell>
          <cell r="G6471" t="str">
            <v>031002004239362</v>
          </cell>
          <cell r="H6471">
            <v>44963</v>
          </cell>
          <cell r="I6471" t="str">
            <v>ENTREGADO</v>
          </cell>
          <cell r="J6471">
            <v>44965</v>
          </cell>
          <cell r="K6471" t="str">
            <v>BRYAN GONZALEZ</v>
          </cell>
          <cell r="L6471" t="str">
            <v>BERNARDO VALDIVIEZO 191 38 Y QUITO   LOJA 110109 LOJA</v>
          </cell>
        </row>
        <row r="6472">
          <cell r="A6472" t="str">
            <v>98893274</v>
          </cell>
          <cell r="B6472">
            <v>509943</v>
          </cell>
          <cell r="C6472" t="str">
            <v>98893274</v>
          </cell>
          <cell r="D6472" t="str">
            <v>HYCITE</v>
          </cell>
          <cell r="E6472" t="str">
            <v>DESPACHO</v>
          </cell>
          <cell r="F6472" t="str">
            <v>NORMAL</v>
          </cell>
          <cell r="G6472" t="str">
            <v>ITG6530</v>
          </cell>
          <cell r="H6472">
            <v>44963</v>
          </cell>
          <cell r="I6472" t="str">
            <v>ENTREGADO</v>
          </cell>
          <cell r="J6472">
            <v>44964</v>
          </cell>
          <cell r="K6472" t="str">
            <v>JESSICA N VERA</v>
          </cell>
          <cell r="L6472" t="str">
            <v>MIGUEL H ALCIVAR 909 PISO 9 MZN 1 VICTOR HUGO SICOURET REF DETRAS HOTEL HILTON  TARQUI 090506 GUAYAS</v>
          </cell>
        </row>
        <row r="6473">
          <cell r="A6473" t="str">
            <v>98893281</v>
          </cell>
          <cell r="B6473">
            <v>509944</v>
          </cell>
          <cell r="C6473" t="str">
            <v>98893281</v>
          </cell>
          <cell r="D6473" t="str">
            <v>HYCITE</v>
          </cell>
          <cell r="E6473" t="str">
            <v>DESPACHO</v>
          </cell>
          <cell r="F6473" t="str">
            <v>NORMAL</v>
          </cell>
          <cell r="G6473" t="str">
            <v>ITG6531</v>
          </cell>
          <cell r="H6473">
            <v>44963</v>
          </cell>
          <cell r="I6473" t="str">
            <v>ENTREGADO</v>
          </cell>
          <cell r="J6473">
            <v>44964</v>
          </cell>
          <cell r="K6473" t="str">
            <v>JENNY TIGUA</v>
          </cell>
          <cell r="L6473" t="str">
            <v>URB ESTRELLA DE MAR MZ 5 VILLA 26 AL LADO DEL PARQUE SAMANOS GUAYAQUIL TARQUI 090712 GUAYAS</v>
          </cell>
        </row>
        <row r="6474">
          <cell r="A6474" t="str">
            <v>98893615</v>
          </cell>
          <cell r="B6474">
            <v>509945</v>
          </cell>
          <cell r="C6474" t="str">
            <v>98893615</v>
          </cell>
          <cell r="D6474" t="str">
            <v>HYCITE</v>
          </cell>
          <cell r="E6474" t="str">
            <v>DESPACHO</v>
          </cell>
          <cell r="F6474" t="str">
            <v>NORMAL</v>
          </cell>
          <cell r="G6474" t="str">
            <v>ITG6532</v>
          </cell>
          <cell r="H6474">
            <v>44963</v>
          </cell>
          <cell r="I6474" t="str">
            <v>ENTREGADO</v>
          </cell>
          <cell r="J6474">
            <v>44964</v>
          </cell>
          <cell r="K6474" t="str">
            <v>GABRIELA A SANDOVAL</v>
          </cell>
          <cell r="L6474" t="str">
            <v>ALAMOS DE LA ATARAZANA MZ K VILLA 14C FRENTE A LA IGLESIA  TARQUI 090505 GUAYAS</v>
          </cell>
        </row>
        <row r="6475">
          <cell r="A6475" t="str">
            <v>98895076</v>
          </cell>
          <cell r="B6475">
            <v>509946</v>
          </cell>
          <cell r="C6475" t="str">
            <v>98895076</v>
          </cell>
          <cell r="D6475" t="str">
            <v>HYCITE</v>
          </cell>
          <cell r="E6475" t="str">
            <v>DESPACHO</v>
          </cell>
          <cell r="F6475" t="str">
            <v>NORMAL</v>
          </cell>
          <cell r="G6475" t="str">
            <v>031002004239363</v>
          </cell>
          <cell r="H6475">
            <v>44963</v>
          </cell>
          <cell r="I6475" t="str">
            <v>ENTREGADO</v>
          </cell>
          <cell r="J6475">
            <v>44967</v>
          </cell>
          <cell r="K6475" t="str">
            <v>INES AVILES</v>
          </cell>
          <cell r="L6475" t="str">
            <v>ROBEN LEISO Y RUIZ VARONA CASA 521 JUNTO RAYOS X Y FISCALIA TENA// ELOY ALFARO TENA 150101 NAPO</v>
          </cell>
        </row>
        <row r="6476">
          <cell r="A6476" t="str">
            <v>98895085</v>
          </cell>
          <cell r="B6476">
            <v>509947</v>
          </cell>
          <cell r="C6476" t="str">
            <v>98895085</v>
          </cell>
          <cell r="D6476" t="str">
            <v>HYCITE</v>
          </cell>
          <cell r="E6476" t="str">
            <v>DESPACHO</v>
          </cell>
          <cell r="F6476" t="str">
            <v>NORMAL</v>
          </cell>
          <cell r="G6476" t="str">
            <v>ITQ6533</v>
          </cell>
          <cell r="H6476">
            <v>44963</v>
          </cell>
          <cell r="I6476" t="str">
            <v>ENTREGADO</v>
          </cell>
          <cell r="J6476">
            <v>44964</v>
          </cell>
          <cell r="K6476" t="str">
            <v>JUAN C TADEO C</v>
          </cell>
          <cell r="L6476" t="str">
            <v>EL DIA Y EL TELEGRAFO   DISTRITO METROPOLITANO 170505 PICHINCHA</v>
          </cell>
        </row>
        <row r="6477">
          <cell r="A6477" t="str">
            <v>98895569</v>
          </cell>
          <cell r="B6477">
            <v>509948</v>
          </cell>
          <cell r="C6477" t="str">
            <v>98895569</v>
          </cell>
          <cell r="D6477" t="str">
            <v>HYCITE</v>
          </cell>
          <cell r="E6477" t="str">
            <v>DESPACHO</v>
          </cell>
          <cell r="F6477" t="str">
            <v>NORMAL</v>
          </cell>
          <cell r="G6477" t="str">
            <v>031002004239364</v>
          </cell>
          <cell r="H6477">
            <v>44963</v>
          </cell>
          <cell r="I6477" t="str">
            <v>ENTREGADO</v>
          </cell>
          <cell r="J6477">
            <v>44964</v>
          </cell>
          <cell r="K6477" t="str">
            <v>FRANK I VARGAS</v>
          </cell>
          <cell r="L6477" t="str">
            <v>JUAN FRANCISCO BONILLA 3 15 Y MALDONADO   IBARRA 100107 IMBABURA</v>
          </cell>
        </row>
        <row r="6478">
          <cell r="A6478" t="str">
            <v>98895889</v>
          </cell>
          <cell r="B6478">
            <v>509949</v>
          </cell>
          <cell r="C6478" t="str">
            <v>98895889</v>
          </cell>
          <cell r="D6478" t="str">
            <v>HYCITE</v>
          </cell>
          <cell r="E6478" t="str">
            <v>DESPACHO</v>
          </cell>
          <cell r="F6478" t="str">
            <v>NORMAL</v>
          </cell>
          <cell r="G6478" t="str">
            <v>031002004239365</v>
          </cell>
          <cell r="H6478">
            <v>44963</v>
          </cell>
          <cell r="I6478" t="str">
            <v>ENTREGADO</v>
          </cell>
          <cell r="J6478">
            <v>44964</v>
          </cell>
          <cell r="K6478" t="str">
            <v>VERONICA CHANDI</v>
          </cell>
          <cell r="L6478" t="str">
            <v>SUCRE 3-10 CORERO COOPERATIVA CACMU IBARRA//CENTRO EL SAGRARIO 100105 IMBABURA</v>
          </cell>
        </row>
        <row r="6479">
          <cell r="A6479" t="str">
            <v>98896216</v>
          </cell>
          <cell r="B6479">
            <v>509950</v>
          </cell>
          <cell r="C6479" t="str">
            <v>98896216</v>
          </cell>
          <cell r="D6479" t="str">
            <v>HYCITE</v>
          </cell>
          <cell r="E6479" t="str">
            <v>DESPACHO</v>
          </cell>
          <cell r="F6479" t="str">
            <v>NORMAL</v>
          </cell>
          <cell r="G6479" t="str">
            <v>ITG6534</v>
          </cell>
          <cell r="H6479">
            <v>44963</v>
          </cell>
          <cell r="I6479" t="str">
            <v>ENTREGADO</v>
          </cell>
          <cell r="J6479">
            <v>44964</v>
          </cell>
          <cell r="K6479" t="str">
            <v>CARMEN LOMBEIDA</v>
          </cell>
          <cell r="L6479" t="str">
            <v>URB LA JOYA ETAPA ESMERALDA MZ 14 VILLA 8AV LEON FEBRES CORDERO DAULE LAS LOJAS 091910 GUAYAS</v>
          </cell>
        </row>
        <row r="6480">
          <cell r="A6480" t="str">
            <v>98896278</v>
          </cell>
          <cell r="B6480">
            <v>509951</v>
          </cell>
          <cell r="C6480" t="str">
            <v>98896278</v>
          </cell>
          <cell r="D6480" t="str">
            <v>HYCITE</v>
          </cell>
          <cell r="E6480" t="str">
            <v>DESPACHO</v>
          </cell>
          <cell r="F6480" t="str">
            <v>NORMAL</v>
          </cell>
          <cell r="G6480" t="str">
            <v>031002004239366</v>
          </cell>
          <cell r="H6480">
            <v>44963</v>
          </cell>
          <cell r="I6480" t="str">
            <v>ENTREGADO</v>
          </cell>
          <cell r="J6480">
            <v>44965</v>
          </cell>
          <cell r="K6480" t="str">
            <v>LUIS SANI</v>
          </cell>
          <cell r="L6480" t="str">
            <v>SALINAS Y BANOS SALINAS Y BANOS EN ELECTRO MECANICA SANI TENA//PLAN DE SALUD TENA 150101 NAPO</v>
          </cell>
        </row>
        <row r="6481">
          <cell r="A6481" t="str">
            <v>98896704</v>
          </cell>
          <cell r="B6481">
            <v>509952</v>
          </cell>
          <cell r="C6481" t="str">
            <v>98896704</v>
          </cell>
          <cell r="D6481" t="str">
            <v>HYCITE</v>
          </cell>
          <cell r="E6481" t="str">
            <v>DESPACHO</v>
          </cell>
          <cell r="F6481" t="str">
            <v>NORMAL</v>
          </cell>
          <cell r="G6481" t="str">
            <v>ITG6535</v>
          </cell>
          <cell r="H6481">
            <v>44963</v>
          </cell>
          <cell r="I6481" t="str">
            <v>ENTREGADO</v>
          </cell>
          <cell r="J6481">
            <v>44964</v>
          </cell>
          <cell r="K6481" t="str">
            <v>LADY TORRES</v>
          </cell>
          <cell r="L6481" t="str">
            <v>EDUARDO MONCAYO VILLA 14 C Y PROFESOR ELOY ORTEGA SOTO  TARQUI 090509 GUAYAS</v>
          </cell>
        </row>
        <row r="6482">
          <cell r="A6482" t="str">
            <v>98897300</v>
          </cell>
          <cell r="B6482">
            <v>509953</v>
          </cell>
          <cell r="C6482" t="str">
            <v>98897300</v>
          </cell>
          <cell r="D6482" t="str">
            <v>HYCITE</v>
          </cell>
          <cell r="E6482" t="str">
            <v>DESPACHO</v>
          </cell>
          <cell r="F6482" t="str">
            <v>NORMAL</v>
          </cell>
          <cell r="G6482" t="str">
            <v>ITQ6536 / ITQ6990</v>
          </cell>
          <cell r="H6482">
            <v>44963</v>
          </cell>
          <cell r="I6482" t="str">
            <v>ENTREGADO</v>
          </cell>
          <cell r="J6482">
            <v>44970</v>
          </cell>
          <cell r="K6482" t="str">
            <v>DOUGLAS JOSE BARRIOS CEGARRA</v>
          </cell>
          <cell r="L6482" t="str">
            <v>AV. DE LA PRENSA N45195 Y N45D FRENTE AL INSTITUTO CORDILLERA, PROVINCIA PICHINCHA QUITO COCHAPAMBA, EC</v>
          </cell>
        </row>
        <row r="6483">
          <cell r="A6483" t="str">
            <v>98899237</v>
          </cell>
          <cell r="B6483">
            <v>509954</v>
          </cell>
          <cell r="C6483" t="str">
            <v>98899237</v>
          </cell>
          <cell r="D6483" t="str">
            <v>HYCITE</v>
          </cell>
          <cell r="E6483" t="str">
            <v>DESPACHO</v>
          </cell>
          <cell r="F6483" t="str">
            <v>NORMAL</v>
          </cell>
          <cell r="G6483" t="str">
            <v>031002004239509</v>
          </cell>
          <cell r="H6483">
            <v>44963</v>
          </cell>
          <cell r="I6483" t="str">
            <v>ENTREGADO</v>
          </cell>
          <cell r="J6483">
            <v>44964</v>
          </cell>
          <cell r="K6483" t="str">
            <v>ALLISON MOREIRA</v>
          </cell>
          <cell r="L6483" t="str">
            <v>UBR BOSQUETTO MZ 3355 VILLA 19 A 3 CUADRAS PARQUE CENTRAL CHONGON GUAYAQUIL//CHONGON CHONGON 090151 GUAYAS</v>
          </cell>
        </row>
        <row r="6484">
          <cell r="A6484" t="str">
            <v>98899447</v>
          </cell>
          <cell r="B6484">
            <v>509955</v>
          </cell>
          <cell r="C6484" t="str">
            <v>98899447</v>
          </cell>
          <cell r="D6484" t="str">
            <v>HYCITE</v>
          </cell>
          <cell r="E6484" t="str">
            <v>DESPACHO</v>
          </cell>
          <cell r="F6484" t="str">
            <v>NORMAL</v>
          </cell>
          <cell r="G6484" t="str">
            <v>031002004239368</v>
          </cell>
          <cell r="H6484">
            <v>44963</v>
          </cell>
          <cell r="I6484" t="str">
            <v>ENTREGADO</v>
          </cell>
          <cell r="J6484">
            <v>44967</v>
          </cell>
          <cell r="K6484" t="str">
            <v>MAYRA ESPINOZA</v>
          </cell>
          <cell r="L6484" t="str">
            <v>CALLE 6TA Y JOSE LUIS MORELIA ATRAS DEL COLEGIO SIMON BOLIVAR LAGO AGRIO//AMAZONAS NUEVA LOJA (LAGO AGRIO) 210201 SUCUMBIOS</v>
          </cell>
        </row>
        <row r="6485">
          <cell r="A6485" t="str">
            <v>98899680</v>
          </cell>
          <cell r="B6485">
            <v>509956</v>
          </cell>
          <cell r="C6485" t="str">
            <v>98899680</v>
          </cell>
          <cell r="D6485" t="str">
            <v>HYCITE</v>
          </cell>
          <cell r="E6485" t="str">
            <v>DESPACHO</v>
          </cell>
          <cell r="F6485" t="str">
            <v>NORMAL</v>
          </cell>
          <cell r="G6485" t="str">
            <v>031002004239369</v>
          </cell>
          <cell r="H6485">
            <v>44963</v>
          </cell>
          <cell r="I6485" t="str">
            <v>ENTREGADO</v>
          </cell>
          <cell r="J6485">
            <v>44965</v>
          </cell>
          <cell r="K6485" t="str">
            <v>DANIEL MALDONADO</v>
          </cell>
          <cell r="L6485" t="str">
            <v>DIVINO NIA,O MARISCA AYACUCHO PORTOVIEJO // CDLA EL PROYECTO FRANCISCO PACHECO 130104 MANABI</v>
          </cell>
        </row>
        <row r="6486">
          <cell r="A6486" t="str">
            <v>98901387</v>
          </cell>
          <cell r="B6486">
            <v>509957</v>
          </cell>
          <cell r="C6486" t="str">
            <v>98901387</v>
          </cell>
          <cell r="D6486" t="str">
            <v>HYCITE</v>
          </cell>
          <cell r="E6486" t="str">
            <v>DESPACHO</v>
          </cell>
          <cell r="F6486" t="str">
            <v>NORMAL</v>
          </cell>
          <cell r="G6486" t="str">
            <v>ITG6537</v>
          </cell>
          <cell r="H6486">
            <v>44963</v>
          </cell>
          <cell r="I6486" t="str">
            <v>ENTREGADO</v>
          </cell>
          <cell r="J6486">
            <v>44964</v>
          </cell>
          <cell r="K6486" t="str">
            <v>ANDRES W FLORES COLOMA ROMA</v>
          </cell>
          <cell r="L6486" t="str">
            <v>POMPILIO ULLOA REYES #7 MZ 309 INTERSECCION AV MIGUEL H ALCIVAR  GUAYAQUIL 090506 GUAYAS</v>
          </cell>
        </row>
        <row r="6487">
          <cell r="A6487" t="str">
            <v>98902033</v>
          </cell>
          <cell r="B6487">
            <v>509958</v>
          </cell>
          <cell r="C6487" t="str">
            <v>98902033</v>
          </cell>
          <cell r="D6487" t="str">
            <v>HYCITE</v>
          </cell>
          <cell r="E6487" t="str">
            <v>DESPACHO</v>
          </cell>
          <cell r="F6487" t="str">
            <v>NORMAL</v>
          </cell>
          <cell r="G6487" t="str">
            <v>ITQ6538</v>
          </cell>
          <cell r="H6487">
            <v>44963</v>
          </cell>
          <cell r="I6487" t="str">
            <v>ENTREGADO</v>
          </cell>
          <cell r="J6487">
            <v>44964</v>
          </cell>
          <cell r="K6487" t="str">
            <v>PEDRO CEVALLOS</v>
          </cell>
          <cell r="L6487" t="str">
            <v>CLUB DE LOS CHILLOS SELVA ALEGRE MADRONOS Y ORQUIDEA CS 202 CLUB LOS CHIL RUMINAHUI / SELVA ALEGRE SELVA ALEGRE 171104 PICHINCHA</v>
          </cell>
        </row>
        <row r="6488">
          <cell r="A6488" t="str">
            <v>98902285</v>
          </cell>
          <cell r="B6488">
            <v>509959</v>
          </cell>
          <cell r="C6488" t="str">
            <v>98902285</v>
          </cell>
          <cell r="D6488" t="str">
            <v>HYCITE</v>
          </cell>
          <cell r="E6488" t="str">
            <v>DESPACHO</v>
          </cell>
          <cell r="F6488" t="str">
            <v>NORMAL</v>
          </cell>
          <cell r="G6488" t="str">
            <v>ITQ6539</v>
          </cell>
          <cell r="H6488">
            <v>44963</v>
          </cell>
          <cell r="I6488" t="str">
            <v>ENTREGADO</v>
          </cell>
          <cell r="J6488">
            <v>44964</v>
          </cell>
          <cell r="K6488" t="str">
            <v>CATEON C COOK</v>
          </cell>
          <cell r="L6488" t="str">
            <v>AV. REPA,BLICA Y TERESA DE CEPEDA OE246   QUITO DISTRITO METROPOLIT 170513 PICHINCHA</v>
          </cell>
        </row>
        <row r="6489">
          <cell r="A6489" t="str">
            <v>98903887</v>
          </cell>
          <cell r="B6489">
            <v>509960</v>
          </cell>
          <cell r="C6489" t="str">
            <v>98903887</v>
          </cell>
          <cell r="D6489" t="str">
            <v>HYCITE</v>
          </cell>
          <cell r="E6489" t="str">
            <v>DESPACHO</v>
          </cell>
          <cell r="F6489" t="str">
            <v>NORMAL</v>
          </cell>
          <cell r="G6489" t="str">
            <v>031002004239370</v>
          </cell>
          <cell r="H6489">
            <v>44963</v>
          </cell>
          <cell r="I6489" t="str">
            <v>ENTREGADO</v>
          </cell>
          <cell r="J6489">
            <v>44966</v>
          </cell>
          <cell r="K6489" t="str">
            <v>MARIA BURI</v>
          </cell>
          <cell r="L6489" t="str">
            <v>ALISOS EUCALITOS TIENDA ESQUINERA CALLE ALISO LOJA//SUR YANGANA (ARSENIO CASTILLO 110110 LOJA</v>
          </cell>
        </row>
        <row r="6490">
          <cell r="A6490" t="str">
            <v>98903997</v>
          </cell>
          <cell r="B6490">
            <v>509961</v>
          </cell>
          <cell r="C6490" t="str">
            <v>98903997</v>
          </cell>
          <cell r="D6490" t="str">
            <v>HYCITE</v>
          </cell>
          <cell r="E6490" t="str">
            <v>DESPACHO</v>
          </cell>
          <cell r="F6490" t="str">
            <v>NORMAL</v>
          </cell>
          <cell r="G6490" t="str">
            <v>031002004239371</v>
          </cell>
          <cell r="H6490">
            <v>44963</v>
          </cell>
          <cell r="I6490" t="str">
            <v>ENTREGADO</v>
          </cell>
          <cell r="J6490">
            <v>44964</v>
          </cell>
          <cell r="K6490" t="str">
            <v>LUIS BURBANO</v>
          </cell>
          <cell r="L6490" t="str">
            <v>JOSE MIGUEL LEORO 7-18 SANCHEZ Y CIFUENTES IBARRA // YACUCALLE SAN FRANCISCO 100107 IMBABURA</v>
          </cell>
        </row>
        <row r="6491">
          <cell r="A6491" t="str">
            <v>98904086</v>
          </cell>
          <cell r="B6491">
            <v>509962</v>
          </cell>
          <cell r="C6491" t="str">
            <v>98904086</v>
          </cell>
          <cell r="D6491" t="str">
            <v>HYCITE</v>
          </cell>
          <cell r="E6491" t="str">
            <v>DESPACHO</v>
          </cell>
          <cell r="F6491" t="str">
            <v>NORMAL</v>
          </cell>
          <cell r="G6491" t="str">
            <v>ITQ6540</v>
          </cell>
          <cell r="H6491">
            <v>44963</v>
          </cell>
          <cell r="I6491" t="str">
            <v>ENTREGADO</v>
          </cell>
          <cell r="J6491">
            <v>44964</v>
          </cell>
          <cell r="K6491" t="str">
            <v>MARIA ROSA PANAMA ALMAGOR</v>
          </cell>
          <cell r="L6491" t="str">
            <v>CALL GONZALOPIZARRO Y PASAJE JUANMANTILL FRENTE A LA ESQUINA DE FARMACIAS ECONA,MI QUITO PIFO 170175 PICHINCHA</v>
          </cell>
        </row>
        <row r="6492">
          <cell r="A6492" t="str">
            <v>98904346</v>
          </cell>
          <cell r="B6492">
            <v>509963</v>
          </cell>
          <cell r="C6492" t="str">
            <v>98904346</v>
          </cell>
          <cell r="D6492" t="str">
            <v>HYCITE</v>
          </cell>
          <cell r="E6492" t="str">
            <v>DESPACHO</v>
          </cell>
          <cell r="F6492" t="str">
            <v>NORMAL</v>
          </cell>
          <cell r="G6492" t="str">
            <v>ITG6541</v>
          </cell>
          <cell r="H6492">
            <v>44963</v>
          </cell>
          <cell r="I6492" t="str">
            <v>ENTREGADO</v>
          </cell>
          <cell r="J6492">
            <v>44964</v>
          </cell>
          <cell r="K6492" t="str">
            <v>JUAN F CARRERA</v>
          </cell>
          <cell r="L6492" t="str">
            <v>URDESA NORTE CALLE BALSAMOS # 515 Y CALLE 6TA. EDIFICIO MONACO - PISO 3 GUAYAQUIL GUAYAQUIL 090507 GUAYAS</v>
          </cell>
        </row>
        <row r="6493">
          <cell r="A6493" t="str">
            <v>98905581</v>
          </cell>
          <cell r="B6493">
            <v>509964</v>
          </cell>
          <cell r="C6493" t="str">
            <v>98905581</v>
          </cell>
          <cell r="D6493" t="str">
            <v>HYCITE</v>
          </cell>
          <cell r="E6493" t="str">
            <v>DESPACHO</v>
          </cell>
          <cell r="F6493" t="str">
            <v>NORMAL</v>
          </cell>
          <cell r="G6493" t="str">
            <v>031002004239372</v>
          </cell>
          <cell r="H6493">
            <v>44963</v>
          </cell>
          <cell r="I6493" t="str">
            <v>INCIDENCIA</v>
          </cell>
          <cell r="J6493">
            <v>44973</v>
          </cell>
          <cell r="K6493" t="str">
            <v>ANASTACIA PILAR FRANCIS CASTILLO</v>
          </cell>
          <cell r="L6493" t="str">
            <v>CANADA Y ELIAS CLAVIJO ENTRANDO POR PANADERIA ANTOJITOS DE COLS SAN LORENZO SAN LORENZO 080501 ESMERALDAS</v>
          </cell>
        </row>
        <row r="6494">
          <cell r="A6494" t="str">
            <v>98905852</v>
          </cell>
          <cell r="B6494">
            <v>509965</v>
          </cell>
          <cell r="C6494" t="str">
            <v>98905852</v>
          </cell>
          <cell r="D6494" t="str">
            <v>HYCITE</v>
          </cell>
          <cell r="E6494" t="str">
            <v>DESPACHO</v>
          </cell>
          <cell r="F6494" t="str">
            <v>NORMAL</v>
          </cell>
          <cell r="G6494" t="str">
            <v>ITQ6542</v>
          </cell>
          <cell r="H6494">
            <v>44963</v>
          </cell>
          <cell r="I6494" t="str">
            <v>ENTREGADO</v>
          </cell>
          <cell r="J6494">
            <v>44964</v>
          </cell>
          <cell r="K6494" t="str">
            <v>JORGE GABRIEL HERRERA</v>
          </cell>
          <cell r="L6494" t="str">
            <v>AV DE LA REPUBLICA Y TERESA DE CEPEDA 0E 2 4 QUITO DISTRITO METROPOLITANO 170508 PICHINCHA</v>
          </cell>
        </row>
        <row r="6495">
          <cell r="A6495" t="str">
            <v>98907075</v>
          </cell>
          <cell r="B6495">
            <v>509966</v>
          </cell>
          <cell r="C6495" t="str">
            <v>98907075</v>
          </cell>
          <cell r="D6495" t="str">
            <v>HYCITE</v>
          </cell>
          <cell r="E6495" t="str">
            <v>DESPACHO</v>
          </cell>
          <cell r="F6495" t="str">
            <v>NORMAL</v>
          </cell>
          <cell r="G6495" t="str">
            <v>031002004239373</v>
          </cell>
          <cell r="H6495">
            <v>44963</v>
          </cell>
          <cell r="I6495" t="str">
            <v>ENTREGADO</v>
          </cell>
          <cell r="J6495">
            <v>44965</v>
          </cell>
          <cell r="K6495" t="str">
            <v>ALEXIS VIRACOCHA</v>
          </cell>
          <cell r="L6495" t="str">
            <v>VILLA 28 PANAMERICANA SUR FUERTE MILITAR ALOONG QUITO//FUERTE MILITAR MACHACHI MACHACHI 170152 PICHINCHA</v>
          </cell>
        </row>
        <row r="6496">
          <cell r="A6496" t="str">
            <v>98839115</v>
          </cell>
          <cell r="B6496">
            <v>509927</v>
          </cell>
          <cell r="C6496" t="str">
            <v>98839115</v>
          </cell>
          <cell r="D6496" t="str">
            <v>HYCITE</v>
          </cell>
          <cell r="E6496" t="str">
            <v>DESPACHO</v>
          </cell>
          <cell r="F6496" t="str">
            <v>NORMAL</v>
          </cell>
          <cell r="G6496" t="str">
            <v>ITQ6519</v>
          </cell>
          <cell r="H6496">
            <v>44963</v>
          </cell>
          <cell r="I6496" t="str">
            <v>ENTREGADO</v>
          </cell>
          <cell r="J6496">
            <v>44964</v>
          </cell>
          <cell r="K6496" t="str">
            <v>MARIA J REINOSO MJ</v>
          </cell>
          <cell r="L6496" t="str">
            <v>AV DE LA REPUBLICA Y TERESA DE CEPEDA 0E 2 4  DISTRITO METROPOLITANO 170508 PICHINCHA</v>
          </cell>
        </row>
        <row r="6497">
          <cell r="A6497" t="str">
            <v>TK-8082</v>
          </cell>
          <cell r="B6497">
            <v>509910</v>
          </cell>
          <cell r="C6497" t="str">
            <v>TK-8082</v>
          </cell>
          <cell r="D6497" t="str">
            <v>MDELIVERY</v>
          </cell>
          <cell r="E6497" t="str">
            <v>DESPACHO</v>
          </cell>
          <cell r="F6497" t="str">
            <v>EXPRESS</v>
          </cell>
          <cell r="G6497" t="str">
            <v>GRV8082</v>
          </cell>
          <cell r="H6497">
            <v>44960</v>
          </cell>
          <cell r="I6497" t="str">
            <v>ENTREGADO</v>
          </cell>
          <cell r="J6497">
            <v>44964</v>
          </cell>
          <cell r="K6497" t="str">
            <v>OTECEL</v>
          </cell>
          <cell r="L6497" t="str">
            <v>AVDA SIMON BOLIVAR Y VIA NAYON CONJUNTO CORPORATIVO EKOPARK TORRE 3 TELEFONICA</v>
          </cell>
        </row>
        <row r="6498">
          <cell r="A6498" t="str">
            <v>TK-8083</v>
          </cell>
          <cell r="B6498">
            <v>509911</v>
          </cell>
          <cell r="C6498" t="str">
            <v>TK-8083</v>
          </cell>
          <cell r="D6498" t="str">
            <v>MDELIVERY</v>
          </cell>
          <cell r="E6498" t="str">
            <v>DESPACHO</v>
          </cell>
          <cell r="F6498" t="str">
            <v>EXPRESS</v>
          </cell>
          <cell r="G6498" t="str">
            <v>GRV8083</v>
          </cell>
          <cell r="H6498">
            <v>44960</v>
          </cell>
          <cell r="I6498" t="str">
            <v>ENTREGADO</v>
          </cell>
          <cell r="J6498">
            <v>44964</v>
          </cell>
          <cell r="K6498" t="str">
            <v>OTECEL</v>
          </cell>
          <cell r="L6498" t="str">
            <v>AVDA SIMON BOLIVAR Y VIA NAYON CONJUNTO CORPORATIVO EKOPARK TORRE 3 TELEFONICA</v>
          </cell>
        </row>
        <row r="6499">
          <cell r="A6499" t="str">
            <v>TK-8085</v>
          </cell>
          <cell r="B6499">
            <v>509912</v>
          </cell>
          <cell r="C6499" t="str">
            <v>TK-8085</v>
          </cell>
          <cell r="D6499" t="str">
            <v>MDELIVERY</v>
          </cell>
          <cell r="E6499" t="str">
            <v>DESPACHO</v>
          </cell>
          <cell r="F6499" t="str">
            <v>EXPRESS</v>
          </cell>
          <cell r="G6499" t="str">
            <v>GRV8085</v>
          </cell>
          <cell r="H6499">
            <v>44960</v>
          </cell>
          <cell r="I6499" t="str">
            <v>ENTREGADO</v>
          </cell>
          <cell r="J6499">
            <v>44964</v>
          </cell>
          <cell r="K6499" t="str">
            <v>OTECEL</v>
          </cell>
          <cell r="L6499" t="str">
            <v>AVDA SIMON BOLIVAR Y VIA NAYON CONJUNTO CORPORATIVO EKOPARK TORRE 3 TELEFONICA</v>
          </cell>
        </row>
        <row r="6500">
          <cell r="A6500" t="str">
            <v>TK-8086</v>
          </cell>
          <cell r="B6500">
            <v>509913</v>
          </cell>
          <cell r="C6500" t="str">
            <v>TK-8086</v>
          </cell>
          <cell r="D6500" t="str">
            <v>MDELIVERY</v>
          </cell>
          <cell r="E6500" t="str">
            <v>DESPACHO</v>
          </cell>
          <cell r="F6500" t="str">
            <v>EXPRESS</v>
          </cell>
          <cell r="G6500" t="str">
            <v>GRV8086</v>
          </cell>
          <cell r="H6500">
            <v>44960</v>
          </cell>
          <cell r="I6500" t="str">
            <v>ENTREGADO</v>
          </cell>
          <cell r="J6500">
            <v>44964</v>
          </cell>
          <cell r="K6500" t="str">
            <v>OTECEL</v>
          </cell>
          <cell r="L6500" t="str">
            <v>AVDA SIMON BOLIVAR Y VIA NAYON CONJUNTO CORPORATIVO EKOPARK TORRE 3 TELEFONICA</v>
          </cell>
        </row>
        <row r="6501">
          <cell r="A6501" t="str">
            <v>TK-8087</v>
          </cell>
          <cell r="B6501">
            <v>509914</v>
          </cell>
          <cell r="C6501" t="str">
            <v>TK-8087</v>
          </cell>
          <cell r="D6501" t="str">
            <v>MDELIVERY</v>
          </cell>
          <cell r="E6501" t="str">
            <v>DESPACHO</v>
          </cell>
          <cell r="F6501" t="str">
            <v>EXPRESS</v>
          </cell>
          <cell r="G6501" t="str">
            <v>GRV8087</v>
          </cell>
          <cell r="H6501">
            <v>44960</v>
          </cell>
          <cell r="I6501" t="str">
            <v>ENTREGADO</v>
          </cell>
          <cell r="J6501">
            <v>44964</v>
          </cell>
          <cell r="K6501" t="str">
            <v>OTECEL</v>
          </cell>
          <cell r="L6501" t="str">
            <v>AVDA SIMON BOLIVAR Y VIA NAYON CONJUNTO CORPORATIVO EKOPARK TORRE 3 TELEFONICA</v>
          </cell>
        </row>
        <row r="6502">
          <cell r="A6502" t="str">
            <v>TK-8088</v>
          </cell>
          <cell r="B6502">
            <v>509915</v>
          </cell>
          <cell r="C6502" t="str">
            <v>TK-8088</v>
          </cell>
          <cell r="D6502" t="str">
            <v>MDELIVERY</v>
          </cell>
          <cell r="E6502" t="str">
            <v>DESPACHO</v>
          </cell>
          <cell r="F6502" t="str">
            <v>EXPRESS</v>
          </cell>
          <cell r="G6502" t="str">
            <v>GRV8088</v>
          </cell>
          <cell r="H6502">
            <v>44960</v>
          </cell>
          <cell r="I6502" t="str">
            <v>ENTREGADO</v>
          </cell>
          <cell r="J6502">
            <v>44964</v>
          </cell>
          <cell r="K6502" t="str">
            <v>OTECEL</v>
          </cell>
          <cell r="L6502" t="str">
            <v>AVDA SIMON BOLIVAR Y VIA NAYON CONJUNTO CORPORATIVO EKOPARK TORRE 3 TELEFONICA</v>
          </cell>
        </row>
        <row r="6503">
          <cell r="A6503" t="str">
            <v>TK-8089</v>
          </cell>
          <cell r="B6503">
            <v>509916</v>
          </cell>
          <cell r="C6503" t="str">
            <v>TK-8089</v>
          </cell>
          <cell r="D6503" t="str">
            <v>MDELIVERY</v>
          </cell>
          <cell r="E6503" t="str">
            <v>DESPACHO</v>
          </cell>
          <cell r="F6503" t="str">
            <v>EXPRESS</v>
          </cell>
          <cell r="G6503" t="str">
            <v>GRV8089</v>
          </cell>
          <cell r="H6503">
            <v>44960</v>
          </cell>
          <cell r="I6503" t="str">
            <v>ENTREGADO</v>
          </cell>
          <cell r="J6503">
            <v>44964</v>
          </cell>
          <cell r="K6503" t="str">
            <v>OTECEL</v>
          </cell>
          <cell r="L6503" t="str">
            <v>AVDA SIMON BOLIVAR Y VIA NAYON CONJUNTO CORPORATIVO EKOPARK TORRE 3 TELEFONICA</v>
          </cell>
        </row>
        <row r="6504">
          <cell r="A6504" t="str">
            <v>TK-8090</v>
          </cell>
          <cell r="B6504">
            <v>509917</v>
          </cell>
          <cell r="C6504" t="str">
            <v>TK-8090</v>
          </cell>
          <cell r="D6504" t="str">
            <v>MDELIVERY</v>
          </cell>
          <cell r="E6504" t="str">
            <v>DESPACHO</v>
          </cell>
          <cell r="F6504" t="str">
            <v>EXPRESS</v>
          </cell>
          <cell r="G6504" t="str">
            <v>GRV8090</v>
          </cell>
          <cell r="H6504">
            <v>44960</v>
          </cell>
          <cell r="I6504" t="str">
            <v>ENTREGADO</v>
          </cell>
          <cell r="J6504">
            <v>44964</v>
          </cell>
          <cell r="K6504" t="str">
            <v>OTECEL</v>
          </cell>
          <cell r="L6504" t="str">
            <v>AVDA SIMON BOLIVAR Y VIA NAYON CONJUNTO CORPORATIVO EKOPARK TORRE 3 TELEFONICA</v>
          </cell>
        </row>
        <row r="6505">
          <cell r="A6505" t="str">
            <v>TK-8091</v>
          </cell>
          <cell r="B6505">
            <v>509918</v>
          </cell>
          <cell r="C6505" t="str">
            <v>TK-8091</v>
          </cell>
          <cell r="D6505" t="str">
            <v>MDELIVERY</v>
          </cell>
          <cell r="E6505" t="str">
            <v>DESPACHO</v>
          </cell>
          <cell r="F6505" t="str">
            <v>EXPRESS</v>
          </cell>
          <cell r="G6505" t="str">
            <v>GRV8091</v>
          </cell>
          <cell r="H6505">
            <v>44960</v>
          </cell>
          <cell r="I6505" t="str">
            <v>ENTREGADO</v>
          </cell>
          <cell r="J6505">
            <v>44964</v>
          </cell>
          <cell r="K6505" t="str">
            <v>OTECEL</v>
          </cell>
          <cell r="L6505" t="str">
            <v>AVDA SIMON BOLIVAR Y VIA NAYON CONJUNTO CORPORATIVO EKOPARK TORRE 3 TELEFONICA</v>
          </cell>
        </row>
        <row r="6506">
          <cell r="A6506" t="str">
            <v>TK-8092</v>
          </cell>
          <cell r="B6506">
            <v>509919</v>
          </cell>
          <cell r="C6506" t="str">
            <v>TK-8092</v>
          </cell>
          <cell r="D6506" t="str">
            <v>MDELIVERY</v>
          </cell>
          <cell r="E6506" t="str">
            <v>DESPACHO</v>
          </cell>
          <cell r="F6506" t="str">
            <v>EXPRESS</v>
          </cell>
          <cell r="G6506" t="str">
            <v>GRV8092</v>
          </cell>
          <cell r="H6506">
            <v>44960</v>
          </cell>
          <cell r="I6506" t="str">
            <v>ENTREGADO</v>
          </cell>
          <cell r="J6506">
            <v>44964</v>
          </cell>
          <cell r="K6506" t="str">
            <v>OTECEL</v>
          </cell>
          <cell r="L6506" t="str">
            <v>AVDA SIMON BOLIVAR Y VIA NAYON CONJUNTO CORPORATIVO EKOPARK TORRE 3 TELEFONICA</v>
          </cell>
        </row>
        <row r="6507">
          <cell r="A6507" t="str">
            <v>TK-8093</v>
          </cell>
          <cell r="B6507">
            <v>509920</v>
          </cell>
          <cell r="C6507" t="str">
            <v>TK-8093</v>
          </cell>
          <cell r="D6507" t="str">
            <v>MDELIVERY</v>
          </cell>
          <cell r="E6507" t="str">
            <v>DESPACHO</v>
          </cell>
          <cell r="F6507" t="str">
            <v>EXPRESS</v>
          </cell>
          <cell r="G6507" t="str">
            <v>GRV8093</v>
          </cell>
          <cell r="H6507">
            <v>44960</v>
          </cell>
          <cell r="I6507" t="str">
            <v>ENTREGADO</v>
          </cell>
          <cell r="J6507">
            <v>44964</v>
          </cell>
          <cell r="K6507" t="str">
            <v>OTECEL</v>
          </cell>
          <cell r="L6507" t="str">
            <v>AVDA SIMON BOLIVAR Y VIA NAYON CONJUNTO CORPORATIVO EKOPARK TORRE 3 TELEFONICA</v>
          </cell>
        </row>
        <row r="6508">
          <cell r="A6508" t="str">
            <v>TK-8094</v>
          </cell>
          <cell r="B6508">
            <v>509921</v>
          </cell>
          <cell r="C6508" t="str">
            <v>TK-8094</v>
          </cell>
          <cell r="D6508" t="str">
            <v>MDELIVERY</v>
          </cell>
          <cell r="E6508" t="str">
            <v>DESPACHO</v>
          </cell>
          <cell r="F6508" t="str">
            <v>EXPRESS</v>
          </cell>
          <cell r="G6508" t="str">
            <v>GRV8094</v>
          </cell>
          <cell r="H6508">
            <v>44960</v>
          </cell>
          <cell r="I6508" t="str">
            <v>ENTREGADO</v>
          </cell>
          <cell r="J6508">
            <v>44964</v>
          </cell>
          <cell r="K6508" t="str">
            <v>OTECEL</v>
          </cell>
          <cell r="L6508" t="str">
            <v>AVDA SIMON BOLIVAR Y VIA NAYON CONJUNTO CORPORATIVO EKOPARK TORRE 3 TELEFONICA</v>
          </cell>
        </row>
        <row r="6509">
          <cell r="A6509" t="str">
            <v>TK-8095</v>
          </cell>
          <cell r="B6509">
            <v>509922</v>
          </cell>
          <cell r="C6509" t="str">
            <v>TK-8095</v>
          </cell>
          <cell r="D6509" t="str">
            <v>MDELIVERY</v>
          </cell>
          <cell r="E6509" t="str">
            <v>DESPACHO</v>
          </cell>
          <cell r="F6509" t="str">
            <v>EXPRESS</v>
          </cell>
          <cell r="G6509" t="str">
            <v>GRV8095</v>
          </cell>
          <cell r="H6509">
            <v>44960</v>
          </cell>
          <cell r="I6509" t="str">
            <v>ENTREGADO</v>
          </cell>
          <cell r="J6509">
            <v>44964</v>
          </cell>
          <cell r="K6509" t="str">
            <v>OTECEL</v>
          </cell>
          <cell r="L6509" t="str">
            <v>AVDA SIMON BOLIVAR Y VIA NAYON CONJUNTO CORPORATIVO EKOPARK TORRE 3 TELEFONICA</v>
          </cell>
        </row>
        <row r="6510">
          <cell r="A6510" t="str">
            <v>TK-8096</v>
          </cell>
          <cell r="B6510">
            <v>509923</v>
          </cell>
          <cell r="C6510" t="str">
            <v>TK-8096</v>
          </cell>
          <cell r="D6510" t="str">
            <v>MDELIVERY</v>
          </cell>
          <cell r="E6510" t="str">
            <v>DESPACHO</v>
          </cell>
          <cell r="F6510" t="str">
            <v>EXPRESS</v>
          </cell>
          <cell r="G6510" t="str">
            <v>GRV8096</v>
          </cell>
          <cell r="H6510">
            <v>44960</v>
          </cell>
          <cell r="I6510" t="str">
            <v>ENTREGADO</v>
          </cell>
          <cell r="J6510">
            <v>44964</v>
          </cell>
          <cell r="K6510" t="str">
            <v>OTECEL</v>
          </cell>
          <cell r="L6510" t="str">
            <v>AVDA SIMON BOLIVAR Y VIA NAYON CONJUNTO CORPORATIVO EKOPARK TORRE 3 TELEFONICA</v>
          </cell>
        </row>
        <row r="6511">
          <cell r="A6511" t="str">
            <v>TK-8097</v>
          </cell>
          <cell r="B6511">
            <v>509924</v>
          </cell>
          <cell r="C6511" t="str">
            <v>TK-8097</v>
          </cell>
          <cell r="D6511" t="str">
            <v>MDELIVERY</v>
          </cell>
          <cell r="E6511" t="str">
            <v>DESPACHO</v>
          </cell>
          <cell r="F6511" t="str">
            <v>EXPRESS</v>
          </cell>
          <cell r="G6511" t="str">
            <v>GRV8097</v>
          </cell>
          <cell r="H6511">
            <v>44960</v>
          </cell>
          <cell r="I6511" t="str">
            <v>ENTREGADO</v>
          </cell>
          <cell r="J6511">
            <v>44964</v>
          </cell>
          <cell r="K6511" t="str">
            <v>OTECEL</v>
          </cell>
          <cell r="L6511" t="str">
            <v>AVDA SIMON BOLIVAR Y VIA NAYON CONJUNTO CORPORATIVO EKOPARK TORRE 3 TELEFONICA</v>
          </cell>
        </row>
        <row r="6512">
          <cell r="A6512" t="str">
            <v>TK-8098</v>
          </cell>
          <cell r="B6512">
            <v>509925</v>
          </cell>
          <cell r="C6512" t="str">
            <v>TK-8098</v>
          </cell>
          <cell r="D6512" t="str">
            <v>MDELIVERY</v>
          </cell>
          <cell r="E6512" t="str">
            <v>DESPACHO</v>
          </cell>
          <cell r="F6512" t="str">
            <v>EXPRESS</v>
          </cell>
          <cell r="G6512" t="str">
            <v>GRV8098</v>
          </cell>
          <cell r="H6512">
            <v>44960</v>
          </cell>
          <cell r="I6512" t="str">
            <v>ENTREGADO</v>
          </cell>
          <cell r="J6512">
            <v>44964</v>
          </cell>
          <cell r="K6512" t="str">
            <v>OTECEL</v>
          </cell>
          <cell r="L6512" t="str">
            <v>AVDA SIMON BOLIVAR Y VIA NAYON CONJUNTO CORPORATIVO EKOPARK TORRE 3 TELEFONICA</v>
          </cell>
        </row>
        <row r="6513">
          <cell r="A6513" t="str">
            <v>TK-8099</v>
          </cell>
          <cell r="B6513">
            <v>509926</v>
          </cell>
          <cell r="C6513" t="str">
            <v>TK-8099</v>
          </cell>
          <cell r="D6513" t="str">
            <v>MDELIVERY</v>
          </cell>
          <cell r="E6513" t="str">
            <v>DESPACHO</v>
          </cell>
          <cell r="F6513" t="str">
            <v>EXPRESS</v>
          </cell>
          <cell r="G6513" t="str">
            <v>GRV8099</v>
          </cell>
          <cell r="H6513">
            <v>44960</v>
          </cell>
          <cell r="I6513" t="str">
            <v>ENTREGADO</v>
          </cell>
          <cell r="J6513">
            <v>44964</v>
          </cell>
          <cell r="K6513" t="str">
            <v>OTECEL</v>
          </cell>
          <cell r="L6513" t="str">
            <v>AVDA SIMON BOLIVAR Y VIA NAYON CONJUNTO CORPORATIVO EKOPARK TORRE 3 TELEFONICA</v>
          </cell>
        </row>
        <row r="6514">
          <cell r="A6514" t="str">
            <v>20003099649873</v>
          </cell>
          <cell r="B6514">
            <v>509896</v>
          </cell>
          <cell r="C6514" t="str">
            <v>20003099649873</v>
          </cell>
          <cell r="D6514" t="str">
            <v>CONECEL</v>
          </cell>
          <cell r="E6514" t="str">
            <v>DESPACHO</v>
          </cell>
          <cell r="F6514" t="str">
            <v>NORMAL</v>
          </cell>
          <cell r="G6514" t="str">
            <v>FT84311/FEX46863</v>
          </cell>
          <cell r="H6514">
            <v>44960</v>
          </cell>
          <cell r="I6514" t="str">
            <v>INCIDENCIA</v>
          </cell>
          <cell r="J6514">
            <v>44973</v>
          </cell>
          <cell r="K6514" t="str">
            <v xml:space="preserve">NELSON FABRICIO ORTEGA USUNO / </v>
          </cell>
          <cell r="L6514" t="str">
            <v>QUITO / COTOCOLLAO / EN EL MERCADO DE LA OFELIA AV DIEGO DE VASQUEZ DE CEPEDA Y RAMON CHIRIOBGA EN EL LOCAL 7B COLOR CAFE JUNTO A UNA TIENDA DE PINATAS</v>
          </cell>
        </row>
        <row r="6515">
          <cell r="A6515" t="str">
            <v>84024</v>
          </cell>
          <cell r="B6515">
            <v>509880</v>
          </cell>
          <cell r="C6515" t="str">
            <v>84024</v>
          </cell>
          <cell r="D6515" t="str">
            <v>VENTURA</v>
          </cell>
          <cell r="E6515" t="str">
            <v>RETIRO</v>
          </cell>
          <cell r="F6515" t="str">
            <v>NORMAL</v>
          </cell>
          <cell r="G6515" t="str">
            <v>FT84024</v>
          </cell>
          <cell r="H6515">
            <v>44960</v>
          </cell>
          <cell r="I6515" t="str">
            <v>ENTREGADO</v>
          </cell>
          <cell r="J6515">
            <v>44963</v>
          </cell>
          <cell r="K6515" t="str">
            <v>FLEXNET DEL ECUAODR</v>
          </cell>
          <cell r="L6515" t="str">
            <v>CALLE 28 DE JUNIO Y GARCIA MORENO</v>
          </cell>
        </row>
        <row r="6516">
          <cell r="A6516" t="str">
            <v>DOCUMENTO_R_mexico</v>
          </cell>
          <cell r="B6516">
            <v>509877</v>
          </cell>
          <cell r="C6516" t="str">
            <v>DOCUMENTO_R_mexico</v>
          </cell>
          <cell r="D6516" t="str">
            <v>DPW</v>
          </cell>
          <cell r="E6516" t="str">
            <v>DESPACHO</v>
          </cell>
          <cell r="F6516" t="str">
            <v>NORMAL</v>
          </cell>
          <cell r="G6516" t="str">
            <v>FT83997</v>
          </cell>
          <cell r="H6516">
            <v>44960</v>
          </cell>
          <cell r="I6516" t="str">
            <v>ENTREGADO</v>
          </cell>
          <cell r="J6516">
            <v>44960</v>
          </cell>
          <cell r="K6516" t="str">
            <v>AMCO MEXICO</v>
          </cell>
          <cell r="L6516" t="str">
            <v>ENTRGA EN SUCURSARL SERVIENTREGA (  LLANO GRANDE GARCIA MORENO Y, PA. ANDINA, QUITO 170209 )POSTERIOR ENVIO MEXICO</v>
          </cell>
        </row>
        <row r="6517">
          <cell r="A6517" t="str">
            <v>4848944</v>
          </cell>
          <cell r="B6517">
            <v>509874</v>
          </cell>
          <cell r="C6517" t="str">
            <v>4848944</v>
          </cell>
          <cell r="D6517" t="str">
            <v>MDELIVERY</v>
          </cell>
          <cell r="E6517" t="str">
            <v>DESPACHO</v>
          </cell>
          <cell r="F6517" t="str">
            <v>NORMAL</v>
          </cell>
          <cell r="G6517" t="str">
            <v>FT84005</v>
          </cell>
          <cell r="H6517">
            <v>44960</v>
          </cell>
          <cell r="I6517" t="str">
            <v>ENTREGADO</v>
          </cell>
          <cell r="J6517">
            <v>44963</v>
          </cell>
          <cell r="K6517" t="str">
            <v>ESPANA MACIAS AMINTA DEL ROCIO</v>
          </cell>
          <cell r="L6517" t="str">
            <v>XIMENA   AV  CHIMBORAZO  814  CALLE CRISTOBAL COLON</v>
          </cell>
        </row>
        <row r="6518">
          <cell r="A6518" t="str">
            <v>SG_2023_200</v>
          </cell>
          <cell r="B6518">
            <v>509873</v>
          </cell>
          <cell r="C6518" t="str">
            <v>SG_2023_200</v>
          </cell>
          <cell r="D6518" t="str">
            <v>SG</v>
          </cell>
          <cell r="E6518" t="str">
            <v>DESPACHO</v>
          </cell>
          <cell r="F6518" t="str">
            <v>NORMAL</v>
          </cell>
          <cell r="G6518" t="str">
            <v>84071</v>
          </cell>
          <cell r="H6518">
            <v>44960</v>
          </cell>
          <cell r="I6518" t="str">
            <v>ENTREGADO</v>
          </cell>
          <cell r="J6518">
            <v>44964</v>
          </cell>
          <cell r="K6518" t="str">
            <v>INGRID GUERRERO</v>
          </cell>
          <cell r="L6518" t="str">
            <v>MEDARDO ANGEL SILVA ENTRE LA 27 Y 28</v>
          </cell>
        </row>
        <row r="6519">
          <cell r="A6519" t="str">
            <v>SG_2023_199</v>
          </cell>
          <cell r="B6519">
            <v>509872</v>
          </cell>
          <cell r="C6519" t="str">
            <v>SG_2023_199</v>
          </cell>
          <cell r="D6519" t="str">
            <v>SG</v>
          </cell>
          <cell r="E6519" t="str">
            <v>DESPACHO</v>
          </cell>
          <cell r="F6519" t="str">
            <v>NORMAL</v>
          </cell>
          <cell r="G6519" t="str">
            <v>84070</v>
          </cell>
          <cell r="H6519">
            <v>44960</v>
          </cell>
          <cell r="I6519" t="str">
            <v>ENTREGADO</v>
          </cell>
          <cell r="J6519">
            <v>44964</v>
          </cell>
          <cell r="K6519" t="str">
            <v>SG_2023_199</v>
          </cell>
          <cell r="L6519" t="str">
            <v>COOP LIBRE ESMERALDA MZ 4336 SRL 6  (URBASUR)</v>
          </cell>
        </row>
        <row r="6520">
          <cell r="A6520" t="str">
            <v>SG_2023_198</v>
          </cell>
          <cell r="B6520">
            <v>509871</v>
          </cell>
          <cell r="C6520" t="str">
            <v>SG_2023_198</v>
          </cell>
          <cell r="D6520" t="str">
            <v>SG</v>
          </cell>
          <cell r="E6520" t="str">
            <v>DESPACHO</v>
          </cell>
          <cell r="F6520" t="str">
            <v>NORMAL</v>
          </cell>
          <cell r="G6520" t="str">
            <v>84069</v>
          </cell>
          <cell r="H6520">
            <v>44960</v>
          </cell>
          <cell r="I6520" t="str">
            <v>ENTREGADO</v>
          </cell>
          <cell r="J6520">
            <v>44964</v>
          </cell>
          <cell r="K6520" t="str">
            <v>FERNANDA CEPEDA</v>
          </cell>
          <cell r="L6520" t="str">
            <v>GUASMO SUR COOP DISTON PRECIADO MZ. 4 VILLA 11 DIAGONAL A LA ESCUELA FLORA SALAZAR DE LOOR</v>
          </cell>
        </row>
        <row r="6521">
          <cell r="A6521" t="str">
            <v>80084126</v>
          </cell>
          <cell r="B6521">
            <v>509870</v>
          </cell>
          <cell r="C6521" t="str">
            <v>80084126</v>
          </cell>
          <cell r="D6521" t="str">
            <v>AVIBM</v>
          </cell>
          <cell r="E6521" t="str">
            <v>DESPACHO</v>
          </cell>
          <cell r="F6521" t="str">
            <v>EXCLUSIVO</v>
          </cell>
          <cell r="G6521" t="str">
            <v>FT83962</v>
          </cell>
          <cell r="H6521">
            <v>44960</v>
          </cell>
          <cell r="I6521" t="str">
            <v>ENTREGADO</v>
          </cell>
          <cell r="J6521">
            <v>44964</v>
          </cell>
          <cell r="K6521" t="str">
            <v>CORESOLUTIONS /   ANDREA MONTERO CÁRDENAS</v>
          </cell>
          <cell r="L6521" t="str">
            <v>AV. 3 DE NOVIEMBRE 21-176 Y JUAN PABLO I, PISO 3.</v>
          </cell>
        </row>
        <row r="6522">
          <cell r="A6522" t="str">
            <v>20003086812502</v>
          </cell>
          <cell r="B6522">
            <v>509862</v>
          </cell>
          <cell r="C6522" t="str">
            <v>20003086812502</v>
          </cell>
          <cell r="D6522" t="str">
            <v>CONECEL_REG</v>
          </cell>
          <cell r="E6522" t="str">
            <v>DESPACHO</v>
          </cell>
          <cell r="F6522" t="str">
            <v>NORMAL</v>
          </cell>
          <cell r="G6522" t="str">
            <v>FEX46125</v>
          </cell>
          <cell r="H6522">
            <v>44960</v>
          </cell>
          <cell r="I6522" t="str">
            <v>ENTREGADO</v>
          </cell>
          <cell r="J6522">
            <v>44973</v>
          </cell>
          <cell r="K6522" t="str">
            <v>JESSICA PRISCILA TORRES</v>
          </cell>
          <cell r="L6522" t="str">
            <v>QUITO SAN BARTOLO AV URDANETA NO: S14 04 Y AV MANGLARALTO BARRIO CLEMENTE BALLEN CASA ESQUINERA DE 3 PISOS COLOR VERDE ATRAS DEL COLEGIO TECNICO SUCRE</v>
          </cell>
        </row>
        <row r="6523">
          <cell r="A6523" t="str">
            <v>CIBE_E_2023_5_GYE</v>
          </cell>
          <cell r="B6523">
            <v>509850</v>
          </cell>
          <cell r="C6523" t="str">
            <v>CIBE_E_2023_5_GYE</v>
          </cell>
          <cell r="D6523" t="str">
            <v>CIBERC</v>
          </cell>
          <cell r="E6523" t="str">
            <v>DESPACHO</v>
          </cell>
          <cell r="F6523" t="str">
            <v>COURIER</v>
          </cell>
          <cell r="G6523" t="str">
            <v>FT83963</v>
          </cell>
          <cell r="H6523">
            <v>44960</v>
          </cell>
          <cell r="I6523" t="str">
            <v>ENTREGADO</v>
          </cell>
          <cell r="J6523">
            <v>44964</v>
          </cell>
          <cell r="K6523" t="str">
            <v>FLEX NET GUAYAQUIL / PABLO HERNANDEZ</v>
          </cell>
          <cell r="L6523" t="str">
            <v>FERNANDO GUTIERREZ HILLKM 8 1/2 VIA DAULE 090606</v>
          </cell>
        </row>
        <row r="6524">
          <cell r="A6524" t="str">
            <v>53639</v>
          </cell>
          <cell r="B6524">
            <v>509846</v>
          </cell>
          <cell r="C6524" t="str">
            <v>53639</v>
          </cell>
          <cell r="D6524" t="str">
            <v>DEGSO</v>
          </cell>
          <cell r="E6524" t="str">
            <v>DESPACHO</v>
          </cell>
          <cell r="F6524" t="str">
            <v>NORMAL</v>
          </cell>
          <cell r="G6524" t="str">
            <v>FT84064</v>
          </cell>
          <cell r="H6524">
            <v>44960</v>
          </cell>
          <cell r="I6524" t="str">
            <v>ENTREGADO</v>
          </cell>
          <cell r="J6524">
            <v>44963</v>
          </cell>
          <cell r="K6524" t="str">
            <v>GUAIGUACUNDO GARZON JANNETH VIVIANA</v>
          </cell>
          <cell r="L6524" t="str">
            <v>FRAY PEDRO DE GANTE CASA S12-45 Y QUIMBALIMBO JUNTO A UN PARQUE FRENTE DE UNA TIENDA/CONTACTO JANETH GARZON 0992599490 /098 343 3850</v>
          </cell>
        </row>
        <row r="6525">
          <cell r="A6525" t="str">
            <v>53634</v>
          </cell>
          <cell r="B6525">
            <v>509847</v>
          </cell>
          <cell r="C6525" t="str">
            <v>53634</v>
          </cell>
          <cell r="D6525" t="str">
            <v>DEGSO</v>
          </cell>
          <cell r="E6525" t="str">
            <v>DESPACHO</v>
          </cell>
          <cell r="F6525" t="str">
            <v>NORMAL</v>
          </cell>
          <cell r="G6525" t="str">
            <v>FT84065</v>
          </cell>
          <cell r="H6525">
            <v>44960</v>
          </cell>
          <cell r="I6525" t="str">
            <v>ENTREGADO</v>
          </cell>
          <cell r="J6525">
            <v>44963</v>
          </cell>
          <cell r="K6525" t="str">
            <v>TEXTIL SAN PEDRO S. A.</v>
          </cell>
          <cell r="L6525" t="str">
            <v>SANGOLQUI - KM 2 1/2 VIA SANGOLQUI AMAGUANA - DIAGONAL A AVON - TELF 2093999 - ATENCION JOEL MAYORGA</v>
          </cell>
        </row>
        <row r="6526">
          <cell r="A6526" t="str">
            <v>2493072</v>
          </cell>
          <cell r="B6526">
            <v>509791</v>
          </cell>
          <cell r="C6526" t="str">
            <v>2493072</v>
          </cell>
          <cell r="D6526" t="str">
            <v>MDELIVERY</v>
          </cell>
          <cell r="E6526" t="str">
            <v>DESPACHO</v>
          </cell>
          <cell r="F6526" t="str">
            <v>NORMAL</v>
          </cell>
          <cell r="G6526" t="str">
            <v>FT84080</v>
          </cell>
          <cell r="H6526">
            <v>44960</v>
          </cell>
          <cell r="I6526" t="str">
            <v>ENTREGADO</v>
          </cell>
          <cell r="J6526">
            <v>44964</v>
          </cell>
          <cell r="K6526" t="str">
            <v>Maria Eugenia Molina_ANEFI S A ADMINISTRADORA DE FONDOS Y FIDEICOMISOS</v>
          </cell>
          <cell r="L6526" t="str">
            <v>ICHINCHA QUITO INAQUITO CHECOSLOVAQUIA E10 195 Y AV ELOY ALFARO EDIF CUARZO 5to PISO</v>
          </cell>
        </row>
        <row r="6527">
          <cell r="A6527" t="str">
            <v>2493073</v>
          </cell>
          <cell r="B6527">
            <v>509792</v>
          </cell>
          <cell r="C6527" t="str">
            <v>2493073</v>
          </cell>
          <cell r="D6527" t="str">
            <v>MDELIVERY</v>
          </cell>
          <cell r="E6527" t="str">
            <v>DESPACHO</v>
          </cell>
          <cell r="F6527" t="str">
            <v>NORMAL</v>
          </cell>
          <cell r="G6527" t="str">
            <v>FT84006</v>
          </cell>
          <cell r="H6527">
            <v>44960</v>
          </cell>
          <cell r="I6527" t="str">
            <v>ENTREGADO</v>
          </cell>
          <cell r="J6527">
            <v>44963</v>
          </cell>
          <cell r="K6527" t="str">
            <v xml:space="preserve">GUARDIA TURNO_TELCONET S A </v>
          </cell>
          <cell r="L6527" t="str">
            <v xml:space="preserve"> GUAYAS GUAYAQUIL Kennedy Norte Mz 109 solar 21 En la garita de los agentes de seguridad </v>
          </cell>
        </row>
        <row r="6528">
          <cell r="A6528" t="str">
            <v>2493075</v>
          </cell>
          <cell r="B6528">
            <v>509793</v>
          </cell>
          <cell r="C6528" t="str">
            <v>2493075</v>
          </cell>
          <cell r="D6528" t="str">
            <v>MDELIVERY</v>
          </cell>
          <cell r="E6528" t="str">
            <v>DESPACHO</v>
          </cell>
          <cell r="F6528" t="str">
            <v>NORMAL</v>
          </cell>
          <cell r="G6528" t="str">
            <v>IC6514</v>
          </cell>
          <cell r="H6528">
            <v>44960</v>
          </cell>
          <cell r="I6528" t="str">
            <v>ENTREGADO</v>
          </cell>
          <cell r="J6528">
            <v>44963</v>
          </cell>
          <cell r="K6528" t="str">
            <v xml:space="preserve">ANA ANGELICA CHIRIBOGA PASTOR_BANCO GUAYAQUIL S A </v>
          </cell>
          <cell r="L6528" t="str">
            <v xml:space="preserve"> AZUAY CUENCA AV ESPANA NA CHAPETONES EN BANCO GUAYAQUIL 3ER PISO </v>
          </cell>
        </row>
        <row r="6529">
          <cell r="A6529" t="str">
            <v>2493076</v>
          </cell>
          <cell r="B6529">
            <v>509794</v>
          </cell>
          <cell r="C6529" t="str">
            <v>2493076</v>
          </cell>
          <cell r="D6529" t="str">
            <v>MDELIVERY</v>
          </cell>
          <cell r="E6529" t="str">
            <v>DESPACHO</v>
          </cell>
          <cell r="F6529" t="str">
            <v>NORMAL</v>
          </cell>
          <cell r="G6529" t="str">
            <v>031080002493076</v>
          </cell>
          <cell r="H6529">
            <v>44960</v>
          </cell>
          <cell r="I6529" t="str">
            <v>ENTREGADO</v>
          </cell>
          <cell r="J6529">
            <v>44966</v>
          </cell>
          <cell r="K6529" t="str">
            <v xml:space="preserve">Angelot Sebastian Caceres Payne_BANCO GUAYAQUIL S A </v>
          </cell>
          <cell r="L6529" t="str">
            <v xml:space="preserve"> GUAYAS DAULE la rioja etapa Asturias mz 16 villa 17 la rioja </v>
          </cell>
        </row>
        <row r="6530">
          <cell r="A6530" t="str">
            <v>2493077</v>
          </cell>
          <cell r="B6530">
            <v>509795</v>
          </cell>
          <cell r="C6530" t="str">
            <v>2493077</v>
          </cell>
          <cell r="D6530" t="str">
            <v>MDELIVERY</v>
          </cell>
          <cell r="E6530" t="str">
            <v>DESPACHO</v>
          </cell>
          <cell r="F6530" t="str">
            <v>NORMAL</v>
          </cell>
          <cell r="G6530" t="str">
            <v>FT84088</v>
          </cell>
          <cell r="H6530">
            <v>44960</v>
          </cell>
          <cell r="I6530" t="str">
            <v>ENTREGADO</v>
          </cell>
          <cell r="J6530">
            <v>44963</v>
          </cell>
          <cell r="K6530" t="str">
            <v>SANTIAGO ACOSTA_AON RISK SERVICES ECUADOR S A</v>
          </cell>
          <cell r="L6530" t="str">
            <v>Llano Grande calles Astudillo y Racines conjunto Gissels 1 casa 9 por favor la casa da a la calle principal no ingresen por el conjunto</v>
          </cell>
        </row>
        <row r="6531">
          <cell r="A6531" t="str">
            <v>2493078</v>
          </cell>
          <cell r="B6531">
            <v>509796</v>
          </cell>
          <cell r="C6531" t="str">
            <v>2493078</v>
          </cell>
          <cell r="D6531" t="str">
            <v>MDELIVERY</v>
          </cell>
          <cell r="E6531" t="str">
            <v>DESPACHO</v>
          </cell>
          <cell r="F6531" t="str">
            <v>NORMAL</v>
          </cell>
          <cell r="G6531" t="str">
            <v>FT84011</v>
          </cell>
          <cell r="H6531">
            <v>44960</v>
          </cell>
          <cell r="I6531" t="str">
            <v>ENTREGADO</v>
          </cell>
          <cell r="J6531">
            <v>44963</v>
          </cell>
          <cell r="K6531" t="str">
            <v>Cristian Morales_REBECA NICOLE GUTIERREZ RODRIGUEZ</v>
          </cell>
          <cell r="L6531" t="str">
            <v>Parque empresarial colon en las oficinas de si auto a lado del banco guayaquil que se encuentra en el parque empresarial</v>
          </cell>
        </row>
        <row r="6532">
          <cell r="A6532" t="str">
            <v>2492988</v>
          </cell>
          <cell r="B6532">
            <v>509750</v>
          </cell>
          <cell r="C6532" t="str">
            <v>2492988</v>
          </cell>
          <cell r="D6532" t="str">
            <v>MDELIVERY</v>
          </cell>
          <cell r="E6532" t="str">
            <v>DESPACHO</v>
          </cell>
          <cell r="F6532" t="str">
            <v>NORMAL</v>
          </cell>
          <cell r="G6532" t="str">
            <v>FT84086</v>
          </cell>
          <cell r="H6532">
            <v>44960</v>
          </cell>
          <cell r="I6532" t="str">
            <v>ENTREGADO</v>
          </cell>
          <cell r="J6532">
            <v>44964</v>
          </cell>
          <cell r="K6532" t="str">
            <v>Evelyn Cesibel Cifuentes Taipe_BANCO GUAYAQUIL S A</v>
          </cell>
          <cell r="L6532" t="str">
            <v>PICHINCHA QUITO Pedro Vicente Maldonado CENTRO COMERCIAL EL RECREO Agencia Banco Guayaquil Recreo 09 30 a 17 00</v>
          </cell>
        </row>
        <row r="6533">
          <cell r="A6533" t="str">
            <v>2492989</v>
          </cell>
          <cell r="B6533">
            <v>509751</v>
          </cell>
          <cell r="C6533" t="str">
            <v>2492989</v>
          </cell>
          <cell r="D6533" t="str">
            <v>MDELIVERY</v>
          </cell>
          <cell r="E6533" t="str">
            <v>DESPACHO</v>
          </cell>
          <cell r="F6533" t="str">
            <v>NORMAL</v>
          </cell>
          <cell r="G6533" t="str">
            <v>031080002492989</v>
          </cell>
          <cell r="H6533">
            <v>44960</v>
          </cell>
          <cell r="I6533" t="str">
            <v>ENTREGADO</v>
          </cell>
          <cell r="J6533">
            <v>44964</v>
          </cell>
          <cell r="K6533" t="str">
            <v xml:space="preserve">Diana Perez_CARGILL DEL ECUADOR CARGILLECUADOR CIA LTDA </v>
          </cell>
          <cell r="L6533" t="str">
            <v xml:space="preserve">Duran Lotizacion Las Brisas MZ D4 Solar 1 referencia ingresando por la Feria Ganadera </v>
          </cell>
        </row>
        <row r="6534">
          <cell r="A6534" t="str">
            <v>2492992</v>
          </cell>
          <cell r="B6534">
            <v>509752</v>
          </cell>
          <cell r="C6534" t="str">
            <v>2492992</v>
          </cell>
          <cell r="D6534" t="str">
            <v>MDELIVERY</v>
          </cell>
          <cell r="E6534" t="str">
            <v>DESPACHO</v>
          </cell>
          <cell r="F6534" t="str">
            <v>NORMAL</v>
          </cell>
          <cell r="G6534" t="str">
            <v>FT84085</v>
          </cell>
          <cell r="H6534">
            <v>44960</v>
          </cell>
          <cell r="I6534" t="str">
            <v>ENTREGADO</v>
          </cell>
          <cell r="J6534">
            <v>44963</v>
          </cell>
          <cell r="K6534" t="str">
            <v xml:space="preserve">GRACE VASQUEZ_MEGAENLACE TELECOMUNICACIONES S A </v>
          </cell>
          <cell r="L6534" t="str">
            <v>QUITO GUANGUILTAGUA N16 20 Y PASAJE N39C EDIFICIO ZURICH</v>
          </cell>
        </row>
        <row r="6535">
          <cell r="A6535" t="str">
            <v>2492994</v>
          </cell>
          <cell r="B6535">
            <v>509753</v>
          </cell>
          <cell r="C6535" t="str">
            <v>2492994</v>
          </cell>
          <cell r="D6535" t="str">
            <v>MDELIVERY</v>
          </cell>
          <cell r="E6535" t="str">
            <v>DESPACHO</v>
          </cell>
          <cell r="F6535" t="str">
            <v>NORMAL</v>
          </cell>
          <cell r="G6535" t="str">
            <v>FT84010</v>
          </cell>
          <cell r="H6535">
            <v>44960</v>
          </cell>
          <cell r="I6535" t="str">
            <v>ENTREGADO</v>
          </cell>
          <cell r="J6535">
            <v>44963</v>
          </cell>
          <cell r="K6535" t="str">
            <v>KARINA RIOS_VELECELA YAGUAL WENDY ISABEL</v>
          </cell>
          <cell r="L6535" t="str">
            <v>AV JOSE DE LA CUADRA Y CALLE SEGUNDA FRENTE AL MALL DEL SUR ENTRANDO POR EL KIWI DOS CUADRAS A MANO DERECHA DIAGONAL AL RESTAURANTE VERDE PINTON Y MADURO</v>
          </cell>
        </row>
        <row r="6536">
          <cell r="A6536" t="str">
            <v>2492995</v>
          </cell>
          <cell r="B6536">
            <v>509754</v>
          </cell>
          <cell r="C6536" t="str">
            <v>2492995</v>
          </cell>
          <cell r="D6536" t="str">
            <v>MDELIVERY</v>
          </cell>
          <cell r="E6536" t="str">
            <v>DESPACHO</v>
          </cell>
          <cell r="F6536" t="str">
            <v>NORMAL</v>
          </cell>
          <cell r="G6536" t="str">
            <v>FT84016</v>
          </cell>
          <cell r="H6536">
            <v>44960</v>
          </cell>
          <cell r="I6536" t="str">
            <v>ENTREGADO</v>
          </cell>
          <cell r="J6536">
            <v>44963</v>
          </cell>
          <cell r="K6536" t="str">
            <v>KARINA RIOS_PINCAY SANCHEZ JONATHAN DAVID</v>
          </cell>
          <cell r="L6536" t="str">
            <v>AV JOSE DE LA CUADRA Y CALLE SEGUNDA FRENTE AL MALL DEL SUR ENTRANDO POR EL KIWI DOS CUADRAS A MANO DERECHA DIAGONAL AL RESTAURANTE VERDE PINTON Y MADURO</v>
          </cell>
        </row>
        <row r="6537">
          <cell r="A6537" t="str">
            <v>2492996</v>
          </cell>
          <cell r="B6537">
            <v>509755</v>
          </cell>
          <cell r="C6537" t="str">
            <v>2492996</v>
          </cell>
          <cell r="D6537" t="str">
            <v>MDELIVERY</v>
          </cell>
          <cell r="E6537" t="str">
            <v>DESPACHO</v>
          </cell>
          <cell r="F6537" t="str">
            <v>NORMAL</v>
          </cell>
          <cell r="G6537" t="str">
            <v>FT84015</v>
          </cell>
          <cell r="H6537">
            <v>44960</v>
          </cell>
          <cell r="I6537" t="str">
            <v>ENTREGADO</v>
          </cell>
          <cell r="J6537">
            <v>44963</v>
          </cell>
          <cell r="K6537" t="str">
            <v>KARINA RIOS_NAZARENO QUEBEDO STALIN JAVIER</v>
          </cell>
          <cell r="L6537" t="str">
            <v>AV JOSE DE LA CUADRA Y CALLE SEGUNDA FRENTE AL MALL DEL SUR ENTRANDO POR EL KIWI DOS CUADRAS A MANO DERECHA DIAGONAL AL RESTAURANTE VERDE PINTON Y MADURO</v>
          </cell>
        </row>
        <row r="6538">
          <cell r="A6538" t="str">
            <v>2492997</v>
          </cell>
          <cell r="B6538">
            <v>509756</v>
          </cell>
          <cell r="C6538" t="str">
            <v>2492997</v>
          </cell>
          <cell r="D6538" t="str">
            <v>MDELIVERY</v>
          </cell>
          <cell r="E6538" t="str">
            <v>DESPACHO</v>
          </cell>
          <cell r="F6538" t="str">
            <v>NORMAL</v>
          </cell>
          <cell r="G6538" t="str">
            <v>FT84014</v>
          </cell>
          <cell r="H6538">
            <v>44960</v>
          </cell>
          <cell r="I6538" t="str">
            <v>ENTREGADO</v>
          </cell>
          <cell r="J6538">
            <v>44963</v>
          </cell>
          <cell r="K6538" t="str">
            <v>KARINA RIOS_LoPEZ ARELLANO MARGARITA DEL ROCIO</v>
          </cell>
          <cell r="L6538" t="str">
            <v>AV JOSE DE LA CUADRA Y CALLE SEGUNDA FRENTE AL MALL DEL SUR ENTRANDO POR EL KIWI DOS CUADRAS A MANO DERECHA DIAGONAL AL RESTAURANTE VERDE PINTON Y MADURO</v>
          </cell>
        </row>
        <row r="6539">
          <cell r="A6539" t="str">
            <v>2492998</v>
          </cell>
          <cell r="B6539">
            <v>509757</v>
          </cell>
          <cell r="C6539" t="str">
            <v>2492998</v>
          </cell>
          <cell r="D6539" t="str">
            <v>MDELIVERY</v>
          </cell>
          <cell r="E6539" t="str">
            <v>DESPACHO</v>
          </cell>
          <cell r="F6539" t="str">
            <v>NORMAL</v>
          </cell>
          <cell r="G6539" t="str">
            <v>FT84013</v>
          </cell>
          <cell r="H6539">
            <v>44960</v>
          </cell>
          <cell r="I6539" t="str">
            <v>ENTREGADO</v>
          </cell>
          <cell r="J6539">
            <v>44963</v>
          </cell>
          <cell r="K6539" t="str">
            <v>KARINA RIOS_SIMBANA VILLAO JULIO FELIPE</v>
          </cell>
          <cell r="L6539" t="str">
            <v>AV JOSE DE LA CUADRA Y CALLE SEGUNDA FRENTE AL MALL DEL SUR ENTRANDO POR EL KIWI DOS CUADRAS A MANO DERECHA DIAGONAL AL RESTAURANTE VERDE PINTON Y MADURO</v>
          </cell>
        </row>
        <row r="6540">
          <cell r="A6540" t="str">
            <v>2492999</v>
          </cell>
          <cell r="B6540">
            <v>509758</v>
          </cell>
          <cell r="C6540" t="str">
            <v>2492999</v>
          </cell>
          <cell r="D6540" t="str">
            <v>MDELIVERY</v>
          </cell>
          <cell r="E6540" t="str">
            <v>DESPACHO</v>
          </cell>
          <cell r="F6540" t="str">
            <v>NORMAL</v>
          </cell>
          <cell r="G6540" t="str">
            <v>FT84082</v>
          </cell>
          <cell r="H6540">
            <v>44960</v>
          </cell>
          <cell r="I6540" t="str">
            <v>ENTREGADO</v>
          </cell>
          <cell r="J6540">
            <v>44964</v>
          </cell>
          <cell r="K6540" t="str">
            <v xml:space="preserve">Juan Carlos Torres_PROVEEDORA AUTOMOTRIZ S A C I </v>
          </cell>
          <cell r="L6540" t="str">
            <v xml:space="preserve"> Pichincha Quito de los Arupos E1 26 y Av Galo Plaza Lasso Esquina </v>
          </cell>
        </row>
        <row r="6541">
          <cell r="A6541" t="str">
            <v>2493000</v>
          </cell>
          <cell r="B6541">
            <v>509759</v>
          </cell>
          <cell r="C6541" t="str">
            <v>2493000</v>
          </cell>
          <cell r="D6541" t="str">
            <v>MDELIVERY</v>
          </cell>
          <cell r="E6541" t="str">
            <v>DESPACHO</v>
          </cell>
          <cell r="F6541" t="str">
            <v>NORMAL</v>
          </cell>
          <cell r="G6541" t="str">
            <v>031080002493000</v>
          </cell>
          <cell r="H6541">
            <v>44960</v>
          </cell>
          <cell r="I6541" t="str">
            <v>ENTREGADO</v>
          </cell>
          <cell r="J6541">
            <v>44964</v>
          </cell>
          <cell r="K6541" t="str">
            <v xml:space="preserve">KLEBER EDUARDO CASTILLO_DISTRIBUTION JCR S A </v>
          </cell>
          <cell r="L6541" t="str">
            <v>KM 7 5 via Daule Bodegas de Hilantex antiguas instalaciones de Textiles San Antonio Bodega 1 JCR</v>
          </cell>
        </row>
        <row r="6542">
          <cell r="A6542" t="str">
            <v>2493010</v>
          </cell>
          <cell r="B6542">
            <v>509760</v>
          </cell>
          <cell r="C6542" t="str">
            <v>2493010</v>
          </cell>
          <cell r="D6542" t="str">
            <v>MDELIVERY</v>
          </cell>
          <cell r="E6542" t="str">
            <v>DESPACHO</v>
          </cell>
          <cell r="F6542" t="str">
            <v>NORMAL</v>
          </cell>
          <cell r="G6542" t="str">
            <v>FT84033</v>
          </cell>
          <cell r="H6542">
            <v>44960</v>
          </cell>
          <cell r="I6542" t="str">
            <v>ENTREGADO</v>
          </cell>
          <cell r="J6542">
            <v>44963</v>
          </cell>
          <cell r="K6542" t="str">
            <v>BLANCA ELIZABETH NATH NIETO_GUAYAQUIL COUNTRY CLUB</v>
          </cell>
          <cell r="L6542" t="str">
            <v>GUAYAQUIL COUNTRY CLUB KM 9 VIA SAMBORONDON ENTRANDO POR CIUDAD CELESTE</v>
          </cell>
        </row>
        <row r="6543">
          <cell r="A6543" t="str">
            <v>2493021</v>
          </cell>
          <cell r="B6543">
            <v>509761</v>
          </cell>
          <cell r="C6543" t="str">
            <v>2493021</v>
          </cell>
          <cell r="D6543" t="str">
            <v>MDELIVERY</v>
          </cell>
          <cell r="E6543" t="str">
            <v>DESPACHO</v>
          </cell>
          <cell r="F6543" t="str">
            <v>NORMAL</v>
          </cell>
          <cell r="G6543" t="str">
            <v>FT84035 / 031080002493021</v>
          </cell>
          <cell r="H6543">
            <v>44960</v>
          </cell>
          <cell r="I6543" t="str">
            <v>ENTREGADO</v>
          </cell>
          <cell r="J6543">
            <v>44971</v>
          </cell>
          <cell r="K6543" t="str">
            <v>GERSON ALEJANDRO PEREZ RUIZ_BANCO GUAYAQUIL S A</v>
          </cell>
          <cell r="L6543" t="str">
            <v>GUAYAS SAMBORONDON CDLA ANTONIO HANNAH MZ 13 SL 20 SAMBORONDON CABECERA CANTONAL</v>
          </cell>
        </row>
        <row r="6544">
          <cell r="A6544" t="str">
            <v>2493022</v>
          </cell>
          <cell r="B6544">
            <v>509762</v>
          </cell>
          <cell r="C6544" t="str">
            <v>2493022</v>
          </cell>
          <cell r="D6544" t="str">
            <v>MDELIVERY</v>
          </cell>
          <cell r="E6544" t="str">
            <v>DESPACHO</v>
          </cell>
          <cell r="F6544" t="str">
            <v>NORMAL</v>
          </cell>
          <cell r="G6544" t="str">
            <v>FT84007</v>
          </cell>
          <cell r="H6544">
            <v>44960</v>
          </cell>
          <cell r="I6544" t="str">
            <v>ENTREGADO</v>
          </cell>
          <cell r="J6544">
            <v>44964</v>
          </cell>
          <cell r="K6544" t="str">
            <v xml:space="preserve">ELIZABETH TORRES LUCYMOLINA_NESTLE ECUADOR S A </v>
          </cell>
          <cell r="L6544" t="str">
            <v>Av EL Bombero Km 6 5 via a la costa Nestle Ceibos al frente de Mc Donalds Ceibos Guayaquil</v>
          </cell>
        </row>
        <row r="6545">
          <cell r="A6545" t="str">
            <v>2493023</v>
          </cell>
          <cell r="B6545">
            <v>509763</v>
          </cell>
          <cell r="C6545" t="str">
            <v>2493023</v>
          </cell>
          <cell r="D6545" t="str">
            <v>MDELIVERY</v>
          </cell>
          <cell r="E6545" t="str">
            <v>DESPACHO</v>
          </cell>
          <cell r="F6545" t="str">
            <v>NORMAL</v>
          </cell>
          <cell r="G6545" t="str">
            <v>031080002493023</v>
          </cell>
          <cell r="H6545">
            <v>44960</v>
          </cell>
          <cell r="I6545" t="str">
            <v>ENTREGADO</v>
          </cell>
          <cell r="J6545">
            <v>44964</v>
          </cell>
          <cell r="K6545" t="str">
            <v>JULIO JAVIER ZAMBRANO BERNAL_JULIO JAVIER ZAMBRANO BERNAL</v>
          </cell>
          <cell r="L6545" t="str">
            <v>Urbanizacion Victor Cartagena calle claveles y nardos casa 11 ref a una cuadra del deposito de gas</v>
          </cell>
        </row>
        <row r="6546">
          <cell r="A6546" t="str">
            <v>2493025</v>
          </cell>
          <cell r="B6546">
            <v>509764</v>
          </cell>
          <cell r="C6546" t="str">
            <v>2493025</v>
          </cell>
          <cell r="D6546" t="str">
            <v>MDELIVERY</v>
          </cell>
          <cell r="E6546" t="str">
            <v>DESPACHO</v>
          </cell>
          <cell r="F6546" t="str">
            <v>NORMAL</v>
          </cell>
          <cell r="G6546" t="str">
            <v>031080002493025</v>
          </cell>
          <cell r="H6546">
            <v>44960</v>
          </cell>
          <cell r="I6546" t="str">
            <v>ENTREGADO</v>
          </cell>
          <cell r="J6546">
            <v>44964</v>
          </cell>
          <cell r="K6546" t="str">
            <v>Yessica Delgado_DIRECCION EMPRESARIAL S A DIRECSA</v>
          </cell>
          <cell r="L6546" t="str">
            <v xml:space="preserve">bario la ensenadita calle 4ta tras casa cuna telefono 052621157 ext 115 PESQUERA ATUNES DEL PACIFICO S A </v>
          </cell>
        </row>
        <row r="6547">
          <cell r="A6547" t="str">
            <v>2493026</v>
          </cell>
          <cell r="B6547">
            <v>509765</v>
          </cell>
          <cell r="C6547" t="str">
            <v>2493026</v>
          </cell>
          <cell r="D6547" t="str">
            <v>MDELIVERY</v>
          </cell>
          <cell r="E6547" t="str">
            <v>DESPACHO</v>
          </cell>
          <cell r="F6547" t="str">
            <v>NORMAL</v>
          </cell>
          <cell r="G6547" t="str">
            <v>FT84032</v>
          </cell>
          <cell r="H6547">
            <v>44960</v>
          </cell>
          <cell r="I6547" t="str">
            <v>ENTREGADO</v>
          </cell>
          <cell r="J6547">
            <v>44963</v>
          </cell>
          <cell r="K6547" t="str">
            <v>CRISTIAN PAREDES_ BANCO PICHINCHA CA</v>
          </cell>
          <cell r="L6547" t="str">
            <v>Amazonas y Pereira Matriz Banco Pichincha Av Piso 7</v>
          </cell>
        </row>
        <row r="6548">
          <cell r="A6548" t="str">
            <v>2493031</v>
          </cell>
          <cell r="B6548">
            <v>509766</v>
          </cell>
          <cell r="C6548" t="str">
            <v>2493031</v>
          </cell>
          <cell r="D6548" t="str">
            <v>MDELIVERY</v>
          </cell>
          <cell r="E6548" t="str">
            <v>DESPACHO</v>
          </cell>
          <cell r="F6548" t="str">
            <v>NORMAL</v>
          </cell>
          <cell r="G6548" t="str">
            <v>031080002493031</v>
          </cell>
          <cell r="H6548">
            <v>44960</v>
          </cell>
          <cell r="I6548" t="str">
            <v>ENTREGADO</v>
          </cell>
          <cell r="J6548">
            <v>44965</v>
          </cell>
          <cell r="K6548" t="str">
            <v>GONZALO JUNIOR CEDENO ZAMBRANO_GONZALO JUNIOR CEDENO ZAMBRANO</v>
          </cell>
          <cell r="L6548" t="str">
            <v xml:space="preserve">villa km 1 via a atacames a 300 metros de la y leon sector la hortensia al lado de las oficinas de antinarcoticos casa de 3 pisos color melon </v>
          </cell>
        </row>
        <row r="6549">
          <cell r="A6549" t="str">
            <v>2493032</v>
          </cell>
          <cell r="B6549">
            <v>509767</v>
          </cell>
          <cell r="C6549" t="str">
            <v>2493032</v>
          </cell>
          <cell r="D6549" t="str">
            <v>MDELIVERY</v>
          </cell>
          <cell r="E6549" t="str">
            <v>DESPACHO</v>
          </cell>
          <cell r="F6549" t="str">
            <v>NORMAL</v>
          </cell>
          <cell r="G6549" t="str">
            <v>FT84083</v>
          </cell>
          <cell r="H6549">
            <v>44960</v>
          </cell>
          <cell r="I6549" t="str">
            <v>ENTREGADO</v>
          </cell>
          <cell r="J6549">
            <v>44963</v>
          </cell>
          <cell r="K6549" t="str">
            <v xml:space="preserve">BELEN REGALADO VICTORIA CHUNGANDRO_QUIFATEX S A </v>
          </cell>
          <cell r="L6549" t="str">
            <v>Panamericana Norte Km 14 5 entre pasaje Cepeda y calle Leonidas ProaNo Calderon</v>
          </cell>
        </row>
        <row r="6550">
          <cell r="A6550" t="str">
            <v>2493033</v>
          </cell>
          <cell r="B6550">
            <v>509768</v>
          </cell>
          <cell r="C6550" t="str">
            <v>2493033</v>
          </cell>
          <cell r="D6550" t="str">
            <v>MDELIVERY</v>
          </cell>
          <cell r="E6550" t="str">
            <v>DESPACHO</v>
          </cell>
          <cell r="F6550" t="str">
            <v>NORMAL</v>
          </cell>
          <cell r="G6550" t="str">
            <v>FT84089</v>
          </cell>
          <cell r="H6550">
            <v>44960</v>
          </cell>
          <cell r="I6550" t="str">
            <v>ENTREGADO</v>
          </cell>
          <cell r="J6550">
            <v>44964</v>
          </cell>
          <cell r="K6550" t="str">
            <v xml:space="preserve">Jorge Luis Ramos Alban_BANCO GUAYAQUIL S A </v>
          </cell>
          <cell r="L6550" t="str">
            <v xml:space="preserve">PICHINCHA QUITO 12 de octubre y Luis Cordero en el Edificio World Trade Center 2 Quito Ag 12 de Octubre </v>
          </cell>
        </row>
        <row r="6551">
          <cell r="A6551" t="str">
            <v>2493034_1</v>
          </cell>
          <cell r="B6551">
            <v>509769</v>
          </cell>
          <cell r="C6551" t="str">
            <v>2493034_1</v>
          </cell>
          <cell r="D6551" t="str">
            <v>MDELIVERY</v>
          </cell>
          <cell r="E6551" t="str">
            <v>DESPACHO</v>
          </cell>
          <cell r="F6551" t="str">
            <v>NORMAL</v>
          </cell>
          <cell r="G6551" t="str">
            <v>FT84087</v>
          </cell>
          <cell r="H6551">
            <v>44960</v>
          </cell>
          <cell r="I6551" t="str">
            <v>ENTREGADO</v>
          </cell>
          <cell r="J6551">
            <v>44964</v>
          </cell>
          <cell r="K6551" t="str">
            <v>Rene Giovany Gongora_BANCO DE LA PRODUCCION S A PRODUBANCO</v>
          </cell>
          <cell r="L6551" t="str">
            <v>Av Simon Bolivar y Via a Nayon Centro Corporativo Ekopark Torre 1 PRODUBANCO</v>
          </cell>
        </row>
        <row r="6552">
          <cell r="A6552" t="str">
            <v>2493035</v>
          </cell>
          <cell r="B6552">
            <v>509770</v>
          </cell>
          <cell r="C6552" t="str">
            <v>2493035</v>
          </cell>
          <cell r="D6552" t="str">
            <v>MDELIVERY</v>
          </cell>
          <cell r="E6552" t="str">
            <v>DESPACHO</v>
          </cell>
          <cell r="F6552" t="str">
            <v>NORMAL</v>
          </cell>
          <cell r="G6552" t="str">
            <v>FT84031</v>
          </cell>
          <cell r="H6552">
            <v>44960</v>
          </cell>
          <cell r="I6552" t="str">
            <v>ENTREGADO</v>
          </cell>
          <cell r="J6552">
            <v>44963</v>
          </cell>
          <cell r="K6552" t="str">
            <v>HOMERO BORJA_CESAR AUGUSTO BORJA BLUM</v>
          </cell>
          <cell r="L6552" t="str">
            <v>GUAYAQUIL MZ 2 VILLA 25 DETRaS DE TORRES DEL NORTE FRENTE AL PARQUE DIAGONAL AL UPC</v>
          </cell>
        </row>
        <row r="6553">
          <cell r="A6553" t="str">
            <v>2493036</v>
          </cell>
          <cell r="B6553">
            <v>509771</v>
          </cell>
          <cell r="C6553" t="str">
            <v>2493036</v>
          </cell>
          <cell r="D6553" t="str">
            <v>MDELIVERY</v>
          </cell>
          <cell r="E6553" t="str">
            <v>DESPACHO</v>
          </cell>
          <cell r="F6553" t="str">
            <v>NORMAL</v>
          </cell>
          <cell r="G6553" t="str">
            <v>IC6515</v>
          </cell>
          <cell r="H6553">
            <v>44960</v>
          </cell>
          <cell r="I6553" t="str">
            <v>ENTREGADO</v>
          </cell>
          <cell r="J6553">
            <v>44963</v>
          </cell>
          <cell r="K6553" t="str">
            <v>SANTIAGO VASQUEZ_VAZQUEZ ORDONEZ MSVO S A</v>
          </cell>
          <cell r="L6553" t="str">
            <v>general torres y heroes de verdeloma EN VATEX</v>
          </cell>
        </row>
        <row r="6554">
          <cell r="A6554" t="str">
            <v>2493037</v>
          </cell>
          <cell r="B6554">
            <v>509772</v>
          </cell>
          <cell r="C6554" t="str">
            <v>2493037</v>
          </cell>
          <cell r="D6554" t="str">
            <v>MDELIVERY</v>
          </cell>
          <cell r="E6554" t="str">
            <v>DESPACHO</v>
          </cell>
          <cell r="F6554" t="str">
            <v>NORMAL</v>
          </cell>
          <cell r="G6554" t="str">
            <v>IC6516</v>
          </cell>
          <cell r="H6554">
            <v>44960</v>
          </cell>
          <cell r="I6554" t="str">
            <v>ENTREGADO</v>
          </cell>
          <cell r="J6554">
            <v>44963</v>
          </cell>
          <cell r="K6554" t="str">
            <v>SANTIAGO VASQUEZ_VATEX</v>
          </cell>
          <cell r="L6554" t="str">
            <v>general torres y heroes de verdeloma EN VATEX</v>
          </cell>
        </row>
        <row r="6555">
          <cell r="A6555" t="str">
            <v>2493038</v>
          </cell>
          <cell r="B6555">
            <v>509773</v>
          </cell>
          <cell r="C6555" t="str">
            <v>2493038</v>
          </cell>
          <cell r="D6555" t="str">
            <v>MDELIVERY</v>
          </cell>
          <cell r="E6555" t="str">
            <v>DESPACHO</v>
          </cell>
          <cell r="F6555" t="str">
            <v>NORMAL</v>
          </cell>
          <cell r="G6555" t="str">
            <v>FT84019</v>
          </cell>
          <cell r="H6555">
            <v>44960</v>
          </cell>
          <cell r="I6555" t="str">
            <v>ENTREGADO</v>
          </cell>
          <cell r="J6555">
            <v>44963</v>
          </cell>
          <cell r="K6555" t="str">
            <v>YOSELYN JESSENIA MENDIETA MOLINA_YOSELYN JESSENIA MENDIETA MOLINA</v>
          </cell>
          <cell r="L6555" t="str">
            <v xml:space="preserve">SAMANES 5 AV ISIDRO AYORA Y TEORODO ALVARADO 923 SOLAR 1 JUNTO A LA IGLESIA CRUZ DEL PAPA </v>
          </cell>
        </row>
        <row r="6556">
          <cell r="A6556" t="str">
            <v>2493041</v>
          </cell>
          <cell r="B6556">
            <v>509774</v>
          </cell>
          <cell r="C6556" t="str">
            <v>2493041</v>
          </cell>
          <cell r="D6556" t="str">
            <v>MDELIVERY</v>
          </cell>
          <cell r="E6556" t="str">
            <v>DESPACHO</v>
          </cell>
          <cell r="F6556" t="str">
            <v>NORMAL</v>
          </cell>
          <cell r="G6556" t="str">
            <v>FT84008</v>
          </cell>
          <cell r="H6556">
            <v>44960</v>
          </cell>
          <cell r="I6556" t="str">
            <v>ENTREGADO</v>
          </cell>
          <cell r="J6556">
            <v>44963</v>
          </cell>
          <cell r="K6556" t="str">
            <v xml:space="preserve">GERMAN ROBERTO SUAREZ_BANCO GUAYAQUIL S A </v>
          </cell>
          <cell r="L6556" t="str">
            <v xml:space="preserve"> GUAYAS GUAYAQUIL AGENCIA BANCO GUAYAQUIL CENTENARIO ARGUELLES Y ORIENTE AGENCIA </v>
          </cell>
        </row>
        <row r="6557">
          <cell r="A6557" t="str">
            <v>2493042</v>
          </cell>
          <cell r="B6557">
            <v>509775</v>
          </cell>
          <cell r="C6557" t="str">
            <v>2493042</v>
          </cell>
          <cell r="D6557" t="str">
            <v>MDELIVERY</v>
          </cell>
          <cell r="E6557" t="str">
            <v>DESPACHO</v>
          </cell>
          <cell r="F6557" t="str">
            <v>NORMAL</v>
          </cell>
          <cell r="G6557" t="str">
            <v>FT84018</v>
          </cell>
          <cell r="H6557">
            <v>44960</v>
          </cell>
          <cell r="I6557" t="str">
            <v>ENTREGADO</v>
          </cell>
          <cell r="J6557">
            <v>44963</v>
          </cell>
          <cell r="K6557" t="str">
            <v>BYRON JOSUE GARCIA ESMERALDAS_BYRON JOSUE GARCIA ESMERALDAS</v>
          </cell>
          <cell r="L6557" t="str">
            <v>CDLA LA GARZOTA AL LADO DEL GRAN CANTONES EN LA IMPORTADORA GUZMAN</v>
          </cell>
        </row>
        <row r="6558">
          <cell r="A6558" t="str">
            <v>2493043</v>
          </cell>
          <cell r="B6558">
            <v>509776</v>
          </cell>
          <cell r="C6558" t="str">
            <v>2493043</v>
          </cell>
          <cell r="D6558" t="str">
            <v>MDELIVERY</v>
          </cell>
          <cell r="E6558" t="str">
            <v>DESPACHO</v>
          </cell>
          <cell r="F6558" t="str">
            <v>NORMAL</v>
          </cell>
          <cell r="G6558" t="str">
            <v>FT84081</v>
          </cell>
          <cell r="H6558">
            <v>44960</v>
          </cell>
          <cell r="I6558" t="str">
            <v>ENTREGADO</v>
          </cell>
          <cell r="J6558">
            <v>44963</v>
          </cell>
          <cell r="K6558" t="str">
            <v>CRISTIAN PAREDES_ BANCO PICHINCHA CA</v>
          </cell>
          <cell r="L6558" t="str">
            <v>Amazonas y Pereira Matriz Banco Pichincha Av Piso 7</v>
          </cell>
        </row>
        <row r="6559">
          <cell r="A6559" t="str">
            <v>2493044</v>
          </cell>
          <cell r="B6559">
            <v>509777</v>
          </cell>
          <cell r="C6559" t="str">
            <v>2493044</v>
          </cell>
          <cell r="D6559" t="str">
            <v>MDELIVERY</v>
          </cell>
          <cell r="E6559" t="str">
            <v>DESPACHO</v>
          </cell>
          <cell r="F6559" t="str">
            <v>NORMAL</v>
          </cell>
          <cell r="G6559" t="str">
            <v>031080002493044</v>
          </cell>
          <cell r="H6559">
            <v>44960</v>
          </cell>
          <cell r="I6559" t="str">
            <v>ENTREGADO</v>
          </cell>
          <cell r="J6559">
            <v>44964</v>
          </cell>
          <cell r="K6559" t="str">
            <v>Melissa Pincay_SARDINAS DEL PACIFICO S A SARDIPAC</v>
          </cell>
          <cell r="L6559" t="str">
            <v xml:space="preserve">Km 7 Via Manta Rocafuerte atras de la compaNia Tadel S A la entrega debe realizarse en SARDIPAC </v>
          </cell>
        </row>
        <row r="6560">
          <cell r="A6560" t="str">
            <v>2493045</v>
          </cell>
          <cell r="B6560">
            <v>509778</v>
          </cell>
          <cell r="C6560" t="str">
            <v>2493045</v>
          </cell>
          <cell r="D6560" t="str">
            <v>MDELIVERY</v>
          </cell>
          <cell r="E6560" t="str">
            <v>DESPACHO</v>
          </cell>
          <cell r="F6560" t="str">
            <v>NORMAL</v>
          </cell>
          <cell r="G6560" t="str">
            <v>FT84012</v>
          </cell>
          <cell r="H6560">
            <v>44960</v>
          </cell>
          <cell r="I6560" t="str">
            <v>ENTREGADO</v>
          </cell>
          <cell r="J6560">
            <v>44963</v>
          </cell>
          <cell r="K6560" t="str">
            <v>JORGE ANDRES RIVERA GALAN_JORGE ANDRES RIVERA GALAN</v>
          </cell>
          <cell r="L6560" t="str">
            <v xml:space="preserve"> ALBORADA 8VA ETAPA FRENTE A LA COOP AHORRO Y CREDITO JARDIN AZUAYO REFERENCIA EN ECUASUENA S A </v>
          </cell>
        </row>
        <row r="6561">
          <cell r="A6561" t="str">
            <v>2493046</v>
          </cell>
          <cell r="B6561">
            <v>509779</v>
          </cell>
          <cell r="C6561" t="str">
            <v>2493046</v>
          </cell>
          <cell r="D6561" t="str">
            <v>MDELIVERY</v>
          </cell>
          <cell r="E6561" t="str">
            <v>DESPACHO</v>
          </cell>
          <cell r="F6561" t="str">
            <v>NORMAL</v>
          </cell>
          <cell r="G6561" t="str">
            <v>FT84075</v>
          </cell>
          <cell r="H6561">
            <v>44960</v>
          </cell>
          <cell r="I6561" t="str">
            <v>ENTREGADO</v>
          </cell>
          <cell r="J6561">
            <v>44964</v>
          </cell>
          <cell r="K6561" t="str">
            <v>ANTHONY ROBALINO_JONNATHAN EFREN CHECA GUERRA</v>
          </cell>
          <cell r="L6561" t="str">
            <v xml:space="preserve"> AV LOS SHYRIS 3838 Y CALLE DEL TELEGRAFO REFERENCIA EDIFICIO EX SERCOP </v>
          </cell>
        </row>
        <row r="6562">
          <cell r="A6562" t="str">
            <v>2493047</v>
          </cell>
          <cell r="B6562">
            <v>509780</v>
          </cell>
          <cell r="C6562" t="str">
            <v>2493047</v>
          </cell>
          <cell r="D6562" t="str">
            <v>MDELIVERY</v>
          </cell>
          <cell r="E6562" t="str">
            <v>DESPACHO</v>
          </cell>
          <cell r="F6562" t="str">
            <v>NORMAL</v>
          </cell>
          <cell r="G6562" t="str">
            <v>FT84074</v>
          </cell>
          <cell r="H6562">
            <v>44960</v>
          </cell>
          <cell r="I6562" t="str">
            <v>ENTREGADO</v>
          </cell>
          <cell r="J6562">
            <v>44963</v>
          </cell>
          <cell r="K6562" t="str">
            <v>JEAN PIERRE BARREIRO ZUNIGA_JEAN PIERRE BARREIRO ZUNIGA</v>
          </cell>
          <cell r="L6562" t="str">
            <v xml:space="preserve"> EDUARDO SALAZAR GoMEZ Y JUAN DE DIOS MARTINES REFERENCIA SECTOR EL BATAN </v>
          </cell>
        </row>
        <row r="6563">
          <cell r="A6563" t="str">
            <v>2493048</v>
          </cell>
          <cell r="B6563">
            <v>509781</v>
          </cell>
          <cell r="C6563" t="str">
            <v>2493048</v>
          </cell>
          <cell r="D6563" t="str">
            <v>MDELIVERY</v>
          </cell>
          <cell r="E6563" t="str">
            <v>DESPACHO</v>
          </cell>
          <cell r="F6563" t="str">
            <v>NORMAL</v>
          </cell>
          <cell r="G6563" t="str">
            <v>FT84090</v>
          </cell>
          <cell r="H6563">
            <v>44960</v>
          </cell>
          <cell r="I6563" t="str">
            <v>ENTREGADO</v>
          </cell>
          <cell r="J6563">
            <v>44963</v>
          </cell>
          <cell r="K6563" t="str">
            <v xml:space="preserve">PAOLA GOMEZ_SERVICIOS DE TELECOMUNICACIONES SETEL S A </v>
          </cell>
          <cell r="L6563" t="str">
            <v>AV ELOY ALFARO N44 406 Y LAS HIGUERAS A DOS CIENTOS METROS DE GAMAVISION</v>
          </cell>
        </row>
        <row r="6564">
          <cell r="A6564" t="str">
            <v>2493063</v>
          </cell>
          <cell r="B6564">
            <v>509782</v>
          </cell>
          <cell r="C6564" t="str">
            <v>2493063</v>
          </cell>
          <cell r="D6564" t="str">
            <v>MDELIVERY</v>
          </cell>
          <cell r="E6564" t="str">
            <v>DESPACHO</v>
          </cell>
          <cell r="F6564" t="str">
            <v>NORMAL</v>
          </cell>
          <cell r="G6564" t="str">
            <v>IC6517</v>
          </cell>
          <cell r="H6564">
            <v>44960</v>
          </cell>
          <cell r="I6564" t="str">
            <v>ENTREGADO</v>
          </cell>
          <cell r="J6564">
            <v>44963</v>
          </cell>
          <cell r="K6564" t="str">
            <v>Juan Marcelo Narvaez_ALMACEN ESPANA</v>
          </cell>
          <cell r="L6564" t="str">
            <v>gran colombia y borrero junto a tia</v>
          </cell>
        </row>
        <row r="6565">
          <cell r="A6565" t="str">
            <v>2493064</v>
          </cell>
          <cell r="B6565">
            <v>509783</v>
          </cell>
          <cell r="C6565" t="str">
            <v>2493064</v>
          </cell>
          <cell r="D6565" t="str">
            <v>MDELIVERY</v>
          </cell>
          <cell r="E6565" t="str">
            <v>DESPACHO</v>
          </cell>
          <cell r="F6565" t="str">
            <v>NORMAL</v>
          </cell>
          <cell r="G6565" t="str">
            <v>FT84009</v>
          </cell>
          <cell r="H6565">
            <v>44960</v>
          </cell>
          <cell r="I6565" t="str">
            <v>ENTREGADO</v>
          </cell>
          <cell r="J6565">
            <v>44965</v>
          </cell>
          <cell r="K6565" t="str">
            <v>MARTHA TAMAYO_ASOCIACION DE EMPLEADOS DEL BANCO DEL PICHINCHA SU</v>
          </cell>
          <cell r="L6565" t="str">
            <v>GUAYAS GUAYAQUIL AV FCO DE ORELLANA Y JUSTIN CORNEJO PISO 5 GUAYAQUIL</v>
          </cell>
        </row>
        <row r="6566">
          <cell r="A6566" t="str">
            <v>2493065</v>
          </cell>
          <cell r="B6566">
            <v>509784</v>
          </cell>
          <cell r="C6566" t="str">
            <v>2493065</v>
          </cell>
          <cell r="D6566" t="str">
            <v>MDELIVERY</v>
          </cell>
          <cell r="E6566" t="str">
            <v>DESPACHO</v>
          </cell>
          <cell r="F6566" t="str">
            <v>NORMAL</v>
          </cell>
          <cell r="G6566" t="str">
            <v>FT84076</v>
          </cell>
          <cell r="H6566">
            <v>44960</v>
          </cell>
          <cell r="I6566" t="str">
            <v>ENTREGADO</v>
          </cell>
          <cell r="J6566">
            <v>44963</v>
          </cell>
          <cell r="K6566" t="str">
            <v>ACERO ROJAS JAIRO DARLIN_ACERO ROJAS JAIRO DARLIN</v>
          </cell>
          <cell r="L6566" t="str">
            <v xml:space="preserve">SECTOR GUALO COCOTOG CALLE GARCIA MORENO Y CALLE MARIANO SIMBANA EN LA FABRICA BIO ECO SWEET PRODUCTOS APICOLAS PORTON VERDE </v>
          </cell>
        </row>
        <row r="6567">
          <cell r="A6567" t="str">
            <v>2493066</v>
          </cell>
          <cell r="B6567">
            <v>509785</v>
          </cell>
          <cell r="C6567" t="str">
            <v>2493066</v>
          </cell>
          <cell r="D6567" t="str">
            <v>MDELIVERY</v>
          </cell>
          <cell r="E6567" t="str">
            <v>DESPACHO</v>
          </cell>
          <cell r="F6567" t="str">
            <v>NORMAL</v>
          </cell>
          <cell r="G6567" t="str">
            <v>031080002493066</v>
          </cell>
          <cell r="H6567">
            <v>44960</v>
          </cell>
          <cell r="I6567" t="str">
            <v>ENTREGADO</v>
          </cell>
          <cell r="J6567">
            <v>44964</v>
          </cell>
          <cell r="K6567" t="str">
            <v>DAYANA CALDERON_LUIS ALBERTO LOPEZ DIAZ</v>
          </cell>
          <cell r="L6567" t="str">
            <v>CALLE 16 Y AVENIDAS 35 Y 36 VILLA BLANCA PORTON PLATEADO</v>
          </cell>
        </row>
        <row r="6568">
          <cell r="A6568" t="str">
            <v>2493068</v>
          </cell>
          <cell r="B6568">
            <v>509787</v>
          </cell>
          <cell r="C6568" t="str">
            <v>2493068</v>
          </cell>
          <cell r="D6568" t="str">
            <v>MDELIVERY</v>
          </cell>
          <cell r="E6568" t="str">
            <v>DESPACHO</v>
          </cell>
          <cell r="F6568" t="str">
            <v>NORMAL</v>
          </cell>
          <cell r="G6568" t="str">
            <v>FT84084</v>
          </cell>
          <cell r="H6568">
            <v>44960</v>
          </cell>
          <cell r="I6568" t="str">
            <v>ENTREGADO</v>
          </cell>
          <cell r="J6568">
            <v>44964</v>
          </cell>
          <cell r="K6568" t="str">
            <v>Rene Giovany Gongora_BANCO DE LA PRODUCCION S A PRODUBANCO</v>
          </cell>
          <cell r="L6568" t="str">
            <v>Av Simon Bolivar y Via a Nayon Centro Corporativo Ekopark Torre 1 PRODUBANCO</v>
          </cell>
        </row>
        <row r="6569">
          <cell r="A6569" t="str">
            <v>2493069</v>
          </cell>
          <cell r="B6569">
            <v>509788</v>
          </cell>
          <cell r="C6569" t="str">
            <v>2493069</v>
          </cell>
          <cell r="D6569" t="str">
            <v>MDELIVERY</v>
          </cell>
          <cell r="E6569" t="str">
            <v>DESPACHO</v>
          </cell>
          <cell r="F6569" t="str">
            <v>NORMAL</v>
          </cell>
          <cell r="G6569" t="str">
            <v>031080002493069</v>
          </cell>
          <cell r="H6569">
            <v>44960</v>
          </cell>
          <cell r="I6569" t="str">
            <v>ENTREGADO</v>
          </cell>
          <cell r="J6569">
            <v>44965</v>
          </cell>
          <cell r="K6569" t="str">
            <v>SAAVEDRA CABRERA WASHINGTON GERMAN_SAAVEDRA CABRERA WASHINGTON GERMAN</v>
          </cell>
          <cell r="L6569" t="str">
            <v>KIMOLMETRO 5 12 VIA QUITO EMPRESA CELEC EP PREGUNTAR EN GARITA</v>
          </cell>
        </row>
        <row r="6570">
          <cell r="A6570" t="str">
            <v>2493070</v>
          </cell>
          <cell r="B6570">
            <v>509789</v>
          </cell>
          <cell r="C6570" t="str">
            <v>2493070</v>
          </cell>
          <cell r="D6570" t="str">
            <v>MDELIVERY</v>
          </cell>
          <cell r="E6570" t="str">
            <v>DESPACHO</v>
          </cell>
          <cell r="F6570" t="str">
            <v>NORMAL</v>
          </cell>
          <cell r="G6570" t="str">
            <v>FT84017</v>
          </cell>
          <cell r="H6570">
            <v>44960</v>
          </cell>
          <cell r="I6570" t="str">
            <v>ENTREGADO</v>
          </cell>
          <cell r="J6570">
            <v>44963</v>
          </cell>
          <cell r="K6570" t="str">
            <v>SONIA PATRICIA COBOS ROJAS_SONIA PATRICIA COBOS ROJAS</v>
          </cell>
          <cell r="L6570" t="str">
            <v>DR EMILIO ROMERO Y AV BENJAMIN CARRION EDIFICIO ESQ LABRA QUE LABRA EMPANADAS ALBORADA 6TA ETAPA MZ 601 VILLA 1 PISO 1 OFICINA</v>
          </cell>
        </row>
        <row r="6571">
          <cell r="A6571" t="str">
            <v>2493071</v>
          </cell>
          <cell r="B6571">
            <v>509790</v>
          </cell>
          <cell r="C6571" t="str">
            <v>2493071</v>
          </cell>
          <cell r="D6571" t="str">
            <v>MDELIVERY</v>
          </cell>
          <cell r="E6571" t="str">
            <v>DESPACHO</v>
          </cell>
          <cell r="F6571" t="str">
            <v>NORMAL</v>
          </cell>
          <cell r="G6571" t="str">
            <v>FT84077</v>
          </cell>
          <cell r="H6571">
            <v>44960</v>
          </cell>
          <cell r="I6571" t="str">
            <v>ENTREGADO</v>
          </cell>
          <cell r="J6571">
            <v>44963</v>
          </cell>
          <cell r="K6571" t="str">
            <v>VICTOR FABRICIO PARRAGA VELEZ_VICTOR FABRICIO PARRAGA VELEZ</v>
          </cell>
          <cell r="L6571" t="str">
            <v>NORTE DE CALDERON LLANO GRANDE CALLE 19 DE NOVIEMBRE Y CALLE JULIO JARAMILLO LAUREADO</v>
          </cell>
        </row>
        <row r="6572">
          <cell r="A6572" t="str">
            <v>MYD_2023_00155</v>
          </cell>
          <cell r="B6572">
            <v>509748</v>
          </cell>
          <cell r="C6572" t="str">
            <v>MYD_2023_00155</v>
          </cell>
          <cell r="D6572" t="str">
            <v>MYD</v>
          </cell>
          <cell r="E6572" t="str">
            <v>DESPACHO</v>
          </cell>
          <cell r="F6572" t="str">
            <v>NORMAL</v>
          </cell>
          <cell r="G6572" t="str">
            <v>031002004236948</v>
          </cell>
          <cell r="H6572">
            <v>44960</v>
          </cell>
          <cell r="I6572" t="str">
            <v>ENTREGADO</v>
          </cell>
          <cell r="J6572">
            <v>44964</v>
          </cell>
          <cell r="K6572" t="str">
            <v>CELI MEJIA THALIA CISNE</v>
          </cell>
          <cell r="L6572" t="str">
            <v>BARRIO CELI ROMAN, EN LAS CALLES FRANCISCO EGUIGUREN Y VICENTE PAZ</v>
          </cell>
        </row>
        <row r="6573">
          <cell r="A6573" t="str">
            <v>98836067</v>
          </cell>
          <cell r="B6573">
            <v>509704</v>
          </cell>
          <cell r="C6573" t="str">
            <v>98836067</v>
          </cell>
          <cell r="D6573" t="str">
            <v>HYCITE</v>
          </cell>
          <cell r="E6573" t="str">
            <v>DESPACHO</v>
          </cell>
          <cell r="F6573" t="str">
            <v>NORMAL</v>
          </cell>
          <cell r="G6573" t="str">
            <v>ITQ6470</v>
          </cell>
          <cell r="H6573">
            <v>44960</v>
          </cell>
          <cell r="I6573" t="str">
            <v>ENTREGADO</v>
          </cell>
          <cell r="J6573">
            <v>44963</v>
          </cell>
          <cell r="K6573" t="str">
            <v>JHINET CELINA NINO ROJAS</v>
          </cell>
          <cell r="L6573" t="str">
            <v>JULIO TEODORO SALEM N57-181 Y MANUEL GODOY  KENNEDY 170513 PICHINCHA</v>
          </cell>
        </row>
        <row r="6574">
          <cell r="A6574" t="str">
            <v>98858816</v>
          </cell>
          <cell r="B6574">
            <v>509705</v>
          </cell>
          <cell r="C6574" t="str">
            <v>98858816</v>
          </cell>
          <cell r="D6574" t="str">
            <v>HYCITE</v>
          </cell>
          <cell r="E6574" t="str">
            <v>DESPACHO</v>
          </cell>
          <cell r="F6574" t="str">
            <v>NORMAL</v>
          </cell>
          <cell r="G6574" t="str">
            <v>ITQ6471</v>
          </cell>
          <cell r="H6574">
            <v>44960</v>
          </cell>
          <cell r="I6574" t="str">
            <v>ENTREGADO</v>
          </cell>
          <cell r="J6574">
            <v>44964</v>
          </cell>
          <cell r="K6574" t="str">
            <v>LIGIA SANCHEZ</v>
          </cell>
          <cell r="L6574" t="str">
            <v>E 17A 66 26 RICARDO IZURIETA DEL CASTILLO QUITO//BARRIO OBRERO INDEP PUENGASI 170409 PICHINCHA</v>
          </cell>
        </row>
        <row r="6575">
          <cell r="A6575" t="str">
            <v>98866198</v>
          </cell>
          <cell r="B6575">
            <v>509706</v>
          </cell>
          <cell r="C6575" t="str">
            <v>98866198</v>
          </cell>
          <cell r="D6575" t="str">
            <v>HYCITE</v>
          </cell>
          <cell r="E6575" t="str">
            <v>DESPACHO</v>
          </cell>
          <cell r="F6575" t="str">
            <v>NORMAL</v>
          </cell>
          <cell r="G6575" t="str">
            <v>ITQ6472</v>
          </cell>
          <cell r="H6575">
            <v>44960</v>
          </cell>
          <cell r="I6575" t="str">
            <v>ENTREGADO</v>
          </cell>
          <cell r="J6575">
            <v>44963</v>
          </cell>
          <cell r="K6575" t="str">
            <v>MARCELO A PRADO</v>
          </cell>
          <cell r="L6575" t="str">
            <v>AV. DE LA REPUBLICA Oe2-47 Y TERESA DE CEPEDA  QUITO DISTRITO METROPOLIT 170508 PICHINCHA</v>
          </cell>
        </row>
        <row r="6576">
          <cell r="A6576" t="str">
            <v>98870486</v>
          </cell>
          <cell r="B6576">
            <v>509707</v>
          </cell>
          <cell r="C6576" t="str">
            <v>98870486</v>
          </cell>
          <cell r="D6576" t="str">
            <v>HYCITE</v>
          </cell>
          <cell r="E6576" t="str">
            <v>DESPACHO</v>
          </cell>
          <cell r="F6576" t="str">
            <v>NORMAL</v>
          </cell>
          <cell r="G6576" t="str">
            <v>ITQ6473</v>
          </cell>
          <cell r="H6576">
            <v>44960</v>
          </cell>
          <cell r="I6576" t="str">
            <v>ENTREGADO</v>
          </cell>
          <cell r="J6576">
            <v>44963</v>
          </cell>
          <cell r="K6576" t="str">
            <v>MARIA PRUNA</v>
          </cell>
          <cell r="L6576" t="str">
            <v>CALLE SAGALOA N 15 -334 Y CALLE COTURCO CERCA DEL TEXAS CHICKEN DE CARAPUNGO QUITO //CARAPUNGO CALDERON (CARAPUNGO) 170204 PICHINCHA</v>
          </cell>
        </row>
        <row r="6577">
          <cell r="A6577" t="str">
            <v>98873345</v>
          </cell>
          <cell r="B6577">
            <v>509708</v>
          </cell>
          <cell r="C6577" t="str">
            <v>98873345</v>
          </cell>
          <cell r="D6577" t="str">
            <v>HYCITE</v>
          </cell>
          <cell r="E6577" t="str">
            <v>DESPACHO</v>
          </cell>
          <cell r="F6577" t="str">
            <v>NORMAL</v>
          </cell>
          <cell r="G6577" t="str">
            <v>ITG6474</v>
          </cell>
          <cell r="H6577">
            <v>44960</v>
          </cell>
          <cell r="I6577" t="str">
            <v>ENTREGADO</v>
          </cell>
          <cell r="J6577">
            <v>44964</v>
          </cell>
          <cell r="K6577" t="str">
            <v>BIANCA POVEDA</v>
          </cell>
          <cell r="L6577" t="str">
            <v>28 Y LA J DEL LADO DE LA 25 GUAYAQUIL // SUR OESTE FEBRES CORDERO 090404 GUAYAS</v>
          </cell>
        </row>
        <row r="6578">
          <cell r="A6578" t="str">
            <v>98885707</v>
          </cell>
          <cell r="B6578">
            <v>509709</v>
          </cell>
          <cell r="C6578" t="str">
            <v>98885707</v>
          </cell>
          <cell r="D6578" t="str">
            <v>HYCITE</v>
          </cell>
          <cell r="E6578" t="str">
            <v>DESPACHO</v>
          </cell>
          <cell r="F6578" t="str">
            <v>NORMAL</v>
          </cell>
          <cell r="G6578" t="str">
            <v>IC6499</v>
          </cell>
          <cell r="H6578">
            <v>44960</v>
          </cell>
          <cell r="I6578" t="str">
            <v>ENTREGADO</v>
          </cell>
          <cell r="J6578">
            <v>44963</v>
          </cell>
          <cell r="K6578" t="str">
            <v>JACINTO SANCHEZ</v>
          </cell>
          <cell r="L6578" t="str">
            <v>OSCAR ROMERO 2-54 Y JOSE MARTI CUENCA  MONAY 010209 AZUAY</v>
          </cell>
        </row>
        <row r="6579">
          <cell r="A6579" t="str">
            <v>98887373</v>
          </cell>
          <cell r="B6579">
            <v>509710</v>
          </cell>
          <cell r="C6579" t="str">
            <v>98887373</v>
          </cell>
          <cell r="D6579" t="str">
            <v>HYCITE</v>
          </cell>
          <cell r="E6579" t="str">
            <v>DESPACHO</v>
          </cell>
          <cell r="F6579" t="str">
            <v>NORMAL</v>
          </cell>
          <cell r="G6579" t="str">
            <v>ITQ6475</v>
          </cell>
          <cell r="H6579">
            <v>44960</v>
          </cell>
          <cell r="I6579" t="str">
            <v>ENTREGADO</v>
          </cell>
          <cell r="J6579">
            <v>44963</v>
          </cell>
          <cell r="K6579" t="str">
            <v>SARA CARILLO</v>
          </cell>
          <cell r="L6579" t="str">
            <v>CALLE A #607 CALLE U URB EL CONDADO QUITO / EL CONDADO EL CONDADO 170134 PICHINCHA</v>
          </cell>
        </row>
        <row r="6580">
          <cell r="A6580" t="str">
            <v>98887799</v>
          </cell>
          <cell r="B6580">
            <v>509711</v>
          </cell>
          <cell r="C6580" t="str">
            <v>98887799</v>
          </cell>
          <cell r="D6580" t="str">
            <v>HYCITE</v>
          </cell>
          <cell r="E6580" t="str">
            <v>DESPACHO</v>
          </cell>
          <cell r="F6580" t="str">
            <v>NORMAL</v>
          </cell>
          <cell r="G6580" t="str">
            <v>ITQ6476</v>
          </cell>
          <cell r="H6580">
            <v>44960</v>
          </cell>
          <cell r="I6580" t="str">
            <v>ENTREGADO</v>
          </cell>
          <cell r="J6580">
            <v>44964</v>
          </cell>
          <cell r="K6580" t="str">
            <v>CARLOS R AMPUDIA</v>
          </cell>
          <cell r="L6580" t="str">
            <v>ALFONSO PEREZ PALLARES E12 118 Y ALBERTO ACOSTA SOBERON  CONOCOTO 170508 PICHINCHA</v>
          </cell>
        </row>
        <row r="6581">
          <cell r="A6581" t="str">
            <v>98888020</v>
          </cell>
          <cell r="B6581">
            <v>509712</v>
          </cell>
          <cell r="C6581" t="str">
            <v>98888020</v>
          </cell>
          <cell r="D6581" t="str">
            <v>HYCITE</v>
          </cell>
          <cell r="E6581" t="str">
            <v>DESPACHO</v>
          </cell>
          <cell r="F6581" t="str">
            <v>NORMAL</v>
          </cell>
          <cell r="G6581" t="str">
            <v>ITQ6477</v>
          </cell>
          <cell r="H6581">
            <v>44960</v>
          </cell>
          <cell r="I6581" t="str">
            <v>ENTREGADO</v>
          </cell>
          <cell r="J6581">
            <v>44963</v>
          </cell>
          <cell r="K6581" t="str">
            <v>GABRIELA PACHACAMA</v>
          </cell>
          <cell r="L6581" t="str">
            <v>GRANADOS Y ELOY ALFARO CONJUNTO SAN FERNANDO II QUITO // GRANADOR (NORTE) EL BATAN 170504 PICHINCHA</v>
          </cell>
        </row>
        <row r="6582">
          <cell r="A6582" t="str">
            <v>98888195</v>
          </cell>
          <cell r="B6582">
            <v>509713</v>
          </cell>
          <cell r="C6582" t="str">
            <v>98888195</v>
          </cell>
          <cell r="D6582" t="str">
            <v>HYCITE</v>
          </cell>
          <cell r="E6582" t="str">
            <v>DESPACHO</v>
          </cell>
          <cell r="F6582" t="str">
            <v>NORMAL</v>
          </cell>
          <cell r="G6582" t="str">
            <v>031002004236919</v>
          </cell>
          <cell r="H6582">
            <v>44960</v>
          </cell>
          <cell r="I6582" t="str">
            <v>ENTREGADO</v>
          </cell>
          <cell r="J6582">
            <v>44964</v>
          </cell>
          <cell r="K6582" t="str">
            <v>GRICELDA ESTELA DIAZ LUCIO</v>
          </cell>
          <cell r="L6582" t="str">
            <v>AV ALBERTO ZAMBRANO Y GENERAL RUMIA,AHUI CS CON RA,TULO ABOGADO VICTOR QUINTANILLA PASTAZA PUYO 160101 PASTAZA</v>
          </cell>
        </row>
        <row r="6583">
          <cell r="A6583" t="str">
            <v>98888547</v>
          </cell>
          <cell r="B6583">
            <v>509714</v>
          </cell>
          <cell r="C6583" t="str">
            <v>98888547</v>
          </cell>
          <cell r="D6583" t="str">
            <v>HYCITE</v>
          </cell>
          <cell r="E6583" t="str">
            <v>DESPACHO</v>
          </cell>
          <cell r="F6583" t="str">
            <v>NORMAL</v>
          </cell>
          <cell r="G6583" t="str">
            <v>031002004236920</v>
          </cell>
          <cell r="H6583">
            <v>44960</v>
          </cell>
          <cell r="I6583" t="str">
            <v>ENTREGADO</v>
          </cell>
          <cell r="J6583">
            <v>44971</v>
          </cell>
          <cell r="K6583" t="str">
            <v>NELSON AMONGONDI</v>
          </cell>
          <cell r="L6583" t="str">
            <v>RAYITO DE LUZ MACARA ENTRE CALICUCHIMA Y17 DE NOV MACHALA / NORTE PROVIDENCIA 070213 EL ORO</v>
          </cell>
        </row>
        <row r="6584">
          <cell r="A6584" t="str">
            <v>98889020</v>
          </cell>
          <cell r="B6584">
            <v>509715</v>
          </cell>
          <cell r="C6584" t="str">
            <v>98889020</v>
          </cell>
          <cell r="D6584" t="str">
            <v>HYCITE</v>
          </cell>
          <cell r="E6584" t="str">
            <v>DESPACHO</v>
          </cell>
          <cell r="F6584" t="str">
            <v>NORMAL</v>
          </cell>
          <cell r="G6584" t="str">
            <v>031002004236921</v>
          </cell>
          <cell r="H6584">
            <v>44960</v>
          </cell>
          <cell r="I6584" t="str">
            <v>DEVOLUCION_EN_PROCESO</v>
          </cell>
          <cell r="J6584">
            <v>44971</v>
          </cell>
          <cell r="K6584" t="str">
            <v>SEGUNDO TRUJILLO</v>
          </cell>
          <cell r="L6584" t="str">
            <v>PANAMERICANA NORTE Y LINEA FERREA HOTEL ESPANOL (ESQUINA) QUITO//TEJAR BAJO YARUQUI 170908 PICHINCHA</v>
          </cell>
        </row>
        <row r="6585">
          <cell r="A6585" t="str">
            <v>98889905</v>
          </cell>
          <cell r="B6585">
            <v>509716</v>
          </cell>
          <cell r="C6585" t="str">
            <v>98889905</v>
          </cell>
          <cell r="D6585" t="str">
            <v>HYCITE</v>
          </cell>
          <cell r="E6585" t="str">
            <v>DESPACHO</v>
          </cell>
          <cell r="F6585" t="str">
            <v>NORMAL</v>
          </cell>
          <cell r="G6585" t="str">
            <v>ITG6479</v>
          </cell>
          <cell r="H6585">
            <v>44960</v>
          </cell>
          <cell r="I6585" t="str">
            <v>ENTREGADO</v>
          </cell>
          <cell r="J6585">
            <v>44963</v>
          </cell>
          <cell r="K6585" t="str">
            <v>JOSHUE A PALENCIA</v>
          </cell>
          <cell r="L6585" t="str">
            <v>AV LAS AGUAS 0211 EDF 1111 PISO O INTERSECC JIGUAS LAURELES BARRIO URDES  TARQUI 090507 GUAYAS</v>
          </cell>
        </row>
        <row r="6586">
          <cell r="A6586" t="str">
            <v>98890418</v>
          </cell>
          <cell r="B6586">
            <v>509717</v>
          </cell>
          <cell r="C6586" t="str">
            <v>98890418</v>
          </cell>
          <cell r="D6586" t="str">
            <v>HYCITE</v>
          </cell>
          <cell r="E6586" t="str">
            <v>DESPACHO</v>
          </cell>
          <cell r="F6586" t="str">
            <v>NORMAL</v>
          </cell>
          <cell r="G6586" t="str">
            <v>ITG6480</v>
          </cell>
          <cell r="H6586">
            <v>44960</v>
          </cell>
          <cell r="I6586" t="str">
            <v>ENTREGADO</v>
          </cell>
          <cell r="J6586">
            <v>44963</v>
          </cell>
          <cell r="K6586" t="str">
            <v>MARCIA FLORES</v>
          </cell>
          <cell r="L6586" t="str">
            <v>URBANIZACION CIUDAD SANTIAGO ETAPA CENTENNARIO MZ 6371 VILLA 18 GUAYAQUIL ** NORTE PASCUALES 090116 GUAYAS</v>
          </cell>
        </row>
        <row r="6587">
          <cell r="A6587" t="str">
            <v>98891366</v>
          </cell>
          <cell r="B6587">
            <v>509719</v>
          </cell>
          <cell r="C6587" t="str">
            <v>98891366</v>
          </cell>
          <cell r="D6587" t="str">
            <v>HYCITE</v>
          </cell>
          <cell r="E6587" t="str">
            <v>DESPACHO</v>
          </cell>
          <cell r="F6587" t="str">
            <v>NORMAL</v>
          </cell>
          <cell r="G6587" t="str">
            <v>031002004236922</v>
          </cell>
          <cell r="H6587">
            <v>44960</v>
          </cell>
          <cell r="I6587" t="str">
            <v>ENTREGADO</v>
          </cell>
          <cell r="J6587">
            <v>44964</v>
          </cell>
          <cell r="K6587" t="str">
            <v>JUAN MOREIRA</v>
          </cell>
          <cell r="L6587" t="str">
            <v>VOLUTAD DE DIOSLOTIZACION TIERRA FERTIL MZ 9 SOLAR 2 LA TRONCAL// LA TRONCAL LA TRONCAL 030301 CAA,AR</v>
          </cell>
        </row>
        <row r="6588">
          <cell r="A6588" t="str">
            <v>98894506</v>
          </cell>
          <cell r="B6588">
            <v>509720</v>
          </cell>
          <cell r="C6588" t="str">
            <v>98894506</v>
          </cell>
          <cell r="D6588" t="str">
            <v>HYCITE</v>
          </cell>
          <cell r="E6588" t="str">
            <v>DESPACHO</v>
          </cell>
          <cell r="F6588" t="str">
            <v>NORMAL</v>
          </cell>
          <cell r="G6588" t="str">
            <v>ITQ6482</v>
          </cell>
          <cell r="H6588">
            <v>44960</v>
          </cell>
          <cell r="I6588" t="str">
            <v>ENTREGADO</v>
          </cell>
          <cell r="J6588">
            <v>44963</v>
          </cell>
          <cell r="K6588" t="str">
            <v>SILA PEREZ</v>
          </cell>
          <cell r="L6588" t="str">
            <v>CALLE OE11 N RIO PALDRA CARAPUNGO PRIMERA ETAPA QUITO//NORTE DE QUITO CALDERON(CARA-**** 170204 PICHINCHA</v>
          </cell>
        </row>
        <row r="6589">
          <cell r="A6589" t="str">
            <v>98894601</v>
          </cell>
          <cell r="B6589">
            <v>509721</v>
          </cell>
          <cell r="C6589" t="str">
            <v>98894601</v>
          </cell>
          <cell r="D6589" t="str">
            <v>HYCITE</v>
          </cell>
          <cell r="E6589" t="str">
            <v>DESPACHO</v>
          </cell>
          <cell r="F6589" t="str">
            <v>NORMAL</v>
          </cell>
          <cell r="G6589" t="str">
            <v>ITQ6483</v>
          </cell>
          <cell r="H6589">
            <v>44960</v>
          </cell>
          <cell r="I6589" t="str">
            <v>ENTREGADO</v>
          </cell>
          <cell r="J6589">
            <v>44963</v>
          </cell>
          <cell r="K6589" t="str">
            <v>MARIA XIMENA CEVALLOS</v>
          </cell>
          <cell r="L6589" t="str">
            <v>AVENIDA OCCIDENTAL NAº 58-60 Y FERNANDEZ SALVADOR BLOQUE MANABI DPTO 401 FRENTE QUITO COCHAPAMBA 170511 PICHINCHA</v>
          </cell>
        </row>
        <row r="6590">
          <cell r="A6590" t="str">
            <v>98894987</v>
          </cell>
          <cell r="B6590">
            <v>509722</v>
          </cell>
          <cell r="C6590" t="str">
            <v>98894987</v>
          </cell>
          <cell r="D6590" t="str">
            <v>HYCITE</v>
          </cell>
          <cell r="E6590" t="str">
            <v>DESPACHO</v>
          </cell>
          <cell r="F6590" t="str">
            <v>NORMAL</v>
          </cell>
          <cell r="G6590" t="str">
            <v>ITQ6484</v>
          </cell>
          <cell r="H6590">
            <v>44960</v>
          </cell>
          <cell r="I6590" t="str">
            <v>ENTREGADO</v>
          </cell>
          <cell r="J6590">
            <v>44963</v>
          </cell>
          <cell r="K6590" t="str">
            <v>FABIOLA MORALES</v>
          </cell>
          <cell r="L6590" t="str">
            <v>FERNANDO ORTEGA 64-165 Y BALTAZAR CARRIO CERCA BCO PINCHINCHA QUITO//COMITE DEL PUEBLO COMITE DEL PUEBLO 170306 PICHINCHA</v>
          </cell>
        </row>
        <row r="6591">
          <cell r="A6591" t="str">
            <v>98895016</v>
          </cell>
          <cell r="B6591">
            <v>509723</v>
          </cell>
          <cell r="C6591" t="str">
            <v>98895016</v>
          </cell>
          <cell r="D6591" t="str">
            <v>HYCITE</v>
          </cell>
          <cell r="E6591" t="str">
            <v>DESPACHO</v>
          </cell>
          <cell r="F6591" t="str">
            <v>NORMAL</v>
          </cell>
          <cell r="G6591" t="str">
            <v>ITQ6485 / ITQ7269</v>
          </cell>
          <cell r="H6591">
            <v>44960</v>
          </cell>
          <cell r="I6591" t="str">
            <v>ENTREGADO</v>
          </cell>
          <cell r="J6591">
            <v>44973</v>
          </cell>
          <cell r="K6591" t="str">
            <v>MONICA LUCIA MARTINEZ BORJA</v>
          </cell>
          <cell r="L6591" t="str">
            <v>PASAJE OE 3-G Y LORENZO FLORES S19-145 S19E SALVADOR BRAVO CARLOS ARBOLEDA S-15 PARQUE DE SOLANDA AL FRENTE DEL PARQUE ECOLOGICO CASA DE 3 PISOS COLOR TOMATE QUITO // SOLANDA SOLANDA, PICHINCHA</v>
          </cell>
        </row>
        <row r="6592">
          <cell r="A6592" t="str">
            <v>98895020</v>
          </cell>
          <cell r="B6592">
            <v>509724</v>
          </cell>
          <cell r="C6592" t="str">
            <v>98895020</v>
          </cell>
          <cell r="D6592" t="str">
            <v>HYCITE</v>
          </cell>
          <cell r="E6592" t="str">
            <v>DESPACHO</v>
          </cell>
          <cell r="F6592" t="str">
            <v>NORMAL</v>
          </cell>
          <cell r="G6592" t="str">
            <v>ITQ6486</v>
          </cell>
          <cell r="H6592">
            <v>44960</v>
          </cell>
          <cell r="I6592" t="str">
            <v>ENTREGADO</v>
          </cell>
          <cell r="J6592">
            <v>44963</v>
          </cell>
          <cell r="K6592" t="str">
            <v>CARLOS BRITO</v>
          </cell>
          <cell r="L6592" t="str">
            <v>CALLE RIO CHONE E1-117 SECT MIRANDA BAJA ABDON CALDERON AURA CUADRA 1/2 DEL CLUB QUITO // QUITO AMAGUANA 170809 PICHINCHA</v>
          </cell>
        </row>
        <row r="6593">
          <cell r="A6593" t="str">
            <v>98896126</v>
          </cell>
          <cell r="B6593">
            <v>509725</v>
          </cell>
          <cell r="C6593" t="str">
            <v>98896126</v>
          </cell>
          <cell r="D6593" t="str">
            <v>HYCITE</v>
          </cell>
          <cell r="E6593" t="str">
            <v>DESPACHO</v>
          </cell>
          <cell r="F6593" t="str">
            <v>NORMAL</v>
          </cell>
          <cell r="G6593" t="str">
            <v>ITQ6487</v>
          </cell>
          <cell r="H6593">
            <v>44960</v>
          </cell>
          <cell r="I6593" t="str">
            <v>ENTREGADO</v>
          </cell>
          <cell r="J6593">
            <v>44963</v>
          </cell>
          <cell r="K6593" t="str">
            <v>LAURA PAREDES</v>
          </cell>
          <cell r="L6593" t="str">
            <v>CALLE AURELIO ESPINOZA E8-109 Y AV INTEOCEANICA QUITO//VALLE TUMBACO 170903 PICHINCHA</v>
          </cell>
        </row>
        <row r="6594">
          <cell r="A6594" t="str">
            <v>98896312</v>
          </cell>
          <cell r="B6594">
            <v>509726</v>
          </cell>
          <cell r="C6594" t="str">
            <v>98896312</v>
          </cell>
          <cell r="D6594" t="str">
            <v>HYCITE</v>
          </cell>
          <cell r="E6594" t="str">
            <v>DESPACHO</v>
          </cell>
          <cell r="F6594" t="str">
            <v>NORMAL</v>
          </cell>
          <cell r="G6594" t="str">
            <v>ITG6488</v>
          </cell>
          <cell r="H6594">
            <v>44960</v>
          </cell>
          <cell r="I6594" t="str">
            <v>ENTREGADO</v>
          </cell>
          <cell r="J6594">
            <v>44963</v>
          </cell>
          <cell r="K6594" t="str">
            <v>ILIANA M QUIROZ</v>
          </cell>
          <cell r="L6594" t="str">
            <v>DALIAS 16 Y JOSE RODRIGUEZ   TARQUI 090501 GUAYAS</v>
          </cell>
        </row>
        <row r="6595">
          <cell r="A6595" t="str">
            <v>98896741</v>
          </cell>
          <cell r="B6595">
            <v>509727</v>
          </cell>
          <cell r="C6595" t="str">
            <v>98896741</v>
          </cell>
          <cell r="D6595" t="str">
            <v>HYCITE</v>
          </cell>
          <cell r="E6595" t="str">
            <v>DESPACHO</v>
          </cell>
          <cell r="F6595" t="str">
            <v>NORMAL</v>
          </cell>
          <cell r="G6595" t="str">
            <v>031002004236923</v>
          </cell>
          <cell r="H6595">
            <v>44960</v>
          </cell>
          <cell r="I6595" t="str">
            <v>ENTREGADO</v>
          </cell>
          <cell r="J6595">
            <v>44966</v>
          </cell>
          <cell r="K6595" t="str">
            <v>INES GARCIA</v>
          </cell>
          <cell r="L6595" t="str">
            <v>CALLE LA GARZA REAL FRENTE A LA ESCUELA SUCRE BAHIA DE CARAQUEZ (SUCRE) // SAN JACINTO CHARAPOTO (SAN CLEMENTE / 131106 MANABI</v>
          </cell>
        </row>
        <row r="6596">
          <cell r="A6596" t="str">
            <v>98896763</v>
          </cell>
          <cell r="B6596">
            <v>509728</v>
          </cell>
          <cell r="C6596" t="str">
            <v>98896763</v>
          </cell>
          <cell r="D6596" t="str">
            <v>HYCITE</v>
          </cell>
          <cell r="E6596" t="str">
            <v>DESPACHO</v>
          </cell>
          <cell r="F6596" t="str">
            <v>NORMAL</v>
          </cell>
          <cell r="G6596" t="str">
            <v>031002004236924</v>
          </cell>
          <cell r="H6596">
            <v>44960</v>
          </cell>
          <cell r="I6596" t="str">
            <v>ENTREGADO</v>
          </cell>
          <cell r="J6596">
            <v>44964</v>
          </cell>
          <cell r="K6596" t="str">
            <v>ROSA DUENAS</v>
          </cell>
          <cell r="L6596" t="str">
            <v>CALLE JIPIJAPA Y 3 DE MAYO CASA ESQUINERA REJAS NEGRAS PORTOVIEJO // CDLA CALIFORNIA PORTOVIEJO 130101 MANABI</v>
          </cell>
        </row>
        <row r="6597">
          <cell r="A6597" t="str">
            <v>98896764</v>
          </cell>
          <cell r="B6597">
            <v>509729</v>
          </cell>
          <cell r="C6597" t="str">
            <v>98896764</v>
          </cell>
          <cell r="D6597" t="str">
            <v>HYCITE</v>
          </cell>
          <cell r="E6597" t="str">
            <v>DESPACHO</v>
          </cell>
          <cell r="F6597" t="str">
            <v>NORMAL</v>
          </cell>
          <cell r="G6597" t="str">
            <v>031002004236925</v>
          </cell>
          <cell r="H6597">
            <v>44960</v>
          </cell>
          <cell r="I6597" t="str">
            <v>ENTREGADO</v>
          </cell>
          <cell r="J6597">
            <v>44965</v>
          </cell>
          <cell r="K6597" t="str">
            <v>MILCIADES CORDOBA</v>
          </cell>
          <cell r="L6597" t="str">
            <v>CALLE 30 DE SEPTIEMBRE Y CALLEJON S/N LATERAL DERECHO DEL CEMENTERIO ROCAFUERTE//SECTOR CEMENTERIO ROCAFUERTE 131201 MANABI</v>
          </cell>
        </row>
        <row r="6598">
          <cell r="A6598" t="str">
            <v>98896904</v>
          </cell>
          <cell r="B6598">
            <v>509730</v>
          </cell>
          <cell r="C6598" t="str">
            <v>98896904</v>
          </cell>
          <cell r="D6598" t="str">
            <v>HYCITE</v>
          </cell>
          <cell r="E6598" t="str">
            <v>DESPACHO</v>
          </cell>
          <cell r="F6598" t="str">
            <v>NORMAL</v>
          </cell>
          <cell r="G6598" t="str">
            <v>ITG6489</v>
          </cell>
          <cell r="H6598">
            <v>44960</v>
          </cell>
          <cell r="I6598" t="str">
            <v>ENTREGADO</v>
          </cell>
          <cell r="J6598">
            <v>44963</v>
          </cell>
          <cell r="K6598" t="str">
            <v>KATERINE REYES</v>
          </cell>
          <cell r="L6598" t="str">
            <v>CDLA CIUDAD DEL RIO # 1 MZ-971 VILLA-1 GUAYAQUIL // NORTE TARQUI 090703 GUAYAS</v>
          </cell>
        </row>
        <row r="6599">
          <cell r="A6599" t="str">
            <v>98898092</v>
          </cell>
          <cell r="B6599">
            <v>509731</v>
          </cell>
          <cell r="C6599" t="str">
            <v>98898092</v>
          </cell>
          <cell r="D6599" t="str">
            <v>HYCITE</v>
          </cell>
          <cell r="E6599" t="str">
            <v>DESPACHO</v>
          </cell>
          <cell r="F6599" t="str">
            <v>NORMAL</v>
          </cell>
          <cell r="G6599" t="str">
            <v>ITQ6490</v>
          </cell>
          <cell r="H6599">
            <v>44960</v>
          </cell>
          <cell r="I6599" t="str">
            <v>ENTREGADO</v>
          </cell>
          <cell r="J6599">
            <v>44963</v>
          </cell>
          <cell r="K6599" t="str">
            <v>MARCO MACIAS</v>
          </cell>
          <cell r="L6599" t="str">
            <v>SUSANA LETOR Y 543 PUCARA CONJUNTOS EL CONDE #4 CASA #164 QUITO/ QUITO QUITUMBE 170703 PICHINCHA</v>
          </cell>
        </row>
        <row r="6600">
          <cell r="A6600" t="str">
            <v>98899418</v>
          </cell>
          <cell r="B6600">
            <v>509732</v>
          </cell>
          <cell r="C6600" t="str">
            <v>98899418</v>
          </cell>
          <cell r="D6600" t="str">
            <v>HYCITE</v>
          </cell>
          <cell r="E6600" t="str">
            <v>DESPACHO</v>
          </cell>
          <cell r="F6600" t="str">
            <v>NORMAL</v>
          </cell>
          <cell r="G6600" t="str">
            <v>031002004236926</v>
          </cell>
          <cell r="H6600">
            <v>44960</v>
          </cell>
          <cell r="I6600" t="str">
            <v>ENTREGADO</v>
          </cell>
          <cell r="J6600">
            <v>44966</v>
          </cell>
          <cell r="K6600" t="str">
            <v>VICTOR ALCIVAR</v>
          </cell>
          <cell r="L6600" t="str">
            <v>CALLE 296 AVE 212 Y 213 MANTA // EL PORVENIR 2 TARQUI (MA) 130206 MANABI</v>
          </cell>
        </row>
        <row r="6601">
          <cell r="A6601" t="str">
            <v>98901184</v>
          </cell>
          <cell r="B6601">
            <v>509733</v>
          </cell>
          <cell r="C6601" t="str">
            <v>98901184</v>
          </cell>
          <cell r="D6601" t="str">
            <v>HYCITE</v>
          </cell>
          <cell r="E6601" t="str">
            <v>DESPACHO</v>
          </cell>
          <cell r="F6601" t="str">
            <v>NORMAL</v>
          </cell>
          <cell r="G6601" t="str">
            <v>031002004236927</v>
          </cell>
          <cell r="H6601">
            <v>44960</v>
          </cell>
          <cell r="I6601" t="str">
            <v>ENTREGADO</v>
          </cell>
          <cell r="J6601">
            <v>44965</v>
          </cell>
          <cell r="K6601" t="str">
            <v>BETTY JUMBO</v>
          </cell>
          <cell r="L6601" t="str">
            <v>VICENTE NARVAEZ Y 10 DE AGOSTO CASA ESQ 3 PISOS LAGO AGRIO // B. MIRAODR NUEVA LOJA (LAGO AGRIO) 210201 SUCUMBIOS</v>
          </cell>
        </row>
        <row r="6602">
          <cell r="A6602" t="str">
            <v>98901419</v>
          </cell>
          <cell r="B6602">
            <v>509734</v>
          </cell>
          <cell r="C6602" t="str">
            <v>98901419</v>
          </cell>
          <cell r="D6602" t="str">
            <v>HYCITE</v>
          </cell>
          <cell r="E6602" t="str">
            <v>DESPACHO</v>
          </cell>
          <cell r="F6602" t="str">
            <v>NORMAL</v>
          </cell>
          <cell r="G6602" t="str">
            <v>ITQ6491</v>
          </cell>
          <cell r="H6602">
            <v>44960</v>
          </cell>
          <cell r="I6602" t="str">
            <v>ENTREGADO</v>
          </cell>
          <cell r="J6602">
            <v>44963</v>
          </cell>
          <cell r="K6602" t="str">
            <v>YOLANDA VALLEJO (S)</v>
          </cell>
          <cell r="L6602" t="str">
            <v>ISIDRO AYORA 83-80 Y JOSE GUERRERO LOCAL DE EVENTOS REINA SOFIA QUITO CARCELA,N 170302 PICHINCHA</v>
          </cell>
        </row>
        <row r="6603">
          <cell r="A6603" t="str">
            <v>98901720</v>
          </cell>
          <cell r="B6603">
            <v>509735</v>
          </cell>
          <cell r="C6603" t="str">
            <v>98901720</v>
          </cell>
          <cell r="D6603" t="str">
            <v>HYCITE</v>
          </cell>
          <cell r="E6603" t="str">
            <v>DESPACHO</v>
          </cell>
          <cell r="F6603" t="str">
            <v>NORMAL</v>
          </cell>
          <cell r="G6603" t="str">
            <v>ITG6492</v>
          </cell>
          <cell r="H6603">
            <v>44960</v>
          </cell>
          <cell r="I6603" t="str">
            <v>ENTREGADO</v>
          </cell>
          <cell r="J6603">
            <v>44963</v>
          </cell>
          <cell r="K6603" t="str">
            <v>BYRON HERNAN LLERENA GARCIA</v>
          </cell>
          <cell r="L6603" t="str">
            <v>CALLE FRANCISCO MARTANEZ MZ 12 Y AVENIDA LEOPOLDO CARRERASOLAR 12 GUAYAQUIL TARQUI 090902 GUAYAS</v>
          </cell>
        </row>
        <row r="6604">
          <cell r="A6604" t="str">
            <v>98901968</v>
          </cell>
          <cell r="B6604">
            <v>509737</v>
          </cell>
          <cell r="C6604" t="str">
            <v>98901968</v>
          </cell>
          <cell r="D6604" t="str">
            <v>HYCITE</v>
          </cell>
          <cell r="E6604" t="str">
            <v>DESPACHO</v>
          </cell>
          <cell r="F6604" t="str">
            <v>NORMAL</v>
          </cell>
          <cell r="G6604" t="str">
            <v>ITQ6494</v>
          </cell>
          <cell r="H6604">
            <v>44960</v>
          </cell>
          <cell r="I6604" t="str">
            <v>ENTREGADO</v>
          </cell>
          <cell r="J6604">
            <v>44963</v>
          </cell>
          <cell r="K6604" t="str">
            <v>FRANCISCO CALDERON</v>
          </cell>
          <cell r="L6604" t="str">
            <v>AV REPA,BLICA DEL SALVADOR N35 -104 PORTUGAL EDIFITWIN TOWERS TORRE 2 OF 1G QUITO QUITO DISTRITO METROPOLIT 170505 PICHINCHA</v>
          </cell>
        </row>
        <row r="6605">
          <cell r="A6605" t="str">
            <v>98903553</v>
          </cell>
          <cell r="B6605">
            <v>509738</v>
          </cell>
          <cell r="C6605" t="str">
            <v>98903553</v>
          </cell>
          <cell r="D6605" t="str">
            <v>HYCITE</v>
          </cell>
          <cell r="E6605" t="str">
            <v>DESPACHO</v>
          </cell>
          <cell r="F6605" t="str">
            <v>NORMAL</v>
          </cell>
          <cell r="G6605" t="str">
            <v>ITQ6495 / ITQ6988</v>
          </cell>
          <cell r="H6605">
            <v>44960</v>
          </cell>
          <cell r="I6605" t="str">
            <v>ENTREGADO</v>
          </cell>
          <cell r="J6605">
            <v>44970</v>
          </cell>
          <cell r="K6605" t="str">
            <v>NICOLE ESTEFANIA LOPEZ SANTANDER</v>
          </cell>
          <cell r="L6605" t="str">
            <v>AV. LOS LAURELES Y PERALES CASAS VILAMONTE CASA 8 QUITO NORTE MONTESERRIN, PICHINCHA EC</v>
          </cell>
        </row>
        <row r="6606">
          <cell r="A6606" t="str">
            <v>98903574</v>
          </cell>
          <cell r="B6606">
            <v>509739</v>
          </cell>
          <cell r="C6606" t="str">
            <v>98903574</v>
          </cell>
          <cell r="D6606" t="str">
            <v>HYCITE</v>
          </cell>
          <cell r="E6606" t="str">
            <v>DESPACHO</v>
          </cell>
          <cell r="F6606" t="str">
            <v>NORMAL</v>
          </cell>
          <cell r="G6606" t="str">
            <v>031002004236928</v>
          </cell>
          <cell r="H6606">
            <v>44960</v>
          </cell>
          <cell r="I6606" t="str">
            <v>ENTREGADO</v>
          </cell>
          <cell r="J6606">
            <v>44963</v>
          </cell>
          <cell r="K6606" t="str">
            <v>AIDA LUCIA GOMEZ GOMEZ</v>
          </cell>
          <cell r="L6606" t="str">
            <v>AV. LANEA FERREA S 10 - 165 Y LOS CONQUISTADORES REF CONSULTORIO DENTAL QUITO TABABELA 170908 PICHINCHA</v>
          </cell>
        </row>
        <row r="6607">
          <cell r="A6607" t="str">
            <v>98903630</v>
          </cell>
          <cell r="B6607">
            <v>509740</v>
          </cell>
          <cell r="C6607" t="str">
            <v>98903630</v>
          </cell>
          <cell r="D6607" t="str">
            <v>HYCITE</v>
          </cell>
          <cell r="E6607" t="str">
            <v>DESPACHO</v>
          </cell>
          <cell r="F6607" t="str">
            <v>NORMAL</v>
          </cell>
          <cell r="G6607" t="str">
            <v>ITG6497</v>
          </cell>
          <cell r="H6607">
            <v>44960</v>
          </cell>
          <cell r="I6607" t="str">
            <v>ENTREGADO</v>
          </cell>
          <cell r="J6607">
            <v>44963</v>
          </cell>
          <cell r="K6607" t="str">
            <v>IGNACIO RUIZ</v>
          </cell>
          <cell r="L6607" t="str">
            <v>LA GARZOTA 4 ETAPA MZ 94 SOLAR 6 Y 7 ENTRANDO POR LA FERIA DEL MUEBLE NORTE TARQUI 090505 GUAYAS</v>
          </cell>
        </row>
        <row r="6608">
          <cell r="A6608" t="str">
            <v>98904018</v>
          </cell>
          <cell r="B6608">
            <v>509742</v>
          </cell>
          <cell r="C6608" t="str">
            <v>98904018</v>
          </cell>
          <cell r="D6608" t="str">
            <v>HYCITE</v>
          </cell>
          <cell r="E6608" t="str">
            <v>DESPACHO</v>
          </cell>
          <cell r="F6608" t="str">
            <v>NORMAL</v>
          </cell>
          <cell r="G6608" t="str">
            <v>ITG6498</v>
          </cell>
          <cell r="H6608">
            <v>44960</v>
          </cell>
          <cell r="I6608" t="str">
            <v>ENTREGADO</v>
          </cell>
          <cell r="J6608">
            <v>44964</v>
          </cell>
          <cell r="K6608" t="str">
            <v>GINA MATILDE VILLEGAS JURADO</v>
          </cell>
          <cell r="L6608" t="str">
            <v>LOS ESTEROS MZ. 11A V. 18 GUAYAQUIL  XIMENA 090205 GUAYAS</v>
          </cell>
        </row>
        <row r="6609">
          <cell r="A6609" t="str">
            <v>98904056</v>
          </cell>
          <cell r="B6609">
            <v>509743</v>
          </cell>
          <cell r="C6609" t="str">
            <v>98904056</v>
          </cell>
          <cell r="D6609" t="str">
            <v>HYCITE</v>
          </cell>
          <cell r="E6609" t="str">
            <v>DESPACHO</v>
          </cell>
          <cell r="F6609" t="str">
            <v>NORMAL</v>
          </cell>
          <cell r="G6609" t="str">
            <v>031002004236930</v>
          </cell>
          <cell r="H6609">
            <v>44960</v>
          </cell>
          <cell r="I6609" t="str">
            <v>ENTREGADO</v>
          </cell>
          <cell r="J6609">
            <v>44965</v>
          </cell>
          <cell r="K6609" t="str">
            <v>DENNISE VILLAREAL</v>
          </cell>
          <cell r="L6609" t="str">
            <v>JOSE MIGUEL VACA 980 Y VICTOR MANUEL GUZMAN CASA 3 PISOS BEIGE LOCAL CANINO IBARRA/ HOSPITAL DEL SEGURO EL SAGRARIO 100102 IMBABURA</v>
          </cell>
        </row>
        <row r="6610">
          <cell r="A6610" t="str">
            <v>98830203</v>
          </cell>
          <cell r="B6610">
            <v>509703</v>
          </cell>
          <cell r="C6610" t="str">
            <v>98830203</v>
          </cell>
          <cell r="D6610" t="str">
            <v>HYCITE</v>
          </cell>
          <cell r="E6610" t="str">
            <v>DESPACHO</v>
          </cell>
          <cell r="F6610" t="str">
            <v>NORMAL</v>
          </cell>
          <cell r="G6610" t="str">
            <v>ITQ6469</v>
          </cell>
          <cell r="H6610">
            <v>44960</v>
          </cell>
          <cell r="I6610" t="str">
            <v>ENTREGADO</v>
          </cell>
          <cell r="J6610">
            <v>44964</v>
          </cell>
          <cell r="K6610" t="str">
            <v>CARLOS R AMPUDIA</v>
          </cell>
          <cell r="L6610" t="str">
            <v>ALFONSO PEREZ PALLARES E12 118 Y ALBERTO ACOSTA SOBERON  CONOCOTO 170508 PICHINCHA</v>
          </cell>
        </row>
        <row r="6611">
          <cell r="A6611" t="str">
            <v>11781</v>
          </cell>
          <cell r="B6611">
            <v>509689</v>
          </cell>
          <cell r="C6611" t="str">
            <v>11781</v>
          </cell>
          <cell r="D6611" t="str">
            <v>MOVISTAR</v>
          </cell>
          <cell r="E6611" t="str">
            <v>RETIRO</v>
          </cell>
          <cell r="F6611" t="str">
            <v>NORMAL</v>
          </cell>
          <cell r="G6611" t="str">
            <v>031002004238039</v>
          </cell>
          <cell r="H6611">
            <v>44960</v>
          </cell>
          <cell r="I6611" t="str">
            <v>ENTREGADO</v>
          </cell>
          <cell r="J6611">
            <v>44972</v>
          </cell>
          <cell r="K6611" t="str">
            <v>FLEXNET - LI</v>
          </cell>
          <cell r="L6611" t="str">
            <v>CALLE 28 DE JUNIO S/N Y GARCIA MORENO ENTRADA LLANO GRANDE</v>
          </cell>
        </row>
        <row r="6612">
          <cell r="A6612" t="str">
            <v>11782</v>
          </cell>
          <cell r="B6612">
            <v>509690</v>
          </cell>
          <cell r="C6612" t="str">
            <v>11782</v>
          </cell>
          <cell r="D6612" t="str">
            <v>MOVISTAR</v>
          </cell>
          <cell r="E6612" t="str">
            <v>RETIRO</v>
          </cell>
          <cell r="F6612" t="str">
            <v>NORMAL</v>
          </cell>
          <cell r="G6612" t="str">
            <v>031002004237705</v>
          </cell>
          <cell r="H6612">
            <v>44960</v>
          </cell>
          <cell r="I6612" t="str">
            <v>ENTREGADO</v>
          </cell>
          <cell r="J6612">
            <v>44972</v>
          </cell>
          <cell r="K6612" t="str">
            <v>FLEXNET - LI</v>
          </cell>
          <cell r="L6612" t="str">
            <v>CALLE 28 DE JUNIO S/N Y GARCIA MORENO ENTRADA LLANO GRANDE</v>
          </cell>
        </row>
        <row r="6613">
          <cell r="A6613" t="str">
            <v>11783</v>
          </cell>
          <cell r="B6613">
            <v>509691</v>
          </cell>
          <cell r="C6613" t="str">
            <v>11783</v>
          </cell>
          <cell r="D6613" t="str">
            <v>MOVISTAR</v>
          </cell>
          <cell r="E6613" t="str">
            <v>RETIRO</v>
          </cell>
          <cell r="F6613" t="str">
            <v>NORMAL</v>
          </cell>
          <cell r="G6613" t="str">
            <v>031002004238015</v>
          </cell>
          <cell r="H6613">
            <v>44960</v>
          </cell>
          <cell r="I6613" t="str">
            <v>ENTREGADO</v>
          </cell>
          <cell r="J6613">
            <v>44972</v>
          </cell>
          <cell r="K6613" t="str">
            <v>FLEXNET - LI</v>
          </cell>
          <cell r="L6613" t="str">
            <v>CALLE 28 DE JUNIO S/N Y GARCIA MORENO ENTRADA LLANO GRANDE</v>
          </cell>
        </row>
        <row r="6614">
          <cell r="A6614" t="str">
            <v>11784</v>
          </cell>
          <cell r="B6614">
            <v>509692</v>
          </cell>
          <cell r="C6614" t="str">
            <v>11784</v>
          </cell>
          <cell r="D6614" t="str">
            <v>MOVISTAR</v>
          </cell>
          <cell r="E6614" t="str">
            <v>RETIRO</v>
          </cell>
          <cell r="F6614" t="str">
            <v>NORMAL</v>
          </cell>
          <cell r="G6614" t="str">
            <v>031002004237403</v>
          </cell>
          <cell r="H6614">
            <v>44960</v>
          </cell>
          <cell r="I6614" t="str">
            <v>ENTREGADO</v>
          </cell>
          <cell r="J6614">
            <v>44972</v>
          </cell>
          <cell r="K6614" t="str">
            <v>FLEXNET - LI</v>
          </cell>
          <cell r="L6614" t="str">
            <v>CALLE 28 DE JUNIO S/N Y GARCIA MORENO ENTRADA LLANO GRANDE</v>
          </cell>
        </row>
        <row r="6615">
          <cell r="A6615" t="str">
            <v>11785</v>
          </cell>
          <cell r="B6615">
            <v>509693</v>
          </cell>
          <cell r="C6615" t="str">
            <v>11785</v>
          </cell>
          <cell r="D6615" t="str">
            <v>MOVISTAR</v>
          </cell>
          <cell r="E6615" t="str">
            <v>RETIRO</v>
          </cell>
          <cell r="F6615" t="str">
            <v>NORMAL</v>
          </cell>
          <cell r="G6615" t="str">
            <v>031002004237977</v>
          </cell>
          <cell r="H6615">
            <v>44960</v>
          </cell>
          <cell r="I6615" t="str">
            <v>ENTREGADO</v>
          </cell>
          <cell r="J6615">
            <v>44972</v>
          </cell>
          <cell r="K6615" t="str">
            <v>FLEXNET - LI</v>
          </cell>
          <cell r="L6615" t="str">
            <v>CALLE 28 DE JUNIO S/N Y GARCIA MORENO ENTRADA LLANO GRANDE</v>
          </cell>
        </row>
        <row r="6616">
          <cell r="A6616" t="str">
            <v>11786</v>
          </cell>
          <cell r="B6616">
            <v>509694</v>
          </cell>
          <cell r="C6616" t="str">
            <v>11786</v>
          </cell>
          <cell r="D6616" t="str">
            <v>MOVISTAR</v>
          </cell>
          <cell r="E6616" t="str">
            <v>RETIRO</v>
          </cell>
          <cell r="F6616" t="str">
            <v>NORMAL</v>
          </cell>
          <cell r="G6616" t="str">
            <v>031002004237859</v>
          </cell>
          <cell r="H6616">
            <v>44960</v>
          </cell>
          <cell r="I6616" t="str">
            <v>ENTREGADO</v>
          </cell>
          <cell r="J6616">
            <v>44972</v>
          </cell>
          <cell r="K6616" t="str">
            <v>FLEXNET - LI</v>
          </cell>
          <cell r="L6616" t="str">
            <v>CALLE 28 DE JUNIO S/N Y GARCIA MORENO ENTRADA LLANO GRANDE</v>
          </cell>
        </row>
        <row r="6617">
          <cell r="A6617" t="str">
            <v>11787</v>
          </cell>
          <cell r="B6617">
            <v>509695</v>
          </cell>
          <cell r="C6617" t="str">
            <v>11787</v>
          </cell>
          <cell r="D6617" t="str">
            <v>MOVISTAR</v>
          </cell>
          <cell r="E6617" t="str">
            <v>RETIRO</v>
          </cell>
          <cell r="F6617" t="str">
            <v>NORMAL</v>
          </cell>
          <cell r="G6617" t="str">
            <v>031002004237984</v>
          </cell>
          <cell r="H6617">
            <v>44960</v>
          </cell>
          <cell r="I6617" t="str">
            <v>ENTREGADO</v>
          </cell>
          <cell r="J6617">
            <v>44972</v>
          </cell>
          <cell r="K6617" t="str">
            <v>FLEXNET - LI</v>
          </cell>
          <cell r="L6617" t="str">
            <v>CALLE 28 DE JUNIO S/N Y GARCIA MORENO ENTRADA LLANO GRANDE</v>
          </cell>
        </row>
        <row r="6618">
          <cell r="A6618" t="str">
            <v>11788</v>
          </cell>
          <cell r="B6618">
            <v>509696</v>
          </cell>
          <cell r="C6618" t="str">
            <v>11788</v>
          </cell>
          <cell r="D6618" t="str">
            <v>MOVISTAR</v>
          </cell>
          <cell r="E6618" t="str">
            <v>RETIRO</v>
          </cell>
          <cell r="F6618" t="str">
            <v>NORMAL</v>
          </cell>
          <cell r="G6618" t="str">
            <v>031002004237932</v>
          </cell>
          <cell r="H6618">
            <v>44960</v>
          </cell>
          <cell r="I6618" t="str">
            <v>ENTREGADO</v>
          </cell>
          <cell r="J6618">
            <v>44972</v>
          </cell>
          <cell r="K6618" t="str">
            <v>FLEXNET - LI</v>
          </cell>
          <cell r="L6618" t="str">
            <v>CALLE 28 DE JUNIO S/N Y GARCIA MORENO ENTRADA LLANO GRANDE</v>
          </cell>
        </row>
        <row r="6619">
          <cell r="A6619" t="str">
            <v>11789</v>
          </cell>
          <cell r="B6619">
            <v>509697</v>
          </cell>
          <cell r="C6619" t="str">
            <v>11789</v>
          </cell>
          <cell r="D6619" t="str">
            <v>MOVISTAR</v>
          </cell>
          <cell r="E6619" t="str">
            <v>RETIRO</v>
          </cell>
          <cell r="F6619" t="str">
            <v>NORMAL</v>
          </cell>
          <cell r="G6619" t="str">
            <v>031002004237888</v>
          </cell>
          <cell r="H6619">
            <v>44960</v>
          </cell>
          <cell r="I6619" t="str">
            <v>ENTREGADO</v>
          </cell>
          <cell r="J6619">
            <v>44972</v>
          </cell>
          <cell r="K6619" t="str">
            <v>FLEXNET - LI</v>
          </cell>
          <cell r="L6619" t="str">
            <v>CALLE 28 DE JUNIO S/N Y GARCIA MORENO ENTRADA LLANO GRANDE</v>
          </cell>
        </row>
        <row r="6620">
          <cell r="A6620" t="str">
            <v>11792</v>
          </cell>
          <cell r="B6620">
            <v>509698</v>
          </cell>
          <cell r="C6620" t="str">
            <v>11792</v>
          </cell>
          <cell r="D6620" t="str">
            <v>MOVISTAR</v>
          </cell>
          <cell r="E6620" t="str">
            <v>RETIRO</v>
          </cell>
          <cell r="F6620" t="str">
            <v>NORMAL</v>
          </cell>
          <cell r="G6620" t="str">
            <v>031002004237380</v>
          </cell>
          <cell r="H6620">
            <v>44960</v>
          </cell>
          <cell r="I6620" t="str">
            <v>ENTREGADO</v>
          </cell>
          <cell r="J6620">
            <v>44972</v>
          </cell>
          <cell r="K6620" t="str">
            <v>FLEXNET - LI</v>
          </cell>
          <cell r="L6620" t="str">
            <v>CALLE 28 DE JUNIO S/N Y GARCIA MORENO ENTRADA LLANO GRANDE</v>
          </cell>
        </row>
        <row r="6621">
          <cell r="A6621" t="str">
            <v>11793</v>
          </cell>
          <cell r="B6621">
            <v>509699</v>
          </cell>
          <cell r="C6621" t="str">
            <v>11793</v>
          </cell>
          <cell r="D6621" t="str">
            <v>MOVISTAR</v>
          </cell>
          <cell r="E6621" t="str">
            <v>RETIRO</v>
          </cell>
          <cell r="F6621" t="str">
            <v>NORMAL</v>
          </cell>
          <cell r="G6621" t="str">
            <v>031002004237842</v>
          </cell>
          <cell r="H6621">
            <v>44960</v>
          </cell>
          <cell r="I6621" t="str">
            <v>ENTREGADO</v>
          </cell>
          <cell r="J6621">
            <v>44972</v>
          </cell>
          <cell r="K6621" t="str">
            <v>FLEXNET - LI</v>
          </cell>
          <cell r="L6621" t="str">
            <v>CALLE 28 DE JUNIO S/N Y GARCIA MORENO ENTRADA LLANO GRANDE</v>
          </cell>
        </row>
        <row r="6622">
          <cell r="A6622" t="str">
            <v>11794</v>
          </cell>
          <cell r="B6622">
            <v>509700</v>
          </cell>
          <cell r="C6622" t="str">
            <v>11794</v>
          </cell>
          <cell r="D6622" t="str">
            <v>MOVISTAR</v>
          </cell>
          <cell r="E6622" t="str">
            <v>RETIRO</v>
          </cell>
          <cell r="F6622" t="str">
            <v>NORMAL</v>
          </cell>
          <cell r="G6622" t="str">
            <v/>
          </cell>
          <cell r="H6622">
            <v>44960</v>
          </cell>
          <cell r="I6622" t="str">
            <v>EN_TRANSITO</v>
          </cell>
          <cell r="J6622">
            <v>44960</v>
          </cell>
          <cell r="K6622" t="str">
            <v>FLEXNET - LI</v>
          </cell>
          <cell r="L6622" t="str">
            <v>CALLE 28 DE JUNIO S/N Y GARCIA MORENO ENTRADA LLANO GRANDE</v>
          </cell>
        </row>
        <row r="6623">
          <cell r="A6623" t="str">
            <v>11795</v>
          </cell>
          <cell r="B6623">
            <v>509701</v>
          </cell>
          <cell r="C6623" t="str">
            <v>11795</v>
          </cell>
          <cell r="D6623" t="str">
            <v>MOVISTAR</v>
          </cell>
          <cell r="E6623" t="str">
            <v>RETIRO</v>
          </cell>
          <cell r="F6623" t="str">
            <v>NORMAL</v>
          </cell>
          <cell r="G6623" t="str">
            <v>031002004237346</v>
          </cell>
          <cell r="H6623">
            <v>44960</v>
          </cell>
          <cell r="I6623" t="str">
            <v>ENTREGADO</v>
          </cell>
          <cell r="J6623">
            <v>44972</v>
          </cell>
          <cell r="K6623" t="str">
            <v>FLEXNET - LI</v>
          </cell>
          <cell r="L6623" t="str">
            <v>CALLE 28 DE JUNIO S/N Y GARCIA MORENO ENTRADA LLANO GRANDE</v>
          </cell>
        </row>
        <row r="6624">
          <cell r="A6624" t="str">
            <v>11796</v>
          </cell>
          <cell r="B6624">
            <v>509702</v>
          </cell>
          <cell r="C6624" t="str">
            <v>11796</v>
          </cell>
          <cell r="D6624" t="str">
            <v>MOVISTAR</v>
          </cell>
          <cell r="E6624" t="str">
            <v>RETIRO</v>
          </cell>
          <cell r="F6624" t="str">
            <v>NORMAL</v>
          </cell>
          <cell r="G6624" t="str">
            <v>031002004237792</v>
          </cell>
          <cell r="H6624">
            <v>44960</v>
          </cell>
          <cell r="I6624" t="str">
            <v>ENTREGADO</v>
          </cell>
          <cell r="J6624">
            <v>44972</v>
          </cell>
          <cell r="K6624" t="str">
            <v>FLEXNET - LI</v>
          </cell>
          <cell r="L6624" t="str">
            <v>CALLE 28 DE JUNIO S/N Y GARCIA MORENO ENTRADA LLANO GRANDE</v>
          </cell>
        </row>
        <row r="6625">
          <cell r="A6625" t="str">
            <v>2023-01382</v>
          </cell>
          <cell r="B6625">
            <v>509684</v>
          </cell>
          <cell r="C6625" t="str">
            <v>2023-01382</v>
          </cell>
          <cell r="D6625" t="str">
            <v>MOVISTAR</v>
          </cell>
          <cell r="E6625" t="str">
            <v>DESPACHO</v>
          </cell>
          <cell r="F6625" t="str">
            <v>NORMAL</v>
          </cell>
          <cell r="G6625" t="str">
            <v>FT84335</v>
          </cell>
          <cell r="H6625">
            <v>44960</v>
          </cell>
          <cell r="I6625" t="str">
            <v>ENTREGADO</v>
          </cell>
          <cell r="J6625">
            <v>44964</v>
          </cell>
          <cell r="K6625" t="str">
            <v> CTEC CONECTIVIDAD &amp; TECNOLOGIA S.A_IVAN GALARZA</v>
          </cell>
          <cell r="L6625" t="str">
            <v> AV. GENERAL ENRIQUEZ VIA COTOGCHOA S/N PANAMERICANA NORTE KM 5 1/2</v>
          </cell>
        </row>
        <row r="6626">
          <cell r="A6626" t="str">
            <v>414877252</v>
          </cell>
          <cell r="B6626">
            <v>509645</v>
          </cell>
          <cell r="C6626" t="str">
            <v>414877252</v>
          </cell>
          <cell r="D6626" t="str">
            <v>FLEXTUENTI</v>
          </cell>
          <cell r="E6626" t="str">
            <v>DESPACHO</v>
          </cell>
          <cell r="F6626" t="str">
            <v>NORMAL</v>
          </cell>
          <cell r="G6626" t="str">
            <v>031080414877252</v>
          </cell>
          <cell r="H6626">
            <v>44960</v>
          </cell>
          <cell r="I6626" t="str">
            <v>ENTREGADO</v>
          </cell>
          <cell r="J6626">
            <v>44964</v>
          </cell>
          <cell r="K6626" t="str">
            <v>Gabriela sulay Delgado mendoza</v>
          </cell>
          <cell r="L6626" t="str">
            <v>MANTA CALLE 3  SN CALLE MEDITERRANEO</v>
          </cell>
        </row>
        <row r="6627">
          <cell r="A6627" t="str">
            <v>414877281</v>
          </cell>
          <cell r="B6627">
            <v>509646</v>
          </cell>
          <cell r="C6627" t="str">
            <v>414877281</v>
          </cell>
          <cell r="D6627" t="str">
            <v>FLEXTUENTI</v>
          </cell>
          <cell r="E6627" t="str">
            <v>DESPACHO</v>
          </cell>
          <cell r="F6627" t="str">
            <v>NORMAL</v>
          </cell>
          <cell r="G6627" t="str">
            <v>031080414877281</v>
          </cell>
          <cell r="H6627">
            <v>44960</v>
          </cell>
          <cell r="I6627" t="str">
            <v>ENTREGADO</v>
          </cell>
          <cell r="J6627">
            <v>44964</v>
          </cell>
          <cell r="K6627" t="str">
            <v>Kevin Mullo</v>
          </cell>
          <cell r="L6627" t="str">
            <v>MONTALVO   AV BABAHOYO  SN  AV MARISCAL SUCRE</v>
          </cell>
        </row>
        <row r="6628">
          <cell r="A6628" t="str">
            <v>414877300</v>
          </cell>
          <cell r="B6628">
            <v>509647</v>
          </cell>
          <cell r="C6628" t="str">
            <v>414877300</v>
          </cell>
          <cell r="D6628" t="str">
            <v>FLEXTUENTI</v>
          </cell>
          <cell r="E6628" t="str">
            <v>DESPACHO</v>
          </cell>
          <cell r="F6628" t="str">
            <v>NORMAL</v>
          </cell>
          <cell r="G6628" t="str">
            <v>FT84051</v>
          </cell>
          <cell r="H6628">
            <v>44960</v>
          </cell>
          <cell r="I6628" t="str">
            <v>ENTREGADO</v>
          </cell>
          <cell r="J6628">
            <v>44963</v>
          </cell>
          <cell r="K6628" t="str">
            <v>Jorge Atiencia</v>
          </cell>
          <cell r="L6628" t="str">
            <v>CHIMBACAYE  PEDRO PINTO  E4 86  AV NAPO</v>
          </cell>
        </row>
        <row r="6629">
          <cell r="A6629" t="str">
            <v>414877397</v>
          </cell>
          <cell r="B6629">
            <v>509649</v>
          </cell>
          <cell r="C6629" t="str">
            <v>414877397</v>
          </cell>
          <cell r="D6629" t="str">
            <v>FLEXTUENTI</v>
          </cell>
          <cell r="E6629" t="str">
            <v>DESPACHO</v>
          </cell>
          <cell r="F6629" t="str">
            <v>NORMAL</v>
          </cell>
          <cell r="G6629" t="str">
            <v>FT84050</v>
          </cell>
          <cell r="H6629">
            <v>44960</v>
          </cell>
          <cell r="I6629" t="str">
            <v>ENTREGADO</v>
          </cell>
          <cell r="J6629">
            <v>44963</v>
          </cell>
          <cell r="K6629" t="str">
            <v>WILLIAM GUANA</v>
          </cell>
          <cell r="L6629" t="str">
            <v>INAQUITO  AV RUMIPANBA SN AV REPUBLICA</v>
          </cell>
        </row>
        <row r="6630">
          <cell r="A6630" t="str">
            <v>414877405</v>
          </cell>
          <cell r="B6630">
            <v>509650</v>
          </cell>
          <cell r="C6630" t="str">
            <v>414877405</v>
          </cell>
          <cell r="D6630" t="str">
            <v>FLEXTUENTI</v>
          </cell>
          <cell r="E6630" t="str">
            <v>DESPACHO</v>
          </cell>
          <cell r="F6630" t="str">
            <v>NORMAL</v>
          </cell>
          <cell r="G6630" t="str">
            <v>031080414877405</v>
          </cell>
          <cell r="H6630">
            <v>44960</v>
          </cell>
          <cell r="I6630" t="str">
            <v>ENTREGADO</v>
          </cell>
          <cell r="J6630">
            <v>44964</v>
          </cell>
          <cell r="K6630" t="str">
            <v>Jennifer Armijos</v>
          </cell>
          <cell r="L6630" t="str">
            <v>LA PROVIDENCIA AV  HECTOR CHICA  SN  6TA ESTE B</v>
          </cell>
        </row>
        <row r="6631">
          <cell r="A6631" t="str">
            <v>414877411</v>
          </cell>
          <cell r="B6631">
            <v>509651</v>
          </cell>
          <cell r="C6631" t="str">
            <v>414877411</v>
          </cell>
          <cell r="D6631" t="str">
            <v>FLEXTUENTI</v>
          </cell>
          <cell r="E6631" t="str">
            <v>DESPACHO</v>
          </cell>
          <cell r="F6631" t="str">
            <v>NORMAL</v>
          </cell>
          <cell r="G6631" t="str">
            <v>FT84049</v>
          </cell>
          <cell r="H6631">
            <v>44960</v>
          </cell>
          <cell r="I6631" t="str">
            <v>ENTREGADO</v>
          </cell>
          <cell r="J6631">
            <v>44963</v>
          </cell>
          <cell r="K6631" t="str">
            <v>Miguel Burneo</v>
          </cell>
          <cell r="L6631" t="str">
            <v>INAQUITO DIEGO DE ALAMAGRO  1822  ALPALLANA</v>
          </cell>
        </row>
        <row r="6632">
          <cell r="A6632" t="str">
            <v>414877421</v>
          </cell>
          <cell r="B6632">
            <v>509652</v>
          </cell>
          <cell r="C6632" t="str">
            <v>414877421</v>
          </cell>
          <cell r="D6632" t="str">
            <v>FLEXTUENTI</v>
          </cell>
          <cell r="E6632" t="str">
            <v>DESPACHO</v>
          </cell>
          <cell r="F6632" t="str">
            <v>NORMAL</v>
          </cell>
          <cell r="G6632" t="str">
            <v>031080414877421</v>
          </cell>
          <cell r="H6632">
            <v>44960</v>
          </cell>
          <cell r="I6632" t="str">
            <v>ENTREGADO</v>
          </cell>
          <cell r="J6632">
            <v>44964</v>
          </cell>
          <cell r="K6632" t="str">
            <v>ALVARO AUGUSTO PINCAY JAEN</v>
          </cell>
          <cell r="L6632" t="str">
            <v>LA LIBERTAD  AV 25  MANZANA 8 SOLAR 11  SN</v>
          </cell>
        </row>
        <row r="6633">
          <cell r="A6633" t="str">
            <v>414877422</v>
          </cell>
          <cell r="B6633">
            <v>509653</v>
          </cell>
          <cell r="C6633" t="str">
            <v>414877422</v>
          </cell>
          <cell r="D6633" t="str">
            <v>FLEXTUENTI</v>
          </cell>
          <cell r="E6633" t="str">
            <v>DESPACHO</v>
          </cell>
          <cell r="F6633" t="str">
            <v>DERIVADO PICK UP</v>
          </cell>
          <cell r="G6633" t="str">
            <v>031080414877422</v>
          </cell>
          <cell r="H6633">
            <v>44960</v>
          </cell>
          <cell r="I6633" t="str">
            <v>ENTREGADO</v>
          </cell>
          <cell r="J6633">
            <v>44970</v>
          </cell>
          <cell r="K6633" t="str">
            <v>Carmen Julia Gonzalez Banchon</v>
          </cell>
          <cell r="L6633" t="str">
            <v>OFICINA TRAMACO CENTRO DE DISTRIBUCION VIA A DAULE</v>
          </cell>
        </row>
        <row r="6634">
          <cell r="A6634" t="str">
            <v>414877427</v>
          </cell>
          <cell r="B6634">
            <v>509654</v>
          </cell>
          <cell r="C6634" t="str">
            <v>414877427</v>
          </cell>
          <cell r="D6634" t="str">
            <v>FLEXTUENTI</v>
          </cell>
          <cell r="E6634" t="str">
            <v>DESPACHO</v>
          </cell>
          <cell r="F6634" t="str">
            <v>NORMAL</v>
          </cell>
          <cell r="G6634" t="str">
            <v>FT84048</v>
          </cell>
          <cell r="H6634">
            <v>44960</v>
          </cell>
          <cell r="I6634" t="str">
            <v>ENTREGADO</v>
          </cell>
          <cell r="J6634">
            <v>44963</v>
          </cell>
          <cell r="K6634" t="str">
            <v>Miguel Burneo</v>
          </cell>
          <cell r="L6634" t="str">
            <v>INAQUITO CALLE DIEGO DE ALMAGRO 1822 CALLE ALPALLANA</v>
          </cell>
        </row>
        <row r="6635">
          <cell r="A6635" t="str">
            <v>414877428</v>
          </cell>
          <cell r="B6635">
            <v>509655</v>
          </cell>
          <cell r="C6635" t="str">
            <v>414877428</v>
          </cell>
          <cell r="D6635" t="str">
            <v>FLEXTUENTI</v>
          </cell>
          <cell r="E6635" t="str">
            <v>DESPACHO</v>
          </cell>
          <cell r="F6635" t="str">
            <v>NORMAL</v>
          </cell>
          <cell r="G6635" t="str">
            <v>FT84047</v>
          </cell>
          <cell r="H6635">
            <v>44960</v>
          </cell>
          <cell r="I6635" t="str">
            <v>ENTREGADO</v>
          </cell>
          <cell r="J6635">
            <v>44963</v>
          </cell>
          <cell r="K6635" t="str">
            <v>Cesar Mosquera</v>
          </cell>
          <cell r="L6635" t="str">
            <v>SAN JUAN VARGAS   SN  SANTA PRISCA</v>
          </cell>
        </row>
        <row r="6636">
          <cell r="A6636" t="str">
            <v>414877462</v>
          </cell>
          <cell r="B6636">
            <v>509656</v>
          </cell>
          <cell r="C6636" t="str">
            <v>414877462</v>
          </cell>
          <cell r="D6636" t="str">
            <v>FLEXTUENTI</v>
          </cell>
          <cell r="E6636" t="str">
            <v>DESPACHO</v>
          </cell>
          <cell r="F6636" t="str">
            <v>DERIVADO PICK UP</v>
          </cell>
          <cell r="G6636" t="str">
            <v>031080414877462</v>
          </cell>
          <cell r="H6636">
            <v>44960</v>
          </cell>
          <cell r="I6636" t="str">
            <v>ENTREGADO</v>
          </cell>
          <cell r="J6636">
            <v>44966</v>
          </cell>
          <cell r="K6636" t="str">
            <v>Gabriela Salazar</v>
          </cell>
          <cell r="L6636" t="str">
            <v>OFICINA TRAMACO SAN MARINO</v>
          </cell>
        </row>
        <row r="6637">
          <cell r="A6637" t="str">
            <v>414877471</v>
          </cell>
          <cell r="B6637">
            <v>509657</v>
          </cell>
          <cell r="C6637" t="str">
            <v>414877471</v>
          </cell>
          <cell r="D6637" t="str">
            <v>FLEXTUENTI</v>
          </cell>
          <cell r="E6637" t="str">
            <v>DESPACHO</v>
          </cell>
          <cell r="F6637" t="str">
            <v>NORMAL</v>
          </cell>
          <cell r="G6637" t="str">
            <v>031080414877471</v>
          </cell>
          <cell r="H6637">
            <v>44960</v>
          </cell>
          <cell r="I6637" t="str">
            <v>ENTREGADO</v>
          </cell>
          <cell r="J6637">
            <v>44967</v>
          </cell>
          <cell r="K6637" t="str">
            <v>Carlos Eduardo Vera Vera</v>
          </cell>
          <cell r="L6637" t="str">
            <v>MANTA  CALLE UNIVERISTARIA 4  CASA 12  CALLE 15</v>
          </cell>
        </row>
        <row r="6638">
          <cell r="A6638" t="str">
            <v>414877478</v>
          </cell>
          <cell r="B6638">
            <v>509658</v>
          </cell>
          <cell r="C6638" t="str">
            <v>414877478</v>
          </cell>
          <cell r="D6638" t="str">
            <v>FLEXTUENTI</v>
          </cell>
          <cell r="E6638" t="str">
            <v>DESPACHO</v>
          </cell>
          <cell r="F6638" t="str">
            <v>NORMAL</v>
          </cell>
          <cell r="G6638" t="str">
            <v>FT84046</v>
          </cell>
          <cell r="H6638">
            <v>44960</v>
          </cell>
          <cell r="I6638" t="str">
            <v>ENTREGADO</v>
          </cell>
          <cell r="J6638">
            <v>44963</v>
          </cell>
          <cell r="K6638" t="str">
            <v>MICHELLE MAYON</v>
          </cell>
          <cell r="L6638" t="str">
            <v>COMITE DEL PUEBLO CALLE JUAN MOLINEROS SN DE LOS NARDOS</v>
          </cell>
        </row>
        <row r="6639">
          <cell r="A6639" t="str">
            <v>414877479</v>
          </cell>
          <cell r="B6639">
            <v>509659</v>
          </cell>
          <cell r="C6639" t="str">
            <v>414877479</v>
          </cell>
          <cell r="D6639" t="str">
            <v>FLEXTUENTI</v>
          </cell>
          <cell r="E6639" t="str">
            <v>DESPACHO</v>
          </cell>
          <cell r="F6639" t="str">
            <v>NORMAL</v>
          </cell>
          <cell r="G6639" t="str">
            <v>FT84030</v>
          </cell>
          <cell r="H6639">
            <v>44960</v>
          </cell>
          <cell r="I6639" t="str">
            <v>ENTREGADO</v>
          </cell>
          <cell r="J6639">
            <v>44963</v>
          </cell>
          <cell r="K6639" t="str">
            <v>Jessie celeste Moncayo ortiz</v>
          </cell>
          <cell r="L6639" t="str">
            <v>LETAMENDI CALLE GUERRERO MARTINEZ  1715 ENTRE CALLE LETAMENDI Y CALLE FRANCISCO DE MARCO</v>
          </cell>
        </row>
        <row r="6640">
          <cell r="A6640" t="str">
            <v>414877485</v>
          </cell>
          <cell r="B6640">
            <v>509660</v>
          </cell>
          <cell r="C6640" t="str">
            <v>414877485</v>
          </cell>
          <cell r="D6640" t="str">
            <v>FLEXTUENTI</v>
          </cell>
          <cell r="E6640" t="str">
            <v>DESPACHO</v>
          </cell>
          <cell r="F6640" t="str">
            <v>NORMAL</v>
          </cell>
          <cell r="G6640" t="str">
            <v>FT84029</v>
          </cell>
          <cell r="H6640">
            <v>44960</v>
          </cell>
          <cell r="I6640" t="str">
            <v>ENTREGADO</v>
          </cell>
          <cell r="J6640">
            <v>44964</v>
          </cell>
          <cell r="K6640" t="str">
            <v>RAFAEL ACOSTA</v>
          </cell>
          <cell r="L6640" t="str">
            <v>FEBRES CORDERO AV RODRIGUEZ BONIN  MANZANA 130 VILLA 24  SN</v>
          </cell>
        </row>
        <row r="6641">
          <cell r="A6641" t="str">
            <v>414877532</v>
          </cell>
          <cell r="B6641">
            <v>509661</v>
          </cell>
          <cell r="C6641" t="str">
            <v>414877532</v>
          </cell>
          <cell r="D6641" t="str">
            <v>FLEXTUENTI</v>
          </cell>
          <cell r="E6641" t="str">
            <v>DESPACHO</v>
          </cell>
          <cell r="F6641" t="str">
            <v>NORMAL</v>
          </cell>
          <cell r="G6641" t="str">
            <v>031080414877532</v>
          </cell>
          <cell r="H6641">
            <v>44960</v>
          </cell>
          <cell r="I6641" t="str">
            <v>ENTREGADO</v>
          </cell>
          <cell r="J6641">
            <v>44964</v>
          </cell>
          <cell r="K6641" t="str">
            <v>Monica Alexandra Cardenas Chango</v>
          </cell>
          <cell r="L6641" t="str">
            <v>GABRIEL IGNACIO VEINTIMILLA JOHNSON CITY  306  CAMILO  MONTENEGRO</v>
          </cell>
        </row>
        <row r="6642">
          <cell r="A6642" t="str">
            <v>414877545</v>
          </cell>
          <cell r="B6642">
            <v>509662</v>
          </cell>
          <cell r="C6642" t="str">
            <v>414877545</v>
          </cell>
          <cell r="D6642" t="str">
            <v>FLEXTUENTI</v>
          </cell>
          <cell r="E6642" t="str">
            <v>DESPACHO</v>
          </cell>
          <cell r="F6642" t="str">
            <v>NORMAL</v>
          </cell>
          <cell r="G6642" t="str">
            <v>FT84045</v>
          </cell>
          <cell r="H6642">
            <v>44960</v>
          </cell>
          <cell r="I6642" t="str">
            <v>ENTREGADO</v>
          </cell>
          <cell r="J6642">
            <v>44963</v>
          </cell>
          <cell r="K6642" t="str">
            <v>RAUL VICENTE REINOSO ANDRADE</v>
          </cell>
          <cell r="L6642" t="str">
            <v>CARCELEN CALLE LOS PELICANOS CASA 4  LOS PIQUEROS</v>
          </cell>
        </row>
        <row r="6643">
          <cell r="A6643" t="str">
            <v>414877562</v>
          </cell>
          <cell r="B6643">
            <v>509663</v>
          </cell>
          <cell r="C6643" t="str">
            <v>414877562</v>
          </cell>
          <cell r="D6643" t="str">
            <v>FLEXTUENTI</v>
          </cell>
          <cell r="E6643" t="str">
            <v>DESPACHO</v>
          </cell>
          <cell r="F6643" t="str">
            <v>NORMAL</v>
          </cell>
          <cell r="G6643" t="str">
            <v>FT84036</v>
          </cell>
          <cell r="H6643">
            <v>44960</v>
          </cell>
          <cell r="I6643" t="str">
            <v>ENTREGADO</v>
          </cell>
          <cell r="J6643">
            <v>44963</v>
          </cell>
          <cell r="K6643" t="str">
            <v>Ana Lucia Bravo torres</v>
          </cell>
          <cell r="L6643" t="str">
            <v>SAN RAFAEL GENERAL ENRIQUEZ  SN  ISLA RABIDA</v>
          </cell>
        </row>
        <row r="6644">
          <cell r="A6644" t="str">
            <v>414877567</v>
          </cell>
          <cell r="B6644">
            <v>509664</v>
          </cell>
          <cell r="C6644" t="str">
            <v>414877567</v>
          </cell>
          <cell r="D6644" t="str">
            <v>FLEXTUENTI</v>
          </cell>
          <cell r="E6644" t="str">
            <v>DESPACHO</v>
          </cell>
          <cell r="F6644" t="str">
            <v>NORMAL</v>
          </cell>
          <cell r="G6644" t="str">
            <v>031080414877567</v>
          </cell>
          <cell r="H6644">
            <v>44960</v>
          </cell>
          <cell r="I6644" t="str">
            <v>ENTREGADO</v>
          </cell>
          <cell r="J6644">
            <v>44965</v>
          </cell>
          <cell r="K6644" t="str">
            <v>Amy Mora</v>
          </cell>
          <cell r="L6644" t="str">
            <v>LA AURORA AV LEON FEBRES CORDERO  MZ 12 VILLA 14 SN</v>
          </cell>
        </row>
        <row r="6645">
          <cell r="A6645" t="str">
            <v>414879270</v>
          </cell>
          <cell r="B6645">
            <v>509665</v>
          </cell>
          <cell r="C6645" t="str">
            <v>414879270</v>
          </cell>
          <cell r="D6645" t="str">
            <v>FLEXTUENTI</v>
          </cell>
          <cell r="E6645" t="str">
            <v>DESPACHO</v>
          </cell>
          <cell r="F6645" t="str">
            <v>NORMAL</v>
          </cell>
          <cell r="G6645" t="str">
            <v>031080414879270</v>
          </cell>
          <cell r="H6645">
            <v>44960</v>
          </cell>
          <cell r="I6645" t="str">
            <v>ENTREGADO</v>
          </cell>
          <cell r="J6645">
            <v>44965</v>
          </cell>
          <cell r="K6645" t="str">
            <v>Natalia Guadalupe Andrade Ladines</v>
          </cell>
          <cell r="L6645" t="str">
            <v>CHONGON CALLE KILOMETO 18 Y MEDIO  MZ 251 SOLAR 5  VIA A LA COSTA</v>
          </cell>
        </row>
        <row r="6646">
          <cell r="A6646" t="str">
            <v>414879311</v>
          </cell>
          <cell r="B6646">
            <v>509666</v>
          </cell>
          <cell r="C6646" t="str">
            <v>414879311</v>
          </cell>
          <cell r="D6646" t="str">
            <v>FLEXTUENTI</v>
          </cell>
          <cell r="E6646" t="str">
            <v>DESPACHO</v>
          </cell>
          <cell r="F6646" t="str">
            <v>DERIVADO PICK UP</v>
          </cell>
          <cell r="G6646" t="str">
            <v>031080414879311</v>
          </cell>
          <cell r="H6646">
            <v>44960</v>
          </cell>
          <cell r="I6646" t="str">
            <v>ENTREGADO</v>
          </cell>
          <cell r="J6646">
            <v>44966</v>
          </cell>
          <cell r="K6646" t="str">
            <v>Carlos Esteban Lomas Perez</v>
          </cell>
          <cell r="L6646" t="str">
            <v>OFICINA TRAMACO CENTRO DE DISTRIBUCION VIA A DAULE</v>
          </cell>
        </row>
        <row r="6647">
          <cell r="A6647" t="str">
            <v>414886078</v>
          </cell>
          <cell r="B6647">
            <v>509667</v>
          </cell>
          <cell r="C6647" t="str">
            <v>414886078</v>
          </cell>
          <cell r="D6647" t="str">
            <v>FLEXTUENTI</v>
          </cell>
          <cell r="E6647" t="str">
            <v>DESPACHO</v>
          </cell>
          <cell r="F6647" t="str">
            <v>NORMAL</v>
          </cell>
          <cell r="G6647" t="str">
            <v>FT84044</v>
          </cell>
          <cell r="H6647">
            <v>44960</v>
          </cell>
          <cell r="I6647" t="str">
            <v>ENTREGADO</v>
          </cell>
          <cell r="J6647">
            <v>44963</v>
          </cell>
          <cell r="K6647" t="str">
            <v>Santiago Canacuan</v>
          </cell>
          <cell r="L6647" t="str">
            <v>CALDERON CALLE SALVADOR BUSTAMENTE  S8 235  CALLE SEGUNDO CUEVA</v>
          </cell>
        </row>
        <row r="6648">
          <cell r="A6648" t="str">
            <v>414886222</v>
          </cell>
          <cell r="B6648">
            <v>509668</v>
          </cell>
          <cell r="C6648" t="str">
            <v>414886222</v>
          </cell>
          <cell r="D6648" t="str">
            <v>FLEXTUENTI</v>
          </cell>
          <cell r="E6648" t="str">
            <v>DESPACHO</v>
          </cell>
          <cell r="F6648" t="str">
            <v>NORMAL</v>
          </cell>
          <cell r="G6648" t="str">
            <v>FT84028</v>
          </cell>
          <cell r="H6648">
            <v>44960</v>
          </cell>
          <cell r="I6648" t="str">
            <v>ENTREGADO</v>
          </cell>
          <cell r="J6648">
            <v>44964</v>
          </cell>
          <cell r="K6648" t="str">
            <v>Jorge Arcos</v>
          </cell>
          <cell r="L6648" t="str">
            <v>TARQUI  AV JORGE PEREZ CONCHA  SN AV HIGUERAS</v>
          </cell>
        </row>
        <row r="6649">
          <cell r="A6649" t="str">
            <v>414886224</v>
          </cell>
          <cell r="B6649">
            <v>509669</v>
          </cell>
          <cell r="C6649" t="str">
            <v>414886224</v>
          </cell>
          <cell r="D6649" t="str">
            <v>FLEXTUENTI</v>
          </cell>
          <cell r="E6649" t="str">
            <v>DESPACHO</v>
          </cell>
          <cell r="F6649" t="str">
            <v>NORMAL</v>
          </cell>
          <cell r="G6649" t="str">
            <v>FT84043</v>
          </cell>
          <cell r="H6649">
            <v>44960</v>
          </cell>
          <cell r="I6649" t="str">
            <v>ENTREGADO</v>
          </cell>
          <cell r="J6649">
            <v>44963</v>
          </cell>
          <cell r="K6649" t="str">
            <v>Ivan Tobar</v>
          </cell>
          <cell r="L6649" t="str">
            <v>CENTRO HISTORICO  CALLE EUGENIO ESPEJO E1 31 CALLE JUAN PIO MONTUFAR</v>
          </cell>
        </row>
        <row r="6650">
          <cell r="A6650" t="str">
            <v>414886243</v>
          </cell>
          <cell r="B6650">
            <v>509670</v>
          </cell>
          <cell r="C6650" t="str">
            <v>414886243</v>
          </cell>
          <cell r="D6650" t="str">
            <v>FLEXTUENTI</v>
          </cell>
          <cell r="E6650" t="str">
            <v>DESPACHO</v>
          </cell>
          <cell r="F6650" t="str">
            <v>NORMAL</v>
          </cell>
          <cell r="G6650" t="str">
            <v>IC6518</v>
          </cell>
          <cell r="H6650">
            <v>44960</v>
          </cell>
          <cell r="I6650" t="str">
            <v>ENTREGADO</v>
          </cell>
          <cell r="J6650">
            <v>44963</v>
          </cell>
          <cell r="K6650" t="str">
            <v>JENNIFER MARIA PANI RIERA</v>
          </cell>
          <cell r="L6650" t="str">
            <v>EL BATAN AV REMIGIO CRESPO  4 15  REMEGIO ROMERO</v>
          </cell>
        </row>
        <row r="6651">
          <cell r="A6651" t="str">
            <v>414886395</v>
          </cell>
          <cell r="B6651">
            <v>509672</v>
          </cell>
          <cell r="C6651" t="str">
            <v>414886395</v>
          </cell>
          <cell r="D6651" t="str">
            <v>FLEXTUENTI</v>
          </cell>
          <cell r="E6651" t="str">
            <v>DESPACHO</v>
          </cell>
          <cell r="F6651" t="str">
            <v>NORMAL</v>
          </cell>
          <cell r="G6651" t="str">
            <v>FT84041</v>
          </cell>
          <cell r="H6651">
            <v>44960</v>
          </cell>
          <cell r="I6651" t="str">
            <v>ENTREGADO</v>
          </cell>
          <cell r="J6651">
            <v>44963</v>
          </cell>
          <cell r="K6651" t="str">
            <v>JOHANNA CEVALLOS</v>
          </cell>
          <cell r="L6651" t="str">
            <v>KENNEDY JOSE RAFAEL BUSTAMANTE  SN  GONZALO ZALDUMBIDE</v>
          </cell>
        </row>
        <row r="6652">
          <cell r="A6652" t="str">
            <v>414886410</v>
          </cell>
          <cell r="B6652">
            <v>509673</v>
          </cell>
          <cell r="C6652" t="str">
            <v>414886410</v>
          </cell>
          <cell r="D6652" t="str">
            <v>FLEXTUENTI</v>
          </cell>
          <cell r="E6652" t="str">
            <v>DESPACHO</v>
          </cell>
          <cell r="F6652" t="str">
            <v>NORMAL</v>
          </cell>
          <cell r="G6652" t="str">
            <v>FT84040</v>
          </cell>
          <cell r="H6652">
            <v>44960</v>
          </cell>
          <cell r="I6652" t="str">
            <v>ENTREGADO</v>
          </cell>
          <cell r="J6652">
            <v>44963</v>
          </cell>
          <cell r="K6652" t="str">
            <v>JOHANNA CEVALLOS</v>
          </cell>
          <cell r="L6652" t="str">
            <v>KENNEDY JOSE RAFAEL BUSTAMANTE   SN  GONZALO ZALDUMBIDE</v>
          </cell>
        </row>
        <row r="6653">
          <cell r="A6653" t="str">
            <v>414886522</v>
          </cell>
          <cell r="B6653">
            <v>509674</v>
          </cell>
          <cell r="C6653" t="str">
            <v>414886522</v>
          </cell>
          <cell r="D6653" t="str">
            <v>FLEXTUENTI</v>
          </cell>
          <cell r="E6653" t="str">
            <v>DESPACHO</v>
          </cell>
          <cell r="F6653" t="str">
            <v>NORMAL</v>
          </cell>
          <cell r="G6653" t="str">
            <v>031080414886522</v>
          </cell>
          <cell r="H6653">
            <v>44960</v>
          </cell>
          <cell r="I6653" t="str">
            <v>ENTREGADO</v>
          </cell>
          <cell r="J6653">
            <v>44966</v>
          </cell>
          <cell r="K6653" t="str">
            <v>John Jose Reyes De La Cruz</v>
          </cell>
          <cell r="L6653" t="str">
            <v>PASCUALES COOPERATIVA LOS VERGELES  MZ 125  SOLAR 14  CALLE 24 NE  Y  CALLE 23B</v>
          </cell>
        </row>
        <row r="6654">
          <cell r="A6654" t="str">
            <v>414886609</v>
          </cell>
          <cell r="B6654">
            <v>509675</v>
          </cell>
          <cell r="C6654" t="str">
            <v>414886609</v>
          </cell>
          <cell r="D6654" t="str">
            <v>FLEXTUENTI</v>
          </cell>
          <cell r="E6654" t="str">
            <v>DESPACHO</v>
          </cell>
          <cell r="F6654" t="str">
            <v>NORMAL</v>
          </cell>
          <cell r="G6654" t="str">
            <v>031080414886609</v>
          </cell>
          <cell r="H6654">
            <v>44960</v>
          </cell>
          <cell r="I6654" t="str">
            <v>ENTREGADO</v>
          </cell>
          <cell r="J6654">
            <v>44964</v>
          </cell>
          <cell r="K6654" t="str">
            <v>Jenniffer Paola Carreno Bravo</v>
          </cell>
          <cell r="L6654" t="str">
            <v>PASCUALES  AV CHAMBO  MANZANA 302 SOLAR 23  CHONE</v>
          </cell>
        </row>
        <row r="6655">
          <cell r="A6655" t="str">
            <v>414886637</v>
          </cell>
          <cell r="B6655">
            <v>509676</v>
          </cell>
          <cell r="C6655" t="str">
            <v>414886637</v>
          </cell>
          <cell r="D6655" t="str">
            <v>FLEXTUENTI</v>
          </cell>
          <cell r="E6655" t="str">
            <v>DESPACHO</v>
          </cell>
          <cell r="F6655" t="str">
            <v>NORMAL</v>
          </cell>
          <cell r="G6655" t="str">
            <v>031080414886637</v>
          </cell>
          <cell r="H6655">
            <v>44960</v>
          </cell>
          <cell r="I6655" t="str">
            <v>ENTREGADO</v>
          </cell>
          <cell r="J6655">
            <v>44961</v>
          </cell>
          <cell r="K6655" t="str">
            <v>Miguel Pardo</v>
          </cell>
          <cell r="L6655" t="str">
            <v>LA MATRIZ  CALIXTO PINO 9 31  HERMANAS PAZMINO</v>
          </cell>
        </row>
        <row r="6656">
          <cell r="A6656" t="str">
            <v>414886723</v>
          </cell>
          <cell r="B6656">
            <v>509677</v>
          </cell>
          <cell r="C6656" t="str">
            <v>414886723</v>
          </cell>
          <cell r="D6656" t="str">
            <v>FLEXTUENTI</v>
          </cell>
          <cell r="E6656" t="str">
            <v>DESPACHO</v>
          </cell>
          <cell r="F6656" t="str">
            <v>NORMAL</v>
          </cell>
          <cell r="G6656" t="str">
            <v>FT84027</v>
          </cell>
          <cell r="H6656">
            <v>44960</v>
          </cell>
          <cell r="I6656" t="str">
            <v>ENTREGADO</v>
          </cell>
          <cell r="J6656">
            <v>44963</v>
          </cell>
          <cell r="K6656" t="str">
            <v>Janet Yepez</v>
          </cell>
          <cell r="L6656" t="str">
            <v>XIMENA  AV 50 A  MANZANA   103 VILLA 8  HUGO CORTEZ</v>
          </cell>
        </row>
        <row r="6657">
          <cell r="A6657" t="str">
            <v>414886741</v>
          </cell>
          <cell r="B6657">
            <v>509678</v>
          </cell>
          <cell r="C6657" t="str">
            <v>414886741</v>
          </cell>
          <cell r="D6657" t="str">
            <v>FLEXTUENTI</v>
          </cell>
          <cell r="E6657" t="str">
            <v>DESPACHO</v>
          </cell>
          <cell r="F6657" t="str">
            <v>NORMAL</v>
          </cell>
          <cell r="G6657" t="str">
            <v>FT84026</v>
          </cell>
          <cell r="H6657">
            <v>44960</v>
          </cell>
          <cell r="I6657" t="str">
            <v>ENTREGADO</v>
          </cell>
          <cell r="J6657">
            <v>44964</v>
          </cell>
          <cell r="K6657" t="str">
            <v>Aguirre Izquierdo Jennifer Nataly</v>
          </cell>
          <cell r="L6657" t="str">
            <v>TARQUI  CARLOS JULIO AROSEMENA  LOCAL 21   ILANES</v>
          </cell>
        </row>
        <row r="6658">
          <cell r="A6658" t="str">
            <v>414886745</v>
          </cell>
          <cell r="B6658">
            <v>509679</v>
          </cell>
          <cell r="C6658" t="str">
            <v>414886745</v>
          </cell>
          <cell r="D6658" t="str">
            <v>FLEXTUENTI</v>
          </cell>
          <cell r="E6658" t="str">
            <v>DESPACHO</v>
          </cell>
          <cell r="F6658" t="str">
            <v>NORMAL</v>
          </cell>
          <cell r="G6658" t="str">
            <v>FT84039</v>
          </cell>
          <cell r="H6658">
            <v>44960</v>
          </cell>
          <cell r="I6658" t="str">
            <v>ENTREGADO</v>
          </cell>
          <cell r="J6658">
            <v>44964</v>
          </cell>
          <cell r="K6658" t="str">
            <v>Andres Yamusca</v>
          </cell>
          <cell r="L6658" t="str">
            <v>CALDERON  CALLE 28 JUNIO  OE11  53 GUAYAS</v>
          </cell>
        </row>
        <row r="6659">
          <cell r="A6659" t="str">
            <v>414886817</v>
          </cell>
          <cell r="B6659">
            <v>509680</v>
          </cell>
          <cell r="C6659" t="str">
            <v>414886817</v>
          </cell>
          <cell r="D6659" t="str">
            <v>FLEXTUENTI</v>
          </cell>
          <cell r="E6659" t="str">
            <v>DESPACHO</v>
          </cell>
          <cell r="F6659" t="str">
            <v>NORMAL</v>
          </cell>
          <cell r="G6659" t="str">
            <v>FT84038</v>
          </cell>
          <cell r="H6659">
            <v>44960</v>
          </cell>
          <cell r="I6659" t="str">
            <v>ENTREGADO</v>
          </cell>
          <cell r="J6659">
            <v>44963</v>
          </cell>
          <cell r="K6659" t="str">
            <v>Milena Fernandez</v>
          </cell>
          <cell r="L6659" t="str">
            <v>SAN ANTONIO   CALLE 13 DE JUNIO  E2 84  CALIZAS</v>
          </cell>
        </row>
        <row r="6660">
          <cell r="A6660" t="str">
            <v>414886877</v>
          </cell>
          <cell r="B6660">
            <v>509681</v>
          </cell>
          <cell r="C6660" t="str">
            <v>414886877</v>
          </cell>
          <cell r="D6660" t="str">
            <v>FLEXTUENTI</v>
          </cell>
          <cell r="E6660" t="str">
            <v>DESPACHO</v>
          </cell>
          <cell r="F6660" t="str">
            <v>NORMAL</v>
          </cell>
          <cell r="G6660" t="str">
            <v>FT84037</v>
          </cell>
          <cell r="H6660">
            <v>44960</v>
          </cell>
          <cell r="I6660" t="str">
            <v>ENTREGADO</v>
          </cell>
          <cell r="J6660">
            <v>44963</v>
          </cell>
          <cell r="K6660" t="str">
            <v>German Calahorrano</v>
          </cell>
          <cell r="L6660" t="str">
            <v>LA ECUATORIANA CALLE FRANCISCO BECERRA S39 33 CALLE JORGE SALVADOR LARA</v>
          </cell>
        </row>
        <row r="6661">
          <cell r="A6661" t="str">
            <v>WS414877480</v>
          </cell>
          <cell r="B6661">
            <v>509682</v>
          </cell>
          <cell r="C6661" t="str">
            <v>WS414877480</v>
          </cell>
          <cell r="D6661" t="str">
            <v>FLEXTUENTI</v>
          </cell>
          <cell r="E6661" t="str">
            <v>DESPACHO</v>
          </cell>
          <cell r="F6661" t="str">
            <v>NORMAL</v>
          </cell>
          <cell r="G6661" t="str">
            <v>FT84034</v>
          </cell>
          <cell r="H6661">
            <v>44960</v>
          </cell>
          <cell r="I6661" t="str">
            <v>ENTREGADO</v>
          </cell>
          <cell r="J6661">
            <v>44964</v>
          </cell>
          <cell r="K6661" t="str">
            <v>Ivanna Zambrano</v>
          </cell>
          <cell r="L6661" t="str">
            <v>TUMBACO  CALLE MANUEL GARAICOA  SN AV OSWALDO GUAYASAMIN</v>
          </cell>
        </row>
        <row r="6662">
          <cell r="A6662" t="str">
            <v>299</v>
          </cell>
          <cell r="B6662">
            <v>509644</v>
          </cell>
          <cell r="C6662" t="str">
            <v>299</v>
          </cell>
          <cell r="D6662" t="str">
            <v>TEKMAN</v>
          </cell>
          <cell r="E6662" t="str">
            <v>DESPACHO</v>
          </cell>
          <cell r="F6662" t="str">
            <v>NORMAL</v>
          </cell>
          <cell r="G6662" t="str">
            <v>031002004237290</v>
          </cell>
          <cell r="H6662">
            <v>44960</v>
          </cell>
          <cell r="I6662" t="str">
            <v>ENTREGADO</v>
          </cell>
          <cell r="J6662">
            <v>44963</v>
          </cell>
          <cell r="K6662" t="str">
            <v xml:space="preserve">MARÍA FERNANDA CARRILLO LÓPEZ </v>
          </cell>
          <cell r="L6662" t="str">
            <v>ISLA MARCHENA Y AVENIDA DE LOS GRANADOS,  CONJUNTO ARAGON 1, TORRE 8 CASA 502.</v>
          </cell>
        </row>
        <row r="6663">
          <cell r="A6663" t="str">
            <v>23115</v>
          </cell>
          <cell r="B6663">
            <v>509625</v>
          </cell>
          <cell r="C6663" t="str">
            <v>23115</v>
          </cell>
          <cell r="D6663" t="str">
            <v>MDELIVERY</v>
          </cell>
          <cell r="E6663" t="str">
            <v>DESPACHO</v>
          </cell>
          <cell r="F6663" t="str">
            <v>NORMAL</v>
          </cell>
          <cell r="G6663" t="str">
            <v>FT83981</v>
          </cell>
          <cell r="H6663">
            <v>44960</v>
          </cell>
          <cell r="I6663" t="str">
            <v>ENTREGADO</v>
          </cell>
          <cell r="J6663">
            <v>44964</v>
          </cell>
          <cell r="K6663" t="str">
            <v>CARLA STEPHANIE NORIEGA OROZCO</v>
          </cell>
          <cell r="L6663" t="str">
            <v>CUMBAYA CALLE E  SN Y DEL ESTABLO</v>
          </cell>
        </row>
        <row r="6664">
          <cell r="A6664" t="str">
            <v>23233</v>
          </cell>
          <cell r="B6664">
            <v>509626</v>
          </cell>
          <cell r="C6664" t="str">
            <v>23233</v>
          </cell>
          <cell r="D6664" t="str">
            <v>MDELIVERY</v>
          </cell>
          <cell r="E6664" t="str">
            <v>DESPACHO</v>
          </cell>
          <cell r="F6664" t="str">
            <v>NORMAL</v>
          </cell>
          <cell r="G6664" t="str">
            <v>FT84004</v>
          </cell>
          <cell r="H6664">
            <v>44960</v>
          </cell>
          <cell r="I6664" t="str">
            <v>ENTREGADO</v>
          </cell>
          <cell r="J6664">
            <v>44963</v>
          </cell>
          <cell r="K6664" t="str">
            <v>JOSE VICENTE  VELEZ SALAMANCA</v>
          </cell>
          <cell r="L6664" t="str">
            <v>XIMENA CDLA PRADERA 2  MZ D28 VILLA 39</v>
          </cell>
        </row>
        <row r="6665">
          <cell r="A6665" t="str">
            <v>23559</v>
          </cell>
          <cell r="B6665">
            <v>509627</v>
          </cell>
          <cell r="C6665" t="str">
            <v>23559</v>
          </cell>
          <cell r="D6665" t="str">
            <v>MDELIVERY</v>
          </cell>
          <cell r="E6665" t="str">
            <v>DESPACHO</v>
          </cell>
          <cell r="F6665" t="str">
            <v>NORMAL</v>
          </cell>
          <cell r="G6665" t="str">
            <v>FT84001</v>
          </cell>
          <cell r="H6665">
            <v>44960</v>
          </cell>
          <cell r="I6665" t="str">
            <v>ENTREGADO</v>
          </cell>
          <cell r="J6665">
            <v>44963</v>
          </cell>
          <cell r="K6665" t="str">
            <v>MARIA ALEXANDRA  DELGADO TORRES</v>
          </cell>
          <cell r="L6665" t="str">
            <v>XIMENA CDLA LA FLORESTA 1 MZ 9 VILLA 5</v>
          </cell>
        </row>
        <row r="6666">
          <cell r="A6666" t="str">
            <v>23605</v>
          </cell>
          <cell r="B6666">
            <v>509628</v>
          </cell>
          <cell r="C6666" t="str">
            <v>23605</v>
          </cell>
          <cell r="D6666" t="str">
            <v>MDELIVERY</v>
          </cell>
          <cell r="E6666" t="str">
            <v>DESPACHO</v>
          </cell>
          <cell r="F6666" t="str">
            <v>NORMAL</v>
          </cell>
          <cell r="G6666" t="str">
            <v>FT83980</v>
          </cell>
          <cell r="H6666">
            <v>44960</v>
          </cell>
          <cell r="I6666" t="str">
            <v>ENTREGADO</v>
          </cell>
          <cell r="J6666">
            <v>44963</v>
          </cell>
          <cell r="K6666" t="str">
            <v>GEOVANNA DANIELA YAR ZAMBRANO</v>
          </cell>
          <cell r="L6666" t="str">
            <v>SAN BARTOLO AV MORASPUNGO SN CALLE PINLLOPATA</v>
          </cell>
        </row>
        <row r="6667">
          <cell r="A6667" t="str">
            <v>23622</v>
          </cell>
          <cell r="B6667">
            <v>509629</v>
          </cell>
          <cell r="C6667" t="str">
            <v>23622</v>
          </cell>
          <cell r="D6667" t="str">
            <v>MDELIVERY</v>
          </cell>
          <cell r="E6667" t="str">
            <v>DESPACHO</v>
          </cell>
          <cell r="F6667" t="str">
            <v>NORMAL</v>
          </cell>
          <cell r="G6667" t="str">
            <v>FT84000</v>
          </cell>
          <cell r="H6667">
            <v>44960</v>
          </cell>
          <cell r="I6667" t="str">
            <v>ENTREGADO</v>
          </cell>
          <cell r="J6667">
            <v>44963</v>
          </cell>
          <cell r="K6667" t="str">
            <v>JOHN CHARLES  MONCERRATE MENDEZ</v>
          </cell>
          <cell r="L6667" t="str">
            <v>TARQUI  CALLE AV DE LAS AMERICAS SN CALLE CORME RENELLA</v>
          </cell>
        </row>
        <row r="6668">
          <cell r="A6668" t="str">
            <v>23752</v>
          </cell>
          <cell r="B6668">
            <v>509630</v>
          </cell>
          <cell r="C6668" t="str">
            <v>23752</v>
          </cell>
          <cell r="D6668" t="str">
            <v>MDELIVERY</v>
          </cell>
          <cell r="E6668" t="str">
            <v>DESPACHO</v>
          </cell>
          <cell r="F6668" t="str">
            <v>NORMAL</v>
          </cell>
          <cell r="G6668" t="str">
            <v>FT84003</v>
          </cell>
          <cell r="H6668">
            <v>44960</v>
          </cell>
          <cell r="I6668" t="str">
            <v>ENTREGADO</v>
          </cell>
          <cell r="J6668">
            <v>44963</v>
          </cell>
          <cell r="K6668" t="str">
            <v>STIVEN ANTHONY CARDENAS REYES</v>
          </cell>
          <cell r="L6668" t="str">
            <v>XIMENA  COOP JAIME ROLDOS MZ 16  VILLA 5 AV 25 DE JULIO</v>
          </cell>
        </row>
        <row r="6669">
          <cell r="A6669" t="str">
            <v>23906</v>
          </cell>
          <cell r="B6669">
            <v>509631</v>
          </cell>
          <cell r="C6669" t="str">
            <v>23906</v>
          </cell>
          <cell r="D6669" t="str">
            <v>MDELIVERY</v>
          </cell>
          <cell r="E6669" t="str">
            <v>DESPACHO</v>
          </cell>
          <cell r="F6669" t="str">
            <v>NORMAL</v>
          </cell>
          <cell r="G6669" t="str">
            <v>FT83985/FT84485</v>
          </cell>
          <cell r="H6669">
            <v>44960</v>
          </cell>
          <cell r="I6669" t="str">
            <v>ENTREGADO</v>
          </cell>
          <cell r="J6669">
            <v>44965</v>
          </cell>
          <cell r="K6669" t="str">
            <v>VERONICA ALEXANDRA PILATAXI TUTAGUANO</v>
          </cell>
          <cell r="L6669" t="str">
            <v>SUR , SETOR LA UNION CALLE: PURUHÁ  Y CALLE A , CASA BLANCA NÚMERO LOTE 34</v>
          </cell>
        </row>
        <row r="6670">
          <cell r="A6670" t="str">
            <v>4881689</v>
          </cell>
          <cell r="B6670">
            <v>509633</v>
          </cell>
          <cell r="C6670" t="str">
            <v>4881689</v>
          </cell>
          <cell r="D6670" t="str">
            <v>MDELIVERY</v>
          </cell>
          <cell r="E6670" t="str">
            <v>DESPACHO</v>
          </cell>
          <cell r="F6670" t="str">
            <v>DERIVADO PICK UP</v>
          </cell>
          <cell r="G6670" t="str">
            <v>031080004881689</v>
          </cell>
          <cell r="H6670">
            <v>44960</v>
          </cell>
          <cell r="I6670" t="str">
            <v>ENTREGADO</v>
          </cell>
          <cell r="J6670">
            <v>44964</v>
          </cell>
          <cell r="K6670" t="str">
            <v>GOVEA BARCIA CARLOS SIGIFREDO</v>
          </cell>
          <cell r="L6670" t="str">
            <v>OFICINA TRAMACO SANTO DOMINGO</v>
          </cell>
        </row>
        <row r="6671">
          <cell r="A6671" t="str">
            <v>4883909</v>
          </cell>
          <cell r="B6671">
            <v>509634</v>
          </cell>
          <cell r="C6671" t="str">
            <v>4883909</v>
          </cell>
          <cell r="D6671" t="str">
            <v>MDELIVERY</v>
          </cell>
          <cell r="E6671" t="str">
            <v>DESPACHO</v>
          </cell>
          <cell r="F6671" t="str">
            <v>NORMAL</v>
          </cell>
          <cell r="G6671" t="str">
            <v>FT84002</v>
          </cell>
          <cell r="H6671">
            <v>44960</v>
          </cell>
          <cell r="I6671" t="str">
            <v>ENTREGADO</v>
          </cell>
          <cell r="J6671">
            <v>44963</v>
          </cell>
          <cell r="K6671" t="str">
            <v>VIVAR REYES ITALO BELIN</v>
          </cell>
          <cell r="L6671" t="str">
            <v>LA PUNTILLA VIA A SAMBORONDON  KM 6 Y MEDIO</v>
          </cell>
        </row>
        <row r="6672">
          <cell r="A6672" t="str">
            <v>4884058</v>
          </cell>
          <cell r="B6672">
            <v>509635</v>
          </cell>
          <cell r="C6672" t="str">
            <v>4884058</v>
          </cell>
          <cell r="D6672" t="str">
            <v>MDELIVERY</v>
          </cell>
          <cell r="E6672" t="str">
            <v>DESPACHO</v>
          </cell>
          <cell r="F6672" t="str">
            <v>NORMAL</v>
          </cell>
          <cell r="G6672" t="str">
            <v>FT83989</v>
          </cell>
          <cell r="H6672">
            <v>44960</v>
          </cell>
          <cell r="I6672" t="str">
            <v>ENTREGADO</v>
          </cell>
          <cell r="J6672">
            <v>44963</v>
          </cell>
          <cell r="K6672" t="str">
            <v>ESTUARDO SANTIAGO ROMAN SALAS</v>
          </cell>
          <cell r="L6672" t="str">
            <v>SANGOLQUI CALLE PULULAHUA  SN CALLE  COTOPAXI</v>
          </cell>
        </row>
        <row r="6673">
          <cell r="A6673" t="str">
            <v>4884152</v>
          </cell>
          <cell r="B6673">
            <v>509636</v>
          </cell>
          <cell r="C6673" t="str">
            <v>4884152</v>
          </cell>
          <cell r="D6673" t="str">
            <v>MDELIVERY</v>
          </cell>
          <cell r="E6673" t="str">
            <v>DESPACHO</v>
          </cell>
          <cell r="F6673" t="str">
            <v>NORMAL</v>
          </cell>
          <cell r="G6673" t="str">
            <v>FT83982</v>
          </cell>
          <cell r="H6673">
            <v>44960</v>
          </cell>
          <cell r="I6673" t="str">
            <v>ENTREGADO</v>
          </cell>
          <cell r="J6673">
            <v>44964</v>
          </cell>
          <cell r="K6673" t="str">
            <v>CESAR AUGUSTO GUEVARA LUZURIAGA</v>
          </cell>
          <cell r="L6673" t="str">
            <v>BELISARIO QUEVEDO AV JERONIMO CARRION  E1  76 AV 10 DE AGOSTO</v>
          </cell>
        </row>
        <row r="6674">
          <cell r="A6674" t="str">
            <v>4884176</v>
          </cell>
          <cell r="B6674">
            <v>509637</v>
          </cell>
          <cell r="C6674" t="str">
            <v>4884176</v>
          </cell>
          <cell r="D6674" t="str">
            <v>MDELIVERY</v>
          </cell>
          <cell r="E6674" t="str">
            <v>DESPACHO</v>
          </cell>
          <cell r="F6674" t="str">
            <v>NORMAL</v>
          </cell>
          <cell r="G6674" t="str">
            <v>FT83986</v>
          </cell>
          <cell r="H6674">
            <v>44960</v>
          </cell>
          <cell r="I6674" t="str">
            <v>ENTREGADO</v>
          </cell>
          <cell r="J6674">
            <v>44963</v>
          </cell>
          <cell r="K6674" t="str">
            <v>AGUSTIN MADRID SILVA</v>
          </cell>
          <cell r="L6674" t="str">
            <v>BELISARIO QUEVEDO CALLE ANTONIO DE ULLOA  N22 34 CALLE JERONIMO CARRION</v>
          </cell>
        </row>
        <row r="6675">
          <cell r="A6675" t="str">
            <v>4884800</v>
          </cell>
          <cell r="B6675">
            <v>509638</v>
          </cell>
          <cell r="C6675" t="str">
            <v>4884800</v>
          </cell>
          <cell r="D6675" t="str">
            <v>MDELIVERY</v>
          </cell>
          <cell r="E6675" t="str">
            <v>DESPACHO</v>
          </cell>
          <cell r="F6675" t="str">
            <v>NORMAL</v>
          </cell>
          <cell r="G6675" t="str">
            <v>031080004884800</v>
          </cell>
          <cell r="H6675">
            <v>44960</v>
          </cell>
          <cell r="I6675" t="str">
            <v>ENTREGADO</v>
          </cell>
          <cell r="J6675">
            <v>44966</v>
          </cell>
          <cell r="K6675" t="str">
            <v>ALDO ISAAC RIVAS MACIAS</v>
          </cell>
          <cell r="L6675" t="str">
            <v>ANDRES DE VERA CALLE HUMBERTO GUILLEN SN Y  26 DE SEPTIEMBRE</v>
          </cell>
        </row>
        <row r="6676">
          <cell r="A6676" t="str">
            <v>4885013</v>
          </cell>
          <cell r="B6676">
            <v>509640</v>
          </cell>
          <cell r="C6676" t="str">
            <v>4885013</v>
          </cell>
          <cell r="D6676" t="str">
            <v>MDELIVERY</v>
          </cell>
          <cell r="E6676" t="str">
            <v>DESPACHO</v>
          </cell>
          <cell r="F6676" t="str">
            <v>NORMAL</v>
          </cell>
          <cell r="G6676" t="str">
            <v>031080004885013</v>
          </cell>
          <cell r="H6676">
            <v>44960</v>
          </cell>
          <cell r="I6676" t="str">
            <v>ENTREGADO</v>
          </cell>
          <cell r="J6676">
            <v>44965</v>
          </cell>
          <cell r="K6676" t="str">
            <v>ZOILA LETICIA MOREIRA ANASCO</v>
          </cell>
          <cell r="L6676" t="str">
            <v>RIO VERDE CALLE JACINTO CORTEZ JAYA  2505 CALLE JOSE JOAQUIN DE OLMEDO</v>
          </cell>
        </row>
        <row r="6677">
          <cell r="A6677" t="str">
            <v>4885194</v>
          </cell>
          <cell r="B6677">
            <v>509641</v>
          </cell>
          <cell r="C6677" t="str">
            <v>4885194</v>
          </cell>
          <cell r="D6677" t="str">
            <v>MDELIVERY</v>
          </cell>
          <cell r="E6677" t="str">
            <v>DESPACHO</v>
          </cell>
          <cell r="F6677" t="str">
            <v>NORMAL</v>
          </cell>
          <cell r="G6677" t="str">
            <v>FT83988</v>
          </cell>
          <cell r="H6677">
            <v>44960</v>
          </cell>
          <cell r="I6677" t="str">
            <v>ENTREGADO</v>
          </cell>
          <cell r="J6677">
            <v>44963</v>
          </cell>
          <cell r="K6677" t="str">
            <v>JOSSELYN PATRICIA MINA VEGA</v>
          </cell>
          <cell r="L6677" t="str">
            <v>LA KENEDY   AV ELOY ALFARO  N57  127  CALLE FRAY LEONARDO MURIALDO</v>
          </cell>
        </row>
        <row r="6678">
          <cell r="A6678" t="str">
            <v>4885197</v>
          </cell>
          <cell r="B6678">
            <v>509642</v>
          </cell>
          <cell r="C6678" t="str">
            <v>4885197</v>
          </cell>
          <cell r="D6678" t="str">
            <v>MDELIVERY</v>
          </cell>
          <cell r="E6678" t="str">
            <v>DESPACHO</v>
          </cell>
          <cell r="F6678" t="str">
            <v>NORMAL</v>
          </cell>
          <cell r="G6678" t="str">
            <v>FT83987</v>
          </cell>
          <cell r="H6678">
            <v>44960</v>
          </cell>
          <cell r="I6678" t="str">
            <v>ENTREGADO</v>
          </cell>
          <cell r="J6678">
            <v>44963</v>
          </cell>
          <cell r="K6678" t="str">
            <v>FAUSTO JAVIER CANAR SANCHEZ</v>
          </cell>
          <cell r="L6678" t="str">
            <v>CENTRO HISTORICO  AV GARCIA MORENO   N2 57   CALLE SUCRE</v>
          </cell>
        </row>
        <row r="6679">
          <cell r="A6679" t="str">
            <v>4885255</v>
          </cell>
          <cell r="B6679">
            <v>509643</v>
          </cell>
          <cell r="C6679" t="str">
            <v>4885255</v>
          </cell>
          <cell r="D6679" t="str">
            <v>MDELIVERY</v>
          </cell>
          <cell r="E6679" t="str">
            <v>DESPACHO</v>
          </cell>
          <cell r="F6679" t="str">
            <v>NORMAL</v>
          </cell>
          <cell r="G6679" t="str">
            <v>FT83984</v>
          </cell>
          <cell r="H6679">
            <v>44960</v>
          </cell>
          <cell r="I6679" t="str">
            <v>ENTREGADO</v>
          </cell>
          <cell r="J6679">
            <v>44964</v>
          </cell>
          <cell r="K6679" t="str">
            <v>GLADIS ESTHELA VELASCO ANDRADE</v>
          </cell>
          <cell r="L6679" t="str">
            <v>LA ARGELIA CALLE SIGSIPAMBA S19 45 Y PUEBLO VIEJO</v>
          </cell>
        </row>
        <row r="6680">
          <cell r="A6680" t="str">
            <v>2023-01362</v>
          </cell>
          <cell r="B6680">
            <v>509604</v>
          </cell>
          <cell r="C6680" t="str">
            <v>2023-01362</v>
          </cell>
          <cell r="D6680" t="str">
            <v>MOVISTAR</v>
          </cell>
          <cell r="E6680" t="str">
            <v>DESPACHO</v>
          </cell>
          <cell r="F6680" t="str">
            <v>NORMAL</v>
          </cell>
          <cell r="G6680" t="str">
            <v>FT84054</v>
          </cell>
          <cell r="H6680">
            <v>44960</v>
          </cell>
          <cell r="I6680" t="str">
            <v>ENTREGADO</v>
          </cell>
          <cell r="J6680">
            <v>44963</v>
          </cell>
          <cell r="K6680" t="str">
            <v>AUTOSERVICIOS QUITO_PAOLA MORETA</v>
          </cell>
          <cell r="L6680" t="str">
            <v>AV. AMAZONAS N21-147 Y ROCA EDEF RIO AMAZONA PISO 6 OFICINA 620</v>
          </cell>
        </row>
        <row r="6681">
          <cell r="A6681" t="str">
            <v>2023-01363</v>
          </cell>
          <cell r="B6681">
            <v>509605</v>
          </cell>
          <cell r="C6681" t="str">
            <v>2023-01363</v>
          </cell>
          <cell r="D6681" t="str">
            <v>TUENTI</v>
          </cell>
          <cell r="E6681" t="str">
            <v>DESPACHO</v>
          </cell>
          <cell r="F6681" t="str">
            <v>NORMAL</v>
          </cell>
          <cell r="G6681" t="str">
            <v>031080202301363</v>
          </cell>
          <cell r="H6681">
            <v>44960</v>
          </cell>
          <cell r="I6681" t="str">
            <v>ENTREGADO</v>
          </cell>
          <cell r="J6681">
            <v>44964</v>
          </cell>
          <cell r="K6681" t="str">
            <v>TECECAB CANAL MODERNO MANTA_BRYAN LEDESMA</v>
          </cell>
          <cell r="L6681" t="str">
            <v>Sector El Murcielago - Calle M2 y Calle 23, Edificio Manta Business Center, 4to piso , Oficina 404 – MANTA – MANABI</v>
          </cell>
        </row>
        <row r="6682">
          <cell r="A6682" t="str">
            <v>2023-01364</v>
          </cell>
          <cell r="B6682">
            <v>509606</v>
          </cell>
          <cell r="C6682" t="str">
            <v>2023-01364</v>
          </cell>
          <cell r="D6682" t="str">
            <v>MOVISTAR</v>
          </cell>
          <cell r="E6682" t="str">
            <v>DESPACHO</v>
          </cell>
          <cell r="F6682" t="str">
            <v>NORMAL</v>
          </cell>
          <cell r="G6682" t="str">
            <v>031080202301364</v>
          </cell>
          <cell r="H6682">
            <v>44960</v>
          </cell>
          <cell r="I6682" t="str">
            <v>ENTREGADO</v>
          </cell>
          <cell r="J6682">
            <v>44964</v>
          </cell>
          <cell r="K6682" t="str">
            <v>PDV SMART STEPS COCA_LORENA JACKELINE RIVADENEIRA SALAS</v>
          </cell>
          <cell r="L6682" t="str">
            <v>AV. 9 DE OCTUBRE Y SIMON BOLIVAR JUNTO A FARMACIA SANA SANA</v>
          </cell>
        </row>
        <row r="6683">
          <cell r="A6683" t="str">
            <v>2023-01365</v>
          </cell>
          <cell r="B6683">
            <v>509607</v>
          </cell>
          <cell r="C6683" t="str">
            <v>2023-01365</v>
          </cell>
          <cell r="D6683" t="str">
            <v>MOVISTAR</v>
          </cell>
          <cell r="E6683" t="str">
            <v>DESPACHO</v>
          </cell>
          <cell r="F6683" t="str">
            <v>NORMAL</v>
          </cell>
          <cell r="G6683" t="str">
            <v>FT84021</v>
          </cell>
          <cell r="H6683">
            <v>44960</v>
          </cell>
          <cell r="I6683" t="str">
            <v>ENTREGADO</v>
          </cell>
          <cell r="J6683">
            <v>44964</v>
          </cell>
          <cell r="K6683" t="str">
            <v>ANGELO ORLANDO DURAN GYE_MANUEL JULIAN GONZALEZ RODRIGUEZ</v>
          </cell>
          <cell r="L6683" t="str">
            <v>LUIS URDANETA Y ESMERALDA EDIFICIO 1700 PISO 3 OFICINA 301</v>
          </cell>
        </row>
        <row r="6684">
          <cell r="A6684" t="str">
            <v>2023-01366</v>
          </cell>
          <cell r="B6684">
            <v>509608</v>
          </cell>
          <cell r="C6684" t="str">
            <v>2023-01366</v>
          </cell>
          <cell r="D6684" t="str">
            <v>MOVISTAR</v>
          </cell>
          <cell r="E6684" t="str">
            <v>DESPACHO</v>
          </cell>
          <cell r="F6684" t="str">
            <v>NORMAL</v>
          </cell>
          <cell r="G6684" t="str">
            <v>031080202301366</v>
          </cell>
          <cell r="H6684">
            <v>44960</v>
          </cell>
          <cell r="I6684" t="str">
            <v>ENTREGADO</v>
          </cell>
          <cell r="J6684">
            <v>44964</v>
          </cell>
          <cell r="K6684" t="str">
            <v>NORPHONE C.C. Shopping Duran_PAOLA MORAN</v>
          </cell>
          <cell r="L6684" t="str">
            <v>CC SHOPPING DURAN KILOMETRO 35 DE LA AUTOPISTA DURAN  BOLICHE56</v>
          </cell>
        </row>
        <row r="6685">
          <cell r="A6685" t="str">
            <v>2023-01367</v>
          </cell>
          <cell r="B6685">
            <v>509609</v>
          </cell>
          <cell r="C6685" t="str">
            <v>2023-01367</v>
          </cell>
          <cell r="D6685" t="str">
            <v>MOVISTAR</v>
          </cell>
          <cell r="E6685" t="str">
            <v>DESPACHO</v>
          </cell>
          <cell r="F6685" t="str">
            <v>NORMAL</v>
          </cell>
          <cell r="G6685" t="str">
            <v>031080202301367</v>
          </cell>
          <cell r="H6685">
            <v>44960</v>
          </cell>
          <cell r="I6685" t="str">
            <v>ENTREGADO</v>
          </cell>
          <cell r="J6685">
            <v>44961</v>
          </cell>
          <cell r="K6685" t="str">
            <v>AE NORPHONE PORTOVIEJO_JORGE EDUARDO GUZMAN BENITEZ</v>
          </cell>
          <cell r="L6685" t="str">
            <v>Av. America y, Jorge Washington, Portoviejo LOCAL 16 Y 17 PLANTA BAJA</v>
          </cell>
        </row>
        <row r="6686">
          <cell r="A6686" t="str">
            <v>2023-01368</v>
          </cell>
          <cell r="B6686">
            <v>509610</v>
          </cell>
          <cell r="C6686" t="str">
            <v>2023-01368</v>
          </cell>
          <cell r="D6686" t="str">
            <v>MOVISTAR</v>
          </cell>
          <cell r="E6686" t="str">
            <v>DESPACHO</v>
          </cell>
          <cell r="F6686" t="str">
            <v>NORMAL</v>
          </cell>
          <cell r="G6686" t="str">
            <v>031080202301368</v>
          </cell>
          <cell r="H6686">
            <v>44960</v>
          </cell>
          <cell r="I6686" t="str">
            <v>ENTREGADO</v>
          </cell>
          <cell r="J6686">
            <v>44961</v>
          </cell>
          <cell r="K6686" t="str">
            <v>CAVS AE NORPHONE EL CONDADO_PUSDA CHEZA ERIKA ELIZABETH</v>
          </cell>
          <cell r="L6686" t="str">
            <v>AVENIDA DE LA PRENSA Y AVENIDA KENNEDY CC CONDADO SHOPPING  LOCAL 314 FRENTE A KIA</v>
          </cell>
        </row>
        <row r="6687">
          <cell r="A6687" t="str">
            <v>2023-01369</v>
          </cell>
          <cell r="B6687">
            <v>509611</v>
          </cell>
          <cell r="C6687" t="str">
            <v>2023-01369</v>
          </cell>
          <cell r="D6687" t="str">
            <v>MOVISTAR</v>
          </cell>
          <cell r="E6687" t="str">
            <v>DESPACHO</v>
          </cell>
          <cell r="F6687" t="str">
            <v>NORMAL</v>
          </cell>
          <cell r="G6687" t="str">
            <v>031080202301369</v>
          </cell>
          <cell r="H6687">
            <v>44960</v>
          </cell>
          <cell r="I6687" t="str">
            <v>ENTREGADO</v>
          </cell>
          <cell r="J6687">
            <v>44961</v>
          </cell>
          <cell r="K6687" t="str">
            <v>NORPHONE C.C. PASEO SHOPPING LA LIBERTAD_LOURDES BRAVO</v>
          </cell>
          <cell r="L6687" t="str">
            <v xml:space="preserve">C.C. EL PASEO SHOPPING LA PENINSULA LOCAL 1 PLANTA BAJA BARRIO SAN FRANCISCO MZ 38. CALLE 9 </v>
          </cell>
        </row>
        <row r="6688">
          <cell r="A6688" t="str">
            <v>2023-01370</v>
          </cell>
          <cell r="B6688">
            <v>509612</v>
          </cell>
          <cell r="C6688" t="str">
            <v>2023-01370</v>
          </cell>
          <cell r="D6688" t="str">
            <v>MOVISTAR</v>
          </cell>
          <cell r="E6688" t="str">
            <v>DESPACHO</v>
          </cell>
          <cell r="F6688" t="str">
            <v>NORMAL</v>
          </cell>
          <cell r="G6688" t="str">
            <v>031080202301370</v>
          </cell>
          <cell r="H6688">
            <v>44960</v>
          </cell>
          <cell r="I6688" t="str">
            <v>ENTREGADO</v>
          </cell>
          <cell r="J6688">
            <v>44964</v>
          </cell>
          <cell r="K6688" t="str">
            <v>NORPHONE C.C. Riocentro Ceibos_PAOLA MORAN</v>
          </cell>
          <cell r="L6688" t="str">
            <v>C.C. RIOCENTRO CEIBOS LOCAL 28 AV DEL BOMBERO VIA A LA COSTA KM 65</v>
          </cell>
        </row>
        <row r="6689">
          <cell r="A6689" t="str">
            <v>2023-01371</v>
          </cell>
          <cell r="B6689">
            <v>509613</v>
          </cell>
          <cell r="C6689" t="str">
            <v>2023-01371</v>
          </cell>
          <cell r="D6689" t="str">
            <v>MOVISTAR</v>
          </cell>
          <cell r="E6689" t="str">
            <v>DESPACHO</v>
          </cell>
          <cell r="F6689" t="str">
            <v>NORMAL</v>
          </cell>
          <cell r="G6689" t="str">
            <v>FT84053</v>
          </cell>
          <cell r="H6689">
            <v>44960</v>
          </cell>
          <cell r="I6689" t="str">
            <v>ENTREGADO</v>
          </cell>
          <cell r="J6689">
            <v>44963</v>
          </cell>
          <cell r="K6689" t="str">
            <v>NORPHONE CALLE PICHINCHA_Gisela Aleaga</v>
          </cell>
          <cell r="L6689" t="str">
            <v>Republica del Salvador y Naciones Unidas SUYANA Torre Corporativa Piso 12</v>
          </cell>
        </row>
        <row r="6690">
          <cell r="A6690" t="str">
            <v>2023-01372</v>
          </cell>
          <cell r="B6690">
            <v>509614</v>
          </cell>
          <cell r="C6690" t="str">
            <v>2023-01372</v>
          </cell>
          <cell r="D6690" t="str">
            <v>MOVISTAR</v>
          </cell>
          <cell r="E6690" t="str">
            <v>DESPACHO</v>
          </cell>
          <cell r="F6690" t="str">
            <v>NORMAL</v>
          </cell>
          <cell r="G6690" t="str">
            <v>031080202301372</v>
          </cell>
          <cell r="H6690">
            <v>44960</v>
          </cell>
          <cell r="I6690" t="str">
            <v>ENTREGADO</v>
          </cell>
          <cell r="J6690">
            <v>44964</v>
          </cell>
          <cell r="K6690" t="str">
            <v>NORPHONE ZONIFICACION PICHINCHA_Gisela Aleaga</v>
          </cell>
          <cell r="L6690" t="str">
            <v>Republica del Salvador y Naciones Unidas SUYANA Torre Corporativa Piso 12</v>
          </cell>
        </row>
        <row r="6691">
          <cell r="A6691" t="str">
            <v>2023-01373</v>
          </cell>
          <cell r="B6691">
            <v>509615</v>
          </cell>
          <cell r="C6691" t="str">
            <v>2023-01373</v>
          </cell>
          <cell r="D6691" t="str">
            <v>MOVISTAR</v>
          </cell>
          <cell r="E6691" t="str">
            <v>DESPACHO</v>
          </cell>
          <cell r="F6691" t="str">
            <v>NORMAL</v>
          </cell>
          <cell r="G6691" t="str">
            <v>031080202301373</v>
          </cell>
          <cell r="H6691">
            <v>44960</v>
          </cell>
          <cell r="I6691" t="str">
            <v>ENTREGADO</v>
          </cell>
          <cell r="J6691">
            <v>44961</v>
          </cell>
          <cell r="K6691" t="str">
            <v>CELL EXPRESS LATACUNGA_XAVIER BENITEZ</v>
          </cell>
          <cell r="L6691" t="str">
            <v>AV GUAYAQUIL Y 2 DE MAYO LATACUNGA</v>
          </cell>
        </row>
        <row r="6692">
          <cell r="A6692" t="str">
            <v>2023-01374</v>
          </cell>
          <cell r="B6692">
            <v>509616</v>
          </cell>
          <cell r="C6692" t="str">
            <v>2023-01374</v>
          </cell>
          <cell r="D6692" t="str">
            <v>MOVISTAR</v>
          </cell>
          <cell r="E6692" t="str">
            <v>DESPACHO</v>
          </cell>
          <cell r="F6692" t="str">
            <v>NORMAL</v>
          </cell>
          <cell r="G6692" t="str">
            <v>031080202301374</v>
          </cell>
          <cell r="H6692">
            <v>44960</v>
          </cell>
          <cell r="I6692" t="str">
            <v>ENTREGADO</v>
          </cell>
          <cell r="J6692">
            <v>44961</v>
          </cell>
          <cell r="K6692" t="str">
            <v>PDV IBS RIOCENTRO 6 DE DICIEMBRE_JOSE LUIS CORAL MOLINA</v>
          </cell>
          <cell r="L6692" t="str">
            <v>AV. 6 DE DICIEMBRE Y TOMAS DE BERLANGA ESQUINA, CC COMERCIAL RIOCENTRO 6 DE DICIEMBRE, LOCAL 128 PLANTA PRIMER PISO</v>
          </cell>
        </row>
        <row r="6693">
          <cell r="A6693" t="str">
            <v>2023-01375</v>
          </cell>
          <cell r="B6693">
            <v>509617</v>
          </cell>
          <cell r="C6693" t="str">
            <v>2023-01375</v>
          </cell>
          <cell r="D6693" t="str">
            <v>TUENTI</v>
          </cell>
          <cell r="E6693" t="str">
            <v>DESPACHO</v>
          </cell>
          <cell r="F6693" t="str">
            <v>NORMAL</v>
          </cell>
          <cell r="G6693" t="str">
            <v>FT84056</v>
          </cell>
          <cell r="H6693">
            <v>44960</v>
          </cell>
          <cell r="I6693" t="str">
            <v>ENTREGADO</v>
          </cell>
          <cell r="J6693">
            <v>44963</v>
          </cell>
          <cell r="K6693" t="str">
            <v>CANAL MODERNO QUITO TUENTI_Paola Moreta</v>
          </cell>
          <cell r="L6693" t="str">
            <v>AV. AMAZONAS N21-147 Y ROCA EDEF RIO AMAZONA PISO 6 OFICINA 620</v>
          </cell>
        </row>
        <row r="6694">
          <cell r="A6694" t="str">
            <v>2023-01376</v>
          </cell>
          <cell r="B6694">
            <v>509618</v>
          </cell>
          <cell r="C6694" t="str">
            <v>2023-01376</v>
          </cell>
          <cell r="D6694" t="str">
            <v>TUENTI</v>
          </cell>
          <cell r="E6694" t="str">
            <v>DESPACHO</v>
          </cell>
          <cell r="F6694" t="str">
            <v>NORMAL</v>
          </cell>
          <cell r="G6694" t="str">
            <v>031080202301376</v>
          </cell>
          <cell r="H6694">
            <v>44960</v>
          </cell>
          <cell r="I6694" t="str">
            <v>ENTREGADO</v>
          </cell>
          <cell r="J6694">
            <v>44964</v>
          </cell>
          <cell r="K6694" t="str">
            <v>NORPHONE TUENTI - GUAYAS_ISAAC GAVILANEZ</v>
          </cell>
          <cell r="L6694" t="str">
            <v>AV. 9 de Octubre y Pedro Carbo (CAV MOVISTAR)</v>
          </cell>
        </row>
        <row r="6695">
          <cell r="A6695" t="str">
            <v>2023-01377</v>
          </cell>
          <cell r="B6695">
            <v>509619</v>
          </cell>
          <cell r="C6695" t="str">
            <v>2023-01377</v>
          </cell>
          <cell r="D6695" t="str">
            <v>TUENTI</v>
          </cell>
          <cell r="E6695" t="str">
            <v>DESPACHO</v>
          </cell>
          <cell r="F6695" t="str">
            <v>NORMAL</v>
          </cell>
          <cell r="G6695" t="str">
            <v>031080202301377</v>
          </cell>
          <cell r="H6695">
            <v>44960</v>
          </cell>
          <cell r="I6695" t="str">
            <v>ENTREGADO</v>
          </cell>
          <cell r="J6695">
            <v>44961</v>
          </cell>
          <cell r="K6695" t="str">
            <v>NORPHONE TUENTI - SANTA ELENA_ISAAC GAVILANEZ</v>
          </cell>
          <cell r="L6695" t="str">
            <v>C.C. Paseo Shopping Libertad CAV MOVISTAR: AV Carlos Espinosa E/ calle 10 y 11 C.C. Paseo Shopping Libertad</v>
          </cell>
        </row>
        <row r="6696">
          <cell r="A6696" t="str">
            <v>2023-01378</v>
          </cell>
          <cell r="B6696">
            <v>509620</v>
          </cell>
          <cell r="C6696" t="str">
            <v>2023-01378</v>
          </cell>
          <cell r="D6696" t="str">
            <v>TUENTI</v>
          </cell>
          <cell r="E6696" t="str">
            <v>DESPACHO</v>
          </cell>
          <cell r="F6696" t="str">
            <v>NORMAL</v>
          </cell>
          <cell r="G6696" t="str">
            <v>031080202301378</v>
          </cell>
          <cell r="H6696">
            <v>44960</v>
          </cell>
          <cell r="I6696" t="str">
            <v>ENTREGADO</v>
          </cell>
          <cell r="J6696">
            <v>44961</v>
          </cell>
          <cell r="K6696" t="str">
            <v>NORPHONE TUENTI CARCHI 2_CARLOS JOSE CAMPOVERDE BERRU</v>
          </cell>
          <cell r="L6696" t="str">
            <v>AV. MARIANO ACOSTA 2147 Y VICTOR GOMEZ JURADO</v>
          </cell>
        </row>
        <row r="6697">
          <cell r="A6697" t="str">
            <v>2023-01379</v>
          </cell>
          <cell r="B6697">
            <v>509621</v>
          </cell>
          <cell r="C6697" t="str">
            <v>2023-01379</v>
          </cell>
          <cell r="D6697" t="str">
            <v>TUENTI</v>
          </cell>
          <cell r="E6697" t="str">
            <v>DESPACHO</v>
          </cell>
          <cell r="F6697" t="str">
            <v>NORMAL</v>
          </cell>
          <cell r="G6697" t="str">
            <v>FT84073</v>
          </cell>
          <cell r="H6697">
            <v>44960</v>
          </cell>
          <cell r="I6697" t="str">
            <v>ENTREGADO</v>
          </cell>
          <cell r="J6697">
            <v>44963</v>
          </cell>
          <cell r="K6697" t="str">
            <v>NORPHONE TUENTI PICHINCHA_Gisela Aleaga</v>
          </cell>
          <cell r="L6697" t="str">
            <v>Republica del Salvador y Naciones Unidas SUYANA Torre Corporativa Piso 12</v>
          </cell>
        </row>
        <row r="6698">
          <cell r="A6698" t="str">
            <v>2023-01380</v>
          </cell>
          <cell r="B6698">
            <v>509622</v>
          </cell>
          <cell r="C6698" t="str">
            <v>2023-01380</v>
          </cell>
          <cell r="D6698" t="str">
            <v>TUENTI</v>
          </cell>
          <cell r="E6698" t="str">
            <v>DESPACHO</v>
          </cell>
          <cell r="F6698" t="str">
            <v>NORMAL</v>
          </cell>
          <cell r="G6698" t="str">
            <v>FT84055</v>
          </cell>
          <cell r="H6698">
            <v>44960</v>
          </cell>
          <cell r="I6698" t="str">
            <v>ENTREGADO</v>
          </cell>
          <cell r="J6698">
            <v>44963</v>
          </cell>
          <cell r="K6698" t="str">
            <v>AGILCOM UIO_AZUCENA LOPEZ</v>
          </cell>
          <cell r="L6698" t="str">
            <v>CALLE JUAN MONTALVO S2-60 Y OSWALDO GUAYASAMIN FRENTE A LA FARMACIA CRUZ CRUZ</v>
          </cell>
        </row>
        <row r="6699">
          <cell r="A6699" t="str">
            <v>2023-01381</v>
          </cell>
          <cell r="B6699">
            <v>509623</v>
          </cell>
          <cell r="C6699" t="str">
            <v>2023-01381</v>
          </cell>
          <cell r="D6699" t="str">
            <v>TUENTI</v>
          </cell>
          <cell r="E6699" t="str">
            <v>DESPACHO</v>
          </cell>
          <cell r="F6699" t="str">
            <v>NORMAL</v>
          </cell>
          <cell r="G6699" t="str">
            <v>031080202301381</v>
          </cell>
          <cell r="H6699">
            <v>44960</v>
          </cell>
          <cell r="I6699" t="str">
            <v>ENTREGADO</v>
          </cell>
          <cell r="J6699">
            <v>44961</v>
          </cell>
          <cell r="K6699" t="str">
            <v>DISTRIMARKET TUENTI GUAYAQUIL_DIEXY ALEXANDRA ALMEIDA GUZMAN</v>
          </cell>
          <cell r="L6699" t="str">
            <v>SAUCES 6 MZ 259 V 16</v>
          </cell>
        </row>
        <row r="6700">
          <cell r="A6700" t="str">
            <v>2023-01359</v>
          </cell>
          <cell r="B6700">
            <v>509601</v>
          </cell>
          <cell r="C6700" t="str">
            <v>2023-01359</v>
          </cell>
          <cell r="D6700" t="str">
            <v>MOVISTAR</v>
          </cell>
          <cell r="E6700" t="str">
            <v>DESPACHO</v>
          </cell>
          <cell r="F6700" t="str">
            <v>NORMAL</v>
          </cell>
          <cell r="G6700" t="str">
            <v>031080202301359</v>
          </cell>
          <cell r="H6700">
            <v>44960</v>
          </cell>
          <cell r="I6700" t="str">
            <v>ENTREGADO</v>
          </cell>
          <cell r="J6700">
            <v>44964</v>
          </cell>
          <cell r="K6700" t="str">
            <v>TECECAB AUTOSERVICIOS MANTA_BRYAN LEDESMA</v>
          </cell>
          <cell r="L6700" t="str">
            <v>Avenida 24 y Calle M3, Barrio El Murcielago, Manta  Business Center</v>
          </cell>
        </row>
        <row r="6701">
          <cell r="A6701" t="str">
            <v>2023-01360</v>
          </cell>
          <cell r="B6701">
            <v>509602</v>
          </cell>
          <cell r="C6701" t="str">
            <v>2023-01360</v>
          </cell>
          <cell r="D6701" t="str">
            <v>MOVISTAR</v>
          </cell>
          <cell r="E6701" t="str">
            <v>DESPACHO</v>
          </cell>
          <cell r="F6701" t="str">
            <v>NORMAL</v>
          </cell>
          <cell r="G6701" t="str">
            <v>031080202301360</v>
          </cell>
          <cell r="H6701">
            <v>44960</v>
          </cell>
          <cell r="I6701" t="str">
            <v>ENTREGADO</v>
          </cell>
          <cell r="J6701">
            <v>44961</v>
          </cell>
          <cell r="K6701" t="str">
            <v>CORPORATIVO ROMERO RYRTECH S.A.S (SHOPPING QUEVEDO)_MAURENY ROMERO</v>
          </cell>
          <cell r="L6701" t="str">
            <v xml:space="preserve">km 1.5 vIa a Sto Domingo y Patria Nueva, Av. Walter Andrade </v>
          </cell>
        </row>
        <row r="6702">
          <cell r="A6702" t="str">
            <v>2023-01361</v>
          </cell>
          <cell r="B6702">
            <v>509603</v>
          </cell>
          <cell r="C6702" t="str">
            <v>2023-01361</v>
          </cell>
          <cell r="D6702" t="str">
            <v>MOVISTAR</v>
          </cell>
          <cell r="E6702" t="str">
            <v>DESPACHO</v>
          </cell>
          <cell r="F6702" t="str">
            <v>NORMAL</v>
          </cell>
          <cell r="G6702" t="str">
            <v>FT84066</v>
          </cell>
          <cell r="H6702">
            <v>44960</v>
          </cell>
          <cell r="I6702" t="str">
            <v>ENTREGADO</v>
          </cell>
          <cell r="J6702">
            <v>44963</v>
          </cell>
          <cell r="K6702" t="str">
            <v>AE CORPORATIVO ROMERO RYRTECH (MALL DEL SUR)_MAURENY ROMERO</v>
          </cell>
          <cell r="L6702" t="str">
            <v>Av. 25 de Julio y Ernesto Alban locales 111 y 112</v>
          </cell>
        </row>
        <row r="6703">
          <cell r="A6703" t="str">
            <v>GYE_TRASLADO</v>
          </cell>
          <cell r="B6703">
            <v>509600</v>
          </cell>
          <cell r="C6703" t="str">
            <v>GYE_TRASLADO</v>
          </cell>
          <cell r="D6703" t="str">
            <v>TEKMAN</v>
          </cell>
          <cell r="E6703" t="str">
            <v>DESPACHO</v>
          </cell>
          <cell r="F6703" t="str">
            <v>NORMAL</v>
          </cell>
          <cell r="H6703">
            <v>44960</v>
          </cell>
          <cell r="I6703" t="str">
            <v>ENTREGADO</v>
          </cell>
          <cell r="J6703">
            <v>44964</v>
          </cell>
          <cell r="K6703" t="str">
            <v>TEKMAN - FLEXNET GYE</v>
          </cell>
          <cell r="L6703" t="str">
            <v>FERNANDO GUTIERREZ HILL KM 81/2 VIA DAULE</v>
          </cell>
        </row>
        <row r="6704">
          <cell r="A6704" t="str">
            <v>ZTE_23_070</v>
          </cell>
          <cell r="B6704">
            <v>509599</v>
          </cell>
          <cell r="C6704" t="str">
            <v>ZTE_23_070</v>
          </cell>
          <cell r="D6704" t="str">
            <v>ZTECORP</v>
          </cell>
          <cell r="E6704" t="str">
            <v>DESPACHO</v>
          </cell>
          <cell r="F6704" t="str">
            <v>COURIER</v>
          </cell>
          <cell r="G6704" t="str">
            <v>83964</v>
          </cell>
          <cell r="H6704">
            <v>44960</v>
          </cell>
          <cell r="I6704" t="str">
            <v>ENTREGADO</v>
          </cell>
          <cell r="J6704">
            <v>44964</v>
          </cell>
          <cell r="K6704" t="str">
            <v>ZTE CORP</v>
          </cell>
          <cell r="L6704" t="str">
            <v xml:space="preserve">OFICINA DE ZTE: AV. REPÚBLICA DEL SALVADOR N34-229 Y MOSCÚ. EDIFICIO SAN SALVADOR   </v>
          </cell>
        </row>
        <row r="6705">
          <cell r="A6705" t="str">
            <v>SG_2023_197</v>
          </cell>
          <cell r="B6705">
            <v>509598</v>
          </cell>
          <cell r="C6705" t="str">
            <v>SG_2023_197</v>
          </cell>
          <cell r="D6705" t="str">
            <v>SG</v>
          </cell>
          <cell r="E6705" t="str">
            <v>DESPACHO</v>
          </cell>
          <cell r="F6705" t="str">
            <v>NORMAL</v>
          </cell>
          <cell r="G6705" t="str">
            <v>84068</v>
          </cell>
          <cell r="H6705">
            <v>44960</v>
          </cell>
          <cell r="I6705" t="str">
            <v>ENTREGADO</v>
          </cell>
          <cell r="J6705">
            <v>44963</v>
          </cell>
          <cell r="K6705" t="str">
            <v>NANCY MANZANO</v>
          </cell>
          <cell r="L6705" t="str">
            <v xml:space="preserve"> BARRIO. CIUDAD BICENTENARIO. CALLE. CUERO Y CAICEDO Y JUAN PÍO MONTUFAR. MANZANA 13, CASA 45. REF. FRENTE AL COLEGIO REPLICA MONTUFAR.</v>
          </cell>
        </row>
        <row r="6706">
          <cell r="A6706" t="str">
            <v>SG_2023_196</v>
          </cell>
          <cell r="B6706">
            <v>509597</v>
          </cell>
          <cell r="C6706" t="str">
            <v>SG_2023_196</v>
          </cell>
          <cell r="D6706" t="str">
            <v>SG</v>
          </cell>
          <cell r="E6706" t="str">
            <v>DESPACHO</v>
          </cell>
          <cell r="F6706" t="str">
            <v>NORMAL</v>
          </cell>
          <cell r="G6706" t="str">
            <v>84067</v>
          </cell>
          <cell r="H6706">
            <v>44960</v>
          </cell>
          <cell r="I6706" t="str">
            <v>ENTREGADO</v>
          </cell>
          <cell r="J6706">
            <v>44963</v>
          </cell>
          <cell r="K6706" t="str">
            <v>CARLOS CASTILLO / QUITO</v>
          </cell>
          <cell r="L6706" t="str">
            <v>AVENIDA AMERICA Y BUENOS AIRES FRENTE COMPAPEL DE LA BUENOS AIRES DIAGONAL A POLLO CARIOCO, EDIF. ROSADO DE 3 PISOS CON FACHADA DE ´PIEDRA PUERTA MARRON. TELF.: 093 906 0107</v>
          </cell>
        </row>
        <row r="6707">
          <cell r="A6707" t="str">
            <v>2493020</v>
          </cell>
          <cell r="B6707">
            <v>509596</v>
          </cell>
          <cell r="C6707" t="str">
            <v>2493020</v>
          </cell>
          <cell r="D6707" t="str">
            <v>MDELIVERY</v>
          </cell>
          <cell r="E6707" t="str">
            <v>DESPACHO</v>
          </cell>
          <cell r="F6707" t="str">
            <v>PREMIUM</v>
          </cell>
          <cell r="G6707" t="str">
            <v>FT83867</v>
          </cell>
          <cell r="H6707">
            <v>44960</v>
          </cell>
          <cell r="I6707" t="str">
            <v>ENTREGADO</v>
          </cell>
          <cell r="J6707">
            <v>44960</v>
          </cell>
          <cell r="K6707" t="str">
            <v>SANTIAGO PAZ Y MINO_SANTIAGO PAZ Y MINO</v>
          </cell>
          <cell r="L6707" t="str">
            <v>URBANIZACION LA FLORENCIA CONJUNTO ALSACIA CASA 4 CUMBAYA VIA LUMBISI JUNTO AL COLEGIO ALEMAN</v>
          </cell>
        </row>
        <row r="6708">
          <cell r="A6708" t="str">
            <v>QUITO_8</v>
          </cell>
          <cell r="B6708">
            <v>509595</v>
          </cell>
          <cell r="C6708" t="str">
            <v>QUITO_8</v>
          </cell>
          <cell r="D6708" t="str">
            <v>CARESTINO</v>
          </cell>
          <cell r="E6708" t="str">
            <v>DESPACHO</v>
          </cell>
          <cell r="G6708" t="str">
            <v>FT84435</v>
          </cell>
          <cell r="H6708">
            <v>44960</v>
          </cell>
          <cell r="I6708" t="str">
            <v>ENTREGADO</v>
          </cell>
          <cell r="J6708">
            <v>44966</v>
          </cell>
          <cell r="K6708" t="str">
            <v>TIENDA CARESTINO</v>
          </cell>
          <cell r="L6708" t="str">
            <v>LOCAL NRO 1, EDIFICIO TITANIUM PLAZA, AVENIDA REPUBLICA, PARROQUIA INAQUITO</v>
          </cell>
        </row>
        <row r="6709">
          <cell r="A6709" t="str">
            <v>23-285</v>
          </cell>
          <cell r="B6709">
            <v>509585</v>
          </cell>
          <cell r="C6709" t="str">
            <v>23-285</v>
          </cell>
          <cell r="D6709" t="str">
            <v>VENTURA</v>
          </cell>
          <cell r="E6709" t="str">
            <v>DESPACHO</v>
          </cell>
          <cell r="F6709" t="str">
            <v>NORMAL</v>
          </cell>
          <cell r="G6709" t="str">
            <v>IC6511</v>
          </cell>
          <cell r="H6709">
            <v>44960</v>
          </cell>
          <cell r="I6709" t="str">
            <v>ENTREGADO</v>
          </cell>
          <cell r="J6709">
            <v>44963</v>
          </cell>
          <cell r="K6709" t="str">
            <v>PROAUTO C.A. CUENCA</v>
          </cell>
          <cell r="L6709" t="str">
            <v>AV. GIL RAMIREZ DAVALOS Y TURUHAYCO</v>
          </cell>
        </row>
        <row r="6710">
          <cell r="A6710" t="str">
            <v>23-278</v>
          </cell>
          <cell r="B6710">
            <v>509586</v>
          </cell>
          <cell r="C6710" t="str">
            <v>23-278</v>
          </cell>
          <cell r="D6710" t="str">
            <v>VENTURA</v>
          </cell>
          <cell r="E6710" t="str">
            <v>DESPACHO</v>
          </cell>
          <cell r="F6710" t="str">
            <v>NORMAL</v>
          </cell>
          <cell r="G6710" t="str">
            <v>FT83993</v>
          </cell>
          <cell r="H6710">
            <v>44960</v>
          </cell>
          <cell r="I6710" t="str">
            <v>ENTREGADO</v>
          </cell>
          <cell r="J6710">
            <v>44963</v>
          </cell>
          <cell r="K6710" t="str">
            <v>ASSA CUMBAYA</v>
          </cell>
          <cell r="L6710" t="str">
            <v>AV INTEROCEANICA Y PASAJE LEONIDAS PLAZA</v>
          </cell>
        </row>
        <row r="6711">
          <cell r="A6711" t="str">
            <v>23-279</v>
          </cell>
          <cell r="B6711">
            <v>509587</v>
          </cell>
          <cell r="C6711" t="str">
            <v>23-279</v>
          </cell>
          <cell r="D6711" t="str">
            <v>VENTURA</v>
          </cell>
          <cell r="E6711" t="str">
            <v>DESPACHO</v>
          </cell>
          <cell r="F6711" t="str">
            <v>NORMAL</v>
          </cell>
          <cell r="G6711" t="str">
            <v>031002004237644</v>
          </cell>
          <cell r="H6711">
            <v>44960</v>
          </cell>
          <cell r="I6711" t="str">
            <v>ENTREGADO</v>
          </cell>
          <cell r="J6711">
            <v>44964</v>
          </cell>
          <cell r="K6711" t="str">
            <v>ASSA MIRAFLORES</v>
          </cell>
          <cell r="L6711" t="str">
            <v>AV FRANCISCO FLOR Y BOLIVAR</v>
          </cell>
        </row>
        <row r="6712">
          <cell r="A6712" t="str">
            <v>23-284</v>
          </cell>
          <cell r="B6712">
            <v>509588</v>
          </cell>
          <cell r="C6712" t="str">
            <v>23-284</v>
          </cell>
          <cell r="D6712" t="str">
            <v>VENTURA</v>
          </cell>
          <cell r="E6712" t="str">
            <v>DESPACHO</v>
          </cell>
          <cell r="F6712" t="str">
            <v>NORMAL</v>
          </cell>
          <cell r="G6712" t="str">
            <v>031002004237646</v>
          </cell>
          <cell r="H6712">
            <v>44960</v>
          </cell>
          <cell r="I6712" t="str">
            <v>ENTREGADO</v>
          </cell>
          <cell r="J6712">
            <v>44964</v>
          </cell>
          <cell r="K6712" t="str">
            <v>NORWAGEN</v>
          </cell>
          <cell r="L6712" t="str">
            <v>AV MARIANO ACOSTA # 1 Y LUIS JARAMILLO PEREZ</v>
          </cell>
        </row>
        <row r="6713">
          <cell r="A6713" t="str">
            <v>23-281</v>
          </cell>
          <cell r="B6713">
            <v>509589</v>
          </cell>
          <cell r="C6713" t="str">
            <v>23-281</v>
          </cell>
          <cell r="D6713" t="str">
            <v>VENTURA</v>
          </cell>
          <cell r="E6713" t="str">
            <v>DESPACHO</v>
          </cell>
          <cell r="F6713" t="str">
            <v>NORMAL</v>
          </cell>
          <cell r="G6713" t="str">
            <v>FT83995</v>
          </cell>
          <cell r="H6713">
            <v>44960</v>
          </cell>
          <cell r="I6713" t="str">
            <v>ENTREGADO</v>
          </cell>
          <cell r="J6713">
            <v>44963</v>
          </cell>
          <cell r="K6713" t="str">
            <v>ECUAWAGEN</v>
          </cell>
          <cell r="L6713" t="str">
            <v> AV. DE LOS GRANADOS E14-70 E ISLA MARCHENA.</v>
          </cell>
        </row>
        <row r="6714">
          <cell r="A6714" t="str">
            <v>23-286</v>
          </cell>
          <cell r="B6714">
            <v>509590</v>
          </cell>
          <cell r="C6714" t="str">
            <v>23-286</v>
          </cell>
          <cell r="D6714" t="str">
            <v>VENTURA</v>
          </cell>
          <cell r="E6714" t="str">
            <v>DESPACHO</v>
          </cell>
          <cell r="F6714" t="str">
            <v>NORMAL</v>
          </cell>
          <cell r="G6714" t="str">
            <v>FT83996</v>
          </cell>
          <cell r="H6714">
            <v>44960</v>
          </cell>
          <cell r="I6714" t="str">
            <v>ENTREGADO</v>
          </cell>
          <cell r="J6714">
            <v>44963</v>
          </cell>
          <cell r="K6714" t="str">
            <v>IMPOVENTURA</v>
          </cell>
          <cell r="L6714" t="str">
            <v>CALLE DEL ESTABLO Y DEL CHARRO</v>
          </cell>
        </row>
        <row r="6715">
          <cell r="A6715" t="str">
            <v>23-280</v>
          </cell>
          <cell r="B6715">
            <v>509591</v>
          </cell>
          <cell r="C6715" t="str">
            <v>23-280</v>
          </cell>
          <cell r="D6715" t="str">
            <v>VENTURA</v>
          </cell>
          <cell r="E6715" t="str">
            <v>DESPACHO</v>
          </cell>
          <cell r="F6715" t="str">
            <v>NORMAL</v>
          </cell>
          <cell r="G6715" t="str">
            <v>FT83994</v>
          </cell>
          <cell r="H6715">
            <v>44960</v>
          </cell>
          <cell r="I6715" t="str">
            <v>ENTREGADO</v>
          </cell>
          <cell r="J6715">
            <v>44963</v>
          </cell>
          <cell r="K6715" t="str">
            <v>DISMARKLUB GYE</v>
          </cell>
          <cell r="L6715" t="str">
            <v>AV. CARLOS JULIO AROSEMENA KM 11 ½</v>
          </cell>
        </row>
        <row r="6716">
          <cell r="A6716" t="str">
            <v>23-283</v>
          </cell>
          <cell r="B6716">
            <v>509592</v>
          </cell>
          <cell r="C6716" t="str">
            <v>23-283</v>
          </cell>
          <cell r="D6716" t="str">
            <v>VENTURA</v>
          </cell>
          <cell r="E6716" t="str">
            <v>DESPACHO</v>
          </cell>
          <cell r="F6716" t="str">
            <v>NORMAL</v>
          </cell>
          <cell r="G6716" t="str">
            <v>FT84023</v>
          </cell>
          <cell r="H6716">
            <v>44960</v>
          </cell>
          <cell r="I6716" t="str">
            <v>ENTREGADO</v>
          </cell>
          <cell r="J6716">
            <v>44963</v>
          </cell>
          <cell r="K6716" t="str">
            <v>MUNDO MOTRIZ</v>
          </cell>
          <cell r="L6716" t="str">
            <v>AV. ELOY ALFARO Y DE LAS ANONAS</v>
          </cell>
        </row>
        <row r="6717">
          <cell r="A6717" t="str">
            <v>23-277</v>
          </cell>
          <cell r="B6717">
            <v>509594</v>
          </cell>
          <cell r="C6717" t="str">
            <v>23-277</v>
          </cell>
          <cell r="D6717" t="str">
            <v>VENTURA</v>
          </cell>
          <cell r="E6717" t="str">
            <v>DESPACHO</v>
          </cell>
          <cell r="F6717" t="str">
            <v>NORMAL</v>
          </cell>
          <cell r="G6717" t="str">
            <v>031002004237645</v>
          </cell>
          <cell r="H6717">
            <v>44960</v>
          </cell>
          <cell r="I6717" t="str">
            <v>ENTREGADO</v>
          </cell>
          <cell r="J6717">
            <v>44961</v>
          </cell>
          <cell r="K6717" t="str">
            <v>ASSA AMBATO MATRIZ</v>
          </cell>
          <cell r="L6717" t="str">
            <v>AV. ATAHUALPA Y RIO GUAYLLABAMBA</v>
          </cell>
        </row>
        <row r="6718">
          <cell r="A6718" t="str">
            <v>MULTI_23_031&amp;032</v>
          </cell>
          <cell r="B6718">
            <v>509584</v>
          </cell>
          <cell r="C6718" t="str">
            <v>MULTI_23_031&amp;032</v>
          </cell>
          <cell r="D6718" t="str">
            <v>MULTIVAC</v>
          </cell>
          <cell r="E6718" t="str">
            <v>DESPACHO</v>
          </cell>
          <cell r="G6718" t="str">
            <v>FT83866</v>
          </cell>
          <cell r="H6718">
            <v>44960</v>
          </cell>
          <cell r="I6718" t="str">
            <v>ENTREGADO</v>
          </cell>
          <cell r="J6718">
            <v>44963</v>
          </cell>
          <cell r="K6718" t="str">
            <v>PRONACA UIO</v>
          </cell>
          <cell r="L6718" t="str">
            <v>PIFO KM24. VIA EL QUINCHE. PRONACA EMBUTIDOS. CARNASA.</v>
          </cell>
        </row>
        <row r="6719">
          <cell r="A6719" t="str">
            <v>20003091177987</v>
          </cell>
          <cell r="B6719">
            <v>509557</v>
          </cell>
          <cell r="C6719" t="str">
            <v>20003091177987</v>
          </cell>
          <cell r="D6719" t="str">
            <v>CONECEL</v>
          </cell>
          <cell r="E6719" t="str">
            <v>DESPACHO</v>
          </cell>
          <cell r="F6719" t="str">
            <v>NORMAL</v>
          </cell>
          <cell r="G6719" t="str">
            <v>GR20003091177987</v>
          </cell>
          <cell r="H6719">
            <v>44960</v>
          </cell>
          <cell r="I6719" t="str">
            <v>DEVOLUCION_EN_PROCESO</v>
          </cell>
          <cell r="J6719">
            <v>44970</v>
          </cell>
          <cell r="K6719" t="str">
            <v xml:space="preserve">ANDREA VIVIANA DUMER SEVALLOS / </v>
          </cell>
          <cell r="L6719" t="str">
            <v>PUYO / PUYO / CALLE CACIQUE NAYAPI Y HUGO ORTIZ CASA DE DOS PISOS COLOR BLANCO JUNTO A LA IGLESIA DEL PUYO</v>
          </cell>
        </row>
        <row r="6720">
          <cell r="A6720" t="str">
            <v>20003097580165</v>
          </cell>
          <cell r="B6720">
            <v>509562</v>
          </cell>
          <cell r="C6720" t="str">
            <v>20003097580165</v>
          </cell>
          <cell r="D6720" t="str">
            <v>CONECEL</v>
          </cell>
          <cell r="E6720" t="str">
            <v>DESPACHO</v>
          </cell>
          <cell r="F6720" t="str">
            <v>NORMAL</v>
          </cell>
          <cell r="H6720">
            <v>44960</v>
          </cell>
          <cell r="I6720" t="str">
            <v>DEVOLUCION_EN_PROCESO</v>
          </cell>
          <cell r="J6720">
            <v>44972</v>
          </cell>
          <cell r="K6720" t="str">
            <v xml:space="preserve">ROCIO MARIBEL GARCIA LALANGUI / </v>
          </cell>
          <cell r="L6720" t="str">
            <v>FRACISCO DE ORELLANA / FRANCISCO DE ORELLANA / CALLES FRAY GASPAR DE CARVAJAL, ENTRE QUITO Y NAPO/CASA CREMA DE 2 PISOS JUNTO A ESPOCH/</v>
          </cell>
        </row>
        <row r="6721">
          <cell r="A6721" t="str">
            <v>20003099649259</v>
          </cell>
          <cell r="B6721">
            <v>509578</v>
          </cell>
          <cell r="C6721" t="str">
            <v>20003099649259</v>
          </cell>
          <cell r="D6721" t="str">
            <v>CONECEL</v>
          </cell>
          <cell r="E6721" t="str">
            <v>DESPACHO</v>
          </cell>
          <cell r="F6721" t="str">
            <v>NORMAL</v>
          </cell>
          <cell r="G6721" t="str">
            <v>GR20003099649259</v>
          </cell>
          <cell r="H6721">
            <v>44960</v>
          </cell>
          <cell r="I6721" t="str">
            <v>DEVOLUCION_EN_PROCESO</v>
          </cell>
          <cell r="J6721">
            <v>44970</v>
          </cell>
          <cell r="K6721" t="str">
            <v xml:space="preserve">DARWIN ALEJANDRO OJEDA CEDENO / </v>
          </cell>
          <cell r="L6721" t="str">
            <v>SANTO DOMINGO / SANTO DOMINGO / CALLE TUPAC YUPANQUI 754 Y CALLE SAN ANTONIO RECIBEN EN UNIVERSIDAD DE SANTO DOMINGO</v>
          </cell>
        </row>
        <row r="6722">
          <cell r="A6722" t="str">
            <v>20003098459659</v>
          </cell>
          <cell r="B6722">
            <v>509549</v>
          </cell>
          <cell r="C6722" t="str">
            <v>20003098459659</v>
          </cell>
          <cell r="D6722" t="str">
            <v>CONECEL</v>
          </cell>
          <cell r="E6722" t="str">
            <v>DESPACHO</v>
          </cell>
          <cell r="F6722" t="str">
            <v>NORMAL</v>
          </cell>
          <cell r="G6722" t="str">
            <v>031002004238112</v>
          </cell>
          <cell r="H6722">
            <v>44960</v>
          </cell>
          <cell r="I6722" t="str">
            <v>DEVOLUCION_EN_PROCESO</v>
          </cell>
          <cell r="J6722">
            <v>44970</v>
          </cell>
          <cell r="K6722" t="str">
            <v xml:space="preserve">ANA LUCIA LLUVAY BASANTES / </v>
          </cell>
          <cell r="L6722" t="str">
            <v>RIOBAMBA / VELOZ / CALLE BAHAMAS Y PUERTO RICO EN EL PASAJE 33 CASA DE UN PISO COLOR BLANCO CON PILARES AZULES FRENTE A LAS CANCHAS DE FUTBOL</v>
          </cell>
        </row>
        <row r="6723">
          <cell r="A6723" t="str">
            <v>PE_23_12</v>
          </cell>
          <cell r="B6723">
            <v>509547</v>
          </cell>
          <cell r="C6723" t="str">
            <v>PE_23_12</v>
          </cell>
          <cell r="D6723" t="str">
            <v>PE</v>
          </cell>
          <cell r="E6723" t="str">
            <v>DESPACHO</v>
          </cell>
          <cell r="F6723" t="str">
            <v>NORMAL</v>
          </cell>
          <cell r="G6723" t="str">
            <v>FT83865</v>
          </cell>
          <cell r="H6723">
            <v>44960</v>
          </cell>
          <cell r="I6723" t="str">
            <v>ENTREGADO</v>
          </cell>
          <cell r="J6723">
            <v>44964</v>
          </cell>
          <cell r="K6723" t="str">
            <v>LIBRERÍA STUDIUM</v>
          </cell>
          <cell r="L6723" t="str">
            <v xml:space="preserve">AV LEÓN FEBRES CORDERO RIBADENEYRA, SAMBORONDÓN,KM 11.5 VÍA LA AURORA,  C. C. AVALÓN PLAZA II LOCAL #2 PB </v>
          </cell>
        </row>
        <row r="6724">
          <cell r="A6724" t="str">
            <v>2492909</v>
          </cell>
          <cell r="B6724">
            <v>509505</v>
          </cell>
          <cell r="C6724" t="str">
            <v>2492909</v>
          </cell>
          <cell r="D6724" t="str">
            <v>MDELIVERY</v>
          </cell>
          <cell r="E6724" t="str">
            <v>DESPACHO</v>
          </cell>
          <cell r="F6724" t="str">
            <v>EXPRESS</v>
          </cell>
          <cell r="G6724" t="str">
            <v>FTR46087</v>
          </cell>
          <cell r="H6724">
            <v>44960</v>
          </cell>
          <cell r="I6724" t="str">
            <v>ENTREGADO</v>
          </cell>
          <cell r="J6724">
            <v>44960</v>
          </cell>
          <cell r="K6724" t="str">
            <v>DORIAN ECHEVERRIA_GINO FERNANDO PORTER BARONA</v>
          </cell>
          <cell r="L6724" t="str">
            <v>Av Republica del Salvador edificio metroplaza oficina 210</v>
          </cell>
        </row>
        <row r="6725">
          <cell r="A6725" t="str">
            <v>2492912</v>
          </cell>
          <cell r="B6725">
            <v>509506</v>
          </cell>
          <cell r="C6725" t="str">
            <v>2492912</v>
          </cell>
          <cell r="D6725" t="str">
            <v>MDELIVERY</v>
          </cell>
          <cell r="E6725" t="str">
            <v>DESPACHO</v>
          </cell>
          <cell r="F6725" t="str">
            <v>EXPRESS</v>
          </cell>
          <cell r="G6725" t="str">
            <v>FTR46098</v>
          </cell>
          <cell r="H6725">
            <v>44960</v>
          </cell>
          <cell r="I6725" t="str">
            <v>ENTREGADO</v>
          </cell>
          <cell r="J6725">
            <v>44960</v>
          </cell>
          <cell r="K6725" t="str">
            <v>JEFFERSON VEGA FERNANDO PINZON RECEPCION_Laboratorios Bago del Ecuador S A</v>
          </cell>
          <cell r="L6725" t="str">
            <v>AV 12 de Octubre E10 80 y Lizardo Garcia Edificio Alto Aragon P B Frente Supermaxi 12 de Oct</v>
          </cell>
        </row>
        <row r="6726">
          <cell r="A6726" t="str">
            <v>2492915</v>
          </cell>
          <cell r="B6726">
            <v>509507</v>
          </cell>
          <cell r="C6726" t="str">
            <v>2492915</v>
          </cell>
          <cell r="D6726" t="str">
            <v>MDELIVERY</v>
          </cell>
          <cell r="E6726" t="str">
            <v>DESPACHO</v>
          </cell>
          <cell r="F6726" t="str">
            <v>EXPRESS</v>
          </cell>
          <cell r="G6726" t="str">
            <v>FEX46105</v>
          </cell>
          <cell r="H6726">
            <v>44960</v>
          </cell>
          <cell r="I6726" t="str">
            <v>ENTREGADO</v>
          </cell>
          <cell r="J6726">
            <v>44963</v>
          </cell>
          <cell r="K6726" t="str">
            <v>CARRERA NARANJO ALEX MAURICIO_TECNISEGUROS S A AGENCIA ASESORA PRODUCTORA DE SE</v>
          </cell>
          <cell r="L6726" t="str">
            <v>Av Mariscal Sucre N70434 y Rio Peripa Edificio Toscana 3</v>
          </cell>
        </row>
        <row r="6727">
          <cell r="A6727" t="str">
            <v>2492916</v>
          </cell>
          <cell r="B6727">
            <v>509508</v>
          </cell>
          <cell r="C6727" t="str">
            <v>2492916</v>
          </cell>
          <cell r="D6727" t="str">
            <v>MDELIVERY</v>
          </cell>
          <cell r="E6727" t="str">
            <v>DESPACHO</v>
          </cell>
          <cell r="F6727" t="str">
            <v>EXPRESS</v>
          </cell>
          <cell r="G6727" t="str">
            <v>FTR46092</v>
          </cell>
          <cell r="H6727">
            <v>44960</v>
          </cell>
          <cell r="I6727" t="str">
            <v>ENTREGADO</v>
          </cell>
          <cell r="J6727">
            <v>44960</v>
          </cell>
          <cell r="K6727" t="str">
            <v xml:space="preserve">Andres Castro_HIBACHIECUADOR S A S </v>
          </cell>
          <cell r="L6727" t="str">
            <v>La Floresta calle Toledo N24 492 y Francisco Salazar Restaurante HIBACHI</v>
          </cell>
        </row>
        <row r="6728">
          <cell r="A6728" t="str">
            <v>2492917</v>
          </cell>
          <cell r="B6728">
            <v>509509</v>
          </cell>
          <cell r="C6728" t="str">
            <v>2492917</v>
          </cell>
          <cell r="D6728" t="str">
            <v>MDELIVERY</v>
          </cell>
          <cell r="E6728" t="str">
            <v>DESPACHO</v>
          </cell>
          <cell r="F6728" t="str">
            <v>EXPRESS</v>
          </cell>
          <cell r="G6728" t="str">
            <v>FTR46090</v>
          </cell>
          <cell r="H6728">
            <v>44960</v>
          </cell>
          <cell r="I6728" t="str">
            <v>ENTREGADO</v>
          </cell>
          <cell r="J6728">
            <v>44960</v>
          </cell>
          <cell r="K6728" t="str">
            <v>Daniela Cisneros_TECNOWEB SA</v>
          </cell>
          <cell r="L6728" t="str">
            <v>Isla Pinzon N43 34 y Tomas de Berlanga</v>
          </cell>
        </row>
        <row r="6729">
          <cell r="A6729" t="str">
            <v>2492918</v>
          </cell>
          <cell r="B6729">
            <v>509510</v>
          </cell>
          <cell r="C6729" t="str">
            <v>2492918</v>
          </cell>
          <cell r="D6729" t="str">
            <v>MDELIVERY</v>
          </cell>
          <cell r="E6729" t="str">
            <v>DESPACHO</v>
          </cell>
          <cell r="F6729" t="str">
            <v>EXPRESS</v>
          </cell>
          <cell r="G6729" t="str">
            <v>FTR46091</v>
          </cell>
          <cell r="H6729">
            <v>44960</v>
          </cell>
          <cell r="I6729" t="str">
            <v>ENTREGADO</v>
          </cell>
          <cell r="J6729">
            <v>44960</v>
          </cell>
          <cell r="K6729" t="str">
            <v xml:space="preserve">LESLY MENA_OPTICA LOS ANDES S A </v>
          </cell>
          <cell r="L6729" t="str">
            <v>IGNACIO SAN MARIN E330 Y JUAN GONZALES EDIFICIO METROPOLI 10MO PISO QUITO</v>
          </cell>
        </row>
        <row r="6730">
          <cell r="A6730" t="str">
            <v>2492919</v>
          </cell>
          <cell r="B6730">
            <v>509511</v>
          </cell>
          <cell r="C6730" t="str">
            <v>2492919</v>
          </cell>
          <cell r="D6730" t="str">
            <v>MDELIVERY</v>
          </cell>
          <cell r="E6730" t="str">
            <v>DESPACHO</v>
          </cell>
          <cell r="F6730" t="str">
            <v>EXPRESS</v>
          </cell>
          <cell r="G6730" t="str">
            <v>FTR46093</v>
          </cell>
          <cell r="H6730">
            <v>44960</v>
          </cell>
          <cell r="I6730" t="str">
            <v>ENTREGADO</v>
          </cell>
          <cell r="J6730">
            <v>44960</v>
          </cell>
          <cell r="K6730" t="str">
            <v xml:space="preserve">Rommel Acurio Vaca_ECUASANITAS S A </v>
          </cell>
          <cell r="L6730" t="str">
            <v>MARISCAL SUCRE RABIDA N26 71 Y PINTA EN ECUASANITAS</v>
          </cell>
        </row>
        <row r="6731">
          <cell r="A6731" t="str">
            <v>2492926</v>
          </cell>
          <cell r="B6731">
            <v>509512</v>
          </cell>
          <cell r="C6731" t="str">
            <v>2492926</v>
          </cell>
          <cell r="D6731" t="str">
            <v>MDELIVERY</v>
          </cell>
          <cell r="E6731" t="str">
            <v>DESPACHO</v>
          </cell>
          <cell r="F6731" t="str">
            <v>EXPRESS</v>
          </cell>
          <cell r="G6731" t="str">
            <v>FTR46099</v>
          </cell>
          <cell r="H6731">
            <v>44960</v>
          </cell>
          <cell r="I6731" t="str">
            <v>ENTREGADO</v>
          </cell>
          <cell r="J6731">
            <v>44960</v>
          </cell>
          <cell r="K6731" t="str">
            <v>David Chiriboga_EL NUEVO ALMACEN CIA LTDA</v>
          </cell>
          <cell r="L6731" t="str">
            <v>Av Amazonas y republica esquina centro comercial mall el jardin local Dormel PB</v>
          </cell>
        </row>
        <row r="6732">
          <cell r="A6732" t="str">
            <v>2492932</v>
          </cell>
          <cell r="B6732">
            <v>509513</v>
          </cell>
          <cell r="C6732" t="str">
            <v>2492932</v>
          </cell>
          <cell r="D6732" t="str">
            <v>MDELIVERY</v>
          </cell>
          <cell r="E6732" t="str">
            <v>DESPACHO</v>
          </cell>
          <cell r="F6732" t="str">
            <v>EXPRESS</v>
          </cell>
          <cell r="G6732" t="str">
            <v>FTR46088</v>
          </cell>
          <cell r="H6732">
            <v>44960</v>
          </cell>
          <cell r="I6732" t="str">
            <v>ENTREGADO</v>
          </cell>
          <cell r="J6732">
            <v>44960</v>
          </cell>
          <cell r="K6732" t="str">
            <v>ADRIANA PLAZA_JIJON FREILE MARIA CAROLINA</v>
          </cell>
          <cell r="L6732" t="str">
            <v>RUIZ DE CASTILLA N30 13 Y ANDAGOYA EDF EXPOCOLOR MZ OFICINA 3</v>
          </cell>
        </row>
        <row r="6733">
          <cell r="A6733" t="str">
            <v>2492936</v>
          </cell>
          <cell r="B6733">
            <v>509514</v>
          </cell>
          <cell r="C6733" t="str">
            <v>2492936</v>
          </cell>
          <cell r="D6733" t="str">
            <v>MDELIVERY</v>
          </cell>
          <cell r="E6733" t="str">
            <v>DESPACHO</v>
          </cell>
          <cell r="F6733" t="str">
            <v>EXPRESS</v>
          </cell>
          <cell r="G6733" t="str">
            <v>FTR46097</v>
          </cell>
          <cell r="H6733">
            <v>44960</v>
          </cell>
          <cell r="I6733" t="str">
            <v>ENTREGADO</v>
          </cell>
          <cell r="J6733">
            <v>44960</v>
          </cell>
          <cell r="K6733" t="str">
            <v xml:space="preserve"> FREDDY VINICIO JARAMILLO RECALDE_Sanulac Nutricion Ecuador S A </v>
          </cell>
          <cell r="L6733" t="str">
            <v>AV SAN SALVADOR Y LA PRADERA EDIFICIO OMEGA PISO 09 OFICINAS 907</v>
          </cell>
        </row>
        <row r="6734">
          <cell r="A6734" t="str">
            <v>2492938</v>
          </cell>
          <cell r="B6734">
            <v>509515</v>
          </cell>
          <cell r="C6734" t="str">
            <v>2492938</v>
          </cell>
          <cell r="D6734" t="str">
            <v>MDELIVERY</v>
          </cell>
          <cell r="E6734" t="str">
            <v>DESPACHO</v>
          </cell>
          <cell r="F6734" t="str">
            <v>EXPRESS</v>
          </cell>
          <cell r="G6734" t="str">
            <v>FEX46102</v>
          </cell>
          <cell r="H6734">
            <v>44960</v>
          </cell>
          <cell r="I6734" t="str">
            <v>ENTREGADO</v>
          </cell>
          <cell r="J6734">
            <v>44964</v>
          </cell>
          <cell r="K6734" t="str">
            <v>Marjorie Orellana_MAREAUTO SA</v>
          </cell>
          <cell r="L6734" t="str">
            <v>Av de los Granados E11 67 y de las hiedras esq Edificio Maresa</v>
          </cell>
        </row>
        <row r="6735">
          <cell r="A6735" t="str">
            <v>2492944</v>
          </cell>
          <cell r="B6735">
            <v>509516</v>
          </cell>
          <cell r="C6735" t="str">
            <v>2492944</v>
          </cell>
          <cell r="D6735" t="str">
            <v>MDELIVERY</v>
          </cell>
          <cell r="E6735" t="str">
            <v>DESPACHO</v>
          </cell>
          <cell r="F6735" t="str">
            <v>EXPRESS</v>
          </cell>
          <cell r="G6735" t="str">
            <v>FTR46096</v>
          </cell>
          <cell r="H6735">
            <v>44960</v>
          </cell>
          <cell r="I6735" t="str">
            <v>ENTREGADO</v>
          </cell>
          <cell r="J6735">
            <v>44960</v>
          </cell>
          <cell r="K6735" t="str">
            <v>JUAN PABLO PAZMINO TERAN_JUAN PABLO PAZMINO TERAN</v>
          </cell>
          <cell r="L6735" t="str">
            <v>PICHINCHA SECTOR MARIANA DE JESUS AV MARIANA DE JESUS Y JUAN ACEVEDO EDIFICO EUGENIO ESPEJO DE DOS PISOS SN ATRaS DEL HOSPITAL DE LA POLICIA NACIONAL AL LADO DEL HOSPITAL METROPOLITANO LLAMAR ANTES DE</v>
          </cell>
        </row>
        <row r="6736">
          <cell r="A6736" t="str">
            <v>2492946</v>
          </cell>
          <cell r="B6736">
            <v>509517</v>
          </cell>
          <cell r="C6736" t="str">
            <v>2492946</v>
          </cell>
          <cell r="D6736" t="str">
            <v>MDELIVERY</v>
          </cell>
          <cell r="E6736" t="str">
            <v>DESPACHO</v>
          </cell>
          <cell r="F6736" t="str">
            <v>EXPRESS</v>
          </cell>
          <cell r="G6736" t="str">
            <v>FTR46089</v>
          </cell>
          <cell r="H6736">
            <v>44960</v>
          </cell>
          <cell r="I6736" t="str">
            <v>ENTREGADO</v>
          </cell>
          <cell r="J6736">
            <v>44960</v>
          </cell>
          <cell r="K6736" t="str">
            <v>DAVID ZAMBRANO_DAVID EMILIO COTTO ZULETA</v>
          </cell>
          <cell r="L6736" t="str">
            <v>ALPALLANA Y FRANCISCO FLOR 615 CASA BLANCA DE DOS PISOS REDUGRASS</v>
          </cell>
        </row>
        <row r="6737">
          <cell r="A6737" t="str">
            <v>2492949</v>
          </cell>
          <cell r="B6737">
            <v>509518</v>
          </cell>
          <cell r="C6737" t="str">
            <v>2492949</v>
          </cell>
          <cell r="D6737" t="str">
            <v>MDELIVERY</v>
          </cell>
          <cell r="E6737" t="str">
            <v>DESPACHO</v>
          </cell>
          <cell r="F6737" t="str">
            <v>EXPRESS</v>
          </cell>
          <cell r="G6737" t="str">
            <v>FTR46094</v>
          </cell>
          <cell r="H6737">
            <v>44960</v>
          </cell>
          <cell r="I6737" t="str">
            <v>ENTREGADO</v>
          </cell>
          <cell r="J6737">
            <v>44960</v>
          </cell>
          <cell r="K6737" t="str">
            <v>Jorge Tul_WANDERLUSTRUSIA S A S</v>
          </cell>
          <cell r="L6737" t="str">
            <v xml:space="preserve">Alpallana 289 y Diego de Almagro 2do piso preguntar por Wanderlust gps 0 194232 78 484184 </v>
          </cell>
        </row>
        <row r="6738">
          <cell r="A6738" t="str">
            <v>2492954</v>
          </cell>
          <cell r="B6738">
            <v>509519</v>
          </cell>
          <cell r="C6738" t="str">
            <v>2492954</v>
          </cell>
          <cell r="D6738" t="str">
            <v>MDELIVERY</v>
          </cell>
          <cell r="E6738" t="str">
            <v>DESPACHO</v>
          </cell>
          <cell r="F6738" t="str">
            <v>EXPRESS</v>
          </cell>
          <cell r="G6738" t="str">
            <v>FTR46095</v>
          </cell>
          <cell r="H6738">
            <v>44960</v>
          </cell>
          <cell r="I6738" t="str">
            <v>ENTREGADO</v>
          </cell>
          <cell r="J6738">
            <v>44960</v>
          </cell>
          <cell r="K6738" t="str">
            <v>Gissela Patricia Atiencia Sigcho_COMITE DE EMPRESA DE LOS TRABAJADORES DE EMAAP Q</v>
          </cell>
          <cell r="L6738" t="str">
            <v>oficina principal CETEPMAPS calle obispo diaz de la Madrid 0e8 279 Gualberto arcos oficina 201 referencia diagonal al goe</v>
          </cell>
        </row>
        <row r="6739">
          <cell r="A6739" t="str">
            <v>2492969</v>
          </cell>
          <cell r="B6739">
            <v>509520</v>
          </cell>
          <cell r="C6739" t="str">
            <v>2492969</v>
          </cell>
          <cell r="D6739" t="str">
            <v>MDELIVERY</v>
          </cell>
          <cell r="E6739" t="str">
            <v>DESPACHO</v>
          </cell>
          <cell r="F6739" t="str">
            <v>EXPRESS</v>
          </cell>
          <cell r="G6739" t="str">
            <v>FEX46101</v>
          </cell>
          <cell r="H6739">
            <v>44960</v>
          </cell>
          <cell r="I6739" t="str">
            <v>ENTREGADO</v>
          </cell>
          <cell r="J6739">
            <v>44963</v>
          </cell>
          <cell r="K6739" t="str">
            <v>LUIS PATRICIO GAVILANES RON_LUIS PATRICIO GAVILANES RON</v>
          </cell>
          <cell r="L6739" t="str">
            <v>QUITO Av La prensa N4870 y Rio Topo junto al banco general RumiNahui casa de tres pisos al norte</v>
          </cell>
        </row>
        <row r="6740">
          <cell r="A6740" t="str">
            <v>2492908</v>
          </cell>
          <cell r="B6740">
            <v>509521</v>
          </cell>
          <cell r="C6740" t="str">
            <v>2492908</v>
          </cell>
          <cell r="D6740" t="str">
            <v>MDELIVERY</v>
          </cell>
          <cell r="E6740" t="str">
            <v>DESPACHO</v>
          </cell>
          <cell r="F6740" t="str">
            <v>NORMAL</v>
          </cell>
          <cell r="G6740" t="str">
            <v>FT83904</v>
          </cell>
          <cell r="H6740">
            <v>44960</v>
          </cell>
          <cell r="I6740" t="str">
            <v>ENTREGADO</v>
          </cell>
          <cell r="J6740">
            <v>44963</v>
          </cell>
          <cell r="K6740" t="str">
            <v>MARIA MAXIMA MERCADO AYOVI_MARIA MAXIMA MERCADO AYOVI</v>
          </cell>
          <cell r="L6740" t="str">
            <v>SECTOR JUAN MONTALVO COOPERATIVA PUEBLO Y SU REYNO MZ 1893 SL 9</v>
          </cell>
        </row>
        <row r="6741">
          <cell r="A6741" t="str">
            <v>2492910</v>
          </cell>
          <cell r="B6741">
            <v>509522</v>
          </cell>
          <cell r="C6741" t="str">
            <v>2492910</v>
          </cell>
          <cell r="D6741" t="str">
            <v>MDELIVERY</v>
          </cell>
          <cell r="E6741" t="str">
            <v>DESPACHO</v>
          </cell>
          <cell r="F6741" t="str">
            <v>NORMAL</v>
          </cell>
          <cell r="G6741" t="str">
            <v>FT83959</v>
          </cell>
          <cell r="H6741">
            <v>44960</v>
          </cell>
          <cell r="I6741" t="str">
            <v>ENTREGADO</v>
          </cell>
          <cell r="J6741">
            <v>44964</v>
          </cell>
          <cell r="K6741" t="str">
            <v>JOHANNA GALARZA MAYRA PUSDA_PROVEFARMA</v>
          </cell>
          <cell r="L6741" t="str">
            <v>CooporaciOn GPF Av de los Shyris KM 5 1 2 Via AmaguaNa BODEGAS DE PROVEFARMA</v>
          </cell>
        </row>
        <row r="6742">
          <cell r="A6742" t="str">
            <v>2492911</v>
          </cell>
          <cell r="B6742">
            <v>509523</v>
          </cell>
          <cell r="C6742" t="str">
            <v>2492911</v>
          </cell>
          <cell r="D6742" t="str">
            <v>MDELIVERY</v>
          </cell>
          <cell r="E6742" t="str">
            <v>DESPACHO</v>
          </cell>
          <cell r="F6742" t="str">
            <v>PREMIUM</v>
          </cell>
          <cell r="G6742" t="str">
            <v>FT83909</v>
          </cell>
          <cell r="H6742">
            <v>44960</v>
          </cell>
          <cell r="I6742" t="str">
            <v>ENTREGADO</v>
          </cell>
          <cell r="J6742">
            <v>44960</v>
          </cell>
          <cell r="K6742" t="str">
            <v>FRANCO DIRANI DE LA TORRE_FRANCO DIRANI DE LA TORRE</v>
          </cell>
          <cell r="L6742" t="str">
            <v>LORENZO GHIBERTI S10 56 CONJUNTO ZARAGOZA CASA 3 LA PRIMAVERA CUMBAYA</v>
          </cell>
        </row>
        <row r="6743">
          <cell r="A6743" t="str">
            <v>2492920</v>
          </cell>
          <cell r="B6743">
            <v>509524</v>
          </cell>
          <cell r="C6743" t="str">
            <v>2492920</v>
          </cell>
          <cell r="D6743" t="str">
            <v>MDELIVERY</v>
          </cell>
          <cell r="E6743" t="str">
            <v>DESPACHO</v>
          </cell>
          <cell r="F6743" t="str">
            <v>NORMAL</v>
          </cell>
          <cell r="G6743" t="str">
            <v>FT83958</v>
          </cell>
          <cell r="H6743">
            <v>44960</v>
          </cell>
          <cell r="I6743" t="str">
            <v>ENTREGADO</v>
          </cell>
          <cell r="J6743">
            <v>44963</v>
          </cell>
          <cell r="K6743" t="str">
            <v>CRISTIAN PAREDES_ DINERS CLUB DEL ECUADOR S A SOCIEDAD FINANCIERA</v>
          </cell>
          <cell r="L6743" t="str">
            <v>Amazonas y Pereira Matriz Banco Pichincha Av Piso 7</v>
          </cell>
        </row>
        <row r="6744">
          <cell r="A6744" t="str">
            <v>2492923</v>
          </cell>
          <cell r="B6744">
            <v>509525</v>
          </cell>
          <cell r="C6744" t="str">
            <v>2492923</v>
          </cell>
          <cell r="D6744" t="str">
            <v>MDELIVERY</v>
          </cell>
          <cell r="E6744" t="str">
            <v>DESPACHO</v>
          </cell>
          <cell r="F6744" t="str">
            <v>NORMAL</v>
          </cell>
          <cell r="G6744" t="str">
            <v>FT83911</v>
          </cell>
          <cell r="H6744">
            <v>44960</v>
          </cell>
          <cell r="I6744" t="str">
            <v>ENTREGADO</v>
          </cell>
          <cell r="J6744">
            <v>44963</v>
          </cell>
          <cell r="K6744" t="str">
            <v>SCHWEITZER MELO VIVIANA LICET_SCHWEITZER MELO VIVIANA LICET</v>
          </cell>
          <cell r="L6744" t="str">
            <v>PQA SAN ISIDRO DEL INCA SECTOR EL EDEN DE LOS PINOS E13 136 Y GUAYACANES REF CS 1PS BLANCO Y PUERTAS AZUL A 90MTROS HOSPITAL SOLCA</v>
          </cell>
        </row>
        <row r="6745">
          <cell r="A6745" t="str">
            <v>2492924</v>
          </cell>
          <cell r="B6745">
            <v>509526</v>
          </cell>
          <cell r="C6745" t="str">
            <v>2492924</v>
          </cell>
          <cell r="D6745" t="str">
            <v>MDELIVERY</v>
          </cell>
          <cell r="E6745" t="str">
            <v>DESPACHO</v>
          </cell>
          <cell r="F6745" t="str">
            <v>NORMAL</v>
          </cell>
          <cell r="G6745" t="str">
            <v>031080002492924/011002000075137</v>
          </cell>
          <cell r="H6745">
            <v>44960</v>
          </cell>
          <cell r="I6745" t="str">
            <v>ENTREGADO</v>
          </cell>
          <cell r="J6745">
            <v>44967</v>
          </cell>
          <cell r="K6745" t="str">
            <v>EDISON RAUL ARIAS TERAN_EDISON RAUL ARIAS TERAN</v>
          </cell>
          <cell r="L6745" t="str">
            <v>IMBABURA IBARRA OTAVALO CLIENTE SOLICITA RFETIRAR CHIP DE OFC CENTRAL OTAVALO</v>
          </cell>
        </row>
        <row r="6746">
          <cell r="A6746" t="str">
            <v>2492925</v>
          </cell>
          <cell r="B6746">
            <v>509527</v>
          </cell>
          <cell r="C6746" t="str">
            <v>2492925</v>
          </cell>
          <cell r="D6746" t="str">
            <v>MDELIVERY</v>
          </cell>
          <cell r="E6746" t="str">
            <v>DESPACHO</v>
          </cell>
          <cell r="F6746" t="str">
            <v>NORMAL</v>
          </cell>
          <cell r="G6746" t="str">
            <v>FT83906</v>
          </cell>
          <cell r="H6746">
            <v>44960</v>
          </cell>
          <cell r="I6746" t="str">
            <v>ENTREGADO</v>
          </cell>
          <cell r="J6746">
            <v>44963</v>
          </cell>
          <cell r="K6746" t="str">
            <v>DALEMBER EMMANUEL VERA VARGAS_DALEMBER EMMANUEL VERA VARGAS</v>
          </cell>
          <cell r="L6746" t="str">
            <v>GUAYAS GUAYAQUIL AVENIDA ERNESTO ALBAN Y PASAJE 18 0969580045 CARLOS VERA REFENCIA</v>
          </cell>
        </row>
        <row r="6747">
          <cell r="A6747" t="str">
            <v>2492928</v>
          </cell>
          <cell r="B6747">
            <v>509528</v>
          </cell>
          <cell r="C6747" t="str">
            <v>2492928</v>
          </cell>
          <cell r="D6747" t="str">
            <v>MDELIVERY</v>
          </cell>
          <cell r="E6747" t="str">
            <v>DESPACHO</v>
          </cell>
          <cell r="F6747" t="str">
            <v>NORMAL</v>
          </cell>
          <cell r="G6747" t="str">
            <v>FT83930</v>
          </cell>
          <cell r="H6747">
            <v>44960</v>
          </cell>
          <cell r="I6747" t="str">
            <v>ENTREGADO</v>
          </cell>
          <cell r="J6747">
            <v>44964</v>
          </cell>
          <cell r="K6747" t="str">
            <v xml:space="preserve">FANNY REVELO LEYDI MONTE_MEGADATOS S A </v>
          </cell>
          <cell r="L6747" t="str">
            <v>PICHINCHA QUITO NuNez de Vela E3 13 y Atahualpa Ed Torre del puente 3er piso Quito</v>
          </cell>
        </row>
        <row r="6748">
          <cell r="A6748" t="str">
            <v>2492930</v>
          </cell>
          <cell r="B6748">
            <v>509529</v>
          </cell>
          <cell r="C6748" t="str">
            <v>2492930</v>
          </cell>
          <cell r="D6748" t="str">
            <v>MDELIVERY</v>
          </cell>
          <cell r="E6748" t="str">
            <v>DESPACHO</v>
          </cell>
          <cell r="F6748" t="str">
            <v>NORMAL</v>
          </cell>
          <cell r="G6748" t="str">
            <v>FT83912</v>
          </cell>
          <cell r="H6748">
            <v>44960</v>
          </cell>
          <cell r="I6748" t="str">
            <v>ENTREGADO</v>
          </cell>
          <cell r="J6748">
            <v>44963</v>
          </cell>
          <cell r="K6748" t="str">
            <v>MUNOZ GONZALEZ CRISTINA ALEXANDRA_MUNOZ GONZALEZ CRISTINA ALEXANDRA</v>
          </cell>
          <cell r="L6748" t="str">
            <v>PQA MARIANITO SECTOR NAPO CALLE UPANO Y PAUTE REF ENTREGA UPC MEXICO INSTITUCION POLICIA NACIONAL</v>
          </cell>
        </row>
        <row r="6749">
          <cell r="A6749" t="str">
            <v>2492931_1</v>
          </cell>
          <cell r="B6749">
            <v>509530</v>
          </cell>
          <cell r="C6749" t="str">
            <v>2492931_1</v>
          </cell>
          <cell r="D6749" t="str">
            <v>MDELIVERY</v>
          </cell>
          <cell r="E6749" t="str">
            <v>DESPACHO</v>
          </cell>
          <cell r="F6749" t="str">
            <v>NORMAL</v>
          </cell>
          <cell r="G6749" t="str">
            <v>FT83955</v>
          </cell>
          <cell r="H6749">
            <v>44960</v>
          </cell>
          <cell r="I6749" t="str">
            <v>ENTREGADO</v>
          </cell>
          <cell r="J6749">
            <v>44964</v>
          </cell>
          <cell r="K6749" t="str">
            <v xml:space="preserve">Andrea Paliz_SEGUROS EQUINOCCIAL S A </v>
          </cell>
          <cell r="L6749" t="str">
            <v xml:space="preserve"> Av Rumichaca Nan y Calle S41 Jardines de Ninallacta casa 323 </v>
          </cell>
        </row>
        <row r="6750">
          <cell r="A6750" t="str">
            <v>2492934</v>
          </cell>
          <cell r="B6750">
            <v>509531</v>
          </cell>
          <cell r="C6750" t="str">
            <v>2492934</v>
          </cell>
          <cell r="D6750" t="str">
            <v>MDELIVERY</v>
          </cell>
          <cell r="E6750" t="str">
            <v>DESPACHO</v>
          </cell>
          <cell r="F6750" t="str">
            <v>NORMAL</v>
          </cell>
          <cell r="G6750" t="str">
            <v>FT83954</v>
          </cell>
          <cell r="H6750">
            <v>44960</v>
          </cell>
          <cell r="I6750" t="str">
            <v>ENTREGADO</v>
          </cell>
          <cell r="J6750">
            <v>44964</v>
          </cell>
          <cell r="K6750" t="str">
            <v>Christian Eduardo Moreno Rivadeneira_Christian Eduardo Moreno Rivadeneira</v>
          </cell>
          <cell r="L6750" t="str">
            <v>Centro Corporativo Ekopark Torre 3 Planta Baja Av Simon Bolivar y via a Nayon</v>
          </cell>
        </row>
        <row r="6751">
          <cell r="A6751" t="str">
            <v>2492935</v>
          </cell>
          <cell r="B6751">
            <v>509532</v>
          </cell>
          <cell r="C6751" t="str">
            <v>2492935</v>
          </cell>
          <cell r="D6751" t="str">
            <v>MDELIVERY</v>
          </cell>
          <cell r="E6751" t="str">
            <v>DESPACHO</v>
          </cell>
          <cell r="F6751" t="str">
            <v>NORMAL</v>
          </cell>
          <cell r="G6751" t="str">
            <v>FT83956</v>
          </cell>
          <cell r="H6751">
            <v>44960</v>
          </cell>
          <cell r="I6751" t="str">
            <v>ENTREGADO</v>
          </cell>
          <cell r="J6751">
            <v>44963</v>
          </cell>
          <cell r="K6751" t="str">
            <v>VICKY MUELA_COMITE DE EMPRESA DE LOS TRABAJADORES DE LA EMPRESA</v>
          </cell>
          <cell r="L6751" t="str">
            <v>Via AmaguaNa km 25 empresa FV</v>
          </cell>
        </row>
        <row r="6752">
          <cell r="A6752" t="str">
            <v>2492937</v>
          </cell>
          <cell r="B6752">
            <v>509533</v>
          </cell>
          <cell r="C6752" t="str">
            <v>2492937</v>
          </cell>
          <cell r="D6752" t="str">
            <v>MDELIVERY</v>
          </cell>
          <cell r="E6752" t="str">
            <v>DESPACHO</v>
          </cell>
          <cell r="F6752" t="str">
            <v>NORMAL</v>
          </cell>
          <cell r="G6752" t="str">
            <v>FT83898</v>
          </cell>
          <cell r="H6752">
            <v>44960</v>
          </cell>
          <cell r="I6752" t="str">
            <v>ENTREGADO</v>
          </cell>
          <cell r="J6752">
            <v>44963</v>
          </cell>
          <cell r="K6752" t="str">
            <v xml:space="preserve">Priscila Quillupangui_COMPUHELP S A </v>
          </cell>
          <cell r="L6752" t="str">
            <v xml:space="preserve">cdla Adace mz 25 solar 5 diagonal a Omni Hospital frente a Tecnomega </v>
          </cell>
        </row>
        <row r="6753">
          <cell r="A6753" t="str">
            <v>2492939</v>
          </cell>
          <cell r="B6753">
            <v>509534</v>
          </cell>
          <cell r="C6753" t="str">
            <v>2492939</v>
          </cell>
          <cell r="D6753" t="str">
            <v>MDELIVERY</v>
          </cell>
          <cell r="E6753" t="str">
            <v>DESPACHO</v>
          </cell>
          <cell r="F6753" t="str">
            <v>NORMAL</v>
          </cell>
          <cell r="G6753" t="str">
            <v>FT83900</v>
          </cell>
          <cell r="H6753">
            <v>44960</v>
          </cell>
          <cell r="I6753" t="str">
            <v>ENTREGADO</v>
          </cell>
          <cell r="J6753">
            <v>44964</v>
          </cell>
          <cell r="K6753" t="str">
            <v>CESAR SORIANO_SINDICATO PROVINCIALDE TRABAJADORES DE LA EMPRESA</v>
          </cell>
          <cell r="L6753" t="str">
            <v>KM 7 5 VIA A LA COSTA INGRESE X DURAGS LA EMP TIENE ROTULOS DE TERMO ELECTRICA DJ</v>
          </cell>
        </row>
        <row r="6754">
          <cell r="A6754" t="str">
            <v>2492941</v>
          </cell>
          <cell r="B6754">
            <v>509535</v>
          </cell>
          <cell r="C6754" t="str">
            <v>2492941</v>
          </cell>
          <cell r="D6754" t="str">
            <v>MDELIVERY</v>
          </cell>
          <cell r="E6754" t="str">
            <v>DESPACHO</v>
          </cell>
          <cell r="F6754" t="str">
            <v>NORMAL</v>
          </cell>
          <cell r="G6754" t="str">
            <v>FT83907</v>
          </cell>
          <cell r="H6754">
            <v>44960</v>
          </cell>
          <cell r="I6754" t="str">
            <v>ENTREGADO</v>
          </cell>
          <cell r="J6754">
            <v>44963</v>
          </cell>
          <cell r="K6754" t="str">
            <v>ERIC MERCADO O PEDRO ILLESCAS_KARLA NALLELY CARRASCO LEON</v>
          </cell>
          <cell r="L6754" t="str">
            <v>ciudadela 9 de octubre calle tercera villa 306 y avenida tercera sur de la ciudad casa de 2 pisos con rejas blancas</v>
          </cell>
        </row>
        <row r="6755">
          <cell r="A6755" t="str">
            <v>2492942</v>
          </cell>
          <cell r="B6755">
            <v>509536</v>
          </cell>
          <cell r="C6755" t="str">
            <v>2492942</v>
          </cell>
          <cell r="D6755" t="str">
            <v>MDELIVERY</v>
          </cell>
          <cell r="E6755" t="str">
            <v>DESPACHO</v>
          </cell>
          <cell r="F6755" t="str">
            <v>NORMAL</v>
          </cell>
          <cell r="G6755" t="str">
            <v>FT83903</v>
          </cell>
          <cell r="H6755">
            <v>44960</v>
          </cell>
          <cell r="I6755" t="str">
            <v>ENTREGADO</v>
          </cell>
          <cell r="J6755">
            <v>44963</v>
          </cell>
          <cell r="K6755" t="str">
            <v>ERIC MERCADO O PEDRO ILLESCAS_HITLER DIDARDIL CHAVEZ CORDOVA</v>
          </cell>
          <cell r="L6755" t="str">
            <v>ciudadela 9 de octubre calle tercera villa 306 y avenida tercera sur de la ciudad casa de 2 pisos con rejas blancas</v>
          </cell>
        </row>
        <row r="6756">
          <cell r="A6756" t="str">
            <v>2492943</v>
          </cell>
          <cell r="B6756">
            <v>509537</v>
          </cell>
          <cell r="C6756" t="str">
            <v>2492943</v>
          </cell>
          <cell r="D6756" t="str">
            <v>MDELIVERY</v>
          </cell>
          <cell r="E6756" t="str">
            <v>DESPACHO</v>
          </cell>
          <cell r="F6756" t="str">
            <v>NORMAL</v>
          </cell>
          <cell r="G6756" t="str">
            <v>FT83899</v>
          </cell>
          <cell r="H6756">
            <v>44960</v>
          </cell>
          <cell r="I6756" t="str">
            <v>ENTREGADO</v>
          </cell>
          <cell r="J6756">
            <v>44964</v>
          </cell>
          <cell r="K6756" t="str">
            <v>Veronica Molina o Aldo Ayala_BANCO DEL PACIFICO</v>
          </cell>
          <cell r="L6756" t="str">
            <v>P ICAZA 200 Y PEDRO CARBO MATRIZ BANCO DEL PACIFICO PISO 2 AREA BANCA EMPRESAS</v>
          </cell>
        </row>
        <row r="6757">
          <cell r="A6757" t="str">
            <v>2492945</v>
          </cell>
          <cell r="B6757">
            <v>509538</v>
          </cell>
          <cell r="C6757" t="str">
            <v>2492945</v>
          </cell>
          <cell r="D6757" t="str">
            <v>MDELIVERY</v>
          </cell>
          <cell r="E6757" t="str">
            <v>DESPACHO</v>
          </cell>
          <cell r="F6757" t="str">
            <v>NORMAL</v>
          </cell>
          <cell r="G6757" t="str">
            <v>FT83908</v>
          </cell>
          <cell r="H6757">
            <v>44960</v>
          </cell>
          <cell r="I6757" t="str">
            <v>ENTREGADO</v>
          </cell>
          <cell r="J6757">
            <v>44963</v>
          </cell>
          <cell r="K6757" t="str">
            <v>ERIC MERCADO O PEDRO ILLESCAS_ABRAHAM NILSON CEPEDA DUQUE</v>
          </cell>
          <cell r="L6757" t="str">
            <v>ciudadela 9 de octubre calle tercera villa 306 y avenida tercera sur de la ciudad casa de 2 pisos con rejas blancas</v>
          </cell>
        </row>
        <row r="6758">
          <cell r="A6758" t="str">
            <v>2492947</v>
          </cell>
          <cell r="B6758">
            <v>509539</v>
          </cell>
          <cell r="C6758" t="str">
            <v>2492947</v>
          </cell>
          <cell r="D6758" t="str">
            <v>MDELIVERY</v>
          </cell>
          <cell r="E6758" t="str">
            <v>DESPACHO</v>
          </cell>
          <cell r="F6758" t="str">
            <v>NORMAL</v>
          </cell>
          <cell r="G6758" t="str">
            <v>031080002492947</v>
          </cell>
          <cell r="H6758">
            <v>44960</v>
          </cell>
          <cell r="I6758" t="str">
            <v>DEVOLUCION_EN_PROCESO</v>
          </cell>
          <cell r="J6758">
            <v>44970</v>
          </cell>
          <cell r="K6758" t="str">
            <v>MARVIN VICENTE IZQUIERDO LAJE_MARVIN VICENTE IZQUIERDO LAJE</v>
          </cell>
          <cell r="L6758" t="str">
            <v>10 de agosto y bolivar en el chifa JUI LUANH</v>
          </cell>
        </row>
        <row r="6759">
          <cell r="A6759" t="str">
            <v>2492948</v>
          </cell>
          <cell r="B6759">
            <v>509540</v>
          </cell>
          <cell r="C6759" t="str">
            <v>2492948</v>
          </cell>
          <cell r="D6759" t="str">
            <v>MDELIVERY</v>
          </cell>
          <cell r="E6759" t="str">
            <v>DESPACHO</v>
          </cell>
          <cell r="F6759" t="str">
            <v>NORMAL</v>
          </cell>
          <cell r="G6759" t="str">
            <v>031080002492948</v>
          </cell>
          <cell r="H6759">
            <v>44960</v>
          </cell>
          <cell r="I6759" t="str">
            <v>ENTREGADO</v>
          </cell>
          <cell r="J6759">
            <v>44965</v>
          </cell>
          <cell r="K6759" t="str">
            <v xml:space="preserve"> CRISTHIAN EDUARDO CHANCAY MACIAS_ CRISTHIAN EDUARDO CHANCAY MACIAS</v>
          </cell>
          <cell r="L6759" t="str">
            <v>CALLE 17 Y AV 7 DETRAS DEL HOSTAL MILAN CASA BLANCA DE 2 PISOS</v>
          </cell>
        </row>
        <row r="6760">
          <cell r="A6760" t="str">
            <v>2492950</v>
          </cell>
          <cell r="B6760">
            <v>509541</v>
          </cell>
          <cell r="C6760" t="str">
            <v>2492950</v>
          </cell>
          <cell r="D6760" t="str">
            <v>MDELIVERY</v>
          </cell>
          <cell r="E6760" t="str">
            <v>DESPACHO</v>
          </cell>
          <cell r="F6760" t="str">
            <v>NORMAL</v>
          </cell>
          <cell r="G6760" t="str">
            <v>031080002492950</v>
          </cell>
          <cell r="H6760">
            <v>44960</v>
          </cell>
          <cell r="I6760" t="str">
            <v>ENTREGADO</v>
          </cell>
          <cell r="J6760">
            <v>44965</v>
          </cell>
          <cell r="K6760" t="str">
            <v>SANDER FABRICIO ZAMBRANO ZAMBRANO_SANDER FABRICIO ZAMBRANO ZAMBRANO</v>
          </cell>
          <cell r="L6760" t="str">
            <v>CALLE 301 402 ENTRE AV 200 Y J1 EN LA CASA COMUNITY</v>
          </cell>
        </row>
        <row r="6761">
          <cell r="A6761" t="str">
            <v>2492951</v>
          </cell>
          <cell r="B6761">
            <v>509542</v>
          </cell>
          <cell r="C6761" t="str">
            <v>2492951</v>
          </cell>
          <cell r="D6761" t="str">
            <v>MDELIVERY</v>
          </cell>
          <cell r="E6761" t="str">
            <v>DESPACHO</v>
          </cell>
          <cell r="F6761" t="str">
            <v>NORMAL</v>
          </cell>
          <cell r="G6761" t="str">
            <v>FT83905</v>
          </cell>
          <cell r="H6761">
            <v>44960</v>
          </cell>
          <cell r="I6761" t="str">
            <v>ENTREGADO</v>
          </cell>
          <cell r="J6761">
            <v>44963</v>
          </cell>
          <cell r="K6761" t="str">
            <v>ABDON FELIPE CAMPOS PENA_ABDON FELIPE CAMPOS PENA</v>
          </cell>
          <cell r="L6761" t="str">
            <v>GUAYAQUIL AV MACHALA Y CALLE CHEAPER NUMERO CASA 613 ENTRANDO POR LA ESQUINA DE LA CALLE CHEAPER HAY UN PARADERO DE LA METROVIA HACIA EL SUR LA TERCERA CASA</v>
          </cell>
        </row>
        <row r="6762">
          <cell r="A6762" t="str">
            <v>2492953</v>
          </cell>
          <cell r="B6762">
            <v>509544</v>
          </cell>
          <cell r="C6762" t="str">
            <v>2492953</v>
          </cell>
          <cell r="D6762" t="str">
            <v>MDELIVERY</v>
          </cell>
          <cell r="E6762" t="str">
            <v>DESPACHO</v>
          </cell>
          <cell r="F6762" t="str">
            <v>NORMAL</v>
          </cell>
          <cell r="G6762" t="str">
            <v>FT83901</v>
          </cell>
          <cell r="H6762">
            <v>44960</v>
          </cell>
          <cell r="I6762" t="str">
            <v>ENTREGADO</v>
          </cell>
          <cell r="J6762">
            <v>44963</v>
          </cell>
          <cell r="K6762" t="str">
            <v>Marjorie Chamba SHIRMA MANJARREZ_COMITE DE EMPRESA DE LOS TRABAJADORES DE CONTECON</v>
          </cell>
          <cell r="L6762" t="str">
            <v>Av 25 e julio diagonal a la primax Complejo de Ingenieros civiles del Guayas referencia pared y porton naranja Lunes a viernes Horario 9 30 a 17 30</v>
          </cell>
        </row>
        <row r="6763">
          <cell r="A6763" t="str">
            <v>2492971</v>
          </cell>
          <cell r="B6763">
            <v>509545</v>
          </cell>
          <cell r="C6763" t="str">
            <v>2492971</v>
          </cell>
          <cell r="D6763" t="str">
            <v>MDELIVERY</v>
          </cell>
          <cell r="E6763" t="str">
            <v>DESPACHO</v>
          </cell>
          <cell r="F6763" t="str">
            <v>NORMAL</v>
          </cell>
          <cell r="G6763" t="str">
            <v>FT83897</v>
          </cell>
          <cell r="H6763">
            <v>44960</v>
          </cell>
          <cell r="I6763" t="str">
            <v>ENTREGADO</v>
          </cell>
          <cell r="J6763">
            <v>44964</v>
          </cell>
          <cell r="K6763" t="str">
            <v xml:space="preserve">ALEXANDRA RAMIREZ o KARLA RUGEL_BANCO DEL PACIFICO S A </v>
          </cell>
          <cell r="L6763" t="str">
            <v>GUAYAS GUAYAQUIL P ICAZA 113 Y PANAMA EDIFICIO LA MONEDA PISO 2 AREA CONTACT CENTER</v>
          </cell>
        </row>
        <row r="6764">
          <cell r="A6764" t="str">
            <v>2492972</v>
          </cell>
          <cell r="B6764">
            <v>509546</v>
          </cell>
          <cell r="C6764" t="str">
            <v>2492972</v>
          </cell>
          <cell r="D6764" t="str">
            <v>MDELIVERY</v>
          </cell>
          <cell r="E6764" t="str">
            <v>DESPACHO</v>
          </cell>
          <cell r="F6764" t="str">
            <v>NORMAL</v>
          </cell>
          <cell r="G6764" t="str">
            <v>FT83902</v>
          </cell>
          <cell r="H6764">
            <v>44960</v>
          </cell>
          <cell r="I6764" t="str">
            <v>ENTREGADO</v>
          </cell>
          <cell r="J6764">
            <v>44964</v>
          </cell>
          <cell r="K6764" t="str">
            <v>Jennifer Carrion_CONSORCIO SGS REVISIONES TECNICAS</v>
          </cell>
          <cell r="L6764" t="str">
            <v>Autopista Narcisa de Jesus atras de la metrovia Consorcio SGS</v>
          </cell>
        </row>
        <row r="6765">
          <cell r="A6765" t="str">
            <v>2492904</v>
          </cell>
          <cell r="B6765">
            <v>509503</v>
          </cell>
          <cell r="C6765" t="str">
            <v>2492904</v>
          </cell>
          <cell r="D6765" t="str">
            <v>MDELIVERY</v>
          </cell>
          <cell r="E6765" t="str">
            <v>DESPACHO</v>
          </cell>
          <cell r="F6765" t="str">
            <v>EXPRESS</v>
          </cell>
          <cell r="G6765" t="str">
            <v>FEX46103</v>
          </cell>
          <cell r="H6765">
            <v>44960</v>
          </cell>
          <cell r="I6765" t="str">
            <v>ENTREGADO</v>
          </cell>
          <cell r="J6765">
            <v>44964</v>
          </cell>
          <cell r="K6765" t="str">
            <v>Giovanny PazmiNo_TECNISEGUROS S A AGENCIA ASESORA PRODUCTORA DE SE</v>
          </cell>
          <cell r="L6765" t="str">
            <v>De las Buganvillas N45 129 y De las Higueras Quito OFICINAS DE TECNISEGUROS</v>
          </cell>
        </row>
        <row r="6766">
          <cell r="A6766" t="str">
            <v>2492905</v>
          </cell>
          <cell r="B6766">
            <v>509504</v>
          </cell>
          <cell r="C6766" t="str">
            <v>2492905</v>
          </cell>
          <cell r="D6766" t="str">
            <v>MDELIVERY</v>
          </cell>
          <cell r="E6766" t="str">
            <v>DESPACHO</v>
          </cell>
          <cell r="F6766" t="str">
            <v>EXPRESS</v>
          </cell>
          <cell r="G6766" t="str">
            <v>FEX46104</v>
          </cell>
          <cell r="H6766">
            <v>44960</v>
          </cell>
          <cell r="I6766" t="str">
            <v>ENTREGADO</v>
          </cell>
          <cell r="J6766">
            <v>44960</v>
          </cell>
          <cell r="K6766" t="str">
            <v>SANTIAGO JACOME_PRODUCTOS AUTOADHESIVOS ARCLAD S A</v>
          </cell>
          <cell r="L6766" t="str">
            <v xml:space="preserve">Jose Andrade OE1 298 y Juan de Selis Sector Carcelen Frente a Maxipan </v>
          </cell>
        </row>
        <row r="6767">
          <cell r="A6767" t="str">
            <v>53622</v>
          </cell>
          <cell r="B6767">
            <v>509494</v>
          </cell>
          <cell r="C6767" t="str">
            <v>53622</v>
          </cell>
          <cell r="D6767" t="str">
            <v>DEGSO</v>
          </cell>
          <cell r="E6767" t="str">
            <v>DESPACHO</v>
          </cell>
          <cell r="F6767" t="str">
            <v>NORMAL</v>
          </cell>
          <cell r="G6767" t="str">
            <v>FT84057</v>
          </cell>
          <cell r="H6767">
            <v>44960</v>
          </cell>
          <cell r="I6767" t="str">
            <v>ENTREGADO</v>
          </cell>
          <cell r="J6767">
            <v>44963</v>
          </cell>
          <cell r="K6767" t="str">
            <v>GALVANORTE CIA. LTDA.</v>
          </cell>
          <cell r="L6767" t="str">
            <v>DIRECCION: DE LOS ARUPOS N 126 Y ELOY ALFARO</v>
          </cell>
        </row>
        <row r="6768">
          <cell r="A6768" t="str">
            <v>53623</v>
          </cell>
          <cell r="B6768">
            <v>509495</v>
          </cell>
          <cell r="C6768" t="str">
            <v>53623</v>
          </cell>
          <cell r="D6768" t="str">
            <v>DEGSO</v>
          </cell>
          <cell r="E6768" t="str">
            <v>DESPACHO</v>
          </cell>
          <cell r="F6768" t="str">
            <v>NORMAL</v>
          </cell>
          <cell r="G6768" t="str">
            <v>FT84058</v>
          </cell>
          <cell r="H6768">
            <v>44960</v>
          </cell>
          <cell r="I6768" t="str">
            <v>ENTREGADO</v>
          </cell>
          <cell r="J6768">
            <v>44964</v>
          </cell>
          <cell r="K6768" t="str">
            <v>SYNTEKOCOMPANY S.A.</v>
          </cell>
          <cell r="L6768" t="str">
            <v>DIRECCION: CALLE DE LOS CIPRESES N65-150 Y DE LOS EUCALIPTOS - ATENCION MAURICIO GARCES - TELF 2486505 - ENTREGA DE 8 DE LA MANANA A 3 DE LA TARDE</v>
          </cell>
        </row>
        <row r="6769">
          <cell r="A6769" t="str">
            <v>53624</v>
          </cell>
          <cell r="B6769">
            <v>509497</v>
          </cell>
          <cell r="C6769" t="str">
            <v>53624</v>
          </cell>
          <cell r="D6769" t="str">
            <v>DEGSO</v>
          </cell>
          <cell r="E6769" t="str">
            <v>DESPACHO</v>
          </cell>
          <cell r="F6769" t="str">
            <v>NORMAL</v>
          </cell>
          <cell r="G6769" t="str">
            <v>FT84059</v>
          </cell>
          <cell r="H6769">
            <v>44960</v>
          </cell>
          <cell r="I6769" t="str">
            <v>ENTREGADO</v>
          </cell>
          <cell r="J6769">
            <v>44963</v>
          </cell>
          <cell r="K6769" t="str">
            <v xml:space="preserve">VITA ALIMENTOS C.A. </v>
          </cell>
          <cell r="L6769" t="str">
            <v>DIRECCION: CALLE PEDRO PINTO E4-197 Y AV. NAPO - TELEFONO 265-1880 EXT. 201 - ATENCION MERIDA LOZANO</v>
          </cell>
        </row>
        <row r="6770">
          <cell r="A6770" t="str">
            <v>53626</v>
          </cell>
          <cell r="B6770">
            <v>509498</v>
          </cell>
          <cell r="C6770" t="str">
            <v>53626</v>
          </cell>
          <cell r="D6770" t="str">
            <v>DEGSO</v>
          </cell>
          <cell r="E6770" t="str">
            <v>DESPACHO</v>
          </cell>
          <cell r="F6770" t="str">
            <v>NORMAL</v>
          </cell>
          <cell r="G6770" t="str">
            <v>FT84060</v>
          </cell>
          <cell r="H6770">
            <v>44960</v>
          </cell>
          <cell r="I6770" t="str">
            <v>ENTREGADO</v>
          </cell>
          <cell r="J6770">
            <v>44963</v>
          </cell>
          <cell r="K6770" t="str">
            <v>ALIMENTOS SUPERIOR ALSUPERIOR S.A.</v>
          </cell>
          <cell r="L6770" t="str">
            <v>DIRECCION: GUAYLLABAMBA - KM 2 1/2 - VIA ANTIGUA AL QUINCHE - TELF 2369005 - HORARIO DE ENTREGA 8:00AM-12:30PM/1:30PM-4:00PM</v>
          </cell>
        </row>
        <row r="6771">
          <cell r="A6771" t="str">
            <v>53628</v>
          </cell>
          <cell r="B6771">
            <v>509500</v>
          </cell>
          <cell r="C6771" t="str">
            <v>53628</v>
          </cell>
          <cell r="D6771" t="str">
            <v>DEGSO</v>
          </cell>
          <cell r="E6771" t="str">
            <v>DESPACHO</v>
          </cell>
          <cell r="F6771" t="str">
            <v>NORMAL</v>
          </cell>
          <cell r="G6771" t="str">
            <v>FT84061</v>
          </cell>
          <cell r="H6771">
            <v>44960</v>
          </cell>
          <cell r="I6771" t="str">
            <v>ENTREGADO</v>
          </cell>
          <cell r="J6771">
            <v>44963</v>
          </cell>
          <cell r="K6771" t="str">
            <v>CONFITECA C.A.</v>
          </cell>
          <cell r="L6771" t="str">
            <v>DIRECCION: CONFITECA : QUITUMBE - PANAMERICANA SUR S35-60 Y CONDOR NAN KM9 1/2 LA BALBINA - ENTREGAR A FABIAN MAGGI TRIVINO</v>
          </cell>
        </row>
        <row r="6772">
          <cell r="A6772" t="str">
            <v>9702</v>
          </cell>
          <cell r="B6772">
            <v>509501</v>
          </cell>
          <cell r="C6772" t="str">
            <v>9702</v>
          </cell>
          <cell r="D6772" t="str">
            <v>DEGSO</v>
          </cell>
          <cell r="E6772" t="str">
            <v>DESPACHO</v>
          </cell>
          <cell r="F6772" t="str">
            <v>NORMAL</v>
          </cell>
          <cell r="G6772" t="str">
            <v>FT84062</v>
          </cell>
          <cell r="H6772">
            <v>44960</v>
          </cell>
          <cell r="I6772" t="str">
            <v>ENTREGADO</v>
          </cell>
          <cell r="J6772">
            <v>44963</v>
          </cell>
          <cell r="K6772" t="str">
            <v>N&amp;CO-ECUADOR S.A.S</v>
          </cell>
          <cell r="L6772" t="str">
            <v>DIRECCION: SANGOLQUI, KM 3.5 VIA AMAGUANA, SECTOR EL CORTIJO TELF  2979 800 EXT. 2248</v>
          </cell>
        </row>
        <row r="6773">
          <cell r="A6773" t="str">
            <v>9703</v>
          </cell>
          <cell r="B6773">
            <v>509502</v>
          </cell>
          <cell r="C6773" t="str">
            <v>9703</v>
          </cell>
          <cell r="D6773" t="str">
            <v>DEGSO</v>
          </cell>
          <cell r="E6773" t="str">
            <v>DESPACHO</v>
          </cell>
          <cell r="F6773" t="str">
            <v>NORMAL</v>
          </cell>
          <cell r="G6773" t="str">
            <v>FT84063</v>
          </cell>
          <cell r="H6773">
            <v>44960</v>
          </cell>
          <cell r="I6773" t="str">
            <v>ENTREGADO</v>
          </cell>
          <cell r="J6773">
            <v>44964</v>
          </cell>
          <cell r="K6773" t="str">
            <v>ANDES PETROLEUM ECUADOR LTD.</v>
          </cell>
          <cell r="L6773" t="str">
            <v>DIRECCION DE BODEGA QUITO “C. C. ELOY ALFARO NORTE, BODEGA NO.13 CALLE N60-82 Y AV. ELOY ALFARO, UNA CUADRA AL NORTE DE LA AV. JUAN MOLINEROS</v>
          </cell>
        </row>
        <row r="6774">
          <cell r="A6774" t="str">
            <v>R_25241_01</v>
          </cell>
          <cell r="B6774">
            <v>509489</v>
          </cell>
          <cell r="C6774" t="str">
            <v>R_25241_01</v>
          </cell>
          <cell r="D6774" t="str">
            <v>WORLINASLI</v>
          </cell>
          <cell r="E6774" t="str">
            <v>RETIRO</v>
          </cell>
          <cell r="F6774" t="str">
            <v>NORMAL</v>
          </cell>
          <cell r="G6774" t="str">
            <v>83863</v>
          </cell>
          <cell r="H6774">
            <v>44960</v>
          </cell>
          <cell r="I6774" t="str">
            <v>INCIDENCIA</v>
          </cell>
          <cell r="J6774">
            <v>44964</v>
          </cell>
          <cell r="K6774" t="str">
            <v>FLEXNET ECUADOR - WORLIN</v>
          </cell>
          <cell r="L6774" t="str">
            <v>FERNANDO GUTIERREZ HILL VIA A DAULE KM 8 1/2 ENTRADA A COOPERATIVA JUAN MONTALVO</v>
          </cell>
        </row>
        <row r="6775">
          <cell r="A6775" t="str">
            <v>GAR5744</v>
          </cell>
          <cell r="B6775">
            <v>509459</v>
          </cell>
          <cell r="C6775" t="str">
            <v>GAR5744</v>
          </cell>
          <cell r="D6775" t="str">
            <v>HYCITE</v>
          </cell>
          <cell r="E6775" t="str">
            <v>RETIRO</v>
          </cell>
          <cell r="F6775" t="str">
            <v>NORMAL</v>
          </cell>
          <cell r="G6775" t="str">
            <v>ITQ6447</v>
          </cell>
          <cell r="H6775">
            <v>44960</v>
          </cell>
          <cell r="I6775" t="str">
            <v>ENTREGADO</v>
          </cell>
          <cell r="J6775">
            <v>44963</v>
          </cell>
          <cell r="K6775" t="str">
            <v>GLORIA MARIA ARAUJO VELASCO</v>
          </cell>
          <cell r="L6775" t="str">
            <v>ANTONIR SAUNAS Y PASAJE PEDRO TOBAR URBANIZACION EL MADRIGAL 52-33</v>
          </cell>
        </row>
        <row r="6776">
          <cell r="A6776" t="str">
            <v>GAR5745</v>
          </cell>
          <cell r="B6776">
            <v>509460</v>
          </cell>
          <cell r="C6776" t="str">
            <v>GAR5745</v>
          </cell>
          <cell r="D6776" t="str">
            <v>HYCITE</v>
          </cell>
          <cell r="E6776" t="str">
            <v>RETIRO</v>
          </cell>
          <cell r="F6776" t="str">
            <v>NORMAL</v>
          </cell>
          <cell r="G6776" t="str">
            <v>ITQ6448</v>
          </cell>
          <cell r="H6776">
            <v>44960</v>
          </cell>
          <cell r="I6776" t="str">
            <v>ENTREGADO</v>
          </cell>
          <cell r="J6776">
            <v>44963</v>
          </cell>
          <cell r="K6776" t="str">
            <v>SUSANA DEL ROCIO BORJA BURBANO</v>
          </cell>
          <cell r="L6776" t="str">
            <v xml:space="preserve">Moises Luna Andrade y psj Oe3A, Edificio Genesis II Referenciia: EDIFICIO ESQUINERO VIDRIERIA AZUL, TAMBIEN ESTA EL COLEGIO THOMAS CANSTON </v>
          </cell>
        </row>
        <row r="6777">
          <cell r="A6777" t="str">
            <v>GAR5746</v>
          </cell>
          <cell r="B6777">
            <v>509461</v>
          </cell>
          <cell r="C6777" t="str">
            <v>GAR5746</v>
          </cell>
          <cell r="D6777" t="str">
            <v>HYCITE</v>
          </cell>
          <cell r="E6777" t="str">
            <v>RETIRO</v>
          </cell>
          <cell r="F6777" t="str">
            <v>NORMAL</v>
          </cell>
          <cell r="G6777" t="str">
            <v>031001000230031</v>
          </cell>
          <cell r="H6777">
            <v>44960</v>
          </cell>
          <cell r="I6777" t="str">
            <v>ENTREGADO</v>
          </cell>
          <cell r="J6777">
            <v>44971</v>
          </cell>
          <cell r="K6777" t="str">
            <v>VITALIA ALEXANDRA CHICAIZA NUNEZ</v>
          </cell>
          <cell r="L6777" t="str">
            <v>MIRAMAR MZ 1 SL 26 VILLA BLANCA 25 DE NOVIEMBRE BARRIO MIRAMAR ESMERALDA // ESMERALDA 080107, LUIS TELLO (LAS PALMAS /  ESMERALDAS ECUADOR</v>
          </cell>
        </row>
        <row r="6778">
          <cell r="A6778" t="str">
            <v>GAR5747</v>
          </cell>
          <cell r="B6778">
            <v>509462</v>
          </cell>
          <cell r="C6778" t="str">
            <v>GAR5747</v>
          </cell>
          <cell r="D6778" t="str">
            <v>HYCITE</v>
          </cell>
          <cell r="E6778" t="str">
            <v>RETIRO</v>
          </cell>
          <cell r="F6778" t="str">
            <v>NORMAL</v>
          </cell>
          <cell r="G6778" t="str">
            <v>031001000230032</v>
          </cell>
          <cell r="H6778">
            <v>44960</v>
          </cell>
          <cell r="I6778" t="str">
            <v>ENTREGADO</v>
          </cell>
          <cell r="J6778">
            <v>44971</v>
          </cell>
          <cell r="K6778" t="str">
            <v xml:space="preserve">MARIO FLORES </v>
          </cell>
          <cell r="L6778" t="str">
            <v>06 DE DICIEMBRE E IMBABURA PASAJE PARAISO ESMERALDAS // SAN JOSE OBRERO 080111  080111, 5 DE AGOSTO  ESMERALDAS ECUADOR</v>
          </cell>
        </row>
        <row r="6779">
          <cell r="A6779" t="str">
            <v>GAR5748</v>
          </cell>
          <cell r="B6779">
            <v>509463</v>
          </cell>
          <cell r="C6779" t="str">
            <v>GAR5748</v>
          </cell>
          <cell r="D6779" t="str">
            <v>HYCITE</v>
          </cell>
          <cell r="E6779" t="str">
            <v>RETIRO</v>
          </cell>
          <cell r="F6779" t="str">
            <v>NORMAL</v>
          </cell>
          <cell r="G6779" t="str">
            <v>031001000230033</v>
          </cell>
          <cell r="H6779">
            <v>44960</v>
          </cell>
          <cell r="I6779" t="str">
            <v>ENTREGADO</v>
          </cell>
          <cell r="J6779">
            <v>44971</v>
          </cell>
          <cell r="K6779" t="str">
            <v>CINTHYA FIDELA CASTILLO QUINONEZ</v>
          </cell>
          <cell r="L6779" t="str">
            <v>MEJIA S04 Y COLON ELOY ALFARO Y COLON</v>
          </cell>
        </row>
        <row r="6780">
          <cell r="A6780" t="str">
            <v>GAR5749</v>
          </cell>
          <cell r="B6780">
            <v>509464</v>
          </cell>
          <cell r="C6780" t="str">
            <v>GAR5749</v>
          </cell>
          <cell r="D6780" t="str">
            <v>HYCITE</v>
          </cell>
          <cell r="E6780" t="str">
            <v>RETIRO</v>
          </cell>
          <cell r="F6780" t="str">
            <v>NORMAL</v>
          </cell>
          <cell r="G6780" t="str">
            <v>ITQ6449</v>
          </cell>
          <cell r="H6780">
            <v>44960</v>
          </cell>
          <cell r="I6780" t="str">
            <v>ENTREGADO</v>
          </cell>
          <cell r="J6780">
            <v>44963</v>
          </cell>
          <cell r="K6780" t="str">
            <v>JOSE GERARDO PALOMO CAISA</v>
          </cell>
          <cell r="L6780" t="str">
            <v>AV NAPO CALLE UPANO CUTUCHI E4-12</v>
          </cell>
        </row>
        <row r="6781">
          <cell r="A6781" t="str">
            <v>GAR5750</v>
          </cell>
          <cell r="B6781">
            <v>509465</v>
          </cell>
          <cell r="C6781" t="str">
            <v>GAR5750</v>
          </cell>
          <cell r="D6781" t="str">
            <v>HYCITE</v>
          </cell>
          <cell r="E6781" t="str">
            <v>RETIRO</v>
          </cell>
          <cell r="F6781" t="str">
            <v>NORMAL</v>
          </cell>
          <cell r="G6781" t="str">
            <v>ITQ6450</v>
          </cell>
          <cell r="H6781">
            <v>44960</v>
          </cell>
          <cell r="I6781" t="str">
            <v>ENTREGADO</v>
          </cell>
          <cell r="J6781">
            <v>44963</v>
          </cell>
          <cell r="K6781" t="str">
            <v>FERNANDO NARANJO</v>
          </cell>
          <cell r="L6781" t="str">
            <v>Urbanizacion Armenia II calle Cesar Endara E8-111 y Angel Polivio Chavez porton verde fachada blanca Localidad: Armenia II</v>
          </cell>
        </row>
        <row r="6782">
          <cell r="A6782" t="str">
            <v>GAR5751</v>
          </cell>
          <cell r="B6782">
            <v>509466</v>
          </cell>
          <cell r="C6782" t="str">
            <v>GAR5751</v>
          </cell>
          <cell r="D6782" t="str">
            <v>HYCITE</v>
          </cell>
          <cell r="E6782" t="str">
            <v>RETIRO</v>
          </cell>
          <cell r="F6782" t="str">
            <v>NORMAL</v>
          </cell>
          <cell r="G6782" t="str">
            <v>031001000230034</v>
          </cell>
          <cell r="H6782">
            <v>44960</v>
          </cell>
          <cell r="I6782" t="str">
            <v>ENTREGADO</v>
          </cell>
          <cell r="J6782">
            <v>44971</v>
          </cell>
          <cell r="K6782" t="str">
            <v xml:space="preserve"> ZOILA ISABEL FLORES IBARRA</v>
          </cell>
          <cell r="L6782" t="str">
            <v>CALLE PUYURCO Y AV DEL CHOFER FRENTE AL NUEVO MERCADO PRODUCTO DE LA Z</v>
          </cell>
        </row>
        <row r="6783">
          <cell r="A6783" t="str">
            <v>GAR5752</v>
          </cell>
          <cell r="B6783">
            <v>509467</v>
          </cell>
          <cell r="C6783" t="str">
            <v>GAR5752</v>
          </cell>
          <cell r="D6783" t="str">
            <v>HYCITE</v>
          </cell>
          <cell r="E6783" t="str">
            <v>RETIRO</v>
          </cell>
          <cell r="F6783" t="str">
            <v>NORMAL</v>
          </cell>
          <cell r="G6783" t="str">
            <v>ITQ6451</v>
          </cell>
          <cell r="H6783">
            <v>44960</v>
          </cell>
          <cell r="I6783" t="str">
            <v>ENTREGADO</v>
          </cell>
          <cell r="J6783">
            <v>44964</v>
          </cell>
          <cell r="K6783" t="str">
            <v>Maria del Carmen Salome Moscoso Leon </v>
          </cell>
          <cell r="L6783" t="str">
            <v> Calle Yanayacu edificio Alcazar de Cumbaya y Rio Santiago Hacienda Malaga</v>
          </cell>
        </row>
        <row r="6784">
          <cell r="A6784" t="str">
            <v>GAR5753</v>
          </cell>
          <cell r="B6784">
            <v>509468</v>
          </cell>
          <cell r="C6784" t="str">
            <v>GAR5753</v>
          </cell>
          <cell r="D6784" t="str">
            <v>HYCITE</v>
          </cell>
          <cell r="E6784" t="str">
            <v>RETIRO</v>
          </cell>
          <cell r="F6784" t="str">
            <v>NORMAL</v>
          </cell>
          <cell r="G6784" t="str">
            <v>ITQ6452</v>
          </cell>
          <cell r="H6784">
            <v>44960</v>
          </cell>
          <cell r="I6784" t="str">
            <v>ENTREGADO</v>
          </cell>
          <cell r="J6784">
            <v>44963</v>
          </cell>
          <cell r="K6784" t="str">
            <v>Jose Lucero</v>
          </cell>
          <cell r="L6784" t="str">
            <v>Avenida General Ruminahui 5100  Sangolqui</v>
          </cell>
        </row>
        <row r="6785">
          <cell r="A6785" t="str">
            <v>GAR5754</v>
          </cell>
          <cell r="B6785">
            <v>509469</v>
          </cell>
          <cell r="C6785" t="str">
            <v>GAR5754</v>
          </cell>
          <cell r="D6785" t="str">
            <v>HYCITE</v>
          </cell>
          <cell r="E6785" t="str">
            <v>RETIRO</v>
          </cell>
          <cell r="F6785" t="str">
            <v>NORMAL</v>
          </cell>
          <cell r="G6785" t="str">
            <v>031001000230035</v>
          </cell>
          <cell r="H6785">
            <v>44960</v>
          </cell>
          <cell r="I6785" t="str">
            <v>INCIDENCIA</v>
          </cell>
          <cell r="J6785">
            <v>44971</v>
          </cell>
          <cell r="K6785" t="str">
            <v>FAUSTO GERMANICO CARRILLO VARGAS</v>
          </cell>
          <cell r="L6785" t="str">
            <v>CALLES CON LAS QUE CRUZA, PUNTOS DE REFERENCIA CERCANOS Y DESCRIPCION DEL DOMICILIOAV. AMAZONAS Y 10 DE AGOSTO ESQUINA, A 100 METROS DEL PARQUE CENTRAL.</v>
          </cell>
        </row>
        <row r="6786">
          <cell r="A6786" t="str">
            <v>GAR5755</v>
          </cell>
          <cell r="B6786">
            <v>509470</v>
          </cell>
          <cell r="C6786" t="str">
            <v>GAR5755</v>
          </cell>
          <cell r="D6786" t="str">
            <v>HYCITE</v>
          </cell>
          <cell r="E6786" t="str">
            <v>RETIRO</v>
          </cell>
          <cell r="F6786" t="str">
            <v>NORMAL</v>
          </cell>
          <cell r="G6786" t="str">
            <v>031001000230036</v>
          </cell>
          <cell r="H6786">
            <v>44960</v>
          </cell>
          <cell r="I6786" t="str">
            <v>ENTREGADO</v>
          </cell>
          <cell r="J6786">
            <v>44971</v>
          </cell>
          <cell r="K6786" t="str">
            <v>DAVID SANTIAGO TORRES</v>
          </cell>
          <cell r="L6786" t="str">
            <v>JAIME ROLDOS AGULERA S/N Y 12 DE FEBRERO, SUCUMBIOS CASACLES, EL DORADO DE CASCALES 210103 / CASA ESQUINER DE 1 PISO TECHO DE TEJA ROJO CON REJAS DE COLOR CAFE, DETRAS DEL PARQUE 2 DE AGOSTO</v>
          </cell>
        </row>
        <row r="6787">
          <cell r="A6787" t="str">
            <v>GAR5756</v>
          </cell>
          <cell r="B6787">
            <v>509471</v>
          </cell>
          <cell r="C6787" t="str">
            <v>GAR5756</v>
          </cell>
          <cell r="D6787" t="str">
            <v>HYCITE</v>
          </cell>
          <cell r="E6787" t="str">
            <v>RETIRO</v>
          </cell>
          <cell r="F6787" t="str">
            <v>NORMAL</v>
          </cell>
          <cell r="G6787" t="str">
            <v>ITQ6453</v>
          </cell>
          <cell r="H6787">
            <v>44960</v>
          </cell>
          <cell r="I6787" t="str">
            <v>ENTREGADO</v>
          </cell>
          <cell r="J6787">
            <v>44964</v>
          </cell>
          <cell r="K6787" t="str">
            <v>PATRICIA ALEXANDRA HIDALGO COELHO DE SOUZA</v>
          </cell>
          <cell r="L6787" t="str">
            <v>Quito, Cumbaya, Urb. El Rancho San Francisco Lote 150, Ref Calle Eugenio de SantaCruz y Espejo</v>
          </cell>
        </row>
        <row r="6788">
          <cell r="A6788" t="str">
            <v>GAR5757</v>
          </cell>
          <cell r="B6788">
            <v>509472</v>
          </cell>
          <cell r="C6788" t="str">
            <v>GAR5757</v>
          </cell>
          <cell r="D6788" t="str">
            <v>HYCITE</v>
          </cell>
          <cell r="E6788" t="str">
            <v>RETIRO</v>
          </cell>
          <cell r="F6788" t="str">
            <v>NORMAL</v>
          </cell>
          <cell r="G6788" t="str">
            <v>031001000230037</v>
          </cell>
          <cell r="H6788">
            <v>44960</v>
          </cell>
          <cell r="I6788" t="str">
            <v>ENTREGADO</v>
          </cell>
          <cell r="J6788">
            <v>44971</v>
          </cell>
          <cell r="K6788" t="str">
            <v>GUNTER FABRICIO VELAZQUEZ LOPEZ</v>
          </cell>
          <cell r="L6788" t="str">
            <v>CIUDADELA VILLA MARIA MZ C CASA 12</v>
          </cell>
        </row>
        <row r="6789">
          <cell r="A6789" t="str">
            <v>GAR5758</v>
          </cell>
          <cell r="B6789">
            <v>509473</v>
          </cell>
          <cell r="C6789" t="str">
            <v>GAR5758</v>
          </cell>
          <cell r="D6789" t="str">
            <v>HYCITE</v>
          </cell>
          <cell r="E6789" t="str">
            <v>RETIRO</v>
          </cell>
          <cell r="F6789" t="str">
            <v>NORMAL</v>
          </cell>
          <cell r="G6789" t="str">
            <v>031001000230038</v>
          </cell>
          <cell r="H6789">
            <v>44960</v>
          </cell>
          <cell r="I6789" t="str">
            <v>INCIDENCIA</v>
          </cell>
          <cell r="J6789">
            <v>44972</v>
          </cell>
          <cell r="K6789" t="str">
            <v>ANA LUCIA MARTINEZ</v>
          </cell>
          <cell r="L6789" t="str">
            <v xml:space="preserve"> CALLE 1 DGONAL A LA ESCUELA SAN JOSE, JULIO PARISSE , CASA ESQUINERA, 1 PISO, COLOR GRIS, CERCA DE PLANTAS, PROVINCIA NAPO, CANTON Y PARROQUIA TENACODIGO POSTAL 150101 </v>
          </cell>
        </row>
        <row r="6790">
          <cell r="A6790" t="str">
            <v>GAR5760</v>
          </cell>
          <cell r="B6790">
            <v>509474</v>
          </cell>
          <cell r="C6790" t="str">
            <v>GAR5760</v>
          </cell>
          <cell r="D6790" t="str">
            <v>HYCITE</v>
          </cell>
          <cell r="E6790" t="str">
            <v>RETIRO</v>
          </cell>
          <cell r="F6790" t="str">
            <v>NORMAL</v>
          </cell>
          <cell r="G6790" t="str">
            <v>ITQ6454</v>
          </cell>
          <cell r="H6790">
            <v>44960</v>
          </cell>
          <cell r="I6790" t="str">
            <v>ENTREGADO</v>
          </cell>
          <cell r="J6790">
            <v>44964</v>
          </cell>
          <cell r="K6790" t="str">
            <v>FRANK GUADALUPE</v>
          </cell>
          <cell r="L6790" t="str">
            <v xml:space="preserve">RIO COFANES E1 - 53 / BARTOLOME DE SEGOVIA / EDIFICIO COLOR BLANCO ROYAL PRESRIGE/ </v>
          </cell>
        </row>
        <row r="6791">
          <cell r="A6791" t="str">
            <v>GAR5761</v>
          </cell>
          <cell r="B6791">
            <v>509475</v>
          </cell>
          <cell r="C6791" t="str">
            <v>GAR5761</v>
          </cell>
          <cell r="D6791" t="str">
            <v>HYCITE</v>
          </cell>
          <cell r="E6791" t="str">
            <v>RETIRO</v>
          </cell>
          <cell r="F6791" t="str">
            <v>NORMAL</v>
          </cell>
          <cell r="G6791" t="str">
            <v>ITQ6455</v>
          </cell>
          <cell r="H6791">
            <v>44960</v>
          </cell>
          <cell r="I6791" t="str">
            <v>ENTREGADO</v>
          </cell>
          <cell r="J6791">
            <v>44963</v>
          </cell>
          <cell r="K6791" t="str">
            <v>MARCIA FABIOLA OCHOA ARMIJOS</v>
          </cell>
          <cell r="L6791" t="str">
            <v>URBANIZACION BOHIOS JATUPAMBA CALLE B LOTE C1 INTERSECCION K  REFERENCIAS A MEDIO CUADRA DE BODEGAS DEL SUPERMAXI</v>
          </cell>
        </row>
        <row r="6792">
          <cell r="A6792" t="str">
            <v>GAR5763</v>
          </cell>
          <cell r="B6792">
            <v>509476</v>
          </cell>
          <cell r="C6792" t="str">
            <v>GAR5763</v>
          </cell>
          <cell r="D6792" t="str">
            <v>HYCITE</v>
          </cell>
          <cell r="E6792" t="str">
            <v>RETIRO</v>
          </cell>
          <cell r="F6792" t="str">
            <v>NORMAL</v>
          </cell>
          <cell r="G6792" t="str">
            <v>031001000230039</v>
          </cell>
          <cell r="H6792">
            <v>44960</v>
          </cell>
          <cell r="I6792" t="str">
            <v>ENTREGADO</v>
          </cell>
          <cell r="J6792">
            <v>44971</v>
          </cell>
          <cell r="K6792" t="str">
            <v>MAURO ANTONIO PICO ALVIA</v>
          </cell>
          <cell r="L6792" t="str">
            <v>CASA DE 3 PISOS SIN NUMERO DE CASA-MANABI-PORTOVIEJO-ANDRES DE VERA-CALLE JIPIJAPA Y AV JORGE WASHINGTON DIAGONAL LAVADORA DE CARRO SPEED</v>
          </cell>
        </row>
        <row r="6793">
          <cell r="A6793" t="str">
            <v>GAR5764</v>
          </cell>
          <cell r="B6793">
            <v>509477</v>
          </cell>
          <cell r="C6793" t="str">
            <v>GAR5764</v>
          </cell>
          <cell r="D6793" t="str">
            <v>HYCITE</v>
          </cell>
          <cell r="E6793" t="str">
            <v>RETIRO</v>
          </cell>
          <cell r="F6793" t="str">
            <v>NORMAL</v>
          </cell>
          <cell r="G6793" t="str">
            <v>ITQ6456</v>
          </cell>
          <cell r="H6793">
            <v>44960</v>
          </cell>
          <cell r="I6793" t="str">
            <v>ENTREGADO</v>
          </cell>
          <cell r="J6793">
            <v>44963</v>
          </cell>
          <cell r="K6793" t="str">
            <v>ANGEL PAUL PENARRETA FELIX_</v>
          </cell>
          <cell r="L6793" t="str">
            <v>CALLE EPLICACHIMA N28-306 Y DUCHILA SECTOR CHAUPITENA CASA DE 2 PISOS</v>
          </cell>
        </row>
        <row r="6794">
          <cell r="A6794" t="str">
            <v>GAR5765</v>
          </cell>
          <cell r="B6794">
            <v>509478</v>
          </cell>
          <cell r="C6794" t="str">
            <v>GAR5765</v>
          </cell>
          <cell r="D6794" t="str">
            <v>HYCITE</v>
          </cell>
          <cell r="E6794" t="str">
            <v>RETIRO</v>
          </cell>
          <cell r="F6794" t="str">
            <v>NORMAL</v>
          </cell>
          <cell r="G6794" t="str">
            <v>ITQ6457</v>
          </cell>
          <cell r="H6794">
            <v>44960</v>
          </cell>
          <cell r="I6794" t="str">
            <v>ENTREGADO</v>
          </cell>
          <cell r="J6794">
            <v>44963</v>
          </cell>
          <cell r="K6794" t="str">
            <v>MARCO ANTONIO ARCOS PALLO</v>
          </cell>
          <cell r="L6794" t="str">
            <v xml:space="preserve"> oe 20_510pisuli Av Pablo Esteban yerovi y pancho Villa Pichincha-Quito-Cotocollao-170305-Parada de buses pisully del. Metro-Casa de 3pisos esquina-Puerta celeste</v>
          </cell>
        </row>
        <row r="6795">
          <cell r="A6795" t="str">
            <v>GAR5766</v>
          </cell>
          <cell r="B6795">
            <v>509479</v>
          </cell>
          <cell r="C6795" t="str">
            <v>GAR5766</v>
          </cell>
          <cell r="D6795" t="str">
            <v>HYCITE</v>
          </cell>
          <cell r="E6795" t="str">
            <v>RETIRO</v>
          </cell>
          <cell r="F6795" t="str">
            <v>NORMAL</v>
          </cell>
          <cell r="G6795" t="str">
            <v>031001000230040</v>
          </cell>
          <cell r="H6795">
            <v>44960</v>
          </cell>
          <cell r="I6795" t="str">
            <v>ENTREGADO</v>
          </cell>
          <cell r="J6795">
            <v>44971</v>
          </cell>
          <cell r="K6795" t="str">
            <v>VALENTIN OCAMPO ABAD</v>
          </cell>
          <cell r="L6795" t="str">
            <v>QUITO # 2916 Y GARCIA MORENO FRENTE A ESCUE PRESIDENTE TAMAYO CENTRAL ORELLANA, OR 220202</v>
          </cell>
        </row>
        <row r="6796">
          <cell r="A6796" t="str">
            <v>GAR5767</v>
          </cell>
          <cell r="B6796">
            <v>509480</v>
          </cell>
          <cell r="C6796" t="str">
            <v>GAR5767</v>
          </cell>
          <cell r="D6796" t="str">
            <v>HYCITE</v>
          </cell>
          <cell r="E6796" t="str">
            <v>RETIRO</v>
          </cell>
          <cell r="F6796" t="str">
            <v>NORMAL</v>
          </cell>
          <cell r="G6796" t="str">
            <v>ITQ6458</v>
          </cell>
          <cell r="H6796">
            <v>44960</v>
          </cell>
          <cell r="I6796" t="str">
            <v>ENTREGADO</v>
          </cell>
          <cell r="J6796">
            <v>44963</v>
          </cell>
          <cell r="K6796" t="str">
            <v>MARIA ELENA GARRIDO</v>
          </cell>
          <cell r="L6796" t="str">
            <v>CALLES: DEL GORRION 689 Y DEL PLATERO URB CAMPO ALEGRE CASA CON FACHADA PIEDRA</v>
          </cell>
        </row>
        <row r="6797">
          <cell r="A6797" t="str">
            <v>GAR5768</v>
          </cell>
          <cell r="B6797">
            <v>509481</v>
          </cell>
          <cell r="C6797" t="str">
            <v>GAR5768</v>
          </cell>
          <cell r="D6797" t="str">
            <v>HYCITE</v>
          </cell>
          <cell r="E6797" t="str">
            <v>RETIRO</v>
          </cell>
          <cell r="F6797" t="str">
            <v>NORMAL</v>
          </cell>
          <cell r="G6797" t="str">
            <v>031001000230041</v>
          </cell>
          <cell r="H6797">
            <v>44960</v>
          </cell>
          <cell r="I6797" t="str">
            <v>ENTREGADO</v>
          </cell>
          <cell r="J6797">
            <v>44971</v>
          </cell>
          <cell r="K6797" t="str">
            <v>JANNY PERSEVERANDA CEDENO ZAMBRANO</v>
          </cell>
          <cell r="L6797" t="str">
            <v>AV MARTHA BUCARAM Y GUDURO LOOR PELUQUERIA JANNYS</v>
          </cell>
        </row>
        <row r="6798">
          <cell r="A6798" t="str">
            <v>GAR5769</v>
          </cell>
          <cell r="B6798">
            <v>509482</v>
          </cell>
          <cell r="C6798" t="str">
            <v>GAR5769</v>
          </cell>
          <cell r="D6798" t="str">
            <v>HYCITE</v>
          </cell>
          <cell r="E6798" t="str">
            <v>RETIRO</v>
          </cell>
          <cell r="F6798" t="str">
            <v>NORMAL</v>
          </cell>
          <cell r="G6798" t="str">
            <v>ITQ6459</v>
          </cell>
          <cell r="H6798">
            <v>44960</v>
          </cell>
          <cell r="I6798" t="str">
            <v>INCIDENCIA</v>
          </cell>
          <cell r="J6798">
            <v>44963</v>
          </cell>
          <cell r="K6798" t="str">
            <v>LUIS FERNANDO IMBAQUINGO IMBAQUINGO</v>
          </cell>
          <cell r="L6798" t="str">
            <v>GUATEMALA OE 6126 Y PANAMA</v>
          </cell>
        </row>
        <row r="6799">
          <cell r="A6799" t="str">
            <v>GAR5770</v>
          </cell>
          <cell r="B6799">
            <v>509483</v>
          </cell>
          <cell r="C6799" t="str">
            <v>GAR5770</v>
          </cell>
          <cell r="D6799" t="str">
            <v>HYCITE</v>
          </cell>
          <cell r="E6799" t="str">
            <v>RETIRO</v>
          </cell>
          <cell r="F6799" t="str">
            <v>NORMAL</v>
          </cell>
          <cell r="G6799" t="str">
            <v>ITQ6460</v>
          </cell>
          <cell r="H6799">
            <v>44960</v>
          </cell>
          <cell r="I6799" t="str">
            <v>ENTREGADO</v>
          </cell>
          <cell r="J6799">
            <v>44963</v>
          </cell>
          <cell r="K6799" t="str">
            <v>CALE MANUEL TAMAYO CASA 31</v>
          </cell>
          <cell r="L6799" t="str">
            <v>calle: Manuel Tamayo y Victor Martillo VICTOR MONTILLO QUITO // EDEN</v>
          </cell>
        </row>
        <row r="6800">
          <cell r="A6800" t="str">
            <v>GAR5771</v>
          </cell>
          <cell r="B6800">
            <v>509484</v>
          </cell>
          <cell r="C6800" t="str">
            <v>GAR5771</v>
          </cell>
          <cell r="D6800" t="str">
            <v>HYCITE</v>
          </cell>
          <cell r="E6800" t="str">
            <v>RETIRO</v>
          </cell>
          <cell r="F6800" t="str">
            <v>NORMAL</v>
          </cell>
          <cell r="G6800" t="str">
            <v>ITQ6461</v>
          </cell>
          <cell r="H6800">
            <v>44960</v>
          </cell>
          <cell r="I6800" t="str">
            <v>ENTREGADO</v>
          </cell>
          <cell r="J6800">
            <v>44963</v>
          </cell>
          <cell r="K6800" t="str">
            <v>NERIS SANTIAGO CORDONEZ RUEDA</v>
          </cell>
          <cell r="L6800" t="str">
            <v>CALLE S60C E1-93 AV MALDONADO AL LADO DE LAFABRIA BALSEBOOT</v>
          </cell>
        </row>
        <row r="6801">
          <cell r="A6801" t="str">
            <v>GAR5773</v>
          </cell>
          <cell r="B6801">
            <v>509485</v>
          </cell>
          <cell r="C6801" t="str">
            <v>GAR5773</v>
          </cell>
          <cell r="D6801" t="str">
            <v>HYCITE</v>
          </cell>
          <cell r="E6801" t="str">
            <v>RETIRO</v>
          </cell>
          <cell r="F6801" t="str">
            <v>NORMAL</v>
          </cell>
          <cell r="G6801" t="str">
            <v>ITQ6462</v>
          </cell>
          <cell r="H6801">
            <v>44960</v>
          </cell>
          <cell r="I6801" t="str">
            <v>ENTREGADO</v>
          </cell>
          <cell r="J6801">
            <v>44963</v>
          </cell>
          <cell r="K6801" t="str">
            <v>_JOSE MANUEL NONO YAUSEN</v>
          </cell>
          <cell r="L6801" t="str">
            <v>PASAJE 528 J CASA E6 - 155 Y MARIA LUISA DE LA TORRE QUITO</v>
          </cell>
        </row>
        <row r="6802">
          <cell r="A6802" t="str">
            <v>GAR5774</v>
          </cell>
          <cell r="B6802">
            <v>509486</v>
          </cell>
          <cell r="C6802" t="str">
            <v>GAR5774</v>
          </cell>
          <cell r="D6802" t="str">
            <v>HYCITE</v>
          </cell>
          <cell r="E6802" t="str">
            <v>RETIRO</v>
          </cell>
          <cell r="F6802" t="str">
            <v>NORMAL</v>
          </cell>
          <cell r="G6802" t="str">
            <v>ITQ6463</v>
          </cell>
          <cell r="H6802">
            <v>44960</v>
          </cell>
          <cell r="I6802" t="str">
            <v>INCIDENCIA</v>
          </cell>
          <cell r="J6802">
            <v>44963</v>
          </cell>
          <cell r="K6802" t="str">
            <v>PABLO VLADISLAV PONGUILLO GUTIERREZ</v>
          </cell>
          <cell r="L6802" t="str">
            <v>Calle Guayacanes y Pasaje N52D edificio Sandoval esquinero, departamento 311-Pichincha-Codigo postal 170124-San Isidro Quito-Ecuador-Referencia: tras el parqueadero de la Embajada Americana norte de Q</v>
          </cell>
        </row>
        <row r="6803">
          <cell r="A6803" t="str">
            <v>GAR5775</v>
          </cell>
          <cell r="B6803">
            <v>509487</v>
          </cell>
          <cell r="C6803" t="str">
            <v>GAR5775</v>
          </cell>
          <cell r="D6803" t="str">
            <v>HYCITE</v>
          </cell>
          <cell r="E6803" t="str">
            <v>RETIRO</v>
          </cell>
          <cell r="F6803" t="str">
            <v>NORMAL</v>
          </cell>
          <cell r="G6803" t="str">
            <v>ITQ7280</v>
          </cell>
          <cell r="H6803">
            <v>44960</v>
          </cell>
          <cell r="I6803" t="str">
            <v>ENTREGADO</v>
          </cell>
          <cell r="J6803">
            <v>44973</v>
          </cell>
          <cell r="K6803" t="str">
            <v>AIDA LUCIA GOMEZ GOMEZ____</v>
          </cell>
          <cell r="L6803" t="str">
            <v>AV. LINEA FERREA S 10 - 165 Y LOS  CONQUISTADORES REF CONSULTORIO DENTAL</v>
          </cell>
        </row>
        <row r="6804">
          <cell r="A6804" t="str">
            <v>GAR5776</v>
          </cell>
          <cell r="B6804">
            <v>509488</v>
          </cell>
          <cell r="C6804" t="str">
            <v>GAR5776</v>
          </cell>
          <cell r="D6804" t="str">
            <v>HYCITE</v>
          </cell>
          <cell r="E6804" t="str">
            <v>RETIRO</v>
          </cell>
          <cell r="F6804" t="str">
            <v>NORMAL</v>
          </cell>
          <cell r="G6804" t="str">
            <v>ITQ6464</v>
          </cell>
          <cell r="H6804">
            <v>44960</v>
          </cell>
          <cell r="I6804" t="str">
            <v>ENTREGADO</v>
          </cell>
          <cell r="J6804">
            <v>44964</v>
          </cell>
          <cell r="K6804" t="str">
            <v>RAUL FERNANDO HERRERA</v>
          </cell>
          <cell r="L6804" t="str">
            <v>SABANILLA OEI-190 Y GALO PLAZA CONJUNTO MIGUEL ANGEL DTP NO. 10</v>
          </cell>
        </row>
        <row r="6805">
          <cell r="A6805" t="str">
            <v>GAR5741</v>
          </cell>
          <cell r="B6805">
            <v>509456</v>
          </cell>
          <cell r="C6805" t="str">
            <v>GAR5741</v>
          </cell>
          <cell r="D6805" t="str">
            <v>HYCITE</v>
          </cell>
          <cell r="E6805" t="str">
            <v>RETIRO</v>
          </cell>
          <cell r="F6805" t="str">
            <v>NORMAL</v>
          </cell>
          <cell r="G6805" t="str">
            <v>ITQ6445</v>
          </cell>
          <cell r="H6805">
            <v>44960</v>
          </cell>
          <cell r="I6805" t="str">
            <v>ENTREGADO</v>
          </cell>
          <cell r="J6805">
            <v>44964</v>
          </cell>
          <cell r="K6805" t="str">
            <v>Christian Salazar.</v>
          </cell>
          <cell r="L6805" t="str">
            <v>Veracruz N34-90 entre Pedro Bedon y America</v>
          </cell>
        </row>
        <row r="6806">
          <cell r="A6806" t="str">
            <v>GAR5742</v>
          </cell>
          <cell r="B6806">
            <v>509457</v>
          </cell>
          <cell r="C6806" t="str">
            <v>GAR5742</v>
          </cell>
          <cell r="D6806" t="str">
            <v>HYCITE</v>
          </cell>
          <cell r="E6806" t="str">
            <v>RETIRO</v>
          </cell>
          <cell r="F6806" t="str">
            <v>NORMAL</v>
          </cell>
          <cell r="G6806" t="str">
            <v>ITQ6446</v>
          </cell>
          <cell r="H6806">
            <v>44960</v>
          </cell>
          <cell r="I6806" t="str">
            <v>INCIDENCIA</v>
          </cell>
          <cell r="J6806">
            <v>44965</v>
          </cell>
          <cell r="K6806" t="str">
            <v>LUIS FERNANDO NARVAEZ LEON_</v>
          </cell>
          <cell r="L6806" t="str">
            <v>LEONARDO FREIRE N83-11 Y JOSE ORDONEZ CASA DE 2 PISO BLANCA FRENTE A FABRICA</v>
          </cell>
        </row>
        <row r="6807">
          <cell r="A6807" t="str">
            <v>GAR5743</v>
          </cell>
          <cell r="B6807">
            <v>509458</v>
          </cell>
          <cell r="C6807" t="str">
            <v>GAR5743</v>
          </cell>
          <cell r="D6807" t="str">
            <v>HYCITE</v>
          </cell>
          <cell r="E6807" t="str">
            <v>RETIRO</v>
          </cell>
          <cell r="F6807" t="str">
            <v>NORMAL</v>
          </cell>
          <cell r="G6807" t="str">
            <v>031001000230030</v>
          </cell>
          <cell r="H6807">
            <v>44960</v>
          </cell>
          <cell r="I6807" t="str">
            <v>ENTREGADO</v>
          </cell>
          <cell r="J6807">
            <v>44971</v>
          </cell>
          <cell r="K6807" t="str">
            <v>LILIANA CECIBEL CARRION ABAD</v>
          </cell>
          <cell r="L6807" t="str">
            <v>CALLE PRINCIPAL S/N ATACAMES HOSTERIA PLAYA DEL SOL TONSUPA</v>
          </cell>
        </row>
        <row r="6808">
          <cell r="A6808" t="str">
            <v>R_25234_01</v>
          </cell>
          <cell r="B6808">
            <v>509455</v>
          </cell>
          <cell r="C6808" t="str">
            <v>R_25234_01</v>
          </cell>
          <cell r="D6808" t="str">
            <v>WORLINASLI</v>
          </cell>
          <cell r="E6808" t="str">
            <v>RETIRO</v>
          </cell>
          <cell r="F6808" t="str">
            <v>NORMAL</v>
          </cell>
          <cell r="G6808" t="str">
            <v>83862</v>
          </cell>
          <cell r="H6808">
            <v>44960</v>
          </cell>
          <cell r="I6808" t="str">
            <v>INCIDENCIA</v>
          </cell>
          <cell r="J6808">
            <v>44963</v>
          </cell>
          <cell r="K6808" t="str">
            <v>FLEXNET ECUADOR - WORLIN</v>
          </cell>
          <cell r="L6808" t="str">
            <v>FERNANDO GUTIERREZ HILL VIA A DAULE KM 8 1/2 ENTRADA A COOPERATIVA JUAN MONTALVO</v>
          </cell>
        </row>
        <row r="6809">
          <cell r="A6809" t="str">
            <v>FACT_2023_59</v>
          </cell>
          <cell r="B6809">
            <v>509454</v>
          </cell>
          <cell r="C6809" t="str">
            <v>FACT_2023_59</v>
          </cell>
          <cell r="D6809" t="str">
            <v>FACTOR</v>
          </cell>
          <cell r="E6809" t="str">
            <v>DESPACHO</v>
          </cell>
          <cell r="F6809" t="str">
            <v>NORMAL</v>
          </cell>
          <cell r="G6809" t="str">
            <v>031002004237641</v>
          </cell>
          <cell r="H6809">
            <v>44960</v>
          </cell>
          <cell r="I6809" t="str">
            <v>ENTREGADO</v>
          </cell>
          <cell r="J6809">
            <v>44961</v>
          </cell>
          <cell r="K6809" t="str">
            <v>ASSA - MATRIZ AMBATO</v>
          </cell>
          <cell r="L6809" t="str">
            <v>AV. ATAHUALPA Y RIO GUAYLLABAMBA</v>
          </cell>
        </row>
        <row r="6810">
          <cell r="A6810" t="str">
            <v>2023-01355</v>
          </cell>
          <cell r="B6810">
            <v>509450</v>
          </cell>
          <cell r="C6810" t="str">
            <v>2023-01355</v>
          </cell>
          <cell r="D6810" t="str">
            <v>MOVISTAR</v>
          </cell>
          <cell r="E6810" t="str">
            <v>DESPACHO</v>
          </cell>
          <cell r="F6810" t="str">
            <v>NORMAL</v>
          </cell>
          <cell r="G6810" t="str">
            <v>FT84020</v>
          </cell>
          <cell r="H6810">
            <v>44960</v>
          </cell>
          <cell r="I6810" t="str">
            <v>ENTREGADO</v>
          </cell>
          <cell r="J6810">
            <v>44963</v>
          </cell>
          <cell r="K6810" t="str">
            <v>TECNOINTESOLU GUAYAQUIL_LUCINDA CRUZ</v>
          </cell>
          <cell r="L6810" t="str">
            <v>DLA SIMON BOLIVAR S57 MZA4 EDIFICIO EXPRESITO CARGA PISO 3 OFIC2 A 100 MTS DE PELUCAS Y POSTIZOS</v>
          </cell>
        </row>
        <row r="6811">
          <cell r="A6811" t="str">
            <v>2023-01356</v>
          </cell>
          <cell r="B6811">
            <v>509451</v>
          </cell>
          <cell r="C6811" t="str">
            <v>2023-01356</v>
          </cell>
          <cell r="D6811" t="str">
            <v>TUENTI</v>
          </cell>
          <cell r="E6811" t="str">
            <v>DESPACHO</v>
          </cell>
          <cell r="F6811" t="str">
            <v>NORMAL</v>
          </cell>
          <cell r="G6811" t="str">
            <v>FT84052</v>
          </cell>
          <cell r="H6811">
            <v>44960</v>
          </cell>
          <cell r="I6811" t="str">
            <v>ENTREGADO</v>
          </cell>
          <cell r="J6811">
            <v>44963</v>
          </cell>
          <cell r="K6811" t="str">
            <v>AGILCOM UIO_AZUCENA LOPEZ</v>
          </cell>
          <cell r="L6811" t="str">
            <v>CALLE JUAN MONTALVO S2-60 Y OSWALDO GUAYASAMIN FRENTE A LA FARMACIA CRUZ CRUZ</v>
          </cell>
        </row>
        <row r="6812">
          <cell r="A6812" t="str">
            <v>2023-01357</v>
          </cell>
          <cell r="B6812">
            <v>509452</v>
          </cell>
          <cell r="C6812" t="str">
            <v>2023-01357</v>
          </cell>
          <cell r="D6812" t="str">
            <v>TUENTI</v>
          </cell>
          <cell r="E6812" t="str">
            <v>DESPACHO</v>
          </cell>
          <cell r="F6812" t="str">
            <v>NORMAL</v>
          </cell>
          <cell r="G6812" t="str">
            <v>031080202301357</v>
          </cell>
          <cell r="H6812">
            <v>44960</v>
          </cell>
          <cell r="I6812" t="str">
            <v>ENTREGADO</v>
          </cell>
          <cell r="J6812">
            <v>44963</v>
          </cell>
          <cell r="K6812" t="str">
            <v>UIO CASA TUENTI_VERONICA CHIRAN</v>
          </cell>
          <cell r="L6812" t="str">
            <v xml:space="preserve">PASAJE EL JARDIN 168 Y AVENIDA 6 DE DICIEMBRE, ED. CENTURY PLAZA I, OFICINA 19 </v>
          </cell>
        </row>
        <row r="6813">
          <cell r="A6813" t="str">
            <v>2023-01358</v>
          </cell>
          <cell r="B6813">
            <v>509453</v>
          </cell>
          <cell r="C6813" t="str">
            <v>2023-01358</v>
          </cell>
          <cell r="D6813" t="str">
            <v>TUENTI</v>
          </cell>
          <cell r="E6813" t="str">
            <v>DESPACHO</v>
          </cell>
          <cell r="F6813" t="str">
            <v>NORMAL</v>
          </cell>
          <cell r="G6813" t="str">
            <v>031080202301358/031002004244585</v>
          </cell>
          <cell r="H6813">
            <v>44960</v>
          </cell>
          <cell r="I6813" t="str">
            <v>ENTREGADO</v>
          </cell>
          <cell r="J6813">
            <v>44966</v>
          </cell>
          <cell r="K6813" t="str">
            <v>M&amp;M TUENTI LATACUNGA_AMADO CAMARGO DANY</v>
          </cell>
          <cell r="L6813" t="str">
            <v xml:space="preserve">PASAJE EL JARDIN 168 Y AVENIDA 6 DE DICIEMBRE, ED. CENTURY PLAZA I, OFICINA 19 </v>
          </cell>
        </row>
        <row r="6814">
          <cell r="A6814" t="str">
            <v>569366</v>
          </cell>
          <cell r="B6814">
            <v>509449</v>
          </cell>
          <cell r="C6814" t="str">
            <v>569366</v>
          </cell>
          <cell r="D6814" t="str">
            <v>DPW</v>
          </cell>
          <cell r="E6814" t="str">
            <v>DESPACHO</v>
          </cell>
          <cell r="F6814" t="str">
            <v>NORMAL</v>
          </cell>
          <cell r="G6814" t="str">
            <v>031002004236772</v>
          </cell>
          <cell r="H6814">
            <v>44960</v>
          </cell>
          <cell r="I6814" t="str">
            <v>ENTREGADO</v>
          </cell>
          <cell r="J6814">
            <v>44964</v>
          </cell>
          <cell r="K6814" t="str">
            <v>UNIDAD EDUCATIVA EL SAUCE</v>
          </cell>
          <cell r="L6814" t="str">
            <v>VÍA INTEROCEÁNICA KM. 12, JUNTO AL CLUB EL NACIONA, TUMBACO, PICHINCHA, QUITO, ECUADOR.</v>
          </cell>
        </row>
        <row r="6815">
          <cell r="A6815" t="str">
            <v>25234</v>
          </cell>
          <cell r="B6815">
            <v>509445</v>
          </cell>
          <cell r="C6815" t="str">
            <v>25234</v>
          </cell>
          <cell r="D6815" t="str">
            <v>WORLINASLI</v>
          </cell>
          <cell r="E6815" t="str">
            <v>DESPACHO</v>
          </cell>
          <cell r="F6815" t="str">
            <v>NORMAL</v>
          </cell>
          <cell r="G6815" t="str">
            <v>83859</v>
          </cell>
          <cell r="H6815">
            <v>44960</v>
          </cell>
          <cell r="I6815" t="str">
            <v>ENTREGADO</v>
          </cell>
          <cell r="J6815">
            <v>44963</v>
          </cell>
          <cell r="K6815" t="str">
            <v>JOSE LUIS CEDENO</v>
          </cell>
          <cell r="L6815" t="str">
            <v>RIO COCA E ISLA SEYMOUR CC PASEO DEL RIO . LOCAL LAILAI COMIDA CHINA . LOCAL 7Y8</v>
          </cell>
        </row>
        <row r="6816">
          <cell r="A6816" t="str">
            <v>25240</v>
          </cell>
          <cell r="B6816">
            <v>509446</v>
          </cell>
          <cell r="C6816" t="str">
            <v>25240</v>
          </cell>
          <cell r="D6816" t="str">
            <v>WORLINASLI</v>
          </cell>
          <cell r="E6816" t="str">
            <v>DESPACHO</v>
          </cell>
          <cell r="F6816" t="str">
            <v>NORMAL</v>
          </cell>
          <cell r="G6816" t="str">
            <v>83860</v>
          </cell>
          <cell r="H6816">
            <v>44960</v>
          </cell>
          <cell r="I6816" t="str">
            <v>ENTREGADO</v>
          </cell>
          <cell r="J6816">
            <v>44963</v>
          </cell>
          <cell r="K6816" t="str">
            <v>WILMER MENDOZA ZAMBRANO</v>
          </cell>
          <cell r="L6816" t="str">
            <v>REPUBLICA Y DIEGO DE ALMAGRO EDIFICIO CASA BLANCA</v>
          </cell>
        </row>
        <row r="6817">
          <cell r="A6817" t="str">
            <v>25241</v>
          </cell>
          <cell r="B6817">
            <v>509447</v>
          </cell>
          <cell r="C6817" t="str">
            <v>25241</v>
          </cell>
          <cell r="D6817" t="str">
            <v>WORLINASLI</v>
          </cell>
          <cell r="E6817" t="str">
            <v>DESPACHO</v>
          </cell>
          <cell r="F6817" t="str">
            <v>NORMAL</v>
          </cell>
          <cell r="G6817" t="str">
            <v>83861</v>
          </cell>
          <cell r="H6817">
            <v>44960</v>
          </cell>
          <cell r="I6817" t="str">
            <v>ENTREGADO</v>
          </cell>
          <cell r="J6817">
            <v>44963</v>
          </cell>
          <cell r="K6817" t="str">
            <v>LIZANDRO JOEL CEDENO ZAMBRANO</v>
          </cell>
          <cell r="L6817" t="str">
            <v>AV. DE LA REEPUBLICA Y AV. DIEGO DE ALMAGRO APARTAMENTO</v>
          </cell>
        </row>
        <row r="6818">
          <cell r="A6818" t="str">
            <v>25242</v>
          </cell>
          <cell r="B6818">
            <v>509448</v>
          </cell>
          <cell r="C6818" t="str">
            <v>25242</v>
          </cell>
          <cell r="D6818" t="str">
            <v>WORLINASLI</v>
          </cell>
          <cell r="E6818" t="str">
            <v>DESPACHO</v>
          </cell>
          <cell r="F6818" t="str">
            <v>NORMAL</v>
          </cell>
          <cell r="G6818" t="str">
            <v>84646</v>
          </cell>
          <cell r="H6818">
            <v>44960</v>
          </cell>
          <cell r="I6818" t="str">
            <v>ENTREGADO</v>
          </cell>
          <cell r="J6818">
            <v>44966</v>
          </cell>
          <cell r="K6818" t="str">
            <v>RUSSBEL LOPEZ BAQUERIZO</v>
          </cell>
          <cell r="L6818" t="str">
            <v>MAPASIGUE OESTE COOP 12 DE OCTUBRE MZ 16 SL 25</v>
          </cell>
        </row>
        <row r="6819">
          <cell r="A6819" t="str">
            <v>26778</v>
          </cell>
          <cell r="B6819">
            <v>509437</v>
          </cell>
          <cell r="C6819" t="str">
            <v>26778</v>
          </cell>
          <cell r="D6819" t="str">
            <v>CARESTINO</v>
          </cell>
          <cell r="E6819" t="str">
            <v>DESPACHO</v>
          </cell>
          <cell r="G6819" t="str">
            <v>031002004236978</v>
          </cell>
          <cell r="H6819">
            <v>44960</v>
          </cell>
          <cell r="I6819" t="str">
            <v>ENTREGADO</v>
          </cell>
          <cell r="J6819">
            <v>44964</v>
          </cell>
          <cell r="K6819" t="str">
            <v>PEDRO SEBASTIAN CORDERO ASANZA</v>
          </cell>
          <cell r="L6819" t="str">
            <v>AV. 24 DE MAYO, HOSPITAL DEL RIO SN. ENTRE HOSPITAL DEL RIO CONSULTORIO 427 DR PEDRO CORDERO</v>
          </cell>
        </row>
        <row r="6820">
          <cell r="A6820" t="str">
            <v>26788</v>
          </cell>
          <cell r="B6820">
            <v>509438</v>
          </cell>
          <cell r="C6820" t="str">
            <v>26788</v>
          </cell>
          <cell r="D6820" t="str">
            <v>CARESTINO</v>
          </cell>
          <cell r="E6820" t="str">
            <v>DESPACHO</v>
          </cell>
          <cell r="G6820" t="str">
            <v>031002004236934</v>
          </cell>
          <cell r="H6820">
            <v>44960</v>
          </cell>
          <cell r="I6820" t="str">
            <v>ENTREGADO</v>
          </cell>
          <cell r="J6820">
            <v>44965</v>
          </cell>
          <cell r="K6820" t="str">
            <v>XIMENA TRUJILLO</v>
          </cell>
          <cell r="L6820" t="str">
            <v>CALLE MARTE Y JUPITER. PORTON DE GALICIA 15. ENTRE DETRAS DE INDUAUTO CHEVROLET DE LA AVENIDA QUITO</v>
          </cell>
        </row>
        <row r="6821">
          <cell r="A6821" t="str">
            <v>26790</v>
          </cell>
          <cell r="B6821">
            <v>509439</v>
          </cell>
          <cell r="C6821" t="str">
            <v>26790</v>
          </cell>
          <cell r="D6821" t="str">
            <v>CARESTINO</v>
          </cell>
          <cell r="E6821" t="str">
            <v>DESPACHO</v>
          </cell>
          <cell r="G6821" t="str">
            <v>83965</v>
          </cell>
          <cell r="H6821">
            <v>44960</v>
          </cell>
          <cell r="I6821" t="str">
            <v>ENTREGADO</v>
          </cell>
          <cell r="J6821">
            <v>44963</v>
          </cell>
          <cell r="K6821" t="str">
            <v>GENESIS RIVAS LIMA</v>
          </cell>
          <cell r="L6821" t="str">
            <v>VILLA CLUB ETAPA ESTELAR MZ 3 V 37. ENTRE CASA DE 2 PISOS CON PLANTAS AFUERA</v>
          </cell>
        </row>
        <row r="6822">
          <cell r="A6822" t="str">
            <v>26803</v>
          </cell>
          <cell r="B6822">
            <v>509440</v>
          </cell>
          <cell r="C6822" t="str">
            <v>26803</v>
          </cell>
          <cell r="D6822" t="str">
            <v>CARESTINO</v>
          </cell>
          <cell r="E6822" t="str">
            <v>DESPACHO</v>
          </cell>
          <cell r="G6822" t="str">
            <v>031002004237087</v>
          </cell>
          <cell r="H6822">
            <v>44960</v>
          </cell>
          <cell r="I6822" t="str">
            <v>ENTREGADO</v>
          </cell>
          <cell r="J6822">
            <v>44964</v>
          </cell>
          <cell r="K6822" t="str">
            <v>MILDRED LOPEZ GUERRERO</v>
          </cell>
          <cell r="L6822" t="str">
            <v>PARROQUIA VIGEN DE FATIMA (12 DE COTUBRE Y BOLIVAR) 215. ENTRE ENTRANDO POR EL COLISEO DE LA PARROQUIA</v>
          </cell>
        </row>
        <row r="6823">
          <cell r="A6823" t="str">
            <v>26811</v>
          </cell>
          <cell r="B6823">
            <v>509441</v>
          </cell>
          <cell r="C6823" t="str">
            <v>26811</v>
          </cell>
          <cell r="D6823" t="str">
            <v>CARESTINO</v>
          </cell>
          <cell r="E6823" t="str">
            <v>DESPACHO</v>
          </cell>
          <cell r="G6823" t="str">
            <v>031002004237113</v>
          </cell>
          <cell r="H6823">
            <v>44960</v>
          </cell>
          <cell r="I6823" t="str">
            <v>ENTREGADO</v>
          </cell>
          <cell r="J6823">
            <v>44964</v>
          </cell>
          <cell r="K6823" t="str">
            <v>VIACNY YAILYN MONTILLA ZAMBRANO</v>
          </cell>
          <cell r="L6823" t="str">
            <v>AV ORDONEZ LASSO EDIF DE LADRILLO AFUERA DICE BOCCA. UNA CUADRA ANTES DEL HOTEL ORO VERDE 6-33 PISO/DPTO: 7. ENTRE EDIF DE LADRILLO. AFUERA DICE BOCCA</v>
          </cell>
        </row>
        <row r="6824">
          <cell r="A6824" t="str">
            <v>26837</v>
          </cell>
          <cell r="B6824">
            <v>509442</v>
          </cell>
          <cell r="C6824" t="str">
            <v>26837</v>
          </cell>
          <cell r="D6824" t="str">
            <v>CARESTINO</v>
          </cell>
          <cell r="E6824" t="str">
            <v>DESPACHO</v>
          </cell>
          <cell r="G6824" t="str">
            <v>031002004237200</v>
          </cell>
          <cell r="H6824">
            <v>44960</v>
          </cell>
          <cell r="I6824" t="str">
            <v>ENTREGADO</v>
          </cell>
          <cell r="J6824">
            <v>44967</v>
          </cell>
          <cell r="K6824" t="str">
            <v>CAMILA FERNANDA JARAMILLO JIMENEZ</v>
          </cell>
          <cell r="L6824" t="str">
            <v>CALLE ORELLANA ENTRE COLON Y ZUMBA SN. ENTRE RECEPCION DE HOTEL CALEM</v>
          </cell>
        </row>
        <row r="6825">
          <cell r="A6825" t="str">
            <v>26876</v>
          </cell>
          <cell r="B6825">
            <v>509443</v>
          </cell>
          <cell r="C6825" t="str">
            <v>26876</v>
          </cell>
          <cell r="D6825" t="str">
            <v>CARESTINO</v>
          </cell>
          <cell r="E6825" t="str">
            <v>DESPACHO</v>
          </cell>
          <cell r="G6825" t="str">
            <v>031002004237246</v>
          </cell>
          <cell r="H6825">
            <v>44960</v>
          </cell>
          <cell r="I6825" t="str">
            <v>ENTREGADO</v>
          </cell>
          <cell r="J6825">
            <v>44964</v>
          </cell>
          <cell r="K6825" t="str">
            <v>JUAN FERNANDO BRITO SOLANO</v>
          </cell>
          <cell r="L6825" t="str">
            <v>CANTON SANTA ROSA Y CAMINO  VIEJO A BANOS 3-71. ENTRE CASA DE 2 PISOS, CERRAMIENTO VISTO CON AREA VERDE Y JUNTO A LA IGLESIA DE SANTA MARIANITA DEL ARENAL</v>
          </cell>
        </row>
        <row r="6826">
          <cell r="A6826" t="str">
            <v>26878</v>
          </cell>
          <cell r="B6826">
            <v>509444</v>
          </cell>
          <cell r="C6826" t="str">
            <v>26878</v>
          </cell>
          <cell r="D6826" t="str">
            <v>CARESTINO</v>
          </cell>
          <cell r="E6826" t="str">
            <v>DESPACHO</v>
          </cell>
          <cell r="G6826" t="str">
            <v>031002004237224</v>
          </cell>
          <cell r="H6826">
            <v>44960</v>
          </cell>
          <cell r="I6826" t="str">
            <v>ENTREGADO</v>
          </cell>
          <cell r="J6826">
            <v>44964</v>
          </cell>
          <cell r="K6826" t="str">
            <v>ANDREA CEDILLO CEDILLO</v>
          </cell>
          <cell r="L6826" t="str">
            <v>OCTAVIO DIAZ ENTRE HURTADO DE MENDOZA Y GARCIA MORENO SN. ENTRE ALMACEN EL TAPIZ</v>
          </cell>
        </row>
        <row r="6827">
          <cell r="A6827" t="str">
            <v>FACT_2023_58</v>
          </cell>
          <cell r="B6827">
            <v>509430</v>
          </cell>
          <cell r="C6827" t="str">
            <v>FACT_2023_58</v>
          </cell>
          <cell r="D6827" t="str">
            <v>FACTOR</v>
          </cell>
          <cell r="E6827" t="str">
            <v>DESPACHO</v>
          </cell>
          <cell r="F6827" t="str">
            <v>NORMAL</v>
          </cell>
          <cell r="G6827" t="str">
            <v>031002004237640</v>
          </cell>
          <cell r="H6827">
            <v>44960</v>
          </cell>
          <cell r="I6827" t="str">
            <v>ENTREGADO</v>
          </cell>
          <cell r="J6827">
            <v>44964</v>
          </cell>
          <cell r="K6827" t="str">
            <v>PROAUTO LOJA</v>
          </cell>
          <cell r="L6827" t="str">
            <v>AV. ISIDRO AYORA Y JUAN JOSE FLORES</v>
          </cell>
        </row>
        <row r="6828">
          <cell r="A6828" t="str">
            <v>FACT_2023_57</v>
          </cell>
          <cell r="B6828">
            <v>509431</v>
          </cell>
          <cell r="C6828" t="str">
            <v>FACT_2023_57</v>
          </cell>
          <cell r="D6828" t="str">
            <v>FACTOR</v>
          </cell>
          <cell r="E6828" t="str">
            <v>DESPACHO</v>
          </cell>
          <cell r="F6828" t="str">
            <v>NORMAL</v>
          </cell>
          <cell r="G6828" t="str">
            <v>IC6510</v>
          </cell>
          <cell r="H6828">
            <v>44960</v>
          </cell>
          <cell r="I6828" t="str">
            <v>ENTREGADO</v>
          </cell>
          <cell r="J6828">
            <v>44963</v>
          </cell>
          <cell r="K6828" t="str">
            <v>PROAUTO CUENCA</v>
          </cell>
          <cell r="L6828" t="str">
            <v>AV. GIL RAMIREZ DAVALOS Y TURUHUAYCO ESQ</v>
          </cell>
        </row>
        <row r="6829">
          <cell r="A6829" t="str">
            <v>FACT_2023_52</v>
          </cell>
          <cell r="B6829">
            <v>509432</v>
          </cell>
          <cell r="C6829" t="str">
            <v>FACT_2023_52</v>
          </cell>
          <cell r="D6829" t="str">
            <v>FACTOR</v>
          </cell>
          <cell r="E6829" t="str">
            <v>DESPACHO</v>
          </cell>
          <cell r="F6829" t="str">
            <v>NORMAL</v>
          </cell>
          <cell r="G6829" t="str">
            <v>031002004237639</v>
          </cell>
          <cell r="H6829">
            <v>44960</v>
          </cell>
          <cell r="I6829" t="str">
            <v>ENTREGADO</v>
          </cell>
          <cell r="J6829">
            <v>44961</v>
          </cell>
          <cell r="K6829" t="str">
            <v>AUTOELITE</v>
          </cell>
          <cell r="L6829" t="str">
            <v>AV. CEVALLOS Y FILOMENTOR CUESTA ? VEHYSA</v>
          </cell>
        </row>
        <row r="6830">
          <cell r="A6830" t="str">
            <v>FACT_2023_54</v>
          </cell>
          <cell r="B6830">
            <v>509433</v>
          </cell>
          <cell r="C6830" t="str">
            <v>FACT_2023_54</v>
          </cell>
          <cell r="D6830" t="str">
            <v>FACTOR</v>
          </cell>
          <cell r="E6830" t="str">
            <v>DESPACHO</v>
          </cell>
          <cell r="F6830" t="str">
            <v>NORMAL</v>
          </cell>
          <cell r="G6830" t="str">
            <v>031002004237643</v>
          </cell>
          <cell r="H6830">
            <v>44960</v>
          </cell>
          <cell r="I6830" t="str">
            <v>ENTREGADO</v>
          </cell>
          <cell r="J6830">
            <v>44964</v>
          </cell>
          <cell r="K6830" t="str">
            <v>AUTOFACTOR LOJA MIRASOL</v>
          </cell>
          <cell r="L6830" t="str">
            <v>AV. SALVADOR BUSTAMANTE CELI Y NEW YORK</v>
          </cell>
        </row>
        <row r="6831">
          <cell r="A6831" t="str">
            <v>FACT_2023_53</v>
          </cell>
          <cell r="B6831">
            <v>509434</v>
          </cell>
          <cell r="C6831" t="str">
            <v>FACT_2023_53</v>
          </cell>
          <cell r="D6831" t="str">
            <v>FACTOR</v>
          </cell>
          <cell r="E6831" t="str">
            <v>DESPACHO</v>
          </cell>
          <cell r="F6831" t="str">
            <v>NORMAL</v>
          </cell>
          <cell r="G6831" t="str">
            <v>FT83966</v>
          </cell>
          <cell r="H6831">
            <v>44960</v>
          </cell>
          <cell r="I6831" t="str">
            <v>ENTREGADO</v>
          </cell>
          <cell r="J6831">
            <v>44963</v>
          </cell>
          <cell r="K6831" t="str">
            <v>AUTOFACTOR GRANADOS</v>
          </cell>
          <cell r="L6831" t="str">
            <v>AV. ELOY ALFARO Y GRANADOS</v>
          </cell>
        </row>
        <row r="6832">
          <cell r="A6832" t="str">
            <v>FACT_2023_51</v>
          </cell>
          <cell r="B6832">
            <v>509435</v>
          </cell>
          <cell r="C6832" t="str">
            <v>FACT_2023_51</v>
          </cell>
          <cell r="D6832" t="str">
            <v>FACTOR</v>
          </cell>
          <cell r="E6832" t="str">
            <v>DESPACHO</v>
          </cell>
          <cell r="F6832" t="str">
            <v>NORMAL</v>
          </cell>
          <cell r="G6832" t="str">
            <v>031002004237642</v>
          </cell>
          <cell r="H6832">
            <v>44960</v>
          </cell>
          <cell r="I6832" t="str">
            <v>ENTREGADO</v>
          </cell>
          <cell r="J6832">
            <v>44964</v>
          </cell>
          <cell r="K6832" t="str">
            <v>ASSA PUYO</v>
          </cell>
          <cell r="L6832" t="str">
            <v>PUYO - AV. CESLAO MARIN Y AV. GONZALEZ SUAREZ</v>
          </cell>
        </row>
        <row r="6833">
          <cell r="A6833" t="str">
            <v>FACT_2023_56</v>
          </cell>
          <cell r="B6833">
            <v>509436</v>
          </cell>
          <cell r="C6833" t="str">
            <v>FACT_2023_56</v>
          </cell>
          <cell r="D6833" t="str">
            <v>FACTOR</v>
          </cell>
          <cell r="E6833" t="str">
            <v>DESPACHO</v>
          </cell>
          <cell r="F6833" t="str">
            <v>NORMAL</v>
          </cell>
          <cell r="G6833" t="str">
            <v>FT83968</v>
          </cell>
          <cell r="H6833">
            <v>44960</v>
          </cell>
          <cell r="I6833" t="str">
            <v>ENTREGADO</v>
          </cell>
          <cell r="J6833">
            <v>44963</v>
          </cell>
          <cell r="K6833" t="str">
            <v>PROAUTO CARAPUNGO</v>
          </cell>
          <cell r="L6833" t="str">
            <v>CARAPUNGO, AV. SIMON BOLIVAR Y PANAMERICANA NORTE.</v>
          </cell>
        </row>
        <row r="6834">
          <cell r="A6834" t="str">
            <v>FACT_2023_55</v>
          </cell>
          <cell r="B6834">
            <v>509429</v>
          </cell>
          <cell r="C6834" t="str">
            <v>FACT_2023_55</v>
          </cell>
          <cell r="D6834" t="str">
            <v>FACTOR</v>
          </cell>
          <cell r="E6834" t="str">
            <v>DESPACHO</v>
          </cell>
          <cell r="F6834" t="str">
            <v>NORMAL</v>
          </cell>
          <cell r="G6834" t="str">
            <v>FT83967</v>
          </cell>
          <cell r="H6834">
            <v>44960</v>
          </cell>
          <cell r="I6834" t="str">
            <v>ENTREGADO</v>
          </cell>
          <cell r="J6834">
            <v>44963</v>
          </cell>
          <cell r="K6834" t="str">
            <v>E MAULME</v>
          </cell>
          <cell r="L6834" t="str">
            <v>AV DE LAS AMERICAS 795 Y CALLE 13 A FRENTE A LA</v>
          </cell>
        </row>
        <row r="6835">
          <cell r="A6835" t="str">
            <v>DHL_23_048</v>
          </cell>
          <cell r="B6835">
            <v>509427</v>
          </cell>
          <cell r="C6835" t="str">
            <v>DHL_23_048</v>
          </cell>
          <cell r="D6835" t="str">
            <v>DHL</v>
          </cell>
          <cell r="E6835" t="str">
            <v>DESPACHO</v>
          </cell>
          <cell r="F6835" t="str">
            <v>NORMAL</v>
          </cell>
          <cell r="G6835" t="str">
            <v>FT83857</v>
          </cell>
          <cell r="H6835">
            <v>44960</v>
          </cell>
          <cell r="I6835" t="str">
            <v>ENTREGADO</v>
          </cell>
          <cell r="J6835">
            <v>44960</v>
          </cell>
          <cell r="K6835" t="str">
            <v>DHL MATRIZ</v>
          </cell>
          <cell r="L6835" t="str">
            <v>AV. ELOY ALFARO 113 A Y PASAJE LOS JUNCOS EDIFICIO DHL, SECTOR COMITE DEL PUEBLO</v>
          </cell>
        </row>
        <row r="6836">
          <cell r="A6836" t="str">
            <v>DHL_23_049</v>
          </cell>
          <cell r="B6836">
            <v>509428</v>
          </cell>
          <cell r="C6836" t="str">
            <v>DHL_23_049</v>
          </cell>
          <cell r="D6836" t="str">
            <v>DHL</v>
          </cell>
          <cell r="E6836" t="str">
            <v>DESPACHO</v>
          </cell>
          <cell r="F6836" t="str">
            <v>NORMAL</v>
          </cell>
          <cell r="G6836" t="str">
            <v>FT83858</v>
          </cell>
          <cell r="H6836">
            <v>44960</v>
          </cell>
          <cell r="I6836" t="str">
            <v>ENTREGADO</v>
          </cell>
          <cell r="J6836">
            <v>44960</v>
          </cell>
          <cell r="K6836" t="str">
            <v>DHL MATRIZ</v>
          </cell>
          <cell r="L6836" t="str">
            <v>AV. ELOY ALFARO 113 A Y PASAJE LOS JUNCOS EDIFICIO DHL, SECTOR COMITE DEL PUEBLO</v>
          </cell>
        </row>
        <row r="6837">
          <cell r="A6837" t="str">
            <v>2492828</v>
          </cell>
          <cell r="B6837">
            <v>509390</v>
          </cell>
          <cell r="C6837" t="str">
            <v>2492828</v>
          </cell>
          <cell r="D6837" t="str">
            <v>MDELIVERY</v>
          </cell>
          <cell r="E6837" t="str">
            <v>DESPACHO</v>
          </cell>
          <cell r="F6837" t="str">
            <v>NORMAL</v>
          </cell>
          <cell r="G6837" t="str">
            <v>031080002492828</v>
          </cell>
          <cell r="H6837">
            <v>44960</v>
          </cell>
          <cell r="I6837" t="str">
            <v>ENTREGADO</v>
          </cell>
          <cell r="J6837">
            <v>44964</v>
          </cell>
          <cell r="K6837" t="str">
            <v xml:space="preserve">Johanna Evelyn Torres Almeida_ COOPERATIVA DE AHORRO Y CREDITO DE LOS EMPLEADOS DE SERVIENTREGA S A TERCERIZADORAS CONTRATISTAS Y PROVEEDORES </v>
          </cell>
          <cell r="L6837" t="str">
            <v>Km 7 5 Via Daule con int Av Juan Tanca Marengo</v>
          </cell>
        </row>
        <row r="6838">
          <cell r="A6838" t="str">
            <v>2492829</v>
          </cell>
          <cell r="B6838">
            <v>509391</v>
          </cell>
          <cell r="C6838" t="str">
            <v>2492829</v>
          </cell>
          <cell r="D6838" t="str">
            <v>MDELIVERY</v>
          </cell>
          <cell r="E6838" t="str">
            <v>DESPACHO</v>
          </cell>
          <cell r="F6838" t="str">
            <v>NORMAL</v>
          </cell>
          <cell r="G6838" t="str">
            <v>031080002492829</v>
          </cell>
          <cell r="H6838">
            <v>44960</v>
          </cell>
          <cell r="I6838" t="str">
            <v>ENTREGADO</v>
          </cell>
          <cell r="J6838">
            <v>44964</v>
          </cell>
          <cell r="K6838" t="str">
            <v>MAYRA VERONICA CANTOS CRUZ_MAYRA VERONICA CANTOS CRUZ</v>
          </cell>
          <cell r="L6838" t="str">
            <v>KILOMETRO 1 Y MEDIO VIA SANTO DOMINGO BARRIO DE TELEMBI DIRECCION DISTRITAL DE EDUCACION QUININDE UNIDAD EQUITATIVA QUININDE</v>
          </cell>
        </row>
        <row r="6839">
          <cell r="A6839" t="str">
            <v>2492830</v>
          </cell>
          <cell r="B6839">
            <v>509392</v>
          </cell>
          <cell r="C6839" t="str">
            <v>2492830</v>
          </cell>
          <cell r="D6839" t="str">
            <v>MDELIVERY</v>
          </cell>
          <cell r="E6839" t="str">
            <v>DESPACHO</v>
          </cell>
          <cell r="F6839" t="str">
            <v>NORMAL</v>
          </cell>
          <cell r="G6839" t="str">
            <v>031080002492830</v>
          </cell>
          <cell r="H6839">
            <v>44960</v>
          </cell>
          <cell r="I6839" t="str">
            <v>ENTREGADO</v>
          </cell>
          <cell r="J6839">
            <v>44964</v>
          </cell>
          <cell r="K6839" t="str">
            <v xml:space="preserve"> Carlos Carrera Servio Bermeo y Carlos Cevallos _PORTRANS S A </v>
          </cell>
          <cell r="L6839" t="str">
            <v xml:space="preserve"> GUAYAS GUAYAQUIL Km 18 5 via Daule frente al campo chino bodegas Agunsa oficinas de Portrans norte </v>
          </cell>
        </row>
        <row r="6840">
          <cell r="A6840" t="str">
            <v>2492831</v>
          </cell>
          <cell r="B6840">
            <v>509393</v>
          </cell>
          <cell r="C6840" t="str">
            <v>2492831</v>
          </cell>
          <cell r="D6840" t="str">
            <v>MDELIVERY</v>
          </cell>
          <cell r="E6840" t="str">
            <v>DESPACHO</v>
          </cell>
          <cell r="F6840" t="str">
            <v>NORMAL</v>
          </cell>
          <cell r="G6840" t="str">
            <v>FT83931</v>
          </cell>
          <cell r="H6840">
            <v>44960</v>
          </cell>
          <cell r="I6840" t="str">
            <v>ENTREGADO</v>
          </cell>
          <cell r="J6840">
            <v>44964</v>
          </cell>
          <cell r="K6840" t="str">
            <v>MISHEL SHANTAL GUZMAN BARZALLO_BANCO GUAYAQUIL</v>
          </cell>
          <cell r="L6840" t="str">
            <v>PICHINCHA QUITO COLON 980 Y REINA VICTORIA EDIFICIO BANCO GUAYAQUIL 2DO PSIO</v>
          </cell>
        </row>
        <row r="6841">
          <cell r="A6841" t="str">
            <v>2492832</v>
          </cell>
          <cell r="B6841">
            <v>509394</v>
          </cell>
          <cell r="C6841" t="str">
            <v>2492832</v>
          </cell>
          <cell r="D6841" t="str">
            <v>MDELIVERY</v>
          </cell>
          <cell r="E6841" t="str">
            <v>DESPACHO</v>
          </cell>
          <cell r="F6841" t="str">
            <v>NORMAL</v>
          </cell>
          <cell r="G6841" t="str">
            <v>FT83915</v>
          </cell>
          <cell r="H6841">
            <v>44960</v>
          </cell>
          <cell r="I6841" t="str">
            <v>ENTREGADO</v>
          </cell>
          <cell r="J6841">
            <v>44964</v>
          </cell>
          <cell r="K6841" t="str">
            <v xml:space="preserve">SOFIA ROJAS_KERYGMASEG AGENCIA ASESORA PRODUCTORA DE SEGUROS S A </v>
          </cell>
          <cell r="L6841" t="str">
            <v>PICHINCHA QUITO KENNEDY SUIZA E 924 Y AV REPUBLICA DE EL SALVADOR</v>
          </cell>
        </row>
        <row r="6842">
          <cell r="A6842" t="str">
            <v>2492833</v>
          </cell>
          <cell r="B6842">
            <v>509395</v>
          </cell>
          <cell r="C6842" t="str">
            <v>2492833</v>
          </cell>
          <cell r="D6842" t="str">
            <v>MDELIVERY</v>
          </cell>
          <cell r="E6842" t="str">
            <v>DESPACHO</v>
          </cell>
          <cell r="F6842" t="str">
            <v>NORMAL</v>
          </cell>
          <cell r="G6842" t="str">
            <v>031080002492833</v>
          </cell>
          <cell r="H6842">
            <v>44960</v>
          </cell>
          <cell r="I6842" t="str">
            <v>ENTREGADO</v>
          </cell>
          <cell r="J6842">
            <v>44964</v>
          </cell>
          <cell r="K6842" t="str">
            <v xml:space="preserve">JOSE MERCHAN_MUEBLES EL BOSQUE S A </v>
          </cell>
          <cell r="L6842" t="str">
            <v>KM 6 5 VIA DAULE PROSPERINA</v>
          </cell>
        </row>
        <row r="6843">
          <cell r="A6843" t="str">
            <v>2492834</v>
          </cell>
          <cell r="B6843">
            <v>509396</v>
          </cell>
          <cell r="C6843" t="str">
            <v>2492834</v>
          </cell>
          <cell r="D6843" t="str">
            <v>MDELIVERY</v>
          </cell>
          <cell r="E6843" t="str">
            <v>DESPACHO</v>
          </cell>
          <cell r="F6843" t="str">
            <v>NORMAL</v>
          </cell>
          <cell r="G6843" t="str">
            <v>FT83871</v>
          </cell>
          <cell r="H6843">
            <v>44960</v>
          </cell>
          <cell r="I6843" t="str">
            <v>ENTREGADO</v>
          </cell>
          <cell r="J6843">
            <v>44963</v>
          </cell>
          <cell r="K6843" t="str">
            <v>CARLOS JIMENEZ_ECUAPRIMAS</v>
          </cell>
          <cell r="L6843" t="str">
            <v xml:space="preserve">BELLAVISTA MZ 20 SL 23 AV PERRONE GALATZA ATRaS DE IDEAL ALAMBREC Distribuidora Romero Reyes </v>
          </cell>
        </row>
        <row r="6844">
          <cell r="A6844" t="str">
            <v>2492835</v>
          </cell>
          <cell r="B6844">
            <v>509397</v>
          </cell>
          <cell r="C6844" t="str">
            <v>2492835</v>
          </cell>
          <cell r="D6844" t="str">
            <v>MDELIVERY</v>
          </cell>
          <cell r="E6844" t="str">
            <v>DESPACHO</v>
          </cell>
          <cell r="F6844" t="str">
            <v>NORMAL</v>
          </cell>
          <cell r="G6844" t="str">
            <v>FT83886 / 031080002492835</v>
          </cell>
          <cell r="H6844">
            <v>44960</v>
          </cell>
          <cell r="I6844" t="str">
            <v>ENTREGADO</v>
          </cell>
          <cell r="J6844">
            <v>44965</v>
          </cell>
          <cell r="K6844" t="str">
            <v>NIXON JAVIER ZAMBRANO BONE_NIXON JAVIER ZAMBRANO BONE</v>
          </cell>
          <cell r="L6844" t="str">
            <v xml:space="preserve"> GUAYAQUIL PARROQUIA POSORJA BARRIO 20 DE SEPTIEMBRE CASA UN PISO JUNTO A LA TIENDA DE LOS LARA </v>
          </cell>
        </row>
        <row r="6845">
          <cell r="A6845" t="str">
            <v>2492836</v>
          </cell>
          <cell r="B6845">
            <v>509398</v>
          </cell>
          <cell r="C6845" t="str">
            <v>2492836</v>
          </cell>
          <cell r="D6845" t="str">
            <v>MDELIVERY</v>
          </cell>
          <cell r="E6845" t="str">
            <v>DESPACHO</v>
          </cell>
          <cell r="F6845" t="str">
            <v>NORMAL</v>
          </cell>
          <cell r="G6845" t="str">
            <v>031080002492836</v>
          </cell>
          <cell r="H6845">
            <v>44960</v>
          </cell>
          <cell r="I6845" t="str">
            <v>ENTREGADO</v>
          </cell>
          <cell r="J6845">
            <v>44965</v>
          </cell>
          <cell r="K6845" t="str">
            <v>SHARON YULEISSY FAJARDO GAVILANEZ_SHARON YULEISSY FAJARDO GAVILANEZ</v>
          </cell>
          <cell r="L6845" t="str">
            <v>LOS RIOS PUEBLO VIEJO TRONCAL DE LA COSTA ENTRE SUCRE Y 6 DE OCTUBRE CASA UN PISO CELESTE CERCA AL ESTADIO ALADO DE LA ENTRADA SAN FELIPE EN LA ELECTROMECANICA SANCHEZ COO 1 5534523725509686 79 526092</v>
          </cell>
        </row>
        <row r="6846">
          <cell r="A6846" t="str">
            <v>2492837</v>
          </cell>
          <cell r="B6846">
            <v>509399</v>
          </cell>
          <cell r="C6846" t="str">
            <v>2492837</v>
          </cell>
          <cell r="D6846" t="str">
            <v>MDELIVERY</v>
          </cell>
          <cell r="E6846" t="str">
            <v>DESPACHO</v>
          </cell>
          <cell r="F6846" t="str">
            <v>NORMAL</v>
          </cell>
          <cell r="G6846" t="str">
            <v>031080002492837</v>
          </cell>
          <cell r="H6846">
            <v>44960</v>
          </cell>
          <cell r="I6846" t="str">
            <v>ENTREGADO</v>
          </cell>
          <cell r="J6846">
            <v>44966</v>
          </cell>
          <cell r="K6846" t="str">
            <v>ALEXI BOLIVAR ONOFRE ESPINOZA_ALEXI BOLIVAR ONOFRE ESPINOZA</v>
          </cell>
          <cell r="L6846" t="str">
            <v>GUAYAS SECTOR CENTRO AV ASSAD BUCARAM Y 10 DE AGOSTO A UNA CUADRA DEL MUNICIPIO TRIUNFO EN EL CONSEJO CANTONAL PARA LA PROTECCION DE DERECHOS CCPID LLAMAR ANTES DE LA ENTREGA</v>
          </cell>
        </row>
        <row r="6847">
          <cell r="A6847" t="str">
            <v>2492838</v>
          </cell>
          <cell r="B6847">
            <v>509400</v>
          </cell>
          <cell r="C6847" t="str">
            <v>2492838</v>
          </cell>
          <cell r="D6847" t="str">
            <v>MDELIVERY</v>
          </cell>
          <cell r="E6847" t="str">
            <v>DESPACHO</v>
          </cell>
          <cell r="F6847" t="str">
            <v>DERIVADO PICK UP</v>
          </cell>
          <cell r="G6847" t="str">
            <v>031080002492838</v>
          </cell>
          <cell r="H6847">
            <v>44960</v>
          </cell>
          <cell r="I6847" t="str">
            <v>ENTREGADO</v>
          </cell>
          <cell r="J6847">
            <v>44964</v>
          </cell>
          <cell r="K6847" t="str">
            <v>MICHELL FELIX ALVARADO_MICHELL FELIX ALVARADO</v>
          </cell>
          <cell r="L6847" t="str">
            <v xml:space="preserve">GUAYAS RETIRO TRAMACO SAN MARINO AV FRANCISCO DE ORELLANA CONJUNTO RESIDENCIAL CENTROPOLIS SOLAR 1 DE LA MANZANA 8 CIUDADELA KENNEDY FRENTE AL CENTRO COMERCIAL SAN MARINO </v>
          </cell>
        </row>
        <row r="6848">
          <cell r="A6848" t="str">
            <v>2492839</v>
          </cell>
          <cell r="B6848">
            <v>509401</v>
          </cell>
          <cell r="C6848" t="str">
            <v>2492839</v>
          </cell>
          <cell r="D6848" t="str">
            <v>MDELIVERY</v>
          </cell>
          <cell r="E6848" t="str">
            <v>DESPACHO</v>
          </cell>
          <cell r="F6848" t="str">
            <v>NORMAL</v>
          </cell>
          <cell r="G6848" t="str">
            <v>FT83936</v>
          </cell>
          <cell r="H6848">
            <v>44960</v>
          </cell>
          <cell r="I6848" t="str">
            <v>ENTREGADO</v>
          </cell>
          <cell r="J6848">
            <v>44963</v>
          </cell>
          <cell r="K6848" t="str">
            <v xml:space="preserve">Ximena Medrano_NOVOPAN DEL ECUADOR S A </v>
          </cell>
          <cell r="L6848" t="str">
            <v>Via la troncal Distrital E35 entre Pifo y Sangolqui</v>
          </cell>
        </row>
        <row r="6849">
          <cell r="A6849" t="str">
            <v>2492840</v>
          </cell>
          <cell r="B6849">
            <v>509402</v>
          </cell>
          <cell r="C6849" t="str">
            <v>2492840</v>
          </cell>
          <cell r="D6849" t="str">
            <v>MDELIVERY</v>
          </cell>
          <cell r="E6849" t="str">
            <v>DESPACHO</v>
          </cell>
          <cell r="F6849" t="str">
            <v>NORMAL</v>
          </cell>
          <cell r="G6849" t="str">
            <v>FT83913</v>
          </cell>
          <cell r="H6849">
            <v>44960</v>
          </cell>
          <cell r="I6849" t="str">
            <v>ENTREGADO</v>
          </cell>
          <cell r="J6849">
            <v>44963</v>
          </cell>
          <cell r="K6849" t="str">
            <v xml:space="preserve">Kevin SimbaNa_MERAMEXAIR S A </v>
          </cell>
          <cell r="L6849" t="str">
            <v>Calle Mariscal Sucre Aeropuerto Tababela</v>
          </cell>
        </row>
        <row r="6850">
          <cell r="A6850" t="str">
            <v>2492845</v>
          </cell>
          <cell r="B6850">
            <v>509403</v>
          </cell>
          <cell r="C6850" t="str">
            <v>2492845</v>
          </cell>
          <cell r="D6850" t="str">
            <v>MDELIVERY</v>
          </cell>
          <cell r="E6850" t="str">
            <v>DESPACHO</v>
          </cell>
          <cell r="F6850" t="str">
            <v>NORMAL</v>
          </cell>
          <cell r="G6850" t="str">
            <v>FT83990</v>
          </cell>
          <cell r="H6850">
            <v>44960</v>
          </cell>
          <cell r="I6850" t="str">
            <v>ENTREGADO</v>
          </cell>
          <cell r="J6850">
            <v>44963</v>
          </cell>
          <cell r="K6850" t="str">
            <v>JUAN FRANCISCO FLORES_JUAN FRANCISCO FLORES</v>
          </cell>
          <cell r="L6850" t="str">
            <v>Urbanizacion San Francisco 127 Entrada 1 Calle A</v>
          </cell>
        </row>
        <row r="6851">
          <cell r="A6851" t="str">
            <v>2492852</v>
          </cell>
          <cell r="B6851">
            <v>509404</v>
          </cell>
          <cell r="C6851" t="str">
            <v>2492852</v>
          </cell>
          <cell r="D6851" t="str">
            <v>MDELIVERY</v>
          </cell>
          <cell r="E6851" t="str">
            <v>DESPACHO</v>
          </cell>
          <cell r="F6851" t="str">
            <v>NORMAL</v>
          </cell>
          <cell r="G6851" t="str">
            <v>031080002492852</v>
          </cell>
          <cell r="H6851">
            <v>44960</v>
          </cell>
          <cell r="I6851" t="str">
            <v>ENTREGADO</v>
          </cell>
          <cell r="J6851">
            <v>44965</v>
          </cell>
          <cell r="K6851" t="str">
            <v>AGUSTIN GABRIEL BAQUE REYES_AGUSTIN GABRIEL BAQUE REYES</v>
          </cell>
          <cell r="L6851" t="str">
            <v>GUAYAS GENERAL VILLAMIL PLAYAS BARRIO VICENTE ROCAFUERTE VIA ENGABAO CASA DE UN SOLO PISO COLOR VEIGUE HAY DOS PUERTAS UNA AZUL Y UNA NEGRA FRENTE A PRO SALUD PASANDO LA GASOLINERA ARTESANAL A MANO IZ</v>
          </cell>
        </row>
        <row r="6852">
          <cell r="A6852" t="str">
            <v>2492853</v>
          </cell>
          <cell r="B6852">
            <v>509405</v>
          </cell>
          <cell r="C6852" t="str">
            <v>2492853</v>
          </cell>
          <cell r="D6852" t="str">
            <v>MDELIVERY</v>
          </cell>
          <cell r="E6852" t="str">
            <v>DESPACHO</v>
          </cell>
          <cell r="F6852" t="str">
            <v>NORMAL</v>
          </cell>
          <cell r="G6852" t="str">
            <v>FT83952</v>
          </cell>
          <cell r="H6852">
            <v>44960</v>
          </cell>
          <cell r="I6852" t="str">
            <v>ENTREGADO</v>
          </cell>
          <cell r="J6852">
            <v>44964</v>
          </cell>
          <cell r="K6852" t="str">
            <v>Rene Giovany Gongora_BANCO DE LA PRODUCCION S A PRODUBANCO</v>
          </cell>
          <cell r="L6852" t="str">
            <v>Av Simon Bolivar y Via a Nayon Centro Corporativo Ekopark Torre 1 PRODUBANCO</v>
          </cell>
        </row>
        <row r="6853">
          <cell r="A6853" t="str">
            <v>2492858</v>
          </cell>
          <cell r="B6853">
            <v>509406</v>
          </cell>
          <cell r="C6853" t="str">
            <v>2492858</v>
          </cell>
          <cell r="D6853" t="str">
            <v>MDELIVERY</v>
          </cell>
          <cell r="E6853" t="str">
            <v>DESPACHO</v>
          </cell>
          <cell r="F6853" t="str">
            <v>NORMAL</v>
          </cell>
          <cell r="G6853" t="str">
            <v>FT83961</v>
          </cell>
          <cell r="H6853">
            <v>44960</v>
          </cell>
          <cell r="I6853" t="str">
            <v>ENTREGADO</v>
          </cell>
          <cell r="J6853">
            <v>44963</v>
          </cell>
          <cell r="K6853" t="str">
            <v xml:space="preserve">MARCO COELLO_IDEAL ALAMBREC S A </v>
          </cell>
          <cell r="L6853" t="str">
            <v>DX CALLE S60 E3 423 Y CLL E3E SCTR PARQUE INDUSTRIA L EN LA PANASUR FRTE A NOVA CERO TRAS DE LA FBCA DE ETERNI</v>
          </cell>
        </row>
        <row r="6854">
          <cell r="A6854" t="str">
            <v>2492859</v>
          </cell>
          <cell r="B6854">
            <v>509407</v>
          </cell>
          <cell r="C6854" t="str">
            <v>2492859</v>
          </cell>
          <cell r="D6854" t="str">
            <v>MDELIVERY</v>
          </cell>
          <cell r="E6854" t="str">
            <v>DESPACHO</v>
          </cell>
          <cell r="F6854" t="str">
            <v>NORMAL</v>
          </cell>
          <cell r="G6854" t="str">
            <v>FT83882</v>
          </cell>
          <cell r="H6854">
            <v>44960</v>
          </cell>
          <cell r="I6854" t="str">
            <v>ENTREGADO</v>
          </cell>
          <cell r="J6854">
            <v>44964</v>
          </cell>
          <cell r="K6854" t="str">
            <v xml:space="preserve">MAYRA CORTEZ_MACROTECH CIA LTDA </v>
          </cell>
          <cell r="L6854" t="str">
            <v xml:space="preserve">Kennedy decima oeste 600 y calle M Guayas Guayaquil </v>
          </cell>
        </row>
        <row r="6855">
          <cell r="A6855" t="str">
            <v>2492863</v>
          </cell>
          <cell r="B6855">
            <v>509408</v>
          </cell>
          <cell r="C6855" t="str">
            <v>2492863</v>
          </cell>
          <cell r="D6855" t="str">
            <v>MDELIVERY</v>
          </cell>
          <cell r="E6855" t="str">
            <v>DESPACHO</v>
          </cell>
          <cell r="F6855" t="str">
            <v>NORMAL</v>
          </cell>
          <cell r="G6855" t="str">
            <v>031080002492863</v>
          </cell>
          <cell r="H6855">
            <v>44960</v>
          </cell>
          <cell r="I6855" t="str">
            <v>ENTREGADO</v>
          </cell>
          <cell r="J6855">
            <v>44964</v>
          </cell>
          <cell r="K6855" t="str">
            <v>VITERI LOPEZ JUAN ANIBAL_VITERI LOPEZ JUAN ANIBAL</v>
          </cell>
          <cell r="L6855" t="str">
            <v>AVE QUITO Y RIO CHIMBO COLEGIO Julio Moreno Espinosa COMO REFERENCIA FRENTE AL SUPERMAXI ENTREGAR DE 7AM A 1PM</v>
          </cell>
        </row>
        <row r="6856">
          <cell r="A6856" t="str">
            <v>2492870</v>
          </cell>
          <cell r="B6856">
            <v>509409</v>
          </cell>
          <cell r="C6856" t="str">
            <v>2492870</v>
          </cell>
          <cell r="D6856" t="str">
            <v>MDELIVERY</v>
          </cell>
          <cell r="E6856" t="str">
            <v>DESPACHO</v>
          </cell>
          <cell r="F6856" t="str">
            <v>NORMAL</v>
          </cell>
          <cell r="G6856" t="str">
            <v>IC6507</v>
          </cell>
          <cell r="H6856">
            <v>44960</v>
          </cell>
          <cell r="I6856" t="str">
            <v>ENTREGADO</v>
          </cell>
          <cell r="J6856">
            <v>44963</v>
          </cell>
          <cell r="K6856" t="str">
            <v>JORGE PAUTA CAMILA PAUTA MONICA ORDONEZ_PAUTA CORDOVA JORGE ENRIQUE</v>
          </cell>
          <cell r="L6856" t="str">
            <v>AV 12 DE OCTUBRE 1 86 ENTRE ISABEL LA CATOLICA Y GASPAR DE JOVELLANOS ALMACEN DE INSUMOS MEDICOS MEDSTORE 1ER PISO</v>
          </cell>
        </row>
        <row r="6857">
          <cell r="A6857" t="str">
            <v>2492871</v>
          </cell>
          <cell r="B6857">
            <v>509410</v>
          </cell>
          <cell r="C6857" t="str">
            <v>2492871</v>
          </cell>
          <cell r="D6857" t="str">
            <v>MDELIVERY</v>
          </cell>
          <cell r="E6857" t="str">
            <v>DESPACHO</v>
          </cell>
          <cell r="F6857" t="str">
            <v>NORMAL</v>
          </cell>
          <cell r="G6857" t="str">
            <v>FT83874 / 031080002492871</v>
          </cell>
          <cell r="H6857">
            <v>44960</v>
          </cell>
          <cell r="I6857" t="str">
            <v>ENTREGADO</v>
          </cell>
          <cell r="J6857">
            <v>44965</v>
          </cell>
          <cell r="K6857" t="str">
            <v>JUANA MARIA ALVEAR ORTEGA O LUIS BARROSO_JUANA MARIA ALVEAR ORTEGA</v>
          </cell>
          <cell r="L6857" t="str">
            <v xml:space="preserve"> SAMBORONDON CALLE 31 DE OCTUBRE Y EL ORO CERCA DE RESTAURANT DE COMIDA RAPIDA DARWIN CASA BLANCA CON CERAMICA DE TRES PISOS </v>
          </cell>
        </row>
        <row r="6858">
          <cell r="A6858" t="str">
            <v>2492873</v>
          </cell>
          <cell r="B6858">
            <v>509412</v>
          </cell>
          <cell r="C6858" t="str">
            <v>2492873</v>
          </cell>
          <cell r="D6858" t="str">
            <v>MDELIVERY</v>
          </cell>
          <cell r="E6858" t="str">
            <v>DESPACHO</v>
          </cell>
          <cell r="F6858" t="str">
            <v>NORMAL</v>
          </cell>
          <cell r="G6858" t="str">
            <v>031080002492873</v>
          </cell>
          <cell r="H6858">
            <v>44960</v>
          </cell>
          <cell r="I6858" t="str">
            <v>ENTREGADO</v>
          </cell>
          <cell r="J6858">
            <v>44964</v>
          </cell>
          <cell r="K6858" t="str">
            <v>CRISTHIAN ORLANDO REINA CHALEN_CRISTHIAN ORLANDO REINA CHALEN</v>
          </cell>
          <cell r="L6858" t="str">
            <v xml:space="preserve"> CALLE COSTA DE MARFIL Y MARRUECOS PORTON DEL CONSEJO PROVINCIAL CASA DE 2 PISOS COLOR NARANJA CON VENTANALES DE VIDRIO REFERENCIA PORTON DEL CONSEJO PROVINCIAL TELEFONOS DE CONTACTO 0985371251 098854</v>
          </cell>
        </row>
        <row r="6859">
          <cell r="A6859" t="str">
            <v>2492874</v>
          </cell>
          <cell r="B6859">
            <v>509413</v>
          </cell>
          <cell r="C6859" t="str">
            <v>2492874</v>
          </cell>
          <cell r="D6859" t="str">
            <v>MDELIVERY</v>
          </cell>
          <cell r="E6859" t="str">
            <v>DESPACHO</v>
          </cell>
          <cell r="F6859" t="str">
            <v>DERIVADO PICK UP</v>
          </cell>
          <cell r="G6859" t="str">
            <v>031080002492874</v>
          </cell>
          <cell r="H6859">
            <v>44960</v>
          </cell>
          <cell r="I6859" t="str">
            <v>ENTREGADO</v>
          </cell>
          <cell r="J6859">
            <v>44961</v>
          </cell>
          <cell r="K6859" t="str">
            <v>ZAMBRANO VILLAVICENCIO KAREN JAZMIN_ASOCIACION DE SERVICIOS LIMPIEZA KRISTAL KLEAR ASOLIMKRISTAL</v>
          </cell>
          <cell r="L6859" t="str">
            <v>RETIRO EN AGENCIA MANTA CENTRO DE DISTRIBUCION</v>
          </cell>
        </row>
        <row r="6860">
          <cell r="A6860" t="str">
            <v>2492877</v>
          </cell>
          <cell r="B6860">
            <v>509414</v>
          </cell>
          <cell r="C6860" t="str">
            <v>2492877</v>
          </cell>
          <cell r="D6860" t="str">
            <v>MDELIVERY</v>
          </cell>
          <cell r="E6860" t="str">
            <v>DESPACHO</v>
          </cell>
          <cell r="F6860" t="str">
            <v>NORMAL</v>
          </cell>
          <cell r="G6860" t="str">
            <v>031080002492877</v>
          </cell>
          <cell r="H6860">
            <v>44960</v>
          </cell>
          <cell r="I6860" t="str">
            <v>ENTREGADO</v>
          </cell>
          <cell r="J6860">
            <v>44964</v>
          </cell>
          <cell r="K6860" t="str">
            <v xml:space="preserve">DELGADO FLORES IVONNE MONSERRATE O JULIA APARICIO_MAXSEG CIA LTDA </v>
          </cell>
          <cell r="L6860" t="str">
            <v>CIUDADELA UNIVERSITARIA CALLE U8 ENTRE AV U4 Y U5 MANTA</v>
          </cell>
        </row>
        <row r="6861">
          <cell r="A6861" t="str">
            <v>2492880</v>
          </cell>
          <cell r="B6861">
            <v>509415</v>
          </cell>
          <cell r="C6861" t="str">
            <v>2492880</v>
          </cell>
          <cell r="D6861" t="str">
            <v>MDELIVERY</v>
          </cell>
          <cell r="E6861" t="str">
            <v>DESPACHO</v>
          </cell>
          <cell r="F6861" t="str">
            <v>NORMAL</v>
          </cell>
          <cell r="G6861" t="str">
            <v>IC6502</v>
          </cell>
          <cell r="H6861">
            <v>44960</v>
          </cell>
          <cell r="I6861" t="str">
            <v>ENTREGADO</v>
          </cell>
          <cell r="J6861">
            <v>44963</v>
          </cell>
          <cell r="K6861" t="str">
            <v>WILSON IVAN ENRIQUE TALBOT CARRION O MISHELL GUILLEN_WILSON IVAN ENRIQUE TALBOT CARRION</v>
          </cell>
          <cell r="L6861" t="str">
            <v>GARCIA MORENO 6 30 Y AV GONZALEZ SUAREZ CENTRO COMERCIAL MOTORIZA OFICINA 2865719</v>
          </cell>
        </row>
        <row r="6862">
          <cell r="A6862" t="str">
            <v>2492881_1</v>
          </cell>
          <cell r="B6862">
            <v>509416</v>
          </cell>
          <cell r="C6862" t="str">
            <v>2492881_1</v>
          </cell>
          <cell r="D6862" t="str">
            <v>MDELIVERY</v>
          </cell>
          <cell r="E6862" t="str">
            <v>DESPACHO</v>
          </cell>
          <cell r="F6862" t="str">
            <v>NORMAL</v>
          </cell>
          <cell r="G6862" t="str">
            <v>IC6505</v>
          </cell>
          <cell r="H6862">
            <v>44960</v>
          </cell>
          <cell r="I6862" t="str">
            <v>ENTREGADO</v>
          </cell>
          <cell r="J6862">
            <v>44963</v>
          </cell>
          <cell r="K6862" t="str">
            <v>DENISSE ALICIA TREPAUD MUNOZ O JOSE GARCIA_DENISSE ALICIA TREPAUD MUNOZ</v>
          </cell>
          <cell r="L6862" t="str">
            <v>AZUAY CUENCA EL CEBOLLAR EUDORO MOSCOSO 2 32 Y LA VERBENA CASA DE DOS PISOS COLOR BEIGE CON PIEDRAS POERTA COLOR CAFe</v>
          </cell>
        </row>
        <row r="6863">
          <cell r="A6863" t="str">
            <v>2492882</v>
          </cell>
          <cell r="B6863">
            <v>509417</v>
          </cell>
          <cell r="C6863" t="str">
            <v>2492882</v>
          </cell>
          <cell r="D6863" t="str">
            <v>MDELIVERY</v>
          </cell>
          <cell r="E6863" t="str">
            <v>DESPACHO</v>
          </cell>
          <cell r="F6863" t="str">
            <v>NORMAL</v>
          </cell>
          <cell r="G6863" t="str">
            <v>031080002492882</v>
          </cell>
          <cell r="H6863">
            <v>44960</v>
          </cell>
          <cell r="I6863" t="str">
            <v>ENTREGADO</v>
          </cell>
          <cell r="J6863">
            <v>44964</v>
          </cell>
          <cell r="K6863" t="str">
            <v xml:space="preserve">SANDRA LOOR O DIANA RIVERA_VILLAVICENCIO Y ASOCIADOS ABOGADOS CIA LTDA </v>
          </cell>
          <cell r="L6863" t="str">
            <v xml:space="preserve"> EDIFICIO MANTA BUSINESS CENTER Torre B Piso 7 Oficina 704 Av M2 y M3 Zona del Mall del Pacifico diagonal a Torres Oro Verde </v>
          </cell>
        </row>
        <row r="6864">
          <cell r="A6864" t="str">
            <v>2492883</v>
          </cell>
          <cell r="B6864">
            <v>509418</v>
          </cell>
          <cell r="C6864" t="str">
            <v>2492883</v>
          </cell>
          <cell r="D6864" t="str">
            <v>MDELIVERY</v>
          </cell>
          <cell r="E6864" t="str">
            <v>DESPACHO</v>
          </cell>
          <cell r="F6864" t="str">
            <v>NORMAL</v>
          </cell>
          <cell r="G6864" t="str">
            <v>IC6506</v>
          </cell>
          <cell r="H6864">
            <v>44960</v>
          </cell>
          <cell r="I6864" t="str">
            <v>ENTREGADO</v>
          </cell>
          <cell r="J6864">
            <v>44963</v>
          </cell>
          <cell r="K6864" t="str">
            <v>Sandra Guamani O JESSI MATUTE_GAMALOG CIA LTDA</v>
          </cell>
          <cell r="L6864" t="str">
            <v>AZUAY CUENCA EL VECINO AV ESPANA 18 87 Y SEGOVIA CASA UN PISOS COLOR BLANCO</v>
          </cell>
        </row>
        <row r="6865">
          <cell r="A6865" t="str">
            <v>2492884_1</v>
          </cell>
          <cell r="B6865">
            <v>509419</v>
          </cell>
          <cell r="C6865" t="str">
            <v>2492884_1</v>
          </cell>
          <cell r="D6865" t="str">
            <v>MDELIVERY</v>
          </cell>
          <cell r="E6865" t="str">
            <v>DESPACHO</v>
          </cell>
          <cell r="F6865" t="str">
            <v>NORMAL</v>
          </cell>
          <cell r="G6865" t="str">
            <v>031080024928841</v>
          </cell>
          <cell r="H6865">
            <v>44960</v>
          </cell>
          <cell r="I6865" t="str">
            <v>ENTREGADO</v>
          </cell>
          <cell r="J6865">
            <v>44965</v>
          </cell>
          <cell r="K6865" t="str">
            <v>SHARIK XIOMARA QUIZHPI ZURITA_SHARIK XIOMARA QUIZHPI ZURITA</v>
          </cell>
          <cell r="L6865" t="str">
            <v>QUEVEDO SAN CAMILO LOT LAS PALMERAS SEC GUSTAVO CAMP</v>
          </cell>
        </row>
        <row r="6866">
          <cell r="A6866" t="str">
            <v>2492889</v>
          </cell>
          <cell r="B6866">
            <v>509420</v>
          </cell>
          <cell r="C6866" t="str">
            <v>2492889</v>
          </cell>
          <cell r="D6866" t="str">
            <v>MDELIVERY</v>
          </cell>
          <cell r="E6866" t="str">
            <v>DESPACHO</v>
          </cell>
          <cell r="F6866" t="str">
            <v>NORMAL</v>
          </cell>
          <cell r="G6866" t="str">
            <v>FT83872</v>
          </cell>
          <cell r="H6866">
            <v>44960</v>
          </cell>
          <cell r="I6866" t="str">
            <v>ENTREGADO</v>
          </cell>
          <cell r="J6866">
            <v>44964</v>
          </cell>
          <cell r="K6866" t="str">
            <v xml:space="preserve">PEDRO ANTONIO DIAZ HIDALGO o DHILAN TORRES TAPIA contacto 0959238750_BANCO DEL PACIFICO S A </v>
          </cell>
          <cell r="L6866" t="str">
            <v xml:space="preserve"> GUAYAS GUAYAQUIL P ICAZA 200 Y PEDRO CARBO MATRIZ BANCO DEL PACIFICO PISO 8 AREA SEGURIDAD BANCARIA Y CONSOLA </v>
          </cell>
        </row>
        <row r="6867">
          <cell r="A6867" t="str">
            <v>2492890</v>
          </cell>
          <cell r="B6867">
            <v>509421</v>
          </cell>
          <cell r="C6867" t="str">
            <v>2492890</v>
          </cell>
          <cell r="D6867" t="str">
            <v>MDELIVERY</v>
          </cell>
          <cell r="E6867" t="str">
            <v>DESPACHO</v>
          </cell>
          <cell r="F6867" t="str">
            <v>NORMAL</v>
          </cell>
          <cell r="G6867" t="str">
            <v>IC6503</v>
          </cell>
          <cell r="H6867">
            <v>44960</v>
          </cell>
          <cell r="I6867" t="str">
            <v>ENTREGADO</v>
          </cell>
          <cell r="J6867">
            <v>44963</v>
          </cell>
          <cell r="K6867" t="str">
            <v>IVONNE PAREDES_SOLUCIONES PARA HOTELERIA Y GASTRONOMIA EQUINDECA</v>
          </cell>
          <cell r="L6867" t="str">
            <v>Juan Larrea Guerrero y Manuel Cajias Oficinas Equindeca Cuenca Azuay</v>
          </cell>
        </row>
        <row r="6868">
          <cell r="A6868" t="str">
            <v>2492892</v>
          </cell>
          <cell r="B6868">
            <v>509422</v>
          </cell>
          <cell r="C6868" t="str">
            <v>2492892</v>
          </cell>
          <cell r="D6868" t="str">
            <v>MDELIVERY</v>
          </cell>
          <cell r="E6868" t="str">
            <v>DESPACHO</v>
          </cell>
          <cell r="F6868" t="str">
            <v>NORMAL</v>
          </cell>
          <cell r="G6868" t="str">
            <v>FT83879</v>
          </cell>
          <cell r="H6868">
            <v>44960</v>
          </cell>
          <cell r="I6868" t="str">
            <v>ENTREGADO</v>
          </cell>
          <cell r="J6868">
            <v>44963</v>
          </cell>
          <cell r="K6868" t="str">
            <v>Alba Alvear_EVELYN DENISS ESPINOZA ALVEAR</v>
          </cell>
          <cell r="L6868" t="str">
            <v>Sauces 2 mz f52 villa 15 entrado por cafe de Byron en la primera peatonal Casa de esos planta gris a lado de esquinera</v>
          </cell>
        </row>
        <row r="6869">
          <cell r="A6869" t="str">
            <v>2492900</v>
          </cell>
          <cell r="B6869">
            <v>509423</v>
          </cell>
          <cell r="C6869" t="str">
            <v>2492900</v>
          </cell>
          <cell r="D6869" t="str">
            <v>MDELIVERY</v>
          </cell>
          <cell r="E6869" t="str">
            <v>DESPACHO</v>
          </cell>
          <cell r="F6869" t="str">
            <v>NORMAL</v>
          </cell>
          <cell r="G6869" t="str">
            <v>031080002492900</v>
          </cell>
          <cell r="H6869">
            <v>44960</v>
          </cell>
          <cell r="I6869" t="str">
            <v>ENTREGADO</v>
          </cell>
          <cell r="J6869">
            <v>44964</v>
          </cell>
          <cell r="K6869" t="str">
            <v>GIL YOVANI RUIZ MORALES_GIL YOVANI RUIZ MORALES</v>
          </cell>
          <cell r="L6869" t="str">
            <v xml:space="preserve">Terminal Cotacachi frente a la cooperativa de Cotacachi en la calle 10 de agosto </v>
          </cell>
        </row>
        <row r="6870">
          <cell r="A6870" t="str">
            <v>2492901</v>
          </cell>
          <cell r="B6870">
            <v>509424</v>
          </cell>
          <cell r="C6870" t="str">
            <v>2492901</v>
          </cell>
          <cell r="D6870" t="str">
            <v>MDELIVERY</v>
          </cell>
          <cell r="E6870" t="str">
            <v>DESPACHO</v>
          </cell>
          <cell r="F6870" t="str">
            <v>NORMAL</v>
          </cell>
          <cell r="G6870" t="str">
            <v>FT83884</v>
          </cell>
          <cell r="H6870">
            <v>44960</v>
          </cell>
          <cell r="I6870" t="str">
            <v>ENTREGADO</v>
          </cell>
          <cell r="J6870">
            <v>44963</v>
          </cell>
          <cell r="K6870" t="str">
            <v xml:space="preserve">REFAR TRADING S A _REFAR TRADING S A </v>
          </cell>
          <cell r="L6870" t="str">
            <v xml:space="preserve">Guayaquil centro comercial olimpico por el lado de la Kennedy y avenida de las Americas empresa Lycan local 1 4 junto al P de guayas en recepcion preguntar por magdalena sarmientos </v>
          </cell>
        </row>
        <row r="6871">
          <cell r="A6871" t="str">
            <v>2492902</v>
          </cell>
          <cell r="B6871">
            <v>509425</v>
          </cell>
          <cell r="C6871" t="str">
            <v>2492902</v>
          </cell>
          <cell r="D6871" t="str">
            <v>MDELIVERY</v>
          </cell>
          <cell r="E6871" t="str">
            <v>DESPACHO</v>
          </cell>
          <cell r="F6871" t="str">
            <v>NORMAL</v>
          </cell>
          <cell r="G6871" t="str">
            <v>FT83875</v>
          </cell>
          <cell r="H6871">
            <v>44960</v>
          </cell>
          <cell r="I6871" t="str">
            <v>ENTREGADO</v>
          </cell>
          <cell r="J6871">
            <v>44964</v>
          </cell>
          <cell r="K6871" t="str">
            <v>Ing Maria Emilia Bermudez_FEEDPRO S A</v>
          </cell>
          <cell r="L6871" t="str">
            <v>Av s n y Av de las Americas Edificio Sky Building Piso 5 oficina 505</v>
          </cell>
        </row>
        <row r="6872">
          <cell r="A6872" t="str">
            <v>2492893</v>
          </cell>
          <cell r="B6872">
            <v>509350</v>
          </cell>
          <cell r="C6872" t="str">
            <v>2492893</v>
          </cell>
          <cell r="D6872" t="str">
            <v>MDELIVERY</v>
          </cell>
          <cell r="E6872" t="str">
            <v>DESPACHO</v>
          </cell>
          <cell r="F6872" t="str">
            <v>EXPRESS</v>
          </cell>
          <cell r="G6872" t="str">
            <v>FTR46077</v>
          </cell>
          <cell r="H6872">
            <v>44960</v>
          </cell>
          <cell r="I6872" t="str">
            <v>ENTREGADO</v>
          </cell>
          <cell r="J6872">
            <v>44960</v>
          </cell>
          <cell r="K6872" t="str">
            <v xml:space="preserve">Vanesa Guerra_CONSULTORA FINANVIEW S A </v>
          </cell>
          <cell r="L6872" t="str">
            <v>PICHINCHA QUITO MARISCAL SUCRE AV 12 DE OCTUBRE N26 97 Y LINCOLN</v>
          </cell>
        </row>
        <row r="6873">
          <cell r="A6873" t="str">
            <v>2492700</v>
          </cell>
          <cell r="B6873">
            <v>509351</v>
          </cell>
          <cell r="C6873" t="str">
            <v>2492700</v>
          </cell>
          <cell r="D6873" t="str">
            <v>MDELIVERY</v>
          </cell>
          <cell r="E6873" t="str">
            <v>DESPACHO</v>
          </cell>
          <cell r="F6873" t="str">
            <v>NORMAL</v>
          </cell>
          <cell r="G6873" t="str">
            <v>031080002492700</v>
          </cell>
          <cell r="H6873">
            <v>44960</v>
          </cell>
          <cell r="I6873" t="str">
            <v>ENTREGADO</v>
          </cell>
          <cell r="J6873">
            <v>44964</v>
          </cell>
          <cell r="K6873" t="str">
            <v>Ivan Sarango Germania Armijos_IVAN BLADIMIR SARANGO ARMIJOS</v>
          </cell>
          <cell r="L6873" t="str">
            <v>AVENIDA ALONZO DE MERCADILIO Y PASAJE VICENTE ALDEA CASA DE TRES PISOS COLOR VERDE CON ESCALINATA ZAMORA CHINCHIPE ZAMORA</v>
          </cell>
        </row>
        <row r="6874">
          <cell r="A6874" t="str">
            <v>2492701</v>
          </cell>
          <cell r="B6874">
            <v>509352</v>
          </cell>
          <cell r="C6874" t="str">
            <v>2492701</v>
          </cell>
          <cell r="D6874" t="str">
            <v>MDELIVERY</v>
          </cell>
          <cell r="E6874" t="str">
            <v>DESPACHO</v>
          </cell>
          <cell r="F6874" t="str">
            <v>NORMAL</v>
          </cell>
          <cell r="G6874" t="str">
            <v>FT83916</v>
          </cell>
          <cell r="H6874">
            <v>44960</v>
          </cell>
          <cell r="I6874" t="str">
            <v>ENTREGADO</v>
          </cell>
          <cell r="J6874">
            <v>44964</v>
          </cell>
          <cell r="K6874" t="str">
            <v xml:space="preserve">MARIUXI RAMOS_CENTRO DE IDIOMAS FOREIGN LANGUAGES S A </v>
          </cell>
          <cell r="L6874" t="str">
            <v>Shyris 344 y Eloy Alfaro Edificio Parque Central oficina 704</v>
          </cell>
        </row>
        <row r="6875">
          <cell r="A6875" t="str">
            <v>2492702</v>
          </cell>
          <cell r="B6875">
            <v>509353</v>
          </cell>
          <cell r="C6875" t="str">
            <v>2492702</v>
          </cell>
          <cell r="D6875" t="str">
            <v>MDELIVERY</v>
          </cell>
          <cell r="E6875" t="str">
            <v>DESPACHO</v>
          </cell>
          <cell r="F6875" t="str">
            <v>NORMAL</v>
          </cell>
          <cell r="G6875" t="str">
            <v>FT83917</v>
          </cell>
          <cell r="H6875">
            <v>44960</v>
          </cell>
          <cell r="I6875" t="str">
            <v>ENTREGADO</v>
          </cell>
          <cell r="J6875">
            <v>44963</v>
          </cell>
          <cell r="K6875" t="str">
            <v>CHALAPU ORTEGA EDISON RODOLFO_CHALAPU ORTEGA EDISON RODOLFO</v>
          </cell>
          <cell r="L6875" t="str">
            <v>EL CONDADO BARRIO LA ROLDoS CALLE OE7A N84 36 Y N84B</v>
          </cell>
        </row>
        <row r="6876">
          <cell r="A6876" t="str">
            <v>2492704</v>
          </cell>
          <cell r="B6876">
            <v>509354</v>
          </cell>
          <cell r="C6876" t="str">
            <v>2492704</v>
          </cell>
          <cell r="D6876" t="str">
            <v>MDELIVERY</v>
          </cell>
          <cell r="E6876" t="str">
            <v>DESPACHO</v>
          </cell>
          <cell r="F6876" t="str">
            <v>NORMAL</v>
          </cell>
          <cell r="G6876" t="str">
            <v>FT83935</v>
          </cell>
          <cell r="H6876">
            <v>44960</v>
          </cell>
          <cell r="I6876" t="str">
            <v>ENTREGADO</v>
          </cell>
          <cell r="J6876">
            <v>44964</v>
          </cell>
          <cell r="K6876" t="str">
            <v>Silvia MuNoz_ASOCIACION DE DOCENTES ADMINISTRATIVOS Y DE SERVIC</v>
          </cell>
          <cell r="L6876" t="str">
            <v>oficina de la adaups Av Isabel la catolica y Wilson Adaups Q parada de los Vingala</v>
          </cell>
        </row>
        <row r="6877">
          <cell r="A6877" t="str">
            <v>2492705</v>
          </cell>
          <cell r="B6877">
            <v>509355</v>
          </cell>
          <cell r="C6877" t="str">
            <v>2492705</v>
          </cell>
          <cell r="D6877" t="str">
            <v>MDELIVERY</v>
          </cell>
          <cell r="E6877" t="str">
            <v>DESPACHO</v>
          </cell>
          <cell r="F6877" t="str">
            <v>NORMAL</v>
          </cell>
          <cell r="G6877" t="str">
            <v>FT83939</v>
          </cell>
          <cell r="H6877">
            <v>44960</v>
          </cell>
          <cell r="I6877" t="str">
            <v>ENTREGADO</v>
          </cell>
          <cell r="J6877">
            <v>44963</v>
          </cell>
          <cell r="K6877" t="str">
            <v>Juan Daniel Cando Sevilla_COOPERATIVA DE AHORRO Y CREDITO CRECER</v>
          </cell>
          <cell r="L6877" t="str">
            <v>PICHINCHA QUITO Planta Cumbaya Avda Francisco de Orellana Parroquia Cumbaya Cerveceria Nacional CN S A en Quito Pichincha</v>
          </cell>
        </row>
        <row r="6878">
          <cell r="A6878" t="str">
            <v>2492707</v>
          </cell>
          <cell r="B6878">
            <v>509356</v>
          </cell>
          <cell r="C6878" t="str">
            <v>2492707</v>
          </cell>
          <cell r="D6878" t="str">
            <v>MDELIVERY</v>
          </cell>
          <cell r="E6878" t="str">
            <v>DESPACHO</v>
          </cell>
          <cell r="F6878" t="str">
            <v>NORMAL</v>
          </cell>
          <cell r="G6878" t="str">
            <v>031080002492707</v>
          </cell>
          <cell r="H6878">
            <v>44960</v>
          </cell>
          <cell r="I6878" t="str">
            <v>ENTREGADO</v>
          </cell>
          <cell r="J6878">
            <v>44964</v>
          </cell>
          <cell r="K6878" t="str">
            <v>JASMINA LARA_UNIVERSIDAD TECNOLOGICA INDOAMERICA1</v>
          </cell>
          <cell r="L6878" t="str">
            <v>BOLIVAR Y GUAYAQUIL UNIVERSIDAD INDOAMERICA</v>
          </cell>
        </row>
        <row r="6879">
          <cell r="A6879" t="str">
            <v>2492710_1</v>
          </cell>
          <cell r="B6879">
            <v>509358</v>
          </cell>
          <cell r="C6879" t="str">
            <v>2492710_1</v>
          </cell>
          <cell r="D6879" t="str">
            <v>MDELIVERY</v>
          </cell>
          <cell r="E6879" t="str">
            <v>DESPACHO</v>
          </cell>
          <cell r="F6879" t="str">
            <v>NORMAL</v>
          </cell>
          <cell r="G6879" t="str">
            <v>FT83932</v>
          </cell>
          <cell r="H6879">
            <v>44960</v>
          </cell>
          <cell r="I6879" t="str">
            <v>ENTREGADO</v>
          </cell>
          <cell r="J6879">
            <v>44963</v>
          </cell>
          <cell r="K6879" t="str">
            <v>CRISTIAN PAREDES_ BANCO PICHINCHA CA</v>
          </cell>
          <cell r="L6879" t="str">
            <v>Amazonas y Pereira Matriz Banco Pichincha Av Piso 7</v>
          </cell>
        </row>
        <row r="6880">
          <cell r="A6880" t="str">
            <v>2492711</v>
          </cell>
          <cell r="B6880">
            <v>509359</v>
          </cell>
          <cell r="C6880" t="str">
            <v>2492711</v>
          </cell>
          <cell r="D6880" t="str">
            <v>MDELIVERY</v>
          </cell>
          <cell r="E6880" t="str">
            <v>DESPACHO</v>
          </cell>
          <cell r="F6880" t="str">
            <v>NORMAL</v>
          </cell>
          <cell r="G6880" t="str">
            <v>FT83949</v>
          </cell>
          <cell r="H6880">
            <v>44960</v>
          </cell>
          <cell r="I6880" t="str">
            <v>ENTREGADO</v>
          </cell>
          <cell r="J6880">
            <v>44963</v>
          </cell>
          <cell r="K6880" t="str">
            <v>CRISTIAN PAREDES_ DINERS CLUB DEL ECUADOR S A SOCIEDAD FINANCIERA</v>
          </cell>
          <cell r="L6880" t="str">
            <v>Amazonas y Pereira Matriz Banco Pichincha Av Piso 7</v>
          </cell>
        </row>
        <row r="6881">
          <cell r="A6881" t="str">
            <v>2492715</v>
          </cell>
          <cell r="B6881">
            <v>509360</v>
          </cell>
          <cell r="C6881" t="str">
            <v>2492715</v>
          </cell>
          <cell r="D6881" t="str">
            <v>MDELIVERY</v>
          </cell>
          <cell r="E6881" t="str">
            <v>DESPACHO</v>
          </cell>
          <cell r="F6881" t="str">
            <v>NORMAL</v>
          </cell>
          <cell r="G6881" t="str">
            <v>FT83950</v>
          </cell>
          <cell r="H6881">
            <v>44960</v>
          </cell>
          <cell r="I6881" t="str">
            <v>ENTREGADO</v>
          </cell>
          <cell r="J6881">
            <v>44964</v>
          </cell>
          <cell r="K6881" t="str">
            <v>Maria Eugenia Molina_ANEFI S A ADMINISTRADORA DE FONDOS Y FIDEICOMISOS</v>
          </cell>
          <cell r="L6881" t="str">
            <v>ICHINCHA QUITO INAQUITO CHECOSLOVAQUIA E10 195 Y AV ELOY ALFARO EDIF CUARZO 5to PISO</v>
          </cell>
        </row>
        <row r="6882">
          <cell r="A6882" t="str">
            <v>2492721</v>
          </cell>
          <cell r="B6882">
            <v>509361</v>
          </cell>
          <cell r="C6882" t="str">
            <v>2492721</v>
          </cell>
          <cell r="D6882" t="str">
            <v>MDELIVERY</v>
          </cell>
          <cell r="E6882" t="str">
            <v>DESPACHO</v>
          </cell>
          <cell r="F6882" t="str">
            <v>NORMAL</v>
          </cell>
          <cell r="G6882" t="str">
            <v>FT83953</v>
          </cell>
          <cell r="H6882">
            <v>44960</v>
          </cell>
          <cell r="I6882" t="str">
            <v>ENTREGADO</v>
          </cell>
          <cell r="J6882">
            <v>44964</v>
          </cell>
          <cell r="K6882" t="str">
            <v xml:space="preserve">Jesus Crespo_COMERCIALIZADORA TRAMA COLOR MULTITEXTIL CIA LTDA </v>
          </cell>
          <cell r="L6882" t="str">
            <v xml:space="preserve"> Pichincha Quito Autopista Manuel Cordova Galarza N3 843 entrada a galpones Madeval Pomasqui </v>
          </cell>
        </row>
        <row r="6883">
          <cell r="A6883" t="str">
            <v>2492723</v>
          </cell>
          <cell r="B6883">
            <v>509362</v>
          </cell>
          <cell r="C6883" t="str">
            <v>2492723</v>
          </cell>
          <cell r="D6883" t="str">
            <v>MDELIVERY</v>
          </cell>
          <cell r="E6883" t="str">
            <v>DESPACHO</v>
          </cell>
          <cell r="F6883" t="str">
            <v>NORMAL</v>
          </cell>
          <cell r="G6883" t="str">
            <v>FT83947</v>
          </cell>
          <cell r="H6883">
            <v>44960</v>
          </cell>
          <cell r="I6883" t="str">
            <v>ENTREGADO</v>
          </cell>
          <cell r="J6883">
            <v>44964</v>
          </cell>
          <cell r="K6883" t="str">
            <v xml:space="preserve">Jesus Crespo_TEXTILES COTOPAXI XPOTEXTIL CIA LTDA </v>
          </cell>
          <cell r="L6883" t="str">
            <v xml:space="preserve"> Pichincha Quito Autopista Manuel Cordova Galarza N3 843 entrada a galpones Madeval Pomasqui </v>
          </cell>
        </row>
        <row r="6884">
          <cell r="A6884" t="str">
            <v>2492729</v>
          </cell>
          <cell r="B6884">
            <v>509363</v>
          </cell>
          <cell r="C6884" t="str">
            <v>2492729</v>
          </cell>
          <cell r="D6884" t="str">
            <v>MDELIVERY</v>
          </cell>
          <cell r="E6884" t="str">
            <v>DESPACHO</v>
          </cell>
          <cell r="F6884" t="str">
            <v>NORMAL</v>
          </cell>
          <cell r="G6884" t="str">
            <v>FT83991</v>
          </cell>
          <cell r="H6884">
            <v>44960</v>
          </cell>
          <cell r="I6884" t="str">
            <v>ENTREGADO</v>
          </cell>
          <cell r="J6884">
            <v>44964</v>
          </cell>
          <cell r="K6884" t="str">
            <v xml:space="preserve">Jesus Crespo_TEXTILES COTOPAXI XPOTEXTIL CIA LTDA </v>
          </cell>
          <cell r="L6884" t="str">
            <v xml:space="preserve"> Pichincha Quito Autopista Manuel Cordova Galarza N3 843 entrada a galpones Madeval Pomasqui </v>
          </cell>
        </row>
        <row r="6885">
          <cell r="A6885" t="str">
            <v>2492744</v>
          </cell>
          <cell r="B6885">
            <v>509364</v>
          </cell>
          <cell r="C6885" t="str">
            <v>2492744</v>
          </cell>
          <cell r="D6885" t="str">
            <v>MDELIVERY</v>
          </cell>
          <cell r="E6885" t="str">
            <v>DESPACHO</v>
          </cell>
          <cell r="F6885" t="str">
            <v>NORMAL</v>
          </cell>
          <cell r="G6885" t="str">
            <v>031080002492744</v>
          </cell>
          <cell r="H6885">
            <v>44960</v>
          </cell>
          <cell r="I6885" t="str">
            <v>ENTREGADO</v>
          </cell>
          <cell r="J6885">
            <v>44964</v>
          </cell>
          <cell r="K6885" t="str">
            <v xml:space="preserve">Ing Cynthia Carlo_KRONOS LABORATORIOS C LTDA </v>
          </cell>
          <cell r="L6885" t="str">
            <v xml:space="preserve">Km 8 via a Daule Avenida Primera entre la calle segunda y primera </v>
          </cell>
        </row>
        <row r="6886">
          <cell r="A6886" t="str">
            <v>2492751</v>
          </cell>
          <cell r="B6886">
            <v>509365</v>
          </cell>
          <cell r="C6886" t="str">
            <v>2492751</v>
          </cell>
          <cell r="D6886" t="str">
            <v>MDELIVERY</v>
          </cell>
          <cell r="E6886" t="str">
            <v>DESPACHO</v>
          </cell>
          <cell r="F6886" t="str">
            <v>NORMAL</v>
          </cell>
          <cell r="G6886" t="str">
            <v>FT83934</v>
          </cell>
          <cell r="H6886">
            <v>44960</v>
          </cell>
          <cell r="I6886" t="str">
            <v>ENTREGADO</v>
          </cell>
          <cell r="J6886">
            <v>44964</v>
          </cell>
          <cell r="K6886" t="str">
            <v xml:space="preserve">SANTIAGO JACOME_PRODUCTOS AUTOADHESIVOS ARCLAD S A </v>
          </cell>
          <cell r="L6886" t="str">
            <v xml:space="preserve"> PICHINCHA QUITO Jose Andrade OE1 298 y Juan de Selis Sector Carcelen Frente a Maxipan </v>
          </cell>
        </row>
        <row r="6887">
          <cell r="A6887" t="str">
            <v>2492752</v>
          </cell>
          <cell r="B6887">
            <v>509366</v>
          </cell>
          <cell r="C6887" t="str">
            <v>2492752</v>
          </cell>
          <cell r="D6887" t="str">
            <v>MDELIVERY</v>
          </cell>
          <cell r="E6887" t="str">
            <v>DESPACHO</v>
          </cell>
          <cell r="F6887" t="str">
            <v>NORMAL</v>
          </cell>
          <cell r="G6887" t="str">
            <v>031080002492752</v>
          </cell>
          <cell r="H6887">
            <v>44960</v>
          </cell>
          <cell r="I6887" t="str">
            <v>ENTREGADO</v>
          </cell>
          <cell r="J6887">
            <v>44964</v>
          </cell>
          <cell r="K6887" t="str">
            <v xml:space="preserve">JULIO AMPUNO_THE TESALIA SPRINGS COMPANY S A </v>
          </cell>
          <cell r="L6887" t="str">
            <v>Via a Daule km 9 embotelladora Pepsi</v>
          </cell>
        </row>
        <row r="6888">
          <cell r="A6888" t="str">
            <v>2492753</v>
          </cell>
          <cell r="B6888">
            <v>509367</v>
          </cell>
          <cell r="C6888" t="str">
            <v>2492753</v>
          </cell>
          <cell r="D6888" t="str">
            <v>MDELIVERY</v>
          </cell>
          <cell r="E6888" t="str">
            <v>DESPACHO</v>
          </cell>
          <cell r="F6888" t="str">
            <v>NORMAL</v>
          </cell>
          <cell r="G6888" t="str">
            <v>FT83933</v>
          </cell>
          <cell r="H6888">
            <v>44960</v>
          </cell>
          <cell r="I6888" t="str">
            <v>ENTREGADO</v>
          </cell>
          <cell r="J6888">
            <v>44963</v>
          </cell>
          <cell r="K6888" t="str">
            <v>Pablo Mauricio Mosquera Logacho_COOPERATIVA DE AHORRO Y CREDITO DE LOS EMPLEADOS D</v>
          </cell>
          <cell r="L6888" t="str">
            <v>PICHINCHA QUITO Planta Cumbaya Avda Francisco de Orellana Parroquia Cumbaya Cerveceria Nacional CN S A en Quito Pichincha</v>
          </cell>
        </row>
        <row r="6889">
          <cell r="A6889" t="str">
            <v>2492755</v>
          </cell>
          <cell r="B6889">
            <v>509368</v>
          </cell>
          <cell r="C6889" t="str">
            <v>2492755</v>
          </cell>
          <cell r="D6889" t="str">
            <v>MDELIVERY</v>
          </cell>
          <cell r="E6889" t="str">
            <v>DESPACHO</v>
          </cell>
          <cell r="F6889" t="str">
            <v>NORMAL</v>
          </cell>
          <cell r="G6889" t="str">
            <v>FT83876</v>
          </cell>
          <cell r="H6889">
            <v>44960</v>
          </cell>
          <cell r="I6889" t="str">
            <v>ENTREGADO</v>
          </cell>
          <cell r="J6889">
            <v>44963</v>
          </cell>
          <cell r="K6889" t="str">
            <v xml:space="preserve">Laura Intriago_VALORES Y ADMINISTRACIONES S A </v>
          </cell>
          <cell r="L6889" t="str">
            <v xml:space="preserve"> GUAYAS GUAYAQUIL AV Juan tanca marengo oficina 31 edificio Dicentro piso 2 </v>
          </cell>
        </row>
        <row r="6890">
          <cell r="A6890" t="str">
            <v>2492756</v>
          </cell>
          <cell r="B6890">
            <v>509369</v>
          </cell>
          <cell r="C6890" t="str">
            <v>2492756</v>
          </cell>
          <cell r="D6890" t="str">
            <v>MDELIVERY</v>
          </cell>
          <cell r="E6890" t="str">
            <v>DESPACHO</v>
          </cell>
          <cell r="F6890" t="str">
            <v>NORMAL</v>
          </cell>
          <cell r="G6890" t="str">
            <v>FT83880</v>
          </cell>
          <cell r="H6890">
            <v>44960</v>
          </cell>
          <cell r="I6890" t="str">
            <v>ENTREGADO</v>
          </cell>
          <cell r="J6890">
            <v>44963</v>
          </cell>
          <cell r="K6890" t="str">
            <v>CAROLA CECILIA CASTRO VALAREZO_CAROLA CECILIA CASTRO VALAREZO</v>
          </cell>
          <cell r="L6890" t="str">
            <v>mucho lote 1 manzana 2577 villa 32 frente al parque</v>
          </cell>
        </row>
        <row r="6891">
          <cell r="A6891" t="str">
            <v>2492758</v>
          </cell>
          <cell r="B6891">
            <v>509370</v>
          </cell>
          <cell r="C6891" t="str">
            <v>2492758</v>
          </cell>
          <cell r="D6891" t="str">
            <v>MDELIVERY</v>
          </cell>
          <cell r="E6891" t="str">
            <v>DESPACHO</v>
          </cell>
          <cell r="F6891" t="str">
            <v>NORMAL</v>
          </cell>
          <cell r="G6891" t="str">
            <v>031080002492758</v>
          </cell>
          <cell r="H6891">
            <v>44960</v>
          </cell>
          <cell r="I6891" t="str">
            <v>ENTREGADO</v>
          </cell>
          <cell r="J6891">
            <v>44964</v>
          </cell>
          <cell r="K6891" t="str">
            <v>ALEX DANIEL MOLINA ALCIVAR_JUAN CARLOS COFRE GUANOLUISA</v>
          </cell>
          <cell r="L6891" t="str">
            <v>CIUDDELA PRESIDENCIAL CALLE ALFREDO BUQERIZO MORENO Y LOS CHASQUIS CASA DE 3 PISOS COLOR VESH</v>
          </cell>
        </row>
        <row r="6892">
          <cell r="A6892" t="str">
            <v>2492760</v>
          </cell>
          <cell r="B6892">
            <v>509371</v>
          </cell>
          <cell r="C6892" t="str">
            <v>2492760</v>
          </cell>
          <cell r="D6892" t="str">
            <v>MDELIVERY</v>
          </cell>
          <cell r="E6892" t="str">
            <v>DESPACHO</v>
          </cell>
          <cell r="F6892" t="str">
            <v>NORMAL</v>
          </cell>
          <cell r="G6892" t="str">
            <v>031080002492760</v>
          </cell>
          <cell r="H6892">
            <v>44960</v>
          </cell>
          <cell r="I6892" t="str">
            <v>ENTREGADO</v>
          </cell>
          <cell r="J6892">
            <v>44963</v>
          </cell>
          <cell r="K6892" t="str">
            <v>CAROLINA MERLO DURAN_CAROLINA MERLO DURAN</v>
          </cell>
          <cell r="L6892" t="str">
            <v>Fray Bartolome de las casas y av jose Tobar tobar</v>
          </cell>
        </row>
        <row r="6893">
          <cell r="A6893" t="str">
            <v>2492777</v>
          </cell>
          <cell r="B6893">
            <v>509372</v>
          </cell>
          <cell r="C6893" t="str">
            <v>2492777</v>
          </cell>
          <cell r="D6893" t="str">
            <v>MDELIVERY</v>
          </cell>
          <cell r="E6893" t="str">
            <v>DESPACHO</v>
          </cell>
          <cell r="F6893" t="str">
            <v>NORMAL</v>
          </cell>
          <cell r="G6893" t="str">
            <v>FT83937</v>
          </cell>
          <cell r="H6893">
            <v>44960</v>
          </cell>
          <cell r="I6893" t="str">
            <v>ENTREGADO</v>
          </cell>
          <cell r="J6893">
            <v>44964</v>
          </cell>
          <cell r="K6893" t="str">
            <v>Pamela Llanes_SINDICATO UNICO DE TRABAJADORES DEL HOSPITAL ENRIQ</v>
          </cell>
          <cell r="L6893" t="str">
            <v>HOSPITAL ENRIQUE GARCeS AV CHILIBULO S N Y ENRIQUE GARCeS</v>
          </cell>
        </row>
        <row r="6894">
          <cell r="A6894" t="str">
            <v>2492778</v>
          </cell>
          <cell r="B6894">
            <v>509373</v>
          </cell>
          <cell r="C6894" t="str">
            <v>2492778</v>
          </cell>
          <cell r="D6894" t="str">
            <v>MDELIVERY</v>
          </cell>
          <cell r="E6894" t="str">
            <v>DESPACHO</v>
          </cell>
          <cell r="F6894" t="str">
            <v>NORMAL</v>
          </cell>
          <cell r="G6894" t="str">
            <v>FT83992</v>
          </cell>
          <cell r="H6894">
            <v>44960</v>
          </cell>
          <cell r="I6894" t="str">
            <v>ENTREGADO</v>
          </cell>
          <cell r="J6894">
            <v>44964</v>
          </cell>
          <cell r="K6894" t="str">
            <v xml:space="preserve">Jeferson Marin_COMERCIALIZADORA TRAMA COLOR MULTITEXTIL CIA LTDA </v>
          </cell>
          <cell r="L6894" t="str">
            <v xml:space="preserve"> Pichincha Quito Via Nayon y Av Simon Bolivar Torre 3 Ekopark </v>
          </cell>
        </row>
        <row r="6895">
          <cell r="A6895" t="str">
            <v>2492794</v>
          </cell>
          <cell r="B6895">
            <v>509374</v>
          </cell>
          <cell r="C6895" t="str">
            <v>2492794</v>
          </cell>
          <cell r="D6895" t="str">
            <v>MDELIVERY</v>
          </cell>
          <cell r="E6895" t="str">
            <v>DESPACHO</v>
          </cell>
          <cell r="F6895" t="str">
            <v>NORMAL</v>
          </cell>
          <cell r="G6895" t="str">
            <v>031080002492794/500001000079858</v>
          </cell>
          <cell r="H6895">
            <v>44960</v>
          </cell>
          <cell r="I6895" t="str">
            <v>ENTREGADO</v>
          </cell>
          <cell r="J6895">
            <v>44972</v>
          </cell>
          <cell r="K6895" t="str">
            <v>MATTHEW IVAN HERNANDEZ DURANGO_COOPERATIVA DE AHORRO Y CREDITO DE LOS EMPLEADOS D</v>
          </cell>
          <cell r="L6895" t="str">
            <v>LOJA LOJA BODEGA CERVECERIA LAGO AGRIO LAGO COCA AVENIDA QUITO KM 7 NUEVA LOJA SUCUMBIOS</v>
          </cell>
        </row>
        <row r="6896">
          <cell r="A6896" t="str">
            <v>2492795</v>
          </cell>
          <cell r="B6896">
            <v>509375</v>
          </cell>
          <cell r="C6896" t="str">
            <v>2492795</v>
          </cell>
          <cell r="D6896" t="str">
            <v>MDELIVERY</v>
          </cell>
          <cell r="E6896" t="str">
            <v>DESPACHO</v>
          </cell>
          <cell r="F6896" t="str">
            <v>NORMAL</v>
          </cell>
          <cell r="G6896" t="str">
            <v>FT83914</v>
          </cell>
          <cell r="H6896">
            <v>44960</v>
          </cell>
          <cell r="I6896" t="str">
            <v>ENTREGADO</v>
          </cell>
          <cell r="J6896">
            <v>44963</v>
          </cell>
          <cell r="K6896" t="str">
            <v>CUICHAN OJEDA JAEL PAMELA_CUICHAN OJEDA JAEL PAMELA</v>
          </cell>
          <cell r="L6896" t="str">
            <v>PQA PINTAG BARRIO SAN JUANITO CLL B VIA PRINCIPAL VILLA DE LADRILLO VISTO JUNTO GALPON PLATEADO A 300MTROS DE PROCESADORA DE POLLO AVITALSA</v>
          </cell>
        </row>
        <row r="6897">
          <cell r="A6897" t="str">
            <v>2492796</v>
          </cell>
          <cell r="B6897">
            <v>509376</v>
          </cell>
          <cell r="C6897" t="str">
            <v>2492796</v>
          </cell>
          <cell r="D6897" t="str">
            <v>MDELIVERY</v>
          </cell>
          <cell r="E6897" t="str">
            <v>DESPACHO</v>
          </cell>
          <cell r="F6897" t="str">
            <v>NORMAL</v>
          </cell>
          <cell r="G6897" t="str">
            <v>FT83957</v>
          </cell>
          <cell r="H6897">
            <v>44960</v>
          </cell>
          <cell r="I6897" t="str">
            <v>ENTREGADO</v>
          </cell>
          <cell r="J6897">
            <v>44963</v>
          </cell>
          <cell r="K6897" t="str">
            <v>MARIANGEL MARTINEZ_LUCIA VINUEZA CIA LTDA</v>
          </cell>
          <cell r="L6897" t="str">
            <v>CUMBAYA Urb Santa Lucia Av Interoceanica Calle G Av Oswaldo Guayasamin Local Lucia ITALIA</v>
          </cell>
        </row>
        <row r="6898">
          <cell r="A6898" t="str">
            <v>2492803</v>
          </cell>
          <cell r="B6898">
            <v>509377</v>
          </cell>
          <cell r="C6898" t="str">
            <v>2492803</v>
          </cell>
          <cell r="D6898" t="str">
            <v>MDELIVERY</v>
          </cell>
          <cell r="E6898" t="str">
            <v>DESPACHO</v>
          </cell>
          <cell r="F6898" t="str">
            <v>NORMAL</v>
          </cell>
          <cell r="G6898" t="str">
            <v>FT83938</v>
          </cell>
          <cell r="H6898">
            <v>44960</v>
          </cell>
          <cell r="I6898" t="str">
            <v>ENTREGADO</v>
          </cell>
          <cell r="J6898">
            <v>44964</v>
          </cell>
          <cell r="K6898" t="str">
            <v>Emily Osorio o Marlon mosquera _MASTERCARD ECUADOR INC</v>
          </cell>
          <cell r="L6898" t="str">
            <v>PICHINCHA QUITO Av 6 de Diciembre y sn Cordero Edicifio Novus piso 4 Of 401</v>
          </cell>
        </row>
        <row r="6899">
          <cell r="A6899" t="str">
            <v>2492804</v>
          </cell>
          <cell r="B6899">
            <v>509378</v>
          </cell>
          <cell r="C6899" t="str">
            <v>2492804</v>
          </cell>
          <cell r="D6899" t="str">
            <v>MDELIVERY</v>
          </cell>
          <cell r="E6899" t="str">
            <v>DESPACHO</v>
          </cell>
          <cell r="F6899" t="str">
            <v>NORMAL</v>
          </cell>
          <cell r="G6899" t="str">
            <v>IC6504</v>
          </cell>
          <cell r="H6899">
            <v>44960</v>
          </cell>
          <cell r="I6899" t="str">
            <v>ENTREGADO</v>
          </cell>
          <cell r="J6899">
            <v>44963</v>
          </cell>
          <cell r="K6899" t="str">
            <v xml:space="preserve">KARINA ANDRADE_STARFLOWERS CIA LTDA </v>
          </cell>
          <cell r="L6899" t="str">
            <v>EDIFICIO CARDECA BUSINESS CENTER AUTOPISTA CUENCA SUBIDA A TURI OFICINAS STARFLOWERS COLORFULL</v>
          </cell>
        </row>
        <row r="6900">
          <cell r="A6900" t="str">
            <v>2492807</v>
          </cell>
          <cell r="B6900">
            <v>509380</v>
          </cell>
          <cell r="C6900" t="str">
            <v>2492807</v>
          </cell>
          <cell r="D6900" t="str">
            <v>MDELIVERY</v>
          </cell>
          <cell r="E6900" t="str">
            <v>DESPACHO</v>
          </cell>
          <cell r="F6900" t="str">
            <v>NORMAL</v>
          </cell>
          <cell r="G6900" t="str">
            <v>031080002492807</v>
          </cell>
          <cell r="H6900">
            <v>44960</v>
          </cell>
          <cell r="I6900" t="str">
            <v>ENTREGADO</v>
          </cell>
          <cell r="J6900">
            <v>44964</v>
          </cell>
          <cell r="K6900" t="str">
            <v>GARCIA AREVALO GEORGE RICHARD_GARCIA AREVALO GEORGE RICHARD</v>
          </cell>
          <cell r="L6900" t="str">
            <v xml:space="preserve">PORTOVIEJO AGENCIA TRAMACO SUCRE Y FRANCISCO PACHECO </v>
          </cell>
        </row>
        <row r="6901">
          <cell r="A6901" t="str">
            <v>2492808</v>
          </cell>
          <cell r="B6901">
            <v>509381</v>
          </cell>
          <cell r="C6901" t="str">
            <v>2492808</v>
          </cell>
          <cell r="D6901" t="str">
            <v>MDELIVERY</v>
          </cell>
          <cell r="E6901" t="str">
            <v>DESPACHO</v>
          </cell>
          <cell r="F6901" t="str">
            <v>NORMAL</v>
          </cell>
          <cell r="G6901" t="str">
            <v>FT83883</v>
          </cell>
          <cell r="H6901">
            <v>44960</v>
          </cell>
          <cell r="I6901" t="str">
            <v>ENTREGADO</v>
          </cell>
          <cell r="J6901">
            <v>44963</v>
          </cell>
          <cell r="K6901" t="str">
            <v>AMADA LUCIA VERA RUIZ_KEVIN ENRIQUE ACURIO VELIZ</v>
          </cell>
          <cell r="L6901" t="str">
            <v xml:space="preserve">Guasmo Sur coop pobladores sin tierra Mz 3625 sol 3 Guayas Guayaquil Referencia atras de la iglesia hermano Miguel casa de una planta Tienda germania </v>
          </cell>
        </row>
        <row r="6902">
          <cell r="A6902" t="str">
            <v>2492809</v>
          </cell>
          <cell r="B6902">
            <v>509382</v>
          </cell>
          <cell r="C6902" t="str">
            <v>2492809</v>
          </cell>
          <cell r="D6902" t="str">
            <v>MDELIVERY</v>
          </cell>
          <cell r="E6902" t="str">
            <v>DESPACHO</v>
          </cell>
          <cell r="F6902" t="str">
            <v>NORMAL</v>
          </cell>
          <cell r="G6902" t="str">
            <v>FT83873</v>
          </cell>
          <cell r="H6902">
            <v>44960</v>
          </cell>
          <cell r="I6902" t="str">
            <v>ENTREGADO</v>
          </cell>
          <cell r="J6902">
            <v>44964</v>
          </cell>
          <cell r="K6902" t="str">
            <v>Liliana Moral Demera o Marjorie Zamora_BANCO DEL PACIFICO</v>
          </cell>
          <cell r="L6902" t="str">
            <v>P ICAZA 200 Y PEDRO CARBO EDIFICIO ANEXO1 BANCO DEL PACIFICO PISO 5 AREA COBRANZAS</v>
          </cell>
        </row>
        <row r="6903">
          <cell r="A6903" t="str">
            <v>2492811</v>
          </cell>
          <cell r="B6903">
            <v>509383</v>
          </cell>
          <cell r="C6903" t="str">
            <v>2492811</v>
          </cell>
          <cell r="D6903" t="str">
            <v>MDELIVERY</v>
          </cell>
          <cell r="E6903" t="str">
            <v>DESPACHO</v>
          </cell>
          <cell r="F6903" t="str">
            <v>NORMAL</v>
          </cell>
          <cell r="G6903" t="str">
            <v>FT83983</v>
          </cell>
          <cell r="H6903">
            <v>44960</v>
          </cell>
          <cell r="I6903" t="str">
            <v>ENTREGADO</v>
          </cell>
          <cell r="J6903">
            <v>44964</v>
          </cell>
          <cell r="K6903" t="str">
            <v>MELISSA GABRIELA LLUMIQUINGA NACATA_MELISSA GABRIELA LLUMIQUINGA NACATA</v>
          </cell>
          <cell r="L6903" t="str">
            <v>SANGOLQUI AV CALEDERON Y RIO FRIO EDIFICIO TINARA EN EL TERCER PISO DIRECCIoN DE TURISMO DEL GAD RUMINAHUI ES UN EDIFICIO COLOR ROJO CON BEIGE EN LA PARTE DE ABAJO SE ENCUENTRA LA COOPERATIVA CHIBULEO</v>
          </cell>
        </row>
        <row r="6904">
          <cell r="A6904" t="str">
            <v>2492812</v>
          </cell>
          <cell r="B6904">
            <v>509384</v>
          </cell>
          <cell r="C6904" t="str">
            <v>2492812</v>
          </cell>
          <cell r="D6904" t="str">
            <v>MDELIVERY</v>
          </cell>
          <cell r="E6904" t="str">
            <v>DESPACHO</v>
          </cell>
          <cell r="F6904" t="str">
            <v>NORMAL</v>
          </cell>
          <cell r="G6904" t="str">
            <v>FT83888</v>
          </cell>
          <cell r="H6904">
            <v>44960</v>
          </cell>
          <cell r="I6904" t="str">
            <v>ENTREGADO</v>
          </cell>
          <cell r="J6904">
            <v>44964</v>
          </cell>
          <cell r="K6904" t="str">
            <v xml:space="preserve">Bella Yaguana Javier ONa_SALICA DEL ECUADOR S A </v>
          </cell>
          <cell r="L6904" t="str">
            <v>Av Joaquin Orrantia y Leopoldo Benitez Edificio Trade Building Torre B Piso 5 Oficina 546 Detras del Hotel Sonesta</v>
          </cell>
        </row>
        <row r="6905">
          <cell r="A6905" t="str">
            <v>2492814</v>
          </cell>
          <cell r="B6905">
            <v>509385</v>
          </cell>
          <cell r="C6905" t="str">
            <v>2492814</v>
          </cell>
          <cell r="D6905" t="str">
            <v>MDELIVERY</v>
          </cell>
          <cell r="E6905" t="str">
            <v>DESPACHO</v>
          </cell>
          <cell r="F6905" t="str">
            <v>NORMAL</v>
          </cell>
          <cell r="G6905" t="str">
            <v>FT83881</v>
          </cell>
          <cell r="H6905">
            <v>44960</v>
          </cell>
          <cell r="I6905" t="str">
            <v>ENTREGADO</v>
          </cell>
          <cell r="J6905">
            <v>44964</v>
          </cell>
          <cell r="K6905" t="str">
            <v>MILA CAICEDO KAREN_ALVARADO MATTOS KRISTHEL ALEXIS</v>
          </cell>
          <cell r="L6905" t="str">
            <v>PQA TARQUI KENNEDY NORTE EDIFICIO PLAZA CENTER 4TO PISO OFICINA 402</v>
          </cell>
        </row>
        <row r="6906">
          <cell r="A6906" t="str">
            <v>2492815</v>
          </cell>
          <cell r="B6906">
            <v>509386</v>
          </cell>
          <cell r="C6906" t="str">
            <v>2492815</v>
          </cell>
          <cell r="D6906" t="str">
            <v>MDELIVERY</v>
          </cell>
          <cell r="E6906" t="str">
            <v>DESPACHO</v>
          </cell>
          <cell r="F6906" t="str">
            <v>NORMAL</v>
          </cell>
          <cell r="G6906" t="str">
            <v>FT83870</v>
          </cell>
          <cell r="H6906">
            <v>44960</v>
          </cell>
          <cell r="I6906" t="str">
            <v>ENTREGADO</v>
          </cell>
          <cell r="J6906">
            <v>44964</v>
          </cell>
          <cell r="K6906" t="str">
            <v>JOSE GARATE_BANCO DEL PACIFICO</v>
          </cell>
          <cell r="L6906" t="str">
            <v>P ICAZA 200 Y PEDRO CARBO MATRIZ BANCO DEL PACIFICO PISO 9 AREA MEDIOS TECNOLOGICOS</v>
          </cell>
        </row>
        <row r="6907">
          <cell r="A6907" t="str">
            <v>2492818</v>
          </cell>
          <cell r="B6907">
            <v>509387</v>
          </cell>
          <cell r="C6907" t="str">
            <v>2492818</v>
          </cell>
          <cell r="D6907" t="str">
            <v>MDELIVERY</v>
          </cell>
          <cell r="E6907" t="str">
            <v>DESPACHO</v>
          </cell>
          <cell r="F6907" t="str">
            <v>NORMAL</v>
          </cell>
          <cell r="G6907" t="str">
            <v>FT83885</v>
          </cell>
          <cell r="H6907">
            <v>44960</v>
          </cell>
          <cell r="I6907" t="str">
            <v>ENTREGADO</v>
          </cell>
          <cell r="J6907">
            <v>44963</v>
          </cell>
          <cell r="K6907" t="str">
            <v>IDER CARLOS ZAMBRANO JATIVA_IDER CARLOS ZAMBRANO JATIVA</v>
          </cell>
          <cell r="L6907" t="str">
            <v xml:space="preserve">SUBURBIO OESTE CALLE 32 AVA 15145 Y CALLE COLOMBIA frente imprenta san Marcos </v>
          </cell>
        </row>
        <row r="6908">
          <cell r="A6908" t="str">
            <v>2492819</v>
          </cell>
          <cell r="B6908">
            <v>509388</v>
          </cell>
          <cell r="C6908" t="str">
            <v>2492819</v>
          </cell>
          <cell r="D6908" t="str">
            <v>MDELIVERY</v>
          </cell>
          <cell r="E6908" t="str">
            <v>DESPACHO</v>
          </cell>
          <cell r="F6908" t="str">
            <v>NORMAL</v>
          </cell>
          <cell r="G6908" t="str">
            <v>FT83960</v>
          </cell>
          <cell r="H6908">
            <v>44960</v>
          </cell>
          <cell r="I6908" t="str">
            <v>ENTREGADO</v>
          </cell>
          <cell r="J6908">
            <v>44963</v>
          </cell>
          <cell r="K6908" t="str">
            <v>Renato ParreNo_IMPERIAL AGENCIA ASESORA PRODUCTORA DE SEGUROS IMC</v>
          </cell>
          <cell r="L6908" t="str">
            <v>PASAJE EL JARDIN E10 05 Y AV 6 DE DICIEMBRE ED CENTURY II SEGUROS IMPERIAL</v>
          </cell>
        </row>
        <row r="6909">
          <cell r="A6909" t="str">
            <v>2492820</v>
          </cell>
          <cell r="B6909">
            <v>509389</v>
          </cell>
          <cell r="C6909" t="str">
            <v>2492820</v>
          </cell>
          <cell r="D6909" t="str">
            <v>MDELIVERY</v>
          </cell>
          <cell r="E6909" t="str">
            <v>DESPACHO</v>
          </cell>
          <cell r="F6909" t="str">
            <v>NORMAL</v>
          </cell>
          <cell r="G6909" t="str">
            <v>031080002492820</v>
          </cell>
          <cell r="H6909">
            <v>44960</v>
          </cell>
          <cell r="I6909" t="str">
            <v>ENTREGADO</v>
          </cell>
          <cell r="J6909">
            <v>44964</v>
          </cell>
          <cell r="K6909" t="str">
            <v>julia rivas_GOBIERNO AUTONOMO DESCENTRALIZADO DE LA PROVINCIA</v>
          </cell>
          <cell r="L6909" t="str">
            <v>LUIS CORDERO Y AURELIO JARAMILLO CONS PROV CANAR C P CANAR DIEGO ORMA AZOGUES AZOGUES CANAR REGION SIERRA Ecuador</v>
          </cell>
        </row>
        <row r="6910">
          <cell r="A6910" t="str">
            <v>2492703</v>
          </cell>
          <cell r="B6910">
            <v>509332</v>
          </cell>
          <cell r="C6910" t="str">
            <v>2492703</v>
          </cell>
          <cell r="D6910" t="str">
            <v>MDELIVERY</v>
          </cell>
          <cell r="E6910" t="str">
            <v>DESPACHO</v>
          </cell>
          <cell r="F6910" t="str">
            <v>EXPRESS</v>
          </cell>
          <cell r="G6910" t="str">
            <v>FTR46068</v>
          </cell>
          <cell r="H6910">
            <v>44960</v>
          </cell>
          <cell r="I6910" t="str">
            <v>ENTREGADO</v>
          </cell>
          <cell r="J6910">
            <v>44960</v>
          </cell>
          <cell r="K6910" t="str">
            <v>Leonardo Herdoiza_LACTALIS DEL ECUADOR S A</v>
          </cell>
          <cell r="L6910" t="str">
            <v>Av Naciones Unidas E3 39 Y Amazonas Edificio la PREVISORA Torrea A Oficina 501</v>
          </cell>
        </row>
        <row r="6911">
          <cell r="A6911" t="str">
            <v>2492719</v>
          </cell>
          <cell r="B6911">
            <v>509333</v>
          </cell>
          <cell r="C6911" t="str">
            <v>2492719</v>
          </cell>
          <cell r="D6911" t="str">
            <v>MDELIVERY</v>
          </cell>
          <cell r="E6911" t="str">
            <v>DESPACHO</v>
          </cell>
          <cell r="F6911" t="str">
            <v>EXPRESS</v>
          </cell>
          <cell r="G6911" t="str">
            <v>FEX46083</v>
          </cell>
          <cell r="H6911">
            <v>44960</v>
          </cell>
          <cell r="I6911" t="str">
            <v>ENTREGADO</v>
          </cell>
          <cell r="J6911">
            <v>44960</v>
          </cell>
          <cell r="K6911" t="str">
            <v>FERNANDA TORRES_SOCIEDAD DE LUCHA CONTRA EL CANCER</v>
          </cell>
          <cell r="L6911" t="str">
            <v xml:space="preserve">HORARIO DE ATENCION HASTA 2 30PM AV ELOY ALFARO S N Y LOS PINOS HOSPITAL SOLCA DESARROLLO ORGANIZACIONAL EN EL SUBSUELO </v>
          </cell>
        </row>
        <row r="6912">
          <cell r="A6912" t="str">
            <v>2492727</v>
          </cell>
          <cell r="B6912">
            <v>509334</v>
          </cell>
          <cell r="C6912" t="str">
            <v>2492727</v>
          </cell>
          <cell r="D6912" t="str">
            <v>MDELIVERY</v>
          </cell>
          <cell r="E6912" t="str">
            <v>DESPACHO</v>
          </cell>
          <cell r="F6912" t="str">
            <v>EXPRESS</v>
          </cell>
          <cell r="G6912" t="str">
            <v>FT83910</v>
          </cell>
          <cell r="H6912">
            <v>44960</v>
          </cell>
          <cell r="I6912" t="str">
            <v>ENTREGADO</v>
          </cell>
          <cell r="J6912">
            <v>44963</v>
          </cell>
          <cell r="K6912" t="str">
            <v xml:space="preserve">Giovana Quimbiulco o Terceros_CASSOLETTE CIA LTDA </v>
          </cell>
          <cell r="L6912" t="str">
            <v>La Dolorosa E10 306 y San Francisco Quito Pichincha</v>
          </cell>
        </row>
        <row r="6913">
          <cell r="A6913" t="str">
            <v>2492754</v>
          </cell>
          <cell r="B6913">
            <v>509335</v>
          </cell>
          <cell r="C6913" t="str">
            <v>2492754</v>
          </cell>
          <cell r="D6913" t="str">
            <v>MDELIVERY</v>
          </cell>
          <cell r="E6913" t="str">
            <v>DESPACHO</v>
          </cell>
          <cell r="F6913" t="str">
            <v>EXPRESS</v>
          </cell>
          <cell r="G6913" t="str">
            <v>FEX46106/FT84355</v>
          </cell>
          <cell r="H6913">
            <v>44960</v>
          </cell>
          <cell r="I6913" t="str">
            <v>ENTREGADO</v>
          </cell>
          <cell r="J6913">
            <v>44964</v>
          </cell>
          <cell r="K6913" t="str">
            <v xml:space="preserve">BELEN REGALADO VICTORIA CHUNGANDRO_QUIFATEX S A </v>
          </cell>
          <cell r="L6913" t="str">
            <v>PANAMERICANA NORTE KM 14 5 ENTRE PASAJE CEPEDA Y CALLE LEONIDAS PROANO CALDERON</v>
          </cell>
        </row>
        <row r="6914">
          <cell r="A6914" t="str">
            <v>2492759</v>
          </cell>
          <cell r="B6914">
            <v>509336</v>
          </cell>
          <cell r="C6914" t="str">
            <v>2492759</v>
          </cell>
          <cell r="D6914" t="str">
            <v>MDELIVERY</v>
          </cell>
          <cell r="E6914" t="str">
            <v>DESPACHO</v>
          </cell>
          <cell r="F6914" t="str">
            <v>EXPRESS</v>
          </cell>
          <cell r="G6914" t="str">
            <v>FTR46064/FT84336</v>
          </cell>
          <cell r="H6914">
            <v>44960</v>
          </cell>
          <cell r="I6914" t="str">
            <v>ENTREGADO</v>
          </cell>
          <cell r="J6914">
            <v>44964</v>
          </cell>
          <cell r="K6914" t="str">
            <v>NIDIA LASTENIA TOAPANTA GARCIA_NIDIA LASTENIA TOAPANTA GARCIA</v>
          </cell>
          <cell r="L6914" t="str">
            <v>AV. GASPAR DE VILLARROEL Y AV 6 DE DICIEMBRE SE ENVIA UBICACION POR CORREO</v>
          </cell>
        </row>
        <row r="6915">
          <cell r="A6915" t="str">
            <v>2492762</v>
          </cell>
          <cell r="B6915">
            <v>509337</v>
          </cell>
          <cell r="C6915" t="str">
            <v>2492762</v>
          </cell>
          <cell r="D6915" t="str">
            <v>MDELIVERY</v>
          </cell>
          <cell r="E6915" t="str">
            <v>DESPACHO</v>
          </cell>
          <cell r="F6915" t="str">
            <v>EXPRESS</v>
          </cell>
          <cell r="G6915" t="str">
            <v>FTR46072</v>
          </cell>
          <cell r="H6915">
            <v>44960</v>
          </cell>
          <cell r="I6915" t="str">
            <v>ENTREGADO</v>
          </cell>
          <cell r="J6915">
            <v>44960</v>
          </cell>
          <cell r="K6915" t="str">
            <v>Rene Giovany Gongora_BANCO DE LA PRODUCCION S A PRODUBANCO</v>
          </cell>
          <cell r="L6915" t="str">
            <v>Av Simon Bolivar y Via a Nayon Centro Corporativo Ekopark Torre 1 PRODUBANCO</v>
          </cell>
        </row>
        <row r="6916">
          <cell r="A6916" t="str">
            <v>2492793</v>
          </cell>
          <cell r="B6916">
            <v>509338</v>
          </cell>
          <cell r="C6916" t="str">
            <v>2492793</v>
          </cell>
          <cell r="D6916" t="str">
            <v>MDELIVERY</v>
          </cell>
          <cell r="E6916" t="str">
            <v>DESPACHO</v>
          </cell>
          <cell r="F6916" t="str">
            <v>EXPRESS</v>
          </cell>
          <cell r="G6916" t="str">
            <v>FEX46082</v>
          </cell>
          <cell r="H6916">
            <v>44960</v>
          </cell>
          <cell r="I6916" t="str">
            <v>ENTREGADO</v>
          </cell>
          <cell r="J6916">
            <v>44960</v>
          </cell>
          <cell r="K6916" t="str">
            <v>Estefania Paredes Alejandro Valdivieso_SEPRONAC SEGURIDAD Y PROTECCION NACIONAL CIA LTDA</v>
          </cell>
          <cell r="L6916" t="str">
            <v xml:space="preserve">Marco Aguirre N47 117 y Miguel Bedoya sector la concepcion </v>
          </cell>
        </row>
        <row r="6917">
          <cell r="A6917" t="str">
            <v>2492797</v>
          </cell>
          <cell r="B6917">
            <v>509339</v>
          </cell>
          <cell r="C6917" t="str">
            <v>2492797</v>
          </cell>
          <cell r="D6917" t="str">
            <v>MDELIVERY</v>
          </cell>
          <cell r="E6917" t="str">
            <v>DESPACHO</v>
          </cell>
          <cell r="F6917" t="str">
            <v>EXPRESS</v>
          </cell>
          <cell r="G6917" t="str">
            <v>FTR46070</v>
          </cell>
          <cell r="H6917">
            <v>44960</v>
          </cell>
          <cell r="I6917" t="str">
            <v>ENTREGADO</v>
          </cell>
          <cell r="J6917">
            <v>44960</v>
          </cell>
          <cell r="K6917" t="str">
            <v>Rene Giovany Gongora_BANCO DE LA PRODUCCION S A PRODUBANCO</v>
          </cell>
          <cell r="L6917" t="str">
            <v>Av Simon Bolivar y Via a Nayon Centro Corporativo Ekopark Torre 1 PRODUBANCO</v>
          </cell>
        </row>
        <row r="6918">
          <cell r="A6918" t="str">
            <v>2492810</v>
          </cell>
          <cell r="B6918">
            <v>509340</v>
          </cell>
          <cell r="C6918" t="str">
            <v>2492810</v>
          </cell>
          <cell r="D6918" t="str">
            <v>MDELIVERY</v>
          </cell>
          <cell r="E6918" t="str">
            <v>DESPACHO</v>
          </cell>
          <cell r="F6918" t="str">
            <v>EXPRESS</v>
          </cell>
          <cell r="G6918" t="str">
            <v>FTR46067</v>
          </cell>
          <cell r="H6918">
            <v>44960</v>
          </cell>
          <cell r="I6918" t="str">
            <v>ENTREGADO</v>
          </cell>
          <cell r="J6918">
            <v>44964</v>
          </cell>
          <cell r="K6918" t="str">
            <v xml:space="preserve">Viviana Peralta_YANBAL ECUADOR S A </v>
          </cell>
          <cell r="L6918" t="str">
            <v>Av De la Republica E 7 61 y Martin Carrion Edif Titaniuim</v>
          </cell>
        </row>
        <row r="6919">
          <cell r="A6919" t="str">
            <v>2492813</v>
          </cell>
          <cell r="B6919">
            <v>509341</v>
          </cell>
          <cell r="C6919" t="str">
            <v>2492813</v>
          </cell>
          <cell r="D6919" t="str">
            <v>MDELIVERY</v>
          </cell>
          <cell r="E6919" t="str">
            <v>DESPACHO</v>
          </cell>
          <cell r="F6919" t="str">
            <v>EXPRESS</v>
          </cell>
          <cell r="G6919" t="str">
            <v>FEX46078</v>
          </cell>
          <cell r="H6919">
            <v>44960</v>
          </cell>
          <cell r="I6919" t="str">
            <v>ENTREGADO</v>
          </cell>
          <cell r="J6919">
            <v>44964</v>
          </cell>
          <cell r="K6919" t="str">
            <v xml:space="preserve">Erika Paredes _AUTOHUB S A S </v>
          </cell>
          <cell r="L6919" t="str">
            <v>Av El Inca E4 271 Y Miguel Arevalo</v>
          </cell>
        </row>
        <row r="6920">
          <cell r="A6920" t="str">
            <v>2492816</v>
          </cell>
          <cell r="B6920">
            <v>509342</v>
          </cell>
          <cell r="C6920" t="str">
            <v>2492816</v>
          </cell>
          <cell r="D6920" t="str">
            <v>MDELIVERY</v>
          </cell>
          <cell r="E6920" t="str">
            <v>DESPACHO</v>
          </cell>
          <cell r="F6920" t="str">
            <v>EXPRESS</v>
          </cell>
          <cell r="G6920" t="str">
            <v>FTR46066</v>
          </cell>
          <cell r="H6920">
            <v>44960</v>
          </cell>
          <cell r="I6920" t="str">
            <v>ENTREGADO</v>
          </cell>
          <cell r="J6920">
            <v>44960</v>
          </cell>
          <cell r="K6920" t="str">
            <v>Maria Eugenia Molina_ANEFI S A ADMINISTRADORA DE FONDOS Y FIDEICOMISOS</v>
          </cell>
          <cell r="L6920" t="str">
            <v>INAQUITO CHECOSLOVAQUIA E10 195 Y AV ELOY ALFARO</v>
          </cell>
        </row>
        <row r="6921">
          <cell r="A6921" t="str">
            <v>2492817</v>
          </cell>
          <cell r="B6921">
            <v>509343</v>
          </cell>
          <cell r="C6921" t="str">
            <v>2492817</v>
          </cell>
          <cell r="D6921" t="str">
            <v>MDELIVERY</v>
          </cell>
          <cell r="E6921" t="str">
            <v>DESPACHO</v>
          </cell>
          <cell r="F6921" t="str">
            <v>EXPRESS</v>
          </cell>
          <cell r="G6921" t="str">
            <v>FTR46063</v>
          </cell>
          <cell r="H6921">
            <v>44960</v>
          </cell>
          <cell r="I6921" t="str">
            <v>ENTREGADO</v>
          </cell>
          <cell r="J6921">
            <v>44960</v>
          </cell>
          <cell r="K6921" t="str">
            <v>LENIN GUAMAN_DIAZ CEVALLOS MARIA CELENIA</v>
          </cell>
          <cell r="L6921" t="str">
            <v>TORIBIO MONTES Y DANIEL HIDALGO</v>
          </cell>
        </row>
        <row r="6922">
          <cell r="A6922" t="str">
            <v>2492821</v>
          </cell>
          <cell r="B6922">
            <v>509344</v>
          </cell>
          <cell r="C6922" t="str">
            <v>2492821</v>
          </cell>
          <cell r="D6922" t="str">
            <v>MDELIVERY</v>
          </cell>
          <cell r="E6922" t="str">
            <v>DESPACHO</v>
          </cell>
          <cell r="F6922" t="str">
            <v>EXPRESS</v>
          </cell>
          <cell r="G6922" t="str">
            <v>FTR46065</v>
          </cell>
          <cell r="H6922">
            <v>44960</v>
          </cell>
          <cell r="I6922" t="str">
            <v>ENTREGADO</v>
          </cell>
          <cell r="J6922">
            <v>44960</v>
          </cell>
          <cell r="K6922" t="str">
            <v xml:space="preserve">JUAN CAMILO ROA_CORIS DEL ECUADOR S A </v>
          </cell>
          <cell r="L6922" t="str">
            <v xml:space="preserve"> Andalucia N24 118 y Galicia oficinas coris</v>
          </cell>
        </row>
        <row r="6923">
          <cell r="A6923" t="str">
            <v>2492822</v>
          </cell>
          <cell r="B6923">
            <v>509345</v>
          </cell>
          <cell r="C6923" t="str">
            <v>2492822</v>
          </cell>
          <cell r="D6923" t="str">
            <v>MDELIVERY</v>
          </cell>
          <cell r="E6923" t="str">
            <v>DESPACHO</v>
          </cell>
          <cell r="F6923" t="str">
            <v>EXPRESS</v>
          </cell>
          <cell r="G6923" t="str">
            <v>FTR46069</v>
          </cell>
          <cell r="H6923">
            <v>44960</v>
          </cell>
          <cell r="I6923" t="str">
            <v>ENTREGADO</v>
          </cell>
          <cell r="J6923">
            <v>44960</v>
          </cell>
          <cell r="K6923" t="str">
            <v xml:space="preserve">FANNY REVELO LEYDI MONTE_MEGADATOS S A </v>
          </cell>
          <cell r="L6923" t="str">
            <v>NuNez de Vela E3 13 y Atahualpa Ed Torre del puente 3er piso Quito</v>
          </cell>
        </row>
        <row r="6924">
          <cell r="A6924" t="str">
            <v>2492846</v>
          </cell>
          <cell r="B6924">
            <v>509346</v>
          </cell>
          <cell r="C6924" t="str">
            <v>2492846</v>
          </cell>
          <cell r="D6924" t="str">
            <v>MDELIVERY</v>
          </cell>
          <cell r="E6924" t="str">
            <v>DESPACHO</v>
          </cell>
          <cell r="F6924" t="str">
            <v>EXPRESS</v>
          </cell>
          <cell r="G6924" t="str">
            <v>FTR46071</v>
          </cell>
          <cell r="H6924">
            <v>44960</v>
          </cell>
          <cell r="I6924" t="str">
            <v>ENTREGADO</v>
          </cell>
          <cell r="J6924">
            <v>44960</v>
          </cell>
          <cell r="K6924" t="str">
            <v>Rene Giovany Gongora_BANCO DE LA PRODUCCION S A PRODUBANCO</v>
          </cell>
          <cell r="L6924" t="str">
            <v>Av Simon Bolivar y Via a Nayon Centro Corporativo Ekopark Torre 1 PRODUBANCO</v>
          </cell>
        </row>
        <row r="6925">
          <cell r="A6925" t="str">
            <v>2492860</v>
          </cell>
          <cell r="B6925">
            <v>509347</v>
          </cell>
          <cell r="C6925" t="str">
            <v>2492860</v>
          </cell>
          <cell r="D6925" t="str">
            <v>MDELIVERY</v>
          </cell>
          <cell r="E6925" t="str">
            <v>DESPACHO</v>
          </cell>
          <cell r="F6925" t="str">
            <v>EXPRESS</v>
          </cell>
          <cell r="G6925" t="str">
            <v>FEX46084</v>
          </cell>
          <cell r="H6925">
            <v>44960</v>
          </cell>
          <cell r="I6925" t="str">
            <v>ENTREGADO</v>
          </cell>
          <cell r="J6925">
            <v>44960</v>
          </cell>
          <cell r="K6925" t="str">
            <v xml:space="preserve">Andrea Guerron_PAPIZZEC S A </v>
          </cell>
          <cell r="L6925" t="str">
            <v>PICHINCHA QUITO INAQUITO PASAJE LOS NARANJOS E10 56 Y AV 6 DE DICIEMBRE REF PAPA JOHNS</v>
          </cell>
        </row>
        <row r="6926">
          <cell r="A6926" t="str">
            <v>2492864</v>
          </cell>
          <cell r="B6926">
            <v>509348</v>
          </cell>
          <cell r="C6926" t="str">
            <v>2492864</v>
          </cell>
          <cell r="D6926" t="str">
            <v>MDELIVERY</v>
          </cell>
          <cell r="E6926" t="str">
            <v>DESPACHO</v>
          </cell>
          <cell r="F6926" t="str">
            <v>EXPRESS</v>
          </cell>
          <cell r="G6926" t="str">
            <v>FEX46086</v>
          </cell>
          <cell r="H6926">
            <v>44960</v>
          </cell>
          <cell r="I6926" t="str">
            <v>ENTREGADO</v>
          </cell>
          <cell r="J6926">
            <v>44960</v>
          </cell>
          <cell r="K6926" t="str">
            <v xml:space="preserve">CONSUELO DE LOS ANGELES AMPUDIA CARRERA O SAMMIA ALBACANDO_GRAPOREC S A S </v>
          </cell>
          <cell r="L6926" t="str">
            <v>COMITe DEL PUEBLO LOS EUCALIPTOS E260 Y EL JUNCAL</v>
          </cell>
        </row>
        <row r="6927">
          <cell r="A6927" t="str">
            <v>414876995</v>
          </cell>
          <cell r="B6927">
            <v>509291</v>
          </cell>
          <cell r="C6927" t="str">
            <v>414876995</v>
          </cell>
          <cell r="D6927" t="str">
            <v>FLEXTUENTI</v>
          </cell>
          <cell r="E6927" t="str">
            <v>DESPACHO</v>
          </cell>
          <cell r="F6927" t="str">
            <v>NORMAL</v>
          </cell>
          <cell r="G6927" t="str">
            <v>031080414876995</v>
          </cell>
          <cell r="H6927">
            <v>44960</v>
          </cell>
          <cell r="I6927" t="str">
            <v>ENTREGADO</v>
          </cell>
          <cell r="J6927">
            <v>44964</v>
          </cell>
          <cell r="K6927" t="str">
            <v>Wendy Barreto</v>
          </cell>
          <cell r="L6927" t="str">
            <v>EL CARMEN  AV 3 DE JULIO SN AV GARCIA MORENO</v>
          </cell>
        </row>
        <row r="6928">
          <cell r="A6928" t="str">
            <v>414877018</v>
          </cell>
          <cell r="B6928">
            <v>509292</v>
          </cell>
          <cell r="C6928" t="str">
            <v>414877018</v>
          </cell>
          <cell r="D6928" t="str">
            <v>FLEXTUENTI</v>
          </cell>
          <cell r="E6928" t="str">
            <v>DESPACHO</v>
          </cell>
          <cell r="F6928" t="str">
            <v>NORMAL</v>
          </cell>
          <cell r="G6928" t="str">
            <v>031080414877018</v>
          </cell>
          <cell r="H6928">
            <v>44960</v>
          </cell>
          <cell r="I6928" t="str">
            <v>ENTREGADO</v>
          </cell>
          <cell r="J6928">
            <v>44964</v>
          </cell>
          <cell r="K6928" t="str">
            <v>Stephany Molina</v>
          </cell>
          <cell r="L6928" t="str">
            <v>PORTOVIEJO CALLE 20 DE JULIO  CASA  2  CALLE FLAVIO ALFARO</v>
          </cell>
        </row>
        <row r="6929">
          <cell r="A6929" t="str">
            <v>414877029</v>
          </cell>
          <cell r="B6929">
            <v>509293</v>
          </cell>
          <cell r="C6929" t="str">
            <v>414877029</v>
          </cell>
          <cell r="D6929" t="str">
            <v>FLEXTUENTI</v>
          </cell>
          <cell r="E6929" t="str">
            <v>DESPACHO</v>
          </cell>
          <cell r="F6929" t="str">
            <v>DERIVADO PICK UP</v>
          </cell>
          <cell r="G6929" t="str">
            <v>031080414877029</v>
          </cell>
          <cell r="H6929">
            <v>44960</v>
          </cell>
          <cell r="I6929" t="str">
            <v>ENTREGADO</v>
          </cell>
          <cell r="J6929">
            <v>44970</v>
          </cell>
          <cell r="K6929" t="str">
            <v>Jacinto francisco Cantos zamora</v>
          </cell>
          <cell r="L6929" t="str">
            <v>OFICINA TRAMACO PORTETE</v>
          </cell>
        </row>
        <row r="6930">
          <cell r="A6930" t="str">
            <v>414877064</v>
          </cell>
          <cell r="B6930">
            <v>509294</v>
          </cell>
          <cell r="C6930" t="str">
            <v>414877064</v>
          </cell>
          <cell r="D6930" t="str">
            <v>FLEXTUENTI</v>
          </cell>
          <cell r="E6930" t="str">
            <v>DESPACHO</v>
          </cell>
          <cell r="F6930" t="str">
            <v>NORMAL</v>
          </cell>
          <cell r="G6930" t="str">
            <v>031080414877064</v>
          </cell>
          <cell r="H6930">
            <v>44960</v>
          </cell>
          <cell r="I6930" t="str">
            <v>ENTREGADO</v>
          </cell>
          <cell r="J6930">
            <v>44964</v>
          </cell>
          <cell r="K6930" t="str">
            <v>MARTHA ORELLANA</v>
          </cell>
          <cell r="L6930" t="str">
            <v>PASCUALES  AV  2A N E MZ 946 VILLA 5   AUTOP  NARCISA DE JESUS</v>
          </cell>
        </row>
        <row r="6931">
          <cell r="A6931" t="str">
            <v>414877098</v>
          </cell>
          <cell r="B6931">
            <v>509295</v>
          </cell>
          <cell r="C6931" t="str">
            <v>414877098</v>
          </cell>
          <cell r="D6931" t="str">
            <v>FLEXTUENTI</v>
          </cell>
          <cell r="E6931" t="str">
            <v>DESPACHO</v>
          </cell>
          <cell r="F6931" t="str">
            <v>NORMAL</v>
          </cell>
          <cell r="G6931" t="str">
            <v>FT83925</v>
          </cell>
          <cell r="H6931">
            <v>44960</v>
          </cell>
          <cell r="I6931" t="str">
            <v>ENTREGADO</v>
          </cell>
          <cell r="J6931">
            <v>44964</v>
          </cell>
          <cell r="K6931" t="str">
            <v>Angelo Paez</v>
          </cell>
          <cell r="L6931" t="str">
            <v>CONOCOTO AV ABDON CALDERON S4 102 MIGUEL RIOFRIO</v>
          </cell>
        </row>
        <row r="6932">
          <cell r="A6932" t="str">
            <v>414877113</v>
          </cell>
          <cell r="B6932">
            <v>509296</v>
          </cell>
          <cell r="C6932" t="str">
            <v>414877113</v>
          </cell>
          <cell r="D6932" t="str">
            <v>FLEXTUENTI</v>
          </cell>
          <cell r="E6932" t="str">
            <v>DESPACHO</v>
          </cell>
          <cell r="F6932" t="str">
            <v>EXPRESS UIO</v>
          </cell>
          <cell r="G6932" t="str">
            <v>FEX46080</v>
          </cell>
          <cell r="H6932">
            <v>44960</v>
          </cell>
          <cell r="I6932" t="str">
            <v>ENTREGADO</v>
          </cell>
          <cell r="J6932">
            <v>44964</v>
          </cell>
          <cell r="K6932" t="str">
            <v>Daniel Mateus</v>
          </cell>
          <cell r="L6932" t="str">
            <v>COTOCOLLAO  ALBERTO BASTIDAS OE4 94 AV DE LA PRENSA</v>
          </cell>
        </row>
        <row r="6933">
          <cell r="A6933" t="str">
            <v>414877135</v>
          </cell>
          <cell r="B6933">
            <v>509297</v>
          </cell>
          <cell r="C6933" t="str">
            <v>414877135</v>
          </cell>
          <cell r="D6933" t="str">
            <v>FLEXTUENTI</v>
          </cell>
          <cell r="E6933" t="str">
            <v>DESPACHO</v>
          </cell>
          <cell r="F6933" t="str">
            <v>NORMAL</v>
          </cell>
          <cell r="G6933" t="str">
            <v>031080414877135</v>
          </cell>
          <cell r="H6933">
            <v>44960</v>
          </cell>
          <cell r="I6933" t="str">
            <v>ENTREGADO</v>
          </cell>
          <cell r="J6933">
            <v>44965</v>
          </cell>
          <cell r="K6933" t="str">
            <v>Miguel Angel Regalado Penafiel</v>
          </cell>
          <cell r="L6933" t="str">
            <v>SAN LORENZO DE JIPIJAPA   PARRALES Y GUALES SN JUAN MONTALVO</v>
          </cell>
        </row>
        <row r="6934">
          <cell r="A6934" t="str">
            <v>414877149</v>
          </cell>
          <cell r="B6934">
            <v>509298</v>
          </cell>
          <cell r="C6934" t="str">
            <v>414877149</v>
          </cell>
          <cell r="D6934" t="str">
            <v>FLEXTUENTI</v>
          </cell>
          <cell r="E6934" t="str">
            <v>DESPACHO</v>
          </cell>
          <cell r="F6934" t="str">
            <v>EXPRESS UIO</v>
          </cell>
          <cell r="G6934" t="str">
            <v>FEX46081</v>
          </cell>
          <cell r="H6934">
            <v>44960</v>
          </cell>
          <cell r="I6934" t="str">
            <v>ENTREGADO</v>
          </cell>
          <cell r="J6934">
            <v>44964</v>
          </cell>
          <cell r="K6934" t="str">
            <v>Ana Lucia Esparza Naranjo</v>
          </cell>
          <cell r="L6934" t="str">
            <v>LA CONCEPCION JOSE HERBOSO SN AUCAS</v>
          </cell>
        </row>
        <row r="6935">
          <cell r="A6935" t="str">
            <v>414877198</v>
          </cell>
          <cell r="B6935">
            <v>509299</v>
          </cell>
          <cell r="C6935" t="str">
            <v>414877198</v>
          </cell>
          <cell r="D6935" t="str">
            <v>FLEXTUENTI</v>
          </cell>
          <cell r="E6935" t="str">
            <v>DESPACHO</v>
          </cell>
          <cell r="F6935" t="str">
            <v>NORMAL</v>
          </cell>
          <cell r="G6935" t="str">
            <v>IC6501</v>
          </cell>
          <cell r="H6935">
            <v>44960</v>
          </cell>
          <cell r="I6935" t="str">
            <v>ENTREGADO</v>
          </cell>
          <cell r="J6935">
            <v>44963</v>
          </cell>
          <cell r="K6935" t="str">
            <v>Yvetty Gamez</v>
          </cell>
          <cell r="L6935" t="str">
            <v>TOTORACOCHA AV ESPANA SN SEBASTIAN DE BENALCAZR</v>
          </cell>
        </row>
        <row r="6936">
          <cell r="A6936" t="str">
            <v>414877203</v>
          </cell>
          <cell r="B6936">
            <v>509300</v>
          </cell>
          <cell r="C6936" t="str">
            <v>414877203</v>
          </cell>
          <cell r="D6936" t="str">
            <v>FLEXTUENTI</v>
          </cell>
          <cell r="E6936" t="str">
            <v>DESPACHO</v>
          </cell>
          <cell r="F6936" t="str">
            <v>DERIVADO PICK UP</v>
          </cell>
          <cell r="G6936" t="str">
            <v>031080414877203</v>
          </cell>
          <cell r="H6936">
            <v>44960</v>
          </cell>
          <cell r="I6936" t="str">
            <v>ENTREGADO</v>
          </cell>
          <cell r="J6936">
            <v>44964</v>
          </cell>
          <cell r="K6936" t="str">
            <v>Daniel Mestanza</v>
          </cell>
          <cell r="L6936" t="str">
            <v>OFICINA TRAMACO SAN MARINO</v>
          </cell>
        </row>
        <row r="6937">
          <cell r="A6937" t="str">
            <v>414877205</v>
          </cell>
          <cell r="B6937">
            <v>509301</v>
          </cell>
          <cell r="C6937" t="str">
            <v>414877205</v>
          </cell>
          <cell r="D6937" t="str">
            <v>FLEXTUENTI</v>
          </cell>
          <cell r="E6937" t="str">
            <v>DESPACHO</v>
          </cell>
          <cell r="F6937" t="str">
            <v>EXPRESS UIO</v>
          </cell>
          <cell r="G6937" t="str">
            <v>FEX46079</v>
          </cell>
          <cell r="H6937">
            <v>44960</v>
          </cell>
          <cell r="I6937" t="str">
            <v>ENTREGADO</v>
          </cell>
          <cell r="J6937">
            <v>44963</v>
          </cell>
          <cell r="K6937" t="str">
            <v>Girieilis Brazon</v>
          </cell>
          <cell r="L6937" t="str">
            <v>CALDERON GIOVANNI CALLES LASCANO SN MIAMI</v>
          </cell>
        </row>
        <row r="6938">
          <cell r="A6938" t="str">
            <v>414878670</v>
          </cell>
          <cell r="B6938">
            <v>509302</v>
          </cell>
          <cell r="C6938" t="str">
            <v>414878670</v>
          </cell>
          <cell r="D6938" t="str">
            <v>FLEXTUENTI</v>
          </cell>
          <cell r="E6938" t="str">
            <v>DESPACHO</v>
          </cell>
          <cell r="F6938" t="str">
            <v>NORMAL</v>
          </cell>
          <cell r="G6938" t="str">
            <v>031080414878670</v>
          </cell>
          <cell r="H6938">
            <v>44960</v>
          </cell>
          <cell r="I6938" t="str">
            <v>ENTREGADO</v>
          </cell>
          <cell r="J6938">
            <v>44965</v>
          </cell>
          <cell r="K6938" t="str">
            <v>Cristian Delgado</v>
          </cell>
          <cell r="L6938" t="str">
            <v>ELOY ALFARO   CALLE 318  SN AV  213</v>
          </cell>
        </row>
        <row r="6939">
          <cell r="A6939" t="str">
            <v>414878679</v>
          </cell>
          <cell r="B6939">
            <v>509303</v>
          </cell>
          <cell r="C6939" t="str">
            <v>414878679</v>
          </cell>
          <cell r="D6939" t="str">
            <v>FLEXTUENTI</v>
          </cell>
          <cell r="E6939" t="str">
            <v>DESPACHO</v>
          </cell>
          <cell r="F6939" t="str">
            <v>NORMAL</v>
          </cell>
          <cell r="G6939" t="str">
            <v>031080414878679</v>
          </cell>
          <cell r="H6939">
            <v>44960</v>
          </cell>
          <cell r="I6939" t="str">
            <v>ENTREGADO</v>
          </cell>
          <cell r="J6939">
            <v>44964</v>
          </cell>
          <cell r="K6939" t="str">
            <v>ANDERSON ADRIAN NARVAEZ DIAZ</v>
          </cell>
          <cell r="L6939" t="str">
            <v>BOMBOLI  AV CHONE KM 1 SN AV MONSENOR SCHUMACHER</v>
          </cell>
        </row>
        <row r="6940">
          <cell r="A6940" t="str">
            <v>414878841</v>
          </cell>
          <cell r="B6940">
            <v>509304</v>
          </cell>
          <cell r="C6940" t="str">
            <v>414878841</v>
          </cell>
          <cell r="D6940" t="str">
            <v>FLEXTUENTI</v>
          </cell>
          <cell r="E6940" t="str">
            <v>DESPACHO</v>
          </cell>
          <cell r="F6940" t="str">
            <v>NORMAL</v>
          </cell>
          <cell r="G6940" t="str">
            <v>031080414878841</v>
          </cell>
          <cell r="H6940">
            <v>44960</v>
          </cell>
          <cell r="I6940" t="str">
            <v>ENTREGADO</v>
          </cell>
          <cell r="J6940">
            <v>44963</v>
          </cell>
          <cell r="K6940" t="str">
            <v>Cristian Norona</v>
          </cell>
          <cell r="L6940" t="str">
            <v>NUEVA LOJA CALLE TULCAN  CS 407  CALLE BENJAMIN CARRION</v>
          </cell>
        </row>
        <row r="6941">
          <cell r="A6941" t="str">
            <v>414878842</v>
          </cell>
          <cell r="B6941">
            <v>509305</v>
          </cell>
          <cell r="C6941" t="str">
            <v>414878842</v>
          </cell>
          <cell r="D6941" t="str">
            <v>FLEXTUENTI</v>
          </cell>
          <cell r="E6941" t="str">
            <v>DESPACHO</v>
          </cell>
          <cell r="F6941" t="str">
            <v>NORMAL</v>
          </cell>
          <cell r="G6941" t="str">
            <v>031080414878842</v>
          </cell>
          <cell r="H6941">
            <v>44960</v>
          </cell>
          <cell r="I6941" t="str">
            <v>ENTREGADO</v>
          </cell>
          <cell r="J6941">
            <v>44964</v>
          </cell>
          <cell r="K6941" t="str">
            <v>Bolivar Eduardo Gonzalez Villacreses</v>
          </cell>
          <cell r="L6941" t="str">
            <v>LA AURORA URNANIZACION VILLA DEL REY ETAPA REY CARLOS  MZ 8  VILLA 26 AV LEON FEBRES CORDERO</v>
          </cell>
        </row>
        <row r="6942">
          <cell r="A6942" t="str">
            <v>414878843</v>
          </cell>
          <cell r="B6942">
            <v>509306</v>
          </cell>
          <cell r="C6942" t="str">
            <v>414878843</v>
          </cell>
          <cell r="D6942" t="str">
            <v>FLEXTUENTI</v>
          </cell>
          <cell r="E6942" t="str">
            <v>DESPACHO</v>
          </cell>
          <cell r="F6942" t="str">
            <v>NORMAL</v>
          </cell>
          <cell r="G6942" t="str">
            <v>FT83921</v>
          </cell>
          <cell r="H6942">
            <v>44960</v>
          </cell>
          <cell r="I6942" t="str">
            <v>ENTREGADO</v>
          </cell>
          <cell r="J6942">
            <v>44963</v>
          </cell>
          <cell r="K6942" t="str">
            <v>Belen Llumiquinga</v>
          </cell>
          <cell r="L6942" t="str">
            <v>FAJARDO  CALLE CONCEPCION 304  CACHA</v>
          </cell>
        </row>
        <row r="6943">
          <cell r="A6943" t="str">
            <v>414878852</v>
          </cell>
          <cell r="B6943">
            <v>509307</v>
          </cell>
          <cell r="C6943" t="str">
            <v>414878852</v>
          </cell>
          <cell r="D6943" t="str">
            <v>FLEXTUENTI</v>
          </cell>
          <cell r="E6943" t="str">
            <v>DESPACHO</v>
          </cell>
          <cell r="F6943" t="str">
            <v>NORMAL</v>
          </cell>
          <cell r="G6943" t="str">
            <v>FT84025</v>
          </cell>
          <cell r="H6943">
            <v>44960</v>
          </cell>
          <cell r="I6943" t="str">
            <v>ENTREGADO</v>
          </cell>
          <cell r="J6943">
            <v>44965</v>
          </cell>
          <cell r="K6943" t="str">
            <v>Anthony Garzon</v>
          </cell>
          <cell r="L6943" t="str">
            <v>SAMBORONDON   AV LEON FEBRES CORDERO  SN CALLE 212B</v>
          </cell>
        </row>
        <row r="6944">
          <cell r="A6944" t="str">
            <v>414878933</v>
          </cell>
          <cell r="B6944">
            <v>509308</v>
          </cell>
          <cell r="C6944" t="str">
            <v>414878933</v>
          </cell>
          <cell r="D6944" t="str">
            <v>FLEXTUENTI</v>
          </cell>
          <cell r="E6944" t="str">
            <v>DESPACHO</v>
          </cell>
          <cell r="F6944" t="str">
            <v>NORMAL</v>
          </cell>
          <cell r="G6944" t="str">
            <v>031080414878933</v>
          </cell>
          <cell r="H6944">
            <v>44960</v>
          </cell>
          <cell r="I6944" t="str">
            <v>ENTREGADO</v>
          </cell>
          <cell r="J6944">
            <v>44964</v>
          </cell>
          <cell r="K6944" t="str">
            <v>Jose Loor Villao</v>
          </cell>
          <cell r="L6944" t="str">
            <v>CORONEL MARCELINO MARIDUENA  AV SAN CARLOS  SN  CIRCUNVALACION ESTE</v>
          </cell>
        </row>
        <row r="6945">
          <cell r="A6945" t="str">
            <v>414878998</v>
          </cell>
          <cell r="B6945">
            <v>509309</v>
          </cell>
          <cell r="C6945" t="str">
            <v>414878998</v>
          </cell>
          <cell r="D6945" t="str">
            <v>FLEXTUENTI</v>
          </cell>
          <cell r="E6945" t="str">
            <v>DESPACHO</v>
          </cell>
          <cell r="F6945" t="str">
            <v>NORMAL</v>
          </cell>
          <cell r="G6945" t="str">
            <v>031080414878998</v>
          </cell>
          <cell r="H6945">
            <v>44960</v>
          </cell>
          <cell r="I6945" t="str">
            <v>ENTREGADO</v>
          </cell>
          <cell r="J6945">
            <v>44965</v>
          </cell>
          <cell r="K6945" t="str">
            <v>Gabriela Romero</v>
          </cell>
          <cell r="L6945" t="str">
            <v>AURELIO BAYAS  CALLE MIGUEL HEREDIA CRESPO SN  CALLE GRAL IGNACIO DE VEINTEMILLA</v>
          </cell>
        </row>
        <row r="6946">
          <cell r="A6946" t="str">
            <v>414879042</v>
          </cell>
          <cell r="B6946">
            <v>509310</v>
          </cell>
          <cell r="C6946" t="str">
            <v>414879042</v>
          </cell>
          <cell r="D6946" t="str">
            <v>FLEXTUENTI</v>
          </cell>
          <cell r="E6946" t="str">
            <v>DESPACHO</v>
          </cell>
          <cell r="F6946" t="str">
            <v>NORMAL</v>
          </cell>
          <cell r="G6946" t="str">
            <v>031080414879042</v>
          </cell>
          <cell r="H6946">
            <v>44960</v>
          </cell>
          <cell r="I6946" t="str">
            <v>INCIDENCIA</v>
          </cell>
          <cell r="J6946">
            <v>44973</v>
          </cell>
          <cell r="K6946" t="str">
            <v>Sandy Alarcon</v>
          </cell>
          <cell r="L6946" t="str">
            <v>NARANJITO AV 5 DE OCTUBRE SN SIMON BOLIVAR</v>
          </cell>
        </row>
        <row r="6947">
          <cell r="A6947" t="str">
            <v>414879126</v>
          </cell>
          <cell r="B6947">
            <v>509311</v>
          </cell>
          <cell r="C6947" t="str">
            <v>414879126</v>
          </cell>
          <cell r="D6947" t="str">
            <v>FLEXTUENTI</v>
          </cell>
          <cell r="E6947" t="str">
            <v>DESPACHO</v>
          </cell>
          <cell r="F6947" t="str">
            <v>NORMAL</v>
          </cell>
          <cell r="G6947" t="str">
            <v>FT83920</v>
          </cell>
          <cell r="H6947">
            <v>44960</v>
          </cell>
          <cell r="I6947" t="str">
            <v>ENTREGADO</v>
          </cell>
          <cell r="J6947">
            <v>44963</v>
          </cell>
          <cell r="K6947" t="str">
            <v>andres calero</v>
          </cell>
          <cell r="L6947" t="str">
            <v>CHILIBULO  FELISISIMO LOPEZ S11 236 DIEGO DE CHAVEZ</v>
          </cell>
        </row>
        <row r="6948">
          <cell r="A6948" t="str">
            <v>414879131</v>
          </cell>
          <cell r="B6948">
            <v>509313</v>
          </cell>
          <cell r="C6948" t="str">
            <v>414879131</v>
          </cell>
          <cell r="D6948" t="str">
            <v>FLEXTUENTI</v>
          </cell>
          <cell r="E6948" t="str">
            <v>DESPACHO</v>
          </cell>
          <cell r="F6948" t="str">
            <v>DERIVADO PICK UP</v>
          </cell>
          <cell r="G6948" t="str">
            <v>031080414879131</v>
          </cell>
          <cell r="H6948">
            <v>44960</v>
          </cell>
          <cell r="I6948" t="str">
            <v>ENTREGADO</v>
          </cell>
          <cell r="J6948">
            <v>44965</v>
          </cell>
          <cell r="K6948" t="str">
            <v>Maria Jose Sanchez</v>
          </cell>
          <cell r="L6948" t="str">
            <v>OFICINA TRAMACO QUEVEDO</v>
          </cell>
        </row>
        <row r="6949">
          <cell r="A6949" t="str">
            <v>414879140</v>
          </cell>
          <cell r="B6949">
            <v>509314</v>
          </cell>
          <cell r="C6949" t="str">
            <v>414879140</v>
          </cell>
          <cell r="D6949" t="str">
            <v>FLEXTUENTI</v>
          </cell>
          <cell r="E6949" t="str">
            <v>DESPACHO</v>
          </cell>
          <cell r="F6949" t="str">
            <v>NORMAL</v>
          </cell>
          <cell r="G6949" t="str">
            <v>031080414879140</v>
          </cell>
          <cell r="H6949">
            <v>44960</v>
          </cell>
          <cell r="I6949" t="str">
            <v>ENTREGADO</v>
          </cell>
          <cell r="J6949">
            <v>44961</v>
          </cell>
          <cell r="K6949" t="str">
            <v>Ricardo Humberto Penafiel Suarez</v>
          </cell>
          <cell r="L6949" t="str">
            <v>MILAGRO   CALLE 24 DE MAYO  N511  ENTRE CALLES  9 DE OCTUBRE Y ROCAFUERTE</v>
          </cell>
        </row>
        <row r="6950">
          <cell r="A6950" t="str">
            <v>414879141</v>
          </cell>
          <cell r="B6950">
            <v>509315</v>
          </cell>
          <cell r="C6950" t="str">
            <v>414879141</v>
          </cell>
          <cell r="D6950" t="str">
            <v>FLEXTUENTI</v>
          </cell>
          <cell r="E6950" t="str">
            <v>DESPACHO</v>
          </cell>
          <cell r="F6950" t="str">
            <v>NORMAL</v>
          </cell>
          <cell r="G6950" t="str">
            <v>FT83919</v>
          </cell>
          <cell r="H6950">
            <v>44960</v>
          </cell>
          <cell r="I6950" t="str">
            <v>ENTREGADO</v>
          </cell>
          <cell r="J6950">
            <v>44963</v>
          </cell>
          <cell r="K6950" t="str">
            <v>MARYURI BERMUDEZ</v>
          </cell>
          <cell r="L6950" t="str">
            <v>SOLANDA    CALLE APUELA  S26 255  PALMALES</v>
          </cell>
        </row>
        <row r="6951">
          <cell r="A6951" t="str">
            <v>414879148</v>
          </cell>
          <cell r="B6951">
            <v>509316</v>
          </cell>
          <cell r="C6951" t="str">
            <v>414879148</v>
          </cell>
          <cell r="D6951" t="str">
            <v>FLEXTUENTI</v>
          </cell>
          <cell r="E6951" t="str">
            <v>DESPACHO</v>
          </cell>
          <cell r="F6951" t="str">
            <v>NORMAL</v>
          </cell>
          <cell r="G6951" t="str">
            <v>FT83918</v>
          </cell>
          <cell r="H6951">
            <v>44960</v>
          </cell>
          <cell r="I6951" t="str">
            <v>ENTREGADO</v>
          </cell>
          <cell r="J6951">
            <v>44963</v>
          </cell>
          <cell r="K6951" t="str">
            <v>Michael Sarmiento</v>
          </cell>
          <cell r="L6951" t="str">
            <v>CHILLOGALO CALLE E3C S34 100  CALLE S35</v>
          </cell>
        </row>
        <row r="6952">
          <cell r="A6952" t="str">
            <v>414879206</v>
          </cell>
          <cell r="B6952">
            <v>509317</v>
          </cell>
          <cell r="C6952" t="str">
            <v>414879206</v>
          </cell>
          <cell r="D6952" t="str">
            <v>FLEXTUENTI</v>
          </cell>
          <cell r="E6952" t="str">
            <v>DESPACHO</v>
          </cell>
          <cell r="F6952" t="str">
            <v>EXPRESS UIO</v>
          </cell>
          <cell r="G6952" t="str">
            <v>FTR46062</v>
          </cell>
          <cell r="H6952">
            <v>44960</v>
          </cell>
          <cell r="I6952" t="str">
            <v>ENTREGADO</v>
          </cell>
          <cell r="J6952">
            <v>44960</v>
          </cell>
          <cell r="K6952" t="str">
            <v>Miguel Burneo</v>
          </cell>
          <cell r="L6952" t="str">
            <v>INAQUITO AV DIEGO DE ALMAGRO 1822 ALPALLANA</v>
          </cell>
        </row>
        <row r="6953">
          <cell r="A6953" t="str">
            <v>414879213</v>
          </cell>
          <cell r="B6953">
            <v>509318</v>
          </cell>
          <cell r="C6953" t="str">
            <v>414879213</v>
          </cell>
          <cell r="D6953" t="str">
            <v>FLEXTUENTI</v>
          </cell>
          <cell r="E6953" t="str">
            <v>DESPACHO</v>
          </cell>
          <cell r="F6953" t="str">
            <v>NORMAL</v>
          </cell>
          <cell r="G6953" t="str">
            <v>031080414879213</v>
          </cell>
          <cell r="H6953">
            <v>44960</v>
          </cell>
          <cell r="I6953" t="str">
            <v>ENTREGADO</v>
          </cell>
          <cell r="J6953">
            <v>44967</v>
          </cell>
          <cell r="K6953" t="str">
            <v>Ruben Ruiz</v>
          </cell>
          <cell r="L6953" t="str">
            <v>CUMANDA  CALLE MIGUEL LEON SN  SN O CALLE ELOY ALFARO</v>
          </cell>
        </row>
        <row r="6954">
          <cell r="A6954" t="str">
            <v>414876940</v>
          </cell>
          <cell r="B6954">
            <v>509319</v>
          </cell>
          <cell r="C6954" t="str">
            <v>414876940</v>
          </cell>
          <cell r="D6954" t="str">
            <v>FLEXTUENTI</v>
          </cell>
          <cell r="E6954" t="str">
            <v>DESPACHO</v>
          </cell>
          <cell r="F6954" t="str">
            <v>EXPRESS GYE</v>
          </cell>
          <cell r="G6954" t="str">
            <v>FT83855</v>
          </cell>
          <cell r="H6954">
            <v>44960</v>
          </cell>
          <cell r="I6954" t="str">
            <v>ENTREGADO</v>
          </cell>
          <cell r="J6954">
            <v>44963</v>
          </cell>
          <cell r="K6954" t="str">
            <v>JOEL PAREDES</v>
          </cell>
          <cell r="L6954" t="str">
            <v>TARQUI   CALLE PADRE SOLANO  202 BAQUERIZO MORENO</v>
          </cell>
        </row>
        <row r="6955">
          <cell r="A6955" t="str">
            <v>414878620</v>
          </cell>
          <cell r="B6955">
            <v>509320</v>
          </cell>
          <cell r="C6955" t="str">
            <v>414878620</v>
          </cell>
          <cell r="D6955" t="str">
            <v>FLEXTUENTI</v>
          </cell>
          <cell r="E6955" t="str">
            <v>DESPACHO</v>
          </cell>
          <cell r="F6955" t="str">
            <v>EXPRESS GYE</v>
          </cell>
          <cell r="G6955" t="str">
            <v>FT83854</v>
          </cell>
          <cell r="H6955">
            <v>44960</v>
          </cell>
          <cell r="I6955" t="str">
            <v>ENTREGADO</v>
          </cell>
          <cell r="J6955">
            <v>44964</v>
          </cell>
          <cell r="K6955" t="str">
            <v>JOHN WASHINTON PALMA BAILON</v>
          </cell>
          <cell r="L6955" t="str">
            <v>TARQUI CIUDADELA GUAYACANES  MZ O  VILLA 6  ANTONIO SANCHEZ  GRANADOS  Y  AV FICUS</v>
          </cell>
        </row>
        <row r="6956">
          <cell r="A6956" t="str">
            <v>414878794</v>
          </cell>
          <cell r="B6956">
            <v>509321</v>
          </cell>
          <cell r="C6956" t="str">
            <v>414878794</v>
          </cell>
          <cell r="D6956" t="str">
            <v>FLEXTUENTI</v>
          </cell>
          <cell r="E6956" t="str">
            <v>DESPACHO</v>
          </cell>
          <cell r="F6956" t="str">
            <v>EXPRESS GYE</v>
          </cell>
          <cell r="G6956" t="str">
            <v>FT83853</v>
          </cell>
          <cell r="H6956">
            <v>44960</v>
          </cell>
          <cell r="I6956" t="str">
            <v>ENTREGADO</v>
          </cell>
          <cell r="J6956">
            <v>44963</v>
          </cell>
          <cell r="K6956" t="str">
            <v>SANDRA LUIS</v>
          </cell>
          <cell r="L6956" t="str">
            <v>XIMENA  CALLE 52 SE  ROBERTO SERRANO ROLANDO  MZ 203 SOLAR 12  AV DOMINGO COMIN</v>
          </cell>
        </row>
        <row r="6957">
          <cell r="A6957" t="str">
            <v>414877059</v>
          </cell>
          <cell r="B6957">
            <v>509322</v>
          </cell>
          <cell r="C6957" t="str">
            <v>414877059</v>
          </cell>
          <cell r="D6957" t="str">
            <v>FLEXTUENTI</v>
          </cell>
          <cell r="E6957" t="str">
            <v>DESPACHO</v>
          </cell>
          <cell r="F6957" t="str">
            <v>NORMAL</v>
          </cell>
          <cell r="G6957" t="str">
            <v>FT83926</v>
          </cell>
          <cell r="H6957">
            <v>44960</v>
          </cell>
          <cell r="I6957" t="str">
            <v>ENTREGADO</v>
          </cell>
          <cell r="J6957">
            <v>44963</v>
          </cell>
          <cell r="K6957" t="str">
            <v>Maritza Maribel Guachamin Alvarez</v>
          </cell>
          <cell r="L6957" t="str">
            <v>CALDERON  PASAJE LUIS VITERI  OE7 13  EL MORLAN</v>
          </cell>
        </row>
        <row r="6958">
          <cell r="A6958" t="str">
            <v>414877222</v>
          </cell>
          <cell r="B6958">
            <v>509324</v>
          </cell>
          <cell r="C6958" t="str">
            <v>414877222</v>
          </cell>
          <cell r="D6958" t="str">
            <v>FLEXTUENTI</v>
          </cell>
          <cell r="E6958" t="str">
            <v>DESPACHO</v>
          </cell>
          <cell r="F6958" t="str">
            <v>NORMAL</v>
          </cell>
          <cell r="G6958" t="str">
            <v>FT83924</v>
          </cell>
          <cell r="H6958">
            <v>44960</v>
          </cell>
          <cell r="I6958" t="str">
            <v>ENTREGADO</v>
          </cell>
          <cell r="J6958">
            <v>44963</v>
          </cell>
          <cell r="K6958" t="str">
            <v>Ariel Erazo</v>
          </cell>
          <cell r="L6958" t="str">
            <v>LA MAGDALENA LAURO GUERRERO  S10 291 AV ALONSO DE ANGULO</v>
          </cell>
        </row>
        <row r="6959">
          <cell r="A6959" t="str">
            <v>414877223</v>
          </cell>
          <cell r="B6959">
            <v>509325</v>
          </cell>
          <cell r="C6959" t="str">
            <v>414877223</v>
          </cell>
          <cell r="D6959" t="str">
            <v>FLEXTUENTI</v>
          </cell>
          <cell r="E6959" t="str">
            <v>DESPACHO</v>
          </cell>
          <cell r="F6959" t="str">
            <v>NORMAL</v>
          </cell>
          <cell r="G6959" t="str">
            <v>FT83877</v>
          </cell>
          <cell r="H6959">
            <v>44960</v>
          </cell>
          <cell r="I6959" t="str">
            <v>ENTREGADO</v>
          </cell>
          <cell r="J6959">
            <v>44964</v>
          </cell>
          <cell r="K6959" t="str">
            <v>Fabian horacio Velasquez infante</v>
          </cell>
          <cell r="L6959" t="str">
            <v>XIEMNA AV  ILDEFONSO CORONEL Y MENDEZ SN  MANABI</v>
          </cell>
        </row>
        <row r="6960">
          <cell r="A6960" t="str">
            <v>414877228</v>
          </cell>
          <cell r="B6960">
            <v>509326</v>
          </cell>
          <cell r="C6960" t="str">
            <v>414877228</v>
          </cell>
          <cell r="D6960" t="str">
            <v>FLEXTUENTI</v>
          </cell>
          <cell r="E6960" t="str">
            <v>DESPACHO</v>
          </cell>
          <cell r="F6960" t="str">
            <v>NORMAL</v>
          </cell>
          <cell r="G6960" t="str">
            <v>FT83923</v>
          </cell>
          <cell r="H6960">
            <v>44960</v>
          </cell>
          <cell r="I6960" t="str">
            <v>ENTREGADO</v>
          </cell>
          <cell r="J6960">
            <v>44963</v>
          </cell>
          <cell r="K6960" t="str">
            <v>Veronica Contreras</v>
          </cell>
          <cell r="L6960" t="str">
            <v>POMASQUI AV MANUEL CORDOVA GALARZA  CASA 27  BARRIO LA PAMPA A MEDIA CUADRA  DE COMEXPO ENTREGAR EN EL CONJUNTO VINA DE POMASQUI</v>
          </cell>
        </row>
        <row r="6961">
          <cell r="A6961" t="str">
            <v>414877229</v>
          </cell>
          <cell r="B6961">
            <v>509327</v>
          </cell>
          <cell r="C6961" t="str">
            <v>414877229</v>
          </cell>
          <cell r="D6961" t="str">
            <v>FLEXTUENTI</v>
          </cell>
          <cell r="E6961" t="str">
            <v>DESPACHO</v>
          </cell>
          <cell r="F6961" t="str">
            <v>NORMAL</v>
          </cell>
          <cell r="G6961" t="str">
            <v>FT83922</v>
          </cell>
          <cell r="H6961">
            <v>44960</v>
          </cell>
          <cell r="I6961" t="str">
            <v>ENTREGADO</v>
          </cell>
          <cell r="J6961">
            <v>44963</v>
          </cell>
          <cell r="K6961" t="str">
            <v>Ronald Arias</v>
          </cell>
          <cell r="L6961" t="str">
            <v>POMASQUI AV MANUEL CORDOVA GALARZA  CASA 27  SN</v>
          </cell>
        </row>
        <row r="6962">
          <cell r="A6962" t="str">
            <v>414877280</v>
          </cell>
          <cell r="B6962">
            <v>509328</v>
          </cell>
          <cell r="C6962" t="str">
            <v>414877280</v>
          </cell>
          <cell r="D6962" t="str">
            <v>FLEXTUENTI</v>
          </cell>
          <cell r="E6962" t="str">
            <v>DESPACHO</v>
          </cell>
          <cell r="F6962" t="str">
            <v>NORMAL</v>
          </cell>
          <cell r="G6962" t="str">
            <v>031080414877280</v>
          </cell>
          <cell r="H6962">
            <v>44960</v>
          </cell>
          <cell r="I6962" t="str">
            <v>INCIDENCIA</v>
          </cell>
          <cell r="J6962">
            <v>44973</v>
          </cell>
          <cell r="K6962" t="str">
            <v>Jhuliana Ruiz</v>
          </cell>
          <cell r="L6962" t="str">
            <v>NOBOL  CALLE PRINCIPAL SN  CALLE C</v>
          </cell>
        </row>
        <row r="6963">
          <cell r="A6963" t="str">
            <v>414879275</v>
          </cell>
          <cell r="B6963">
            <v>509329</v>
          </cell>
          <cell r="C6963" t="str">
            <v>414879275</v>
          </cell>
          <cell r="D6963" t="str">
            <v>FLEXTUENTI</v>
          </cell>
          <cell r="E6963" t="str">
            <v>DESPACHO</v>
          </cell>
          <cell r="F6963" t="str">
            <v>DERIVADO PICK UP</v>
          </cell>
          <cell r="G6963" t="str">
            <v>031080414879275</v>
          </cell>
          <cell r="H6963">
            <v>44960</v>
          </cell>
          <cell r="I6963" t="str">
            <v>ENTREGADO</v>
          </cell>
          <cell r="J6963">
            <v>44965</v>
          </cell>
          <cell r="K6963" t="str">
            <v>Luis Eduardo Tubay Jimenez</v>
          </cell>
          <cell r="L6963" t="str">
            <v>OFICINA TRAMACO SAN MARINO</v>
          </cell>
        </row>
        <row r="6964">
          <cell r="A6964" t="str">
            <v>414879381</v>
          </cell>
          <cell r="B6964">
            <v>509330</v>
          </cell>
          <cell r="C6964" t="str">
            <v>414879381</v>
          </cell>
          <cell r="D6964" t="str">
            <v>FLEXTUENTI</v>
          </cell>
          <cell r="E6964" t="str">
            <v>DESPACHO</v>
          </cell>
          <cell r="F6964" t="str">
            <v>DERIVADO PICK UP</v>
          </cell>
          <cell r="G6964" t="str">
            <v>031080414879381</v>
          </cell>
          <cell r="H6964">
            <v>44960</v>
          </cell>
          <cell r="I6964" t="str">
            <v>ENTREGADO</v>
          </cell>
          <cell r="J6964">
            <v>44966</v>
          </cell>
          <cell r="K6964" t="str">
            <v>Estefania Quintero</v>
          </cell>
          <cell r="L6964" t="str">
            <v>OFICINA TRAMACO CENTRO DE DISTRIBUCION VIA A DAULE</v>
          </cell>
        </row>
        <row r="6965">
          <cell r="A6965" t="str">
            <v>414885780</v>
          </cell>
          <cell r="B6965">
            <v>509331</v>
          </cell>
          <cell r="C6965" t="str">
            <v>414885780</v>
          </cell>
          <cell r="D6965" t="str">
            <v>FLEXTUENTI</v>
          </cell>
          <cell r="E6965" t="str">
            <v>DESPACHO</v>
          </cell>
          <cell r="F6965" t="str">
            <v>NORMAL</v>
          </cell>
          <cell r="G6965" t="str">
            <v>031080414885780</v>
          </cell>
          <cell r="H6965">
            <v>44960</v>
          </cell>
          <cell r="I6965" t="str">
            <v>ENTREGADO</v>
          </cell>
          <cell r="J6965">
            <v>44965</v>
          </cell>
          <cell r="K6965" t="str">
            <v>Cesar Keonny Lopez Cobos</v>
          </cell>
          <cell r="L6965" t="str">
            <v>ELOY ALFARO  AV CIRCUNVALACION   MZ 7 VILLA 23 E15</v>
          </cell>
        </row>
        <row r="6966">
          <cell r="A6966" t="str">
            <v>414864376</v>
          </cell>
          <cell r="B6966">
            <v>509282</v>
          </cell>
          <cell r="C6966" t="str">
            <v>414864376</v>
          </cell>
          <cell r="D6966" t="str">
            <v>FLEXTUENTI</v>
          </cell>
          <cell r="E6966" t="str">
            <v>DESPACHO</v>
          </cell>
          <cell r="F6966" t="str">
            <v>NORMAL</v>
          </cell>
          <cell r="G6966" t="str">
            <v>031080414864376</v>
          </cell>
          <cell r="H6966">
            <v>44960</v>
          </cell>
          <cell r="I6966" t="str">
            <v>ENTREGADO</v>
          </cell>
          <cell r="J6966">
            <v>44963</v>
          </cell>
          <cell r="K6966" t="str">
            <v>Kevin Fierro</v>
          </cell>
          <cell r="L6966" t="str">
            <v>FICOA AV LOS GUAYTAMBOS SN POMELOS</v>
          </cell>
        </row>
        <row r="6967">
          <cell r="A6967" t="str">
            <v>414864545</v>
          </cell>
          <cell r="B6967">
            <v>509283</v>
          </cell>
          <cell r="C6967" t="str">
            <v>414864545</v>
          </cell>
          <cell r="D6967" t="str">
            <v>FLEXTUENTI</v>
          </cell>
          <cell r="E6967" t="str">
            <v>DESPACHO</v>
          </cell>
          <cell r="F6967" t="str">
            <v>NORMAL</v>
          </cell>
          <cell r="G6967" t="str">
            <v>031080414864545</v>
          </cell>
          <cell r="H6967">
            <v>44960</v>
          </cell>
          <cell r="I6967" t="str">
            <v>ENTREGADO</v>
          </cell>
          <cell r="J6967">
            <v>44970</v>
          </cell>
          <cell r="K6967" t="str">
            <v>Byron Fabian Sinaluisa Lalon</v>
          </cell>
          <cell r="L6967" t="str">
            <v>SAN LUIS (CH)    VIA PANAMERICANA  SN  CALLE GARCIA MORENO</v>
          </cell>
        </row>
        <row r="6968">
          <cell r="A6968" t="str">
            <v>414864553</v>
          </cell>
          <cell r="B6968">
            <v>509284</v>
          </cell>
          <cell r="C6968" t="str">
            <v>414864553</v>
          </cell>
          <cell r="D6968" t="str">
            <v>FLEXTUENTI</v>
          </cell>
          <cell r="E6968" t="str">
            <v>DESPACHO</v>
          </cell>
          <cell r="F6968" t="str">
            <v>NORMAL</v>
          </cell>
          <cell r="G6968" t="str">
            <v>FT83929</v>
          </cell>
          <cell r="H6968">
            <v>44960</v>
          </cell>
          <cell r="I6968" t="str">
            <v>ENTREGADO</v>
          </cell>
          <cell r="J6968">
            <v>44963</v>
          </cell>
          <cell r="K6968" t="str">
            <v>Edith Acosta</v>
          </cell>
          <cell r="L6968" t="str">
            <v>CONOCOTO  ISLA SANTA CRUZ  CASA 138  ISLA ISABELA</v>
          </cell>
        </row>
        <row r="6969">
          <cell r="A6969" t="str">
            <v>414876659</v>
          </cell>
          <cell r="B6969">
            <v>509287</v>
          </cell>
          <cell r="C6969" t="str">
            <v>414876659</v>
          </cell>
          <cell r="D6969" t="str">
            <v>FLEXTUENTI</v>
          </cell>
          <cell r="E6969" t="str">
            <v>DESPACHO</v>
          </cell>
          <cell r="F6969" t="str">
            <v>NORMAL</v>
          </cell>
          <cell r="G6969" t="str">
            <v>031080414876659</v>
          </cell>
          <cell r="H6969">
            <v>44960</v>
          </cell>
          <cell r="I6969" t="str">
            <v>ENTREGADO</v>
          </cell>
          <cell r="J6969">
            <v>44967</v>
          </cell>
          <cell r="K6969" t="str">
            <v>Erick Delgado</v>
          </cell>
          <cell r="L6969" t="str">
            <v>TOSAGUA  CALLE 2 DE AGOSTO  025  ANTIGUO</v>
          </cell>
        </row>
        <row r="6970">
          <cell r="A6970" t="str">
            <v>414876707</v>
          </cell>
          <cell r="B6970">
            <v>509288</v>
          </cell>
          <cell r="C6970" t="str">
            <v>414876707</v>
          </cell>
          <cell r="D6970" t="str">
            <v>FLEXTUENTI</v>
          </cell>
          <cell r="E6970" t="str">
            <v>DESPACHO</v>
          </cell>
          <cell r="F6970" t="str">
            <v>NORMAL</v>
          </cell>
          <cell r="G6970" t="str">
            <v>FT83928/FT86281</v>
          </cell>
          <cell r="H6970">
            <v>44960</v>
          </cell>
          <cell r="I6970" t="str">
            <v>ENTREGADO</v>
          </cell>
          <cell r="J6970">
            <v>44972</v>
          </cell>
          <cell r="K6970" t="str">
            <v>LIZANDRO WISUM</v>
          </cell>
          <cell r="L6970" t="str">
            <v>MORASPUNGO Y PINLLOPATA HOSPITAL DEL IESS QUITO SUR AREA DE CATERING</v>
          </cell>
        </row>
        <row r="6971">
          <cell r="A6971" t="str">
            <v>414876853</v>
          </cell>
          <cell r="B6971">
            <v>509289</v>
          </cell>
          <cell r="C6971" t="str">
            <v>414876853</v>
          </cell>
          <cell r="D6971" t="str">
            <v>FLEXTUENTI</v>
          </cell>
          <cell r="E6971" t="str">
            <v>DESPACHO</v>
          </cell>
          <cell r="F6971" t="str">
            <v>NORMAL</v>
          </cell>
          <cell r="G6971" t="str">
            <v>031080414876853</v>
          </cell>
          <cell r="H6971">
            <v>44960</v>
          </cell>
          <cell r="I6971" t="str">
            <v>ENTREGADO</v>
          </cell>
          <cell r="J6971">
            <v>44964</v>
          </cell>
          <cell r="K6971" t="str">
            <v>Aida Moreira</v>
          </cell>
          <cell r="L6971" t="str">
            <v>ANDRES DE VERA (MA)   CALLE A1  MZ Q    V14  SN</v>
          </cell>
        </row>
        <row r="6972">
          <cell r="A6972" t="str">
            <v>414876952</v>
          </cell>
          <cell r="B6972">
            <v>509290</v>
          </cell>
          <cell r="C6972" t="str">
            <v>414876952</v>
          </cell>
          <cell r="D6972" t="str">
            <v>FLEXTUENTI</v>
          </cell>
          <cell r="E6972" t="str">
            <v>DESPACHO</v>
          </cell>
          <cell r="F6972" t="str">
            <v>NORMAL</v>
          </cell>
          <cell r="G6972" t="str">
            <v>FT83927</v>
          </cell>
          <cell r="H6972">
            <v>44960</v>
          </cell>
          <cell r="I6972" t="str">
            <v>ENTREGADO</v>
          </cell>
          <cell r="J6972">
            <v>44963</v>
          </cell>
          <cell r="K6972" t="str">
            <v>Roberto Arias</v>
          </cell>
          <cell r="L6972" t="str">
            <v>CONOCOTO  CALLE ABDON CALDERON CASA 22  MARQUESA DE SOLANDA</v>
          </cell>
        </row>
        <row r="6973">
          <cell r="A6973" t="str">
            <v>21883</v>
          </cell>
          <cell r="B6973">
            <v>509240</v>
          </cell>
          <cell r="C6973" t="str">
            <v>21883</v>
          </cell>
          <cell r="D6973" t="str">
            <v>MDELIVERY</v>
          </cell>
          <cell r="E6973" t="str">
            <v>DESPACHO</v>
          </cell>
          <cell r="F6973" t="str">
            <v>NORMAL</v>
          </cell>
          <cell r="G6973" t="str">
            <v>FT83940</v>
          </cell>
          <cell r="H6973">
            <v>44960</v>
          </cell>
          <cell r="I6973" t="str">
            <v>ENTREGADO</v>
          </cell>
          <cell r="J6973">
            <v>44964</v>
          </cell>
          <cell r="K6973" t="str">
            <v>JUDITH undefined CARRERA MARTHA</v>
          </cell>
          <cell r="L6973" t="str">
            <v>LA CONCEPCION CALLE JAIME CHIRIBOGA  N49164 Y JUAN PAZ Y MINIO</v>
          </cell>
        </row>
        <row r="6974">
          <cell r="A6974" t="str">
            <v>22805</v>
          </cell>
          <cell r="B6974">
            <v>509241</v>
          </cell>
          <cell r="C6974" t="str">
            <v>22805</v>
          </cell>
          <cell r="D6974" t="str">
            <v>MDELIVERY</v>
          </cell>
          <cell r="E6974" t="str">
            <v>DESPACHO</v>
          </cell>
          <cell r="F6974" t="str">
            <v>NORMAL</v>
          </cell>
          <cell r="G6974" t="str">
            <v>031080000022805</v>
          </cell>
          <cell r="H6974">
            <v>44960</v>
          </cell>
          <cell r="I6974" t="str">
            <v>ENTREGADO</v>
          </cell>
          <cell r="J6974">
            <v>44964</v>
          </cell>
          <cell r="K6974" t="str">
            <v>LIGIA CARMEN MENESES BERNAL</v>
          </cell>
          <cell r="L6974" t="str">
            <v>MIRA AV PANAMERICANA  SN  Y LEON RUALES</v>
          </cell>
        </row>
        <row r="6975">
          <cell r="A6975" t="str">
            <v>22809</v>
          </cell>
          <cell r="B6975">
            <v>509242</v>
          </cell>
          <cell r="C6975" t="str">
            <v>22809</v>
          </cell>
          <cell r="D6975" t="str">
            <v>MDELIVERY</v>
          </cell>
          <cell r="E6975" t="str">
            <v>DESPACHO</v>
          </cell>
          <cell r="F6975" t="str">
            <v>NORMAL</v>
          </cell>
          <cell r="G6975" t="str">
            <v>031080000022809</v>
          </cell>
          <cell r="H6975">
            <v>44960</v>
          </cell>
          <cell r="I6975" t="str">
            <v>ENTREGADO</v>
          </cell>
          <cell r="J6975">
            <v>44967</v>
          </cell>
          <cell r="K6975" t="str">
            <v>JORGE ORLANDO MEDINA ROSERO</v>
          </cell>
          <cell r="L6975" t="str">
            <v>ATACAMES CALLE MALECON DE LA PLAYA SN Y CAYAPAS</v>
          </cell>
        </row>
        <row r="6976">
          <cell r="A6976" t="str">
            <v>22814</v>
          </cell>
          <cell r="B6976">
            <v>509243</v>
          </cell>
          <cell r="C6976" t="str">
            <v>22814</v>
          </cell>
          <cell r="D6976" t="str">
            <v>MDELIVERY</v>
          </cell>
          <cell r="E6976" t="str">
            <v>DESPACHO</v>
          </cell>
          <cell r="F6976" t="str">
            <v>NORMAL</v>
          </cell>
          <cell r="G6976" t="str">
            <v>031080000022814</v>
          </cell>
          <cell r="H6976">
            <v>44960</v>
          </cell>
          <cell r="I6976" t="str">
            <v>ENTREGADO</v>
          </cell>
          <cell r="J6976">
            <v>44964</v>
          </cell>
          <cell r="K6976" t="str">
            <v>WALTER RAMON VELASCO ALVARADO</v>
          </cell>
          <cell r="L6976" t="str">
            <v>ELOY ALFARO CALLE LOJA SN  Y SIBAMBE</v>
          </cell>
        </row>
        <row r="6977">
          <cell r="A6977" t="str">
            <v>22860</v>
          </cell>
          <cell r="B6977">
            <v>509244</v>
          </cell>
          <cell r="C6977" t="str">
            <v>22860</v>
          </cell>
          <cell r="D6977" t="str">
            <v>MDELIVERY</v>
          </cell>
          <cell r="E6977" t="str">
            <v>DESPACHO</v>
          </cell>
          <cell r="F6977" t="str">
            <v>NORMAL</v>
          </cell>
          <cell r="G6977" t="str">
            <v>031080000228600</v>
          </cell>
          <cell r="H6977">
            <v>44960</v>
          </cell>
          <cell r="I6977" t="str">
            <v>ENTREGADO</v>
          </cell>
          <cell r="J6977">
            <v>44967</v>
          </cell>
          <cell r="K6977" t="str">
            <v>ROMERO JESSENIA DEL PEZO</v>
          </cell>
          <cell r="L6977" t="str">
            <v>TARQUI MAPASINGUE ESTE MZ 68 SL 6</v>
          </cell>
        </row>
        <row r="6978">
          <cell r="A6978" t="str">
            <v>22963</v>
          </cell>
          <cell r="B6978">
            <v>509245</v>
          </cell>
          <cell r="C6978" t="str">
            <v>22963</v>
          </cell>
          <cell r="D6978" t="str">
            <v>MDELIVERY</v>
          </cell>
          <cell r="E6978" t="str">
            <v>DESPACHO</v>
          </cell>
          <cell r="F6978" t="str">
            <v>NORMAL</v>
          </cell>
          <cell r="G6978" t="str">
            <v>031080000022963</v>
          </cell>
          <cell r="H6978">
            <v>44960</v>
          </cell>
          <cell r="I6978" t="str">
            <v>ENTREGADO</v>
          </cell>
          <cell r="J6978">
            <v>44965</v>
          </cell>
          <cell r="K6978" t="str">
            <v>ANA AMPARO  PIN ALONZO</v>
          </cell>
          <cell r="L6978" t="str">
            <v>LA LIBERTAD  CALLE D   Y CALLE E</v>
          </cell>
        </row>
        <row r="6979">
          <cell r="A6979" t="str">
            <v>22984</v>
          </cell>
          <cell r="B6979">
            <v>509246</v>
          </cell>
          <cell r="C6979" t="str">
            <v>22984</v>
          </cell>
          <cell r="D6979" t="str">
            <v>MDELIVERY</v>
          </cell>
          <cell r="E6979" t="str">
            <v>DESPACHO</v>
          </cell>
          <cell r="F6979" t="str">
            <v>NORMAL</v>
          </cell>
          <cell r="G6979" t="str">
            <v>031080000022984</v>
          </cell>
          <cell r="H6979">
            <v>44960</v>
          </cell>
          <cell r="I6979" t="str">
            <v>ENTREGADO</v>
          </cell>
          <cell r="J6979">
            <v>44964</v>
          </cell>
          <cell r="K6979" t="str">
            <v>LISSETH ALEXANDRA  PALACIOS LOOR</v>
          </cell>
          <cell r="L6979" t="str">
            <v>BALLENITA  AV 6TA  SN  Y CALLE 59</v>
          </cell>
        </row>
        <row r="6980">
          <cell r="A6980" t="str">
            <v>23023</v>
          </cell>
          <cell r="B6980">
            <v>509247</v>
          </cell>
          <cell r="C6980" t="str">
            <v>23023</v>
          </cell>
          <cell r="D6980" t="str">
            <v>MDELIVERY</v>
          </cell>
          <cell r="E6980" t="str">
            <v>DESPACHO</v>
          </cell>
          <cell r="F6980" t="str">
            <v>NORMAL</v>
          </cell>
          <cell r="G6980" t="str">
            <v>FT83944</v>
          </cell>
          <cell r="H6980">
            <v>44960</v>
          </cell>
          <cell r="I6980" t="str">
            <v>ENTREGADO</v>
          </cell>
          <cell r="J6980">
            <v>44963</v>
          </cell>
          <cell r="K6980" t="str">
            <v>JOSE MANUEL ENDARA ARCE</v>
          </cell>
          <cell r="L6980" t="str">
            <v>CALDERON CALLE PUNIN  SN  Y AV GIOVANNI CALLES</v>
          </cell>
        </row>
        <row r="6981">
          <cell r="A6981" t="str">
            <v>23423</v>
          </cell>
          <cell r="B6981">
            <v>509249</v>
          </cell>
          <cell r="C6981" t="str">
            <v>23423</v>
          </cell>
          <cell r="D6981" t="str">
            <v>MDELIVERY</v>
          </cell>
          <cell r="E6981" t="str">
            <v>DESPACHO</v>
          </cell>
          <cell r="F6981" t="str">
            <v>DERIVADO PICK UP</v>
          </cell>
          <cell r="G6981" t="str">
            <v>031080000023423</v>
          </cell>
          <cell r="H6981">
            <v>44960</v>
          </cell>
          <cell r="I6981" t="str">
            <v>ENTREGADO</v>
          </cell>
          <cell r="J6981">
            <v>44967</v>
          </cell>
          <cell r="K6981" t="str">
            <v>ROSA DEL PAUCAR LONDO</v>
          </cell>
          <cell r="L6981" t="str">
            <v>OFICINA TRAMACO RIOBAMBA CENTRO</v>
          </cell>
        </row>
        <row r="6982">
          <cell r="A6982" t="str">
            <v>23467</v>
          </cell>
          <cell r="B6982">
            <v>509250</v>
          </cell>
          <cell r="C6982" t="str">
            <v>23467</v>
          </cell>
          <cell r="D6982" t="str">
            <v>MDELIVERY</v>
          </cell>
          <cell r="E6982" t="str">
            <v>DESPACHO</v>
          </cell>
          <cell r="F6982" t="str">
            <v>NORMAL</v>
          </cell>
          <cell r="G6982" t="str">
            <v>FT83943</v>
          </cell>
          <cell r="H6982">
            <v>44960</v>
          </cell>
          <cell r="I6982" t="str">
            <v>ENTREGADO</v>
          </cell>
          <cell r="J6982">
            <v>44963</v>
          </cell>
          <cell r="K6982" t="str">
            <v>EDGAR MARCELO  ORTIZ CAICEDO</v>
          </cell>
          <cell r="L6982" t="str">
            <v>COMITE DEL PUEBLO  CALLE FRANCISCO DE LA TORRE N61 85  Y MARIANO SUASTE</v>
          </cell>
        </row>
        <row r="6983">
          <cell r="A6983" t="str">
            <v>23581</v>
          </cell>
          <cell r="B6983">
            <v>509251</v>
          </cell>
          <cell r="C6983" t="str">
            <v>23581</v>
          </cell>
          <cell r="D6983" t="str">
            <v>MDELIVERY</v>
          </cell>
          <cell r="E6983" t="str">
            <v>DESPACHO</v>
          </cell>
          <cell r="F6983" t="str">
            <v>NORMAL</v>
          </cell>
          <cell r="G6983" t="str">
            <v>031080000023581</v>
          </cell>
          <cell r="H6983">
            <v>44960</v>
          </cell>
          <cell r="I6983" t="str">
            <v>ENTREGADO</v>
          </cell>
          <cell r="J6983">
            <v>44965</v>
          </cell>
          <cell r="K6983" t="str">
            <v>EDWIN GEOVANNY  SEDAMANOS FERNANDEZ</v>
          </cell>
          <cell r="L6983" t="str">
            <v>PUERTO BOLIVAR CALLE 29AVA OESTE SN  Y SEGUNDA SUR</v>
          </cell>
        </row>
        <row r="6984">
          <cell r="A6984" t="str">
            <v>23625</v>
          </cell>
          <cell r="B6984">
            <v>509252</v>
          </cell>
          <cell r="C6984" t="str">
            <v>23625</v>
          </cell>
          <cell r="D6984" t="str">
            <v>MDELIVERY</v>
          </cell>
          <cell r="E6984" t="str">
            <v>DESPACHO</v>
          </cell>
          <cell r="F6984" t="str">
            <v>DERIVADO PICK UP</v>
          </cell>
          <cell r="G6984" t="str">
            <v>031080000023625</v>
          </cell>
          <cell r="H6984">
            <v>44960</v>
          </cell>
          <cell r="I6984" t="str">
            <v>ENTREGADO</v>
          </cell>
          <cell r="J6984">
            <v>44964</v>
          </cell>
          <cell r="K6984" t="str">
            <v>NIXON ROMARIO HUATATOCA ANDY</v>
          </cell>
          <cell r="L6984" t="str">
            <v>OFICINA TRAMACO TABACUNDO</v>
          </cell>
        </row>
        <row r="6985">
          <cell r="A6985" t="str">
            <v>23648</v>
          </cell>
          <cell r="B6985">
            <v>509253</v>
          </cell>
          <cell r="C6985" t="str">
            <v>23648</v>
          </cell>
          <cell r="D6985" t="str">
            <v>MDELIVERY</v>
          </cell>
          <cell r="E6985" t="str">
            <v>DESPACHO</v>
          </cell>
          <cell r="F6985" t="str">
            <v>NORMAL</v>
          </cell>
          <cell r="G6985" t="str">
            <v>FT83894</v>
          </cell>
          <cell r="H6985">
            <v>44960</v>
          </cell>
          <cell r="I6985" t="str">
            <v>ENTREGADO</v>
          </cell>
          <cell r="J6985">
            <v>44963</v>
          </cell>
          <cell r="K6985" t="str">
            <v>JEAN LOY LUNA VILLAFUERTE</v>
          </cell>
          <cell r="L6985" t="str">
            <v>TARQUI COOP SANTIAGUITO ROLDOS  MZ 1239 SL 5</v>
          </cell>
        </row>
        <row r="6986">
          <cell r="A6986" t="str">
            <v>23669</v>
          </cell>
          <cell r="B6986">
            <v>509254</v>
          </cell>
          <cell r="C6986" t="str">
            <v>23669</v>
          </cell>
          <cell r="D6986" t="str">
            <v>MDELIVERY</v>
          </cell>
          <cell r="E6986" t="str">
            <v>DESPACHO</v>
          </cell>
          <cell r="F6986" t="str">
            <v>NORMAL</v>
          </cell>
          <cell r="G6986" t="str">
            <v>FT83892</v>
          </cell>
          <cell r="H6986">
            <v>44960</v>
          </cell>
          <cell r="I6986" t="str">
            <v>ENTREGADO</v>
          </cell>
          <cell r="J6986">
            <v>44963</v>
          </cell>
          <cell r="K6986" t="str">
            <v>VICENTE EMILIANO  JAMA ROMERO</v>
          </cell>
          <cell r="L6986" t="str">
            <v>XIMENA AV VICTOR MANUEL RENDON  SN Y RIOBAMBA</v>
          </cell>
        </row>
        <row r="6987">
          <cell r="A6987" t="str">
            <v>4854498</v>
          </cell>
          <cell r="B6987">
            <v>509256</v>
          </cell>
          <cell r="C6987" t="str">
            <v>4854498</v>
          </cell>
          <cell r="D6987" t="str">
            <v>MDELIVERY</v>
          </cell>
          <cell r="E6987" t="str">
            <v>DESPACHO</v>
          </cell>
          <cell r="F6987" t="str">
            <v>NORMAL</v>
          </cell>
          <cell r="G6987" t="str">
            <v>FT83868</v>
          </cell>
          <cell r="H6987">
            <v>44960</v>
          </cell>
          <cell r="I6987" t="str">
            <v>ENTREGADO</v>
          </cell>
          <cell r="J6987">
            <v>44963</v>
          </cell>
          <cell r="K6987" t="str">
            <v>BULA VARGAS LUIS ALFONSO</v>
          </cell>
          <cell r="L6987" t="str">
            <v>TARQUI VIA DAULE  KM 8 Y MEDIO</v>
          </cell>
        </row>
        <row r="6988">
          <cell r="A6988" t="str">
            <v>4868216</v>
          </cell>
          <cell r="B6988">
            <v>509257</v>
          </cell>
          <cell r="C6988" t="str">
            <v>4868216</v>
          </cell>
          <cell r="D6988" t="str">
            <v>MDELIVERY</v>
          </cell>
          <cell r="E6988" t="str">
            <v>DESPACHO</v>
          </cell>
          <cell r="F6988" t="str">
            <v>NORMAL</v>
          </cell>
          <cell r="G6988" t="str">
            <v>FT83869</v>
          </cell>
          <cell r="H6988">
            <v>44960</v>
          </cell>
          <cell r="I6988" t="str">
            <v>ENTREGADO</v>
          </cell>
          <cell r="J6988">
            <v>44963</v>
          </cell>
          <cell r="K6988" t="str">
            <v>MICHAEL JOEL LOOR QUIMIS</v>
          </cell>
          <cell r="L6988" t="str">
            <v>TARQUI AV CARLOS JULIO AROSEMENA MZ 2 SOLAR 19 CALLE JOSE MARIA VELASCO IBARRA</v>
          </cell>
        </row>
        <row r="6989">
          <cell r="A6989" t="str">
            <v>4873883</v>
          </cell>
          <cell r="B6989">
            <v>509258</v>
          </cell>
          <cell r="C6989" t="str">
            <v>4873883</v>
          </cell>
          <cell r="D6989" t="str">
            <v>MDELIVERY</v>
          </cell>
          <cell r="E6989" t="str">
            <v>DESPACHO</v>
          </cell>
          <cell r="F6989" t="str">
            <v>NORMAL</v>
          </cell>
          <cell r="G6989" t="str">
            <v>FT83941</v>
          </cell>
          <cell r="H6989">
            <v>44960</v>
          </cell>
          <cell r="I6989" t="str">
            <v>ENTREGADO</v>
          </cell>
          <cell r="J6989">
            <v>44963</v>
          </cell>
          <cell r="K6989" t="str">
            <v>PRADO PRADO CRISTIAN ESTALING</v>
          </cell>
          <cell r="L6989" t="str">
            <v>CONOCOTO  CALLE FRANCISCO ROBLES  SN Y PSJE OE8G</v>
          </cell>
        </row>
        <row r="6990">
          <cell r="A6990" t="str">
            <v>4876363</v>
          </cell>
          <cell r="B6990">
            <v>509259</v>
          </cell>
          <cell r="C6990" t="str">
            <v>4876363</v>
          </cell>
          <cell r="D6990" t="str">
            <v>MDELIVERY</v>
          </cell>
          <cell r="E6990" t="str">
            <v>DESPACHO</v>
          </cell>
          <cell r="F6990" t="str">
            <v>DERIVADO PICK UP</v>
          </cell>
          <cell r="G6990" t="str">
            <v>031080004876363</v>
          </cell>
          <cell r="H6990">
            <v>44960</v>
          </cell>
          <cell r="I6990" t="str">
            <v>ENTREGADO</v>
          </cell>
          <cell r="J6990">
            <v>44966</v>
          </cell>
          <cell r="K6990" t="str">
            <v>VELEZ FLORES GINA PAOLA</v>
          </cell>
          <cell r="L6990" t="str">
            <v>OFICINA TRAMACO LOJA</v>
          </cell>
        </row>
        <row r="6991">
          <cell r="A6991" t="str">
            <v>4878044</v>
          </cell>
          <cell r="B6991">
            <v>509260</v>
          </cell>
          <cell r="C6991" t="str">
            <v>4878044</v>
          </cell>
          <cell r="D6991" t="str">
            <v>MDELIVERY</v>
          </cell>
          <cell r="E6991" t="str">
            <v>DESPACHO</v>
          </cell>
          <cell r="F6991" t="str">
            <v>NORMAL</v>
          </cell>
          <cell r="G6991" t="str">
            <v>FT83889</v>
          </cell>
          <cell r="H6991">
            <v>44960</v>
          </cell>
          <cell r="I6991" t="str">
            <v>ENTREGADO</v>
          </cell>
          <cell r="J6991">
            <v>44964</v>
          </cell>
          <cell r="K6991" t="str">
            <v>REINALDO JAVIER ESPINOZA MARIN</v>
          </cell>
          <cell r="L6991" t="str">
            <v>XIMENA AV 25 DE JULIO  SN</v>
          </cell>
        </row>
        <row r="6992">
          <cell r="A6992" t="str">
            <v>4880856</v>
          </cell>
          <cell r="B6992">
            <v>509261</v>
          </cell>
          <cell r="C6992" t="str">
            <v>4880856</v>
          </cell>
          <cell r="D6992" t="str">
            <v>MDELIVERY</v>
          </cell>
          <cell r="E6992" t="str">
            <v>DESPACHO</v>
          </cell>
          <cell r="F6992" t="str">
            <v>DERIVADO PICK UP</v>
          </cell>
          <cell r="G6992" t="str">
            <v>031080004880856</v>
          </cell>
          <cell r="H6992">
            <v>44960</v>
          </cell>
          <cell r="I6992" t="str">
            <v>ENTREGADO</v>
          </cell>
          <cell r="J6992">
            <v>44966</v>
          </cell>
          <cell r="K6992" t="str">
            <v>SANTOS CHAVARRIA SERGIO ENRIQUE</v>
          </cell>
          <cell r="L6992" t="str">
            <v>OFICINA TRAMACO QUININDE</v>
          </cell>
        </row>
        <row r="6993">
          <cell r="A6993" t="str">
            <v>4881494</v>
          </cell>
          <cell r="B6993">
            <v>509262</v>
          </cell>
          <cell r="C6993" t="str">
            <v>4881494</v>
          </cell>
          <cell r="D6993" t="str">
            <v>MDELIVERY</v>
          </cell>
          <cell r="E6993" t="str">
            <v>DESPACHO</v>
          </cell>
          <cell r="F6993" t="str">
            <v>NORMAL</v>
          </cell>
          <cell r="G6993" t="str">
            <v>FT83942</v>
          </cell>
          <cell r="H6993">
            <v>44960</v>
          </cell>
          <cell r="I6993" t="str">
            <v>ENTREGADO</v>
          </cell>
          <cell r="J6993">
            <v>44965</v>
          </cell>
          <cell r="K6993" t="str">
            <v>BORJA ROMERO ELVA JEANNETH</v>
          </cell>
          <cell r="L6993" t="str">
            <v>LA ARGELIA  CALLE CATACOCHA  SN CALLE JAMA</v>
          </cell>
        </row>
        <row r="6994">
          <cell r="A6994" t="str">
            <v>4881767</v>
          </cell>
          <cell r="B6994">
            <v>509263</v>
          </cell>
          <cell r="C6994" t="str">
            <v>4881767</v>
          </cell>
          <cell r="D6994" t="str">
            <v>MDELIVERY</v>
          </cell>
          <cell r="E6994" t="str">
            <v>DESPACHO</v>
          </cell>
          <cell r="F6994" t="str">
            <v>NORMAL</v>
          </cell>
          <cell r="G6994" t="str">
            <v>FT83895</v>
          </cell>
          <cell r="H6994">
            <v>44960</v>
          </cell>
          <cell r="I6994" t="str">
            <v>ENTREGADO</v>
          </cell>
          <cell r="J6994">
            <v>44964</v>
          </cell>
          <cell r="K6994" t="str">
            <v>ROMERO LOPEZ CARLOS LUIS</v>
          </cell>
          <cell r="L6994" t="str">
            <v>TARQUI COLINAS DE LA ALBORADA  MZ 26 35 VILLA 42</v>
          </cell>
        </row>
        <row r="6995">
          <cell r="A6995" t="str">
            <v>4883564</v>
          </cell>
          <cell r="B6995">
            <v>509264</v>
          </cell>
          <cell r="C6995" t="str">
            <v>4883564</v>
          </cell>
          <cell r="D6995" t="str">
            <v>MDELIVERY</v>
          </cell>
          <cell r="E6995" t="str">
            <v>DESPACHO</v>
          </cell>
          <cell r="F6995" t="str">
            <v>NORMAL</v>
          </cell>
          <cell r="G6995" t="str">
            <v>FT83945</v>
          </cell>
          <cell r="H6995">
            <v>44960</v>
          </cell>
          <cell r="I6995" t="str">
            <v>ENTREGADO</v>
          </cell>
          <cell r="J6995">
            <v>44964</v>
          </cell>
          <cell r="K6995" t="str">
            <v>MIGUEL SANTIAGO GUERRON CAIZA</v>
          </cell>
          <cell r="L6995" t="str">
            <v>JIPIJAPA CALLE YAGUACHI E6 68  Y NUMA PONPILLO LLONA</v>
          </cell>
        </row>
        <row r="6996">
          <cell r="A6996" t="str">
            <v>4883701</v>
          </cell>
          <cell r="B6996">
            <v>509265</v>
          </cell>
          <cell r="C6996" t="str">
            <v>4883701</v>
          </cell>
          <cell r="D6996" t="str">
            <v>MDELIVERY</v>
          </cell>
          <cell r="E6996" t="str">
            <v>DESPACHO</v>
          </cell>
          <cell r="F6996" t="str">
            <v>NORMAL</v>
          </cell>
          <cell r="G6996" t="str">
            <v>031080004883701</v>
          </cell>
          <cell r="H6996">
            <v>44960</v>
          </cell>
          <cell r="I6996" t="str">
            <v>ENTREGADO</v>
          </cell>
          <cell r="J6996">
            <v>44964</v>
          </cell>
          <cell r="K6996" t="str">
            <v>DANIEL GERARDO CARRENO RAMIREZ</v>
          </cell>
          <cell r="L6996" t="str">
            <v>SANTA ROSA CALLE LIBERTAD  SN  ENTRE CUENCA Y BOLIVAR</v>
          </cell>
        </row>
        <row r="6997">
          <cell r="A6997" t="str">
            <v>4883797</v>
          </cell>
          <cell r="B6997">
            <v>509266</v>
          </cell>
          <cell r="C6997" t="str">
            <v>4883797</v>
          </cell>
          <cell r="D6997" t="str">
            <v>MDELIVERY</v>
          </cell>
          <cell r="E6997" t="str">
            <v>DESPACHO</v>
          </cell>
          <cell r="F6997" t="str">
            <v>DERIVADO PICK UP</v>
          </cell>
          <cell r="G6997" t="str">
            <v>031080004883797</v>
          </cell>
          <cell r="H6997">
            <v>44960</v>
          </cell>
          <cell r="I6997" t="str">
            <v>ENTREGADO</v>
          </cell>
          <cell r="J6997">
            <v>44964</v>
          </cell>
          <cell r="K6997" t="str">
            <v>Carlos Santiago Beltran Vasquez</v>
          </cell>
          <cell r="L6997" t="str">
            <v>OFICINA TRAMACO CUENCA CENTRO DE TRANSFERENCIA PUMAPUNGO</v>
          </cell>
        </row>
        <row r="6998">
          <cell r="A6998" t="str">
            <v>4883937</v>
          </cell>
          <cell r="B6998">
            <v>509267</v>
          </cell>
          <cell r="C6998" t="str">
            <v>4883937</v>
          </cell>
          <cell r="D6998" t="str">
            <v>MDELIVERY</v>
          </cell>
          <cell r="E6998" t="str">
            <v>DESPACHO</v>
          </cell>
          <cell r="F6998" t="str">
            <v>NORMAL</v>
          </cell>
          <cell r="G6998" t="str">
            <v>FT83896</v>
          </cell>
          <cell r="H6998">
            <v>44960</v>
          </cell>
          <cell r="I6998" t="str">
            <v>ENTREGADO</v>
          </cell>
          <cell r="J6998">
            <v>44964</v>
          </cell>
          <cell r="K6998" t="str">
            <v>VANIA NATHALIA MORAN VERA</v>
          </cell>
          <cell r="L6998" t="str">
            <v>TARQUI  CDLA GUAYACANES 3ERA ETAPA  VILLA 16 MZ 117</v>
          </cell>
        </row>
        <row r="6999">
          <cell r="A6999" t="str">
            <v>4883999</v>
          </cell>
          <cell r="B6999">
            <v>509268</v>
          </cell>
          <cell r="C6999" t="str">
            <v>4883999</v>
          </cell>
          <cell r="D6999" t="str">
            <v>MDELIVERY</v>
          </cell>
          <cell r="E6999" t="str">
            <v>DESPACHO</v>
          </cell>
          <cell r="F6999" t="str">
            <v>NORMAL</v>
          </cell>
          <cell r="G6999" t="str">
            <v>031080004883999</v>
          </cell>
          <cell r="H6999">
            <v>44960</v>
          </cell>
          <cell r="I6999" t="str">
            <v>ENTREGADO</v>
          </cell>
          <cell r="J6999">
            <v>44964</v>
          </cell>
          <cell r="K6999" t="str">
            <v>VICTOR ISAAC TOCTE ROMERO</v>
          </cell>
          <cell r="L6999" t="str">
            <v>DR LUIS CORDERO  411 Y AV JACINTO CORTEZ JHAYA</v>
          </cell>
        </row>
        <row r="7000">
          <cell r="A7000" t="str">
            <v>4884027</v>
          </cell>
          <cell r="B7000">
            <v>509269</v>
          </cell>
          <cell r="C7000" t="str">
            <v>4884027</v>
          </cell>
          <cell r="D7000" t="str">
            <v>MDELIVERY</v>
          </cell>
          <cell r="E7000" t="str">
            <v>DESPACHO</v>
          </cell>
          <cell r="F7000" t="str">
            <v>NORMAL</v>
          </cell>
          <cell r="G7000" t="str">
            <v>031080004884027</v>
          </cell>
          <cell r="H7000">
            <v>44960</v>
          </cell>
          <cell r="I7000" t="str">
            <v>ENTREGADO</v>
          </cell>
          <cell r="J7000">
            <v>44965</v>
          </cell>
          <cell r="K7000" t="str">
            <v>DIANA PATRICIA PANTA CHALEN</v>
          </cell>
          <cell r="L7000" t="str">
            <v>MANTA AV CIRCUNVALACION  SN  Y AV 42</v>
          </cell>
        </row>
        <row r="7001">
          <cell r="A7001" t="str">
            <v>4884036</v>
          </cell>
          <cell r="B7001">
            <v>509270</v>
          </cell>
          <cell r="C7001" t="str">
            <v>4884036</v>
          </cell>
          <cell r="D7001" t="str">
            <v>MDELIVERY</v>
          </cell>
          <cell r="E7001" t="str">
            <v>DESPACHO</v>
          </cell>
          <cell r="F7001" t="str">
            <v>NORMAL</v>
          </cell>
          <cell r="G7001" t="str">
            <v>FT83887</v>
          </cell>
          <cell r="H7001">
            <v>44960</v>
          </cell>
          <cell r="I7001" t="str">
            <v>ENTREGADO</v>
          </cell>
          <cell r="J7001">
            <v>44964</v>
          </cell>
          <cell r="K7001" t="str">
            <v>KARLA VANESSA JURADO TORRES</v>
          </cell>
          <cell r="L7001" t="str">
            <v>TARQUI  AV FRANCISCO DE ORELLANA  SN  Y JUSTINO CORNEJO</v>
          </cell>
        </row>
        <row r="7002">
          <cell r="A7002" t="str">
            <v>4884049</v>
          </cell>
          <cell r="B7002">
            <v>509271</v>
          </cell>
          <cell r="C7002" t="str">
            <v>4884049</v>
          </cell>
          <cell r="D7002" t="str">
            <v>MDELIVERY</v>
          </cell>
          <cell r="E7002" t="str">
            <v>DESPACHO</v>
          </cell>
          <cell r="F7002" t="str">
            <v>NORMAL</v>
          </cell>
          <cell r="G7002" t="str">
            <v>IC6513</v>
          </cell>
          <cell r="H7002">
            <v>44960</v>
          </cell>
          <cell r="I7002" t="str">
            <v>ENTREGADO</v>
          </cell>
          <cell r="J7002">
            <v>44963</v>
          </cell>
          <cell r="K7002" t="str">
            <v>ORELLANA JARA MARICARMEN DOLORES</v>
          </cell>
          <cell r="L7002" t="str">
            <v>CUENCA CALLE DANIEL ALVARADO  238  Y VEGA MUNOZ</v>
          </cell>
        </row>
        <row r="7003">
          <cell r="A7003" t="str">
            <v>4884080</v>
          </cell>
          <cell r="B7003">
            <v>509272</v>
          </cell>
          <cell r="C7003" t="str">
            <v>4884080</v>
          </cell>
          <cell r="D7003" t="str">
            <v>MDELIVERY</v>
          </cell>
          <cell r="E7003" t="str">
            <v>DESPACHO</v>
          </cell>
          <cell r="F7003" t="str">
            <v>NORMAL</v>
          </cell>
          <cell r="G7003" t="str">
            <v>FT83890</v>
          </cell>
          <cell r="H7003">
            <v>44960</v>
          </cell>
          <cell r="I7003" t="str">
            <v>ENTREGADO</v>
          </cell>
          <cell r="J7003">
            <v>44963</v>
          </cell>
          <cell r="K7003" t="str">
            <v>RONNIER KLEBER PLAZA ESTRELLA</v>
          </cell>
          <cell r="L7003" t="str">
            <v>TARQUI AV AGUSTIN FREIRE ICAZA  MZ 111 VILLA 126  Y AV ISIDRO AYORA</v>
          </cell>
        </row>
        <row r="7004">
          <cell r="A7004" t="str">
            <v>4884156</v>
          </cell>
          <cell r="B7004">
            <v>509273</v>
          </cell>
          <cell r="C7004" t="str">
            <v>4884156</v>
          </cell>
          <cell r="D7004" t="str">
            <v>MDELIVERY</v>
          </cell>
          <cell r="E7004" t="str">
            <v>DESPACHO</v>
          </cell>
          <cell r="F7004" t="str">
            <v>NORMAL</v>
          </cell>
          <cell r="G7004" t="str">
            <v>IC6512</v>
          </cell>
          <cell r="H7004">
            <v>44960</v>
          </cell>
          <cell r="I7004" t="str">
            <v>ENTREGADO</v>
          </cell>
          <cell r="J7004">
            <v>44964</v>
          </cell>
          <cell r="K7004" t="str">
            <v>YAMILETH DE LAS MERCEDES TAPIA</v>
          </cell>
          <cell r="L7004" t="str">
            <v>RAMIREZ DAVALOS CALLE JUAN PABLO I  SN  Y AV 3 DE NOVIEMBRE</v>
          </cell>
        </row>
        <row r="7005">
          <cell r="A7005" t="str">
            <v>4884243</v>
          </cell>
          <cell r="B7005">
            <v>509274</v>
          </cell>
          <cell r="C7005" t="str">
            <v>4884243</v>
          </cell>
          <cell r="D7005" t="str">
            <v>MDELIVERY</v>
          </cell>
          <cell r="E7005" t="str">
            <v>DESPACHO</v>
          </cell>
          <cell r="F7005" t="str">
            <v>NORMAL</v>
          </cell>
          <cell r="G7005" t="str">
            <v>FT83951</v>
          </cell>
          <cell r="H7005">
            <v>44960</v>
          </cell>
          <cell r="I7005" t="str">
            <v>ENTREGADO</v>
          </cell>
          <cell r="J7005">
            <v>44963</v>
          </cell>
          <cell r="K7005" t="str">
            <v>MARYURI MILENA CHICAIZA CHIQUIMBA</v>
          </cell>
          <cell r="L7005" t="str">
            <v>LA MAGDALENA CALLE GUACHAPALA  OE9283 RAZURAZU</v>
          </cell>
        </row>
        <row r="7006">
          <cell r="A7006" t="str">
            <v>4884674</v>
          </cell>
          <cell r="B7006">
            <v>509275</v>
          </cell>
          <cell r="C7006" t="str">
            <v>4884674</v>
          </cell>
          <cell r="D7006" t="str">
            <v>MDELIVERY</v>
          </cell>
          <cell r="E7006" t="str">
            <v>DESPACHO</v>
          </cell>
          <cell r="F7006" t="str">
            <v>NORMAL</v>
          </cell>
          <cell r="G7006" t="str">
            <v>FT83946</v>
          </cell>
          <cell r="H7006">
            <v>44960</v>
          </cell>
          <cell r="I7006" t="str">
            <v>ENTREGADO</v>
          </cell>
          <cell r="J7006">
            <v>44963</v>
          </cell>
          <cell r="K7006" t="str">
            <v>LEANDRO FRANCISCO FERNANDEZ CANADAS</v>
          </cell>
          <cell r="L7006" t="str">
            <v>CONOCOTO CALLE CAMILO PONCE ENRIQUEZ JUNTO A LUBRICADORA EL GATO ENTREGA EN CONJ PORTAL DEL ANDALUCIA CASA C6</v>
          </cell>
        </row>
        <row r="7007">
          <cell r="A7007" t="str">
            <v>4884729</v>
          </cell>
          <cell r="B7007">
            <v>509276</v>
          </cell>
          <cell r="C7007" t="str">
            <v>4884729</v>
          </cell>
          <cell r="D7007" t="str">
            <v>MDELIVERY</v>
          </cell>
          <cell r="E7007" t="str">
            <v>DESPACHO</v>
          </cell>
          <cell r="F7007" t="str">
            <v>NORMAL</v>
          </cell>
          <cell r="G7007" t="str">
            <v>FT83948</v>
          </cell>
          <cell r="H7007">
            <v>44960</v>
          </cell>
          <cell r="I7007" t="str">
            <v>ENTREGADO</v>
          </cell>
          <cell r="J7007">
            <v>44963</v>
          </cell>
          <cell r="K7007" t="str">
            <v>RANKLIN DAVID LECHON CACUANGO LECHON CACUANGO</v>
          </cell>
          <cell r="L7007" t="str">
            <v>INIAQUITO AV ELOY ALFARO SN AV DE LA REPUBLICA</v>
          </cell>
        </row>
        <row r="7008">
          <cell r="A7008" t="str">
            <v>4884831</v>
          </cell>
          <cell r="B7008">
            <v>509277</v>
          </cell>
          <cell r="C7008" t="str">
            <v>4884831</v>
          </cell>
          <cell r="D7008" t="str">
            <v>MDELIVERY</v>
          </cell>
          <cell r="E7008" t="str">
            <v>DESPACHO</v>
          </cell>
          <cell r="F7008" t="str">
            <v>DERIVADO PICK UP</v>
          </cell>
          <cell r="G7008" t="str">
            <v>031080004884831</v>
          </cell>
          <cell r="H7008">
            <v>44960</v>
          </cell>
          <cell r="I7008" t="str">
            <v>ENTREGADO</v>
          </cell>
          <cell r="J7008">
            <v>44964</v>
          </cell>
          <cell r="K7008" t="str">
            <v>Miguel Angel Estevez Lopez</v>
          </cell>
          <cell r="L7008" t="str">
            <v>OFICINA TRAMACO CENTRO DE TRANSFERENCIA CARCELEN</v>
          </cell>
        </row>
        <row r="7009">
          <cell r="A7009" t="str">
            <v>4884832</v>
          </cell>
          <cell r="B7009">
            <v>509278</v>
          </cell>
          <cell r="C7009" t="str">
            <v>4884832</v>
          </cell>
          <cell r="D7009" t="str">
            <v>MDELIVERY</v>
          </cell>
          <cell r="E7009" t="str">
            <v>DESPACHO</v>
          </cell>
          <cell r="F7009" t="str">
            <v>DERIVADO PICK UP</v>
          </cell>
          <cell r="G7009" t="str">
            <v>031080004884832</v>
          </cell>
          <cell r="H7009">
            <v>44960</v>
          </cell>
          <cell r="I7009" t="str">
            <v>ENTREGADO</v>
          </cell>
          <cell r="J7009">
            <v>44964</v>
          </cell>
          <cell r="K7009" t="str">
            <v>CARLOS LUIS MERCHAN MERCHAN</v>
          </cell>
          <cell r="L7009" t="str">
            <v>OFICINA TRAMACO CENTRO DE DISTRIBUCION VIA A DAULE</v>
          </cell>
        </row>
        <row r="7010">
          <cell r="A7010" t="str">
            <v>4884854</v>
          </cell>
          <cell r="B7010">
            <v>509279</v>
          </cell>
          <cell r="C7010" t="str">
            <v>4884854</v>
          </cell>
          <cell r="D7010" t="str">
            <v>MDELIVERY</v>
          </cell>
          <cell r="E7010" t="str">
            <v>DESPACHO</v>
          </cell>
          <cell r="F7010" t="str">
            <v>NORMAL</v>
          </cell>
          <cell r="G7010" t="str">
            <v>031080004884854</v>
          </cell>
          <cell r="H7010">
            <v>44960</v>
          </cell>
          <cell r="I7010" t="str">
            <v>ENTREGADO</v>
          </cell>
          <cell r="J7010">
            <v>44964</v>
          </cell>
          <cell r="K7010" t="str">
            <v>Ivonne Lili Bustamante Cedillo</v>
          </cell>
          <cell r="L7010" t="str">
            <v>MACHALA CALLE TARQUI SN ENTRE BOLIVAR Y PICHINCHA</v>
          </cell>
        </row>
        <row r="7011">
          <cell r="A7011" t="str">
            <v>4884916</v>
          </cell>
          <cell r="B7011">
            <v>509280</v>
          </cell>
          <cell r="C7011" t="str">
            <v>4884916</v>
          </cell>
          <cell r="D7011" t="str">
            <v>MDELIVERY</v>
          </cell>
          <cell r="E7011" t="str">
            <v>DESPACHO</v>
          </cell>
          <cell r="F7011" t="str">
            <v>NORMAL</v>
          </cell>
          <cell r="G7011" t="str">
            <v>031080004884916</v>
          </cell>
          <cell r="H7011">
            <v>44960</v>
          </cell>
          <cell r="I7011" t="str">
            <v>ENTREGADO</v>
          </cell>
          <cell r="J7011">
            <v>44964</v>
          </cell>
          <cell r="K7011" t="str">
            <v>Diana Maria Vasquez Castillo</v>
          </cell>
          <cell r="L7011" t="str">
            <v>LA PROVIDENCIA AV FERROVIARIA SN AV ALEJANDRO CASTRO BENITEZ</v>
          </cell>
        </row>
        <row r="7012">
          <cell r="A7012" t="str">
            <v>21877</v>
          </cell>
          <cell r="B7012">
            <v>509239</v>
          </cell>
          <cell r="C7012" t="str">
            <v>21877</v>
          </cell>
          <cell r="D7012" t="str">
            <v>MDELIVERY</v>
          </cell>
          <cell r="E7012" t="str">
            <v>DESPACHO</v>
          </cell>
          <cell r="F7012" t="str">
            <v>DERIVADO PICK UP</v>
          </cell>
          <cell r="G7012" t="str">
            <v>031080000021877</v>
          </cell>
          <cell r="H7012">
            <v>44960</v>
          </cell>
          <cell r="I7012" t="str">
            <v>ENTREGADO</v>
          </cell>
          <cell r="J7012">
            <v>44966</v>
          </cell>
          <cell r="K7012" t="str">
            <v>CARLOS ALFREDO  CHANG CARRANZA</v>
          </cell>
          <cell r="L7012" t="str">
            <v>OFICINA TRAMACO SAN MIGUEL DE LOS BANCOS</v>
          </cell>
        </row>
        <row r="7013">
          <cell r="A7013" t="str">
            <v>TRAS_22_068</v>
          </cell>
          <cell r="B7013">
            <v>509222</v>
          </cell>
          <cell r="C7013" t="str">
            <v>TRAS_22_068</v>
          </cell>
          <cell r="D7013" t="str">
            <v>ZTECORP</v>
          </cell>
          <cell r="E7013" t="str">
            <v>DESPACHO</v>
          </cell>
          <cell r="F7013" t="str">
            <v>EXCLUSIVO</v>
          </cell>
          <cell r="G7013" t="str">
            <v>83852</v>
          </cell>
          <cell r="H7013">
            <v>44960</v>
          </cell>
          <cell r="I7013" t="str">
            <v>ENTREGADO</v>
          </cell>
          <cell r="J7013">
            <v>44964</v>
          </cell>
          <cell r="K7013" t="str">
            <v>BODEGA DURAN</v>
          </cell>
          <cell r="L7013" t="str">
            <v>CDLA ABEL GILBERT MZ B52 VILLA23</v>
          </cell>
        </row>
        <row r="7014">
          <cell r="A7014" t="str">
            <v>ZTE_23_068</v>
          </cell>
          <cell r="B7014">
            <v>509221</v>
          </cell>
          <cell r="C7014" t="str">
            <v>ZTE_23_068</v>
          </cell>
          <cell r="D7014" t="str">
            <v>ZTECORP</v>
          </cell>
          <cell r="E7014" t="str">
            <v>DESPACHO</v>
          </cell>
          <cell r="F7014" t="str">
            <v>EXCLUSIVO</v>
          </cell>
          <cell r="G7014" t="str">
            <v>83856</v>
          </cell>
          <cell r="H7014">
            <v>44960</v>
          </cell>
          <cell r="I7014" t="str">
            <v>ENTREGADO</v>
          </cell>
          <cell r="J7014">
            <v>44964</v>
          </cell>
          <cell r="K7014" t="str">
            <v>BODEGA DURAN</v>
          </cell>
          <cell r="L7014" t="str">
            <v>CDLA. ALBEL GILBERT MZ 3-52 VILLA 23</v>
          </cell>
        </row>
        <row r="7015">
          <cell r="A7015" t="str">
            <v>98895640</v>
          </cell>
          <cell r="B7015">
            <v>509128</v>
          </cell>
          <cell r="C7015" t="str">
            <v>98895640</v>
          </cell>
          <cell r="D7015" t="str">
            <v>HYCITE</v>
          </cell>
          <cell r="E7015" t="str">
            <v>DESPACHO</v>
          </cell>
          <cell r="F7015" t="str">
            <v>NORMAL</v>
          </cell>
          <cell r="G7015" t="str">
            <v>ITQ6427</v>
          </cell>
          <cell r="H7015">
            <v>44960</v>
          </cell>
          <cell r="I7015" t="str">
            <v>ENTREGADO</v>
          </cell>
          <cell r="J7015">
            <v>44963</v>
          </cell>
          <cell r="K7015" t="str">
            <v>LUZ RIVERA</v>
          </cell>
          <cell r="L7015" t="str">
            <v>DAVID LEDESMA N70-155 Y GUSTAVO LEMUS HOSTAL FAGELT QUITO / EL CONDADO PONCEANO 170144 PICHINCHA</v>
          </cell>
        </row>
        <row r="7016">
          <cell r="A7016" t="str">
            <v>98895643</v>
          </cell>
          <cell r="B7016">
            <v>509129</v>
          </cell>
          <cell r="C7016" t="str">
            <v>98895643</v>
          </cell>
          <cell r="D7016" t="str">
            <v>HYCITE</v>
          </cell>
          <cell r="E7016" t="str">
            <v>DESPACHO</v>
          </cell>
          <cell r="F7016" t="str">
            <v>NORMAL</v>
          </cell>
          <cell r="G7016" t="str">
            <v>ITG6443</v>
          </cell>
          <cell r="H7016">
            <v>44960</v>
          </cell>
          <cell r="I7016" t="str">
            <v>ENTREGADO</v>
          </cell>
          <cell r="J7016">
            <v>44963</v>
          </cell>
          <cell r="K7016" t="str">
            <v>KARINA GONZALEZ</v>
          </cell>
          <cell r="L7016" t="str">
            <v>URB LA ENSENADA MZ D VILLA 10 ISH MOCOLI SAMBORONDON//SAMBORONDON SAMBORONDON 090508 GUAYAS</v>
          </cell>
        </row>
        <row r="7017">
          <cell r="A7017" t="str">
            <v>98896090</v>
          </cell>
          <cell r="B7017">
            <v>509130</v>
          </cell>
          <cell r="C7017" t="str">
            <v>98896090</v>
          </cell>
          <cell r="D7017" t="str">
            <v>HYCITE</v>
          </cell>
          <cell r="E7017" t="str">
            <v>DESPACHO</v>
          </cell>
          <cell r="F7017" t="str">
            <v>NORMAL</v>
          </cell>
          <cell r="G7017" t="str">
            <v>031002004235687</v>
          </cell>
          <cell r="H7017">
            <v>44960</v>
          </cell>
          <cell r="I7017" t="str">
            <v>ENTREGADO</v>
          </cell>
          <cell r="J7017">
            <v>44964</v>
          </cell>
          <cell r="K7017" t="str">
            <v>NORMA LLULLUNA</v>
          </cell>
          <cell r="L7017" t="str">
            <v>CALLE EUGENIO ESPEJO LAS 4 ESQUINAS PORTON NEGRO QUITO // SAN JORGE YARUQUI 170908 PICHINCHA</v>
          </cell>
        </row>
        <row r="7018">
          <cell r="A7018" t="str">
            <v>98896444</v>
          </cell>
          <cell r="B7018">
            <v>509131</v>
          </cell>
          <cell r="C7018" t="str">
            <v>98896444</v>
          </cell>
          <cell r="D7018" t="str">
            <v>HYCITE</v>
          </cell>
          <cell r="E7018" t="str">
            <v>DESPACHO</v>
          </cell>
          <cell r="F7018" t="str">
            <v>NORMAL</v>
          </cell>
          <cell r="G7018" t="str">
            <v>031002004235688</v>
          </cell>
          <cell r="H7018">
            <v>44960</v>
          </cell>
          <cell r="I7018" t="str">
            <v>ENTREGADO</v>
          </cell>
          <cell r="J7018">
            <v>44964</v>
          </cell>
          <cell r="K7018" t="str">
            <v>JOHANNA VALAREZO</v>
          </cell>
          <cell r="L7018" t="str">
            <v>SIG SIG GENERAL ITURRALDE DIAGONAL PUERTA ESCUELA CONSEJO ESTUDIAN LAGO AGRIO//UNION Y PROGRESO NUEVA LOJA (LAGO AGRIO) 210201 SUCUMBIOS</v>
          </cell>
        </row>
        <row r="7019">
          <cell r="A7019" t="str">
            <v>98896696</v>
          </cell>
          <cell r="B7019">
            <v>509133</v>
          </cell>
          <cell r="C7019" t="str">
            <v>98896696</v>
          </cell>
          <cell r="D7019" t="str">
            <v>HYCITE</v>
          </cell>
          <cell r="E7019" t="str">
            <v>DESPACHO</v>
          </cell>
          <cell r="F7019" t="str">
            <v>NORMAL</v>
          </cell>
          <cell r="G7019" t="str">
            <v>031002004235689</v>
          </cell>
          <cell r="H7019">
            <v>44960</v>
          </cell>
          <cell r="I7019" t="str">
            <v>ENTREGADO</v>
          </cell>
          <cell r="J7019">
            <v>44964</v>
          </cell>
          <cell r="K7019" t="str">
            <v>JUDITH JARA</v>
          </cell>
          <cell r="L7019" t="str">
            <v>CALLE SIN NOMBRE BR SAN PEDRO VIA EL JUNCAL PIMAMPIRO PIMAMPIRO 100117 IMBABURA</v>
          </cell>
        </row>
        <row r="7020">
          <cell r="A7020" t="str">
            <v>98896892</v>
          </cell>
          <cell r="B7020">
            <v>509134</v>
          </cell>
          <cell r="C7020" t="str">
            <v>98896892</v>
          </cell>
          <cell r="D7020" t="str">
            <v>HYCITE</v>
          </cell>
          <cell r="E7020" t="str">
            <v>DESPACHO</v>
          </cell>
          <cell r="F7020" t="str">
            <v>NORMAL</v>
          </cell>
          <cell r="G7020" t="str">
            <v>ITG6444</v>
          </cell>
          <cell r="H7020">
            <v>44960</v>
          </cell>
          <cell r="I7020" t="str">
            <v>ENTREGADO</v>
          </cell>
          <cell r="J7020">
            <v>44963</v>
          </cell>
          <cell r="K7020" t="str">
            <v>CARLOS ORELLANA</v>
          </cell>
          <cell r="L7020" t="str">
            <v>GUAYACANES 5 MZ-90 VILLA-5 ENTRADA DE LA ANTENA CNT GUAYAQUIL // NORTE TARQUI 090502 GUAYAS</v>
          </cell>
        </row>
        <row r="7021">
          <cell r="A7021" t="str">
            <v>98896951</v>
          </cell>
          <cell r="B7021">
            <v>509135</v>
          </cell>
          <cell r="C7021" t="str">
            <v>98896951</v>
          </cell>
          <cell r="D7021" t="str">
            <v>HYCITE</v>
          </cell>
          <cell r="E7021" t="str">
            <v>DESPACHO</v>
          </cell>
          <cell r="F7021" t="str">
            <v>NORMAL</v>
          </cell>
          <cell r="G7021" t="str">
            <v>ITQ6430</v>
          </cell>
          <cell r="H7021">
            <v>44960</v>
          </cell>
          <cell r="I7021" t="str">
            <v>ENTREGADO</v>
          </cell>
          <cell r="J7021">
            <v>44960</v>
          </cell>
          <cell r="K7021" t="str">
            <v>CRISTIAN GARZON</v>
          </cell>
          <cell r="L7021" t="str">
            <v>MARIA EUFRACIA Y PASAJE SAN MATEO CASA ESQUINERA QUITO//SANTA INES CUMBAYA 070901 PICHINCHA</v>
          </cell>
        </row>
        <row r="7022">
          <cell r="A7022" t="str">
            <v>98896975</v>
          </cell>
          <cell r="B7022">
            <v>509136</v>
          </cell>
          <cell r="C7022" t="str">
            <v>98896975</v>
          </cell>
          <cell r="D7022" t="str">
            <v>HYCITE</v>
          </cell>
          <cell r="E7022" t="str">
            <v>DESPACHO</v>
          </cell>
          <cell r="F7022" t="str">
            <v>NORMAL</v>
          </cell>
          <cell r="G7022" t="str">
            <v>031002004235690</v>
          </cell>
          <cell r="H7022">
            <v>44960</v>
          </cell>
          <cell r="I7022" t="str">
            <v>ENTREGADO</v>
          </cell>
          <cell r="J7022">
            <v>44964</v>
          </cell>
          <cell r="K7022" t="str">
            <v>OLGA GARCIA</v>
          </cell>
          <cell r="L7022" t="str">
            <v>AMBROSIO ZABALA DON BOSCO Y 9 DE OCTUBRE MORONA//MACAS MACAS 140101 MORONA-SANTIAGO</v>
          </cell>
        </row>
        <row r="7023">
          <cell r="A7023" t="str">
            <v>98897094</v>
          </cell>
          <cell r="B7023">
            <v>509137</v>
          </cell>
          <cell r="C7023" t="str">
            <v>98897094</v>
          </cell>
          <cell r="D7023" t="str">
            <v>HYCITE</v>
          </cell>
          <cell r="E7023" t="str">
            <v>DESPACHO</v>
          </cell>
          <cell r="F7023" t="str">
            <v>NORMAL</v>
          </cell>
          <cell r="G7023" t="str">
            <v>031002004235691</v>
          </cell>
          <cell r="H7023">
            <v>44960</v>
          </cell>
          <cell r="I7023" t="str">
            <v>ENTREGADO</v>
          </cell>
          <cell r="J7023">
            <v>44964</v>
          </cell>
          <cell r="K7023" t="str">
            <v>SILVIA SUAREZ</v>
          </cell>
          <cell r="L7023" t="str">
            <v>EDIFICIO ECU 911 AV JAIME ROLDOS AGUILER Y ELICEO MANCHENO MORONA / SANGAY MACAS 140101 MORONA-SANTIAGO</v>
          </cell>
        </row>
        <row r="7024">
          <cell r="A7024" t="str">
            <v>98897766</v>
          </cell>
          <cell r="B7024">
            <v>509138</v>
          </cell>
          <cell r="C7024" t="str">
            <v>98897766</v>
          </cell>
          <cell r="D7024" t="str">
            <v>HYCITE</v>
          </cell>
          <cell r="E7024" t="str">
            <v>DESPACHO</v>
          </cell>
          <cell r="F7024" t="str">
            <v>NORMAL</v>
          </cell>
          <cell r="G7024" t="str">
            <v>031002004235692</v>
          </cell>
          <cell r="H7024">
            <v>44960</v>
          </cell>
          <cell r="I7024" t="str">
            <v>ENTREGADO</v>
          </cell>
          <cell r="J7024">
            <v>44963</v>
          </cell>
          <cell r="K7024" t="str">
            <v>MARTHA URBINA</v>
          </cell>
          <cell r="L7024" t="str">
            <v>AVA LOS CHASQUIS Y RIO TIPUTINI CASA 2 PISOS CON PAPELERIA SU CONFIANZA AMBATO HUACHI CHICO 180207 TUNGURAHUA</v>
          </cell>
        </row>
        <row r="7025">
          <cell r="A7025" t="str">
            <v>98899478</v>
          </cell>
          <cell r="B7025">
            <v>509139</v>
          </cell>
          <cell r="C7025" t="str">
            <v>98899478</v>
          </cell>
          <cell r="D7025" t="str">
            <v>HYCITE</v>
          </cell>
          <cell r="E7025" t="str">
            <v>DESPACHO</v>
          </cell>
          <cell r="F7025" t="str">
            <v>NORMAL</v>
          </cell>
          <cell r="G7025" t="str">
            <v>031002004235693</v>
          </cell>
          <cell r="H7025">
            <v>44960</v>
          </cell>
          <cell r="I7025" t="str">
            <v>ENTREGADO</v>
          </cell>
          <cell r="J7025">
            <v>44964</v>
          </cell>
          <cell r="K7025" t="str">
            <v>ANA LUCIA MARTINEZ</v>
          </cell>
          <cell r="L7025" t="str">
            <v>CLL 1 DGONAL A LA ESCUELA SAN JOSE, CASA ESQUINERA, 1 PISO, COLOR GRIS, CERC JULIO PARISSE / TENA TENA 150101 NAPO</v>
          </cell>
        </row>
        <row r="7026">
          <cell r="A7026" t="str">
            <v>98899515</v>
          </cell>
          <cell r="B7026">
            <v>509140</v>
          </cell>
          <cell r="C7026" t="str">
            <v>98899515</v>
          </cell>
          <cell r="D7026" t="str">
            <v>HYCITE</v>
          </cell>
          <cell r="E7026" t="str">
            <v>DESPACHO</v>
          </cell>
          <cell r="F7026" t="str">
            <v>NORMAL</v>
          </cell>
          <cell r="G7026" t="str">
            <v>031002004235694</v>
          </cell>
          <cell r="H7026">
            <v>44960</v>
          </cell>
          <cell r="I7026" t="str">
            <v>ENTREGADO</v>
          </cell>
          <cell r="J7026">
            <v>44964</v>
          </cell>
          <cell r="K7026" t="str">
            <v>EBELINA ANDRADE</v>
          </cell>
          <cell r="L7026" t="str">
            <v>TAMARINDOS TERCERA ETAPA MANZANA D10 VILLA 2 PORTOVIEJO //TAMARINDOS 3 ETAPA ANDRES DE VERA 130106 MANABI</v>
          </cell>
        </row>
        <row r="7027">
          <cell r="A7027" t="str">
            <v>98900452</v>
          </cell>
          <cell r="B7027">
            <v>509141</v>
          </cell>
          <cell r="C7027" t="str">
            <v>98900452</v>
          </cell>
          <cell r="D7027" t="str">
            <v>HYCITE</v>
          </cell>
          <cell r="E7027" t="str">
            <v>DESPACHO</v>
          </cell>
          <cell r="F7027" t="str">
            <v>NORMAL</v>
          </cell>
          <cell r="G7027" t="str">
            <v>ITQ6440</v>
          </cell>
          <cell r="H7027">
            <v>44960</v>
          </cell>
          <cell r="I7027" t="str">
            <v>ENTREGADO</v>
          </cell>
          <cell r="J7027">
            <v>44960</v>
          </cell>
          <cell r="K7027" t="str">
            <v>ANGEL PAUL PENARRETA FELIX</v>
          </cell>
          <cell r="L7027" t="str">
            <v>CALLE EPLICACHIMA N28-306 Y DUCHILA SECTOR CHAUPITENA CASA DE 2 PISOS QUITO AMAGUANA 170809 PICHINCHA</v>
          </cell>
        </row>
        <row r="7028">
          <cell r="A7028" t="str">
            <v>98900558</v>
          </cell>
          <cell r="B7028">
            <v>509142</v>
          </cell>
          <cell r="C7028" t="str">
            <v>98900558</v>
          </cell>
          <cell r="D7028" t="str">
            <v>HYCITE</v>
          </cell>
          <cell r="E7028" t="str">
            <v>DESPACHO</v>
          </cell>
          <cell r="F7028" t="str">
            <v>NORMAL</v>
          </cell>
          <cell r="G7028" t="str">
            <v>ITG6431</v>
          </cell>
          <cell r="H7028">
            <v>44960</v>
          </cell>
          <cell r="I7028" t="str">
            <v>ENTREGADO</v>
          </cell>
          <cell r="J7028">
            <v>44964</v>
          </cell>
          <cell r="K7028" t="str">
            <v>NESTOR GONZALES</v>
          </cell>
          <cell r="L7028" t="str">
            <v>CALLE 12 PASAJE 1 Y 3 CALLEJON 14 A NE GUAYAQUIL  TARQUI 090505 GUAYAS</v>
          </cell>
        </row>
        <row r="7029">
          <cell r="A7029" t="str">
            <v>98900747</v>
          </cell>
          <cell r="B7029">
            <v>509143</v>
          </cell>
          <cell r="C7029" t="str">
            <v>98900747</v>
          </cell>
          <cell r="D7029" t="str">
            <v>HYCITE</v>
          </cell>
          <cell r="E7029" t="str">
            <v>DESPACHO</v>
          </cell>
          <cell r="F7029" t="str">
            <v>NORMAL</v>
          </cell>
          <cell r="G7029" t="str">
            <v>ITQ6441</v>
          </cell>
          <cell r="H7029">
            <v>44960</v>
          </cell>
          <cell r="I7029" t="str">
            <v>ENTREGADO</v>
          </cell>
          <cell r="J7029">
            <v>44960</v>
          </cell>
          <cell r="K7029" t="str">
            <v>ALEX GUERRERO</v>
          </cell>
          <cell r="L7029" t="str">
            <v>DE LOS SHYRIS E9-290 CARANQUIS Y DE LOS SHYRIS RUMINAHUI // CHAUPITENA FAJARDO 170809 PICHINCHA</v>
          </cell>
        </row>
        <row r="7030">
          <cell r="A7030" t="str">
            <v>98900874</v>
          </cell>
          <cell r="B7030">
            <v>509144</v>
          </cell>
          <cell r="C7030" t="str">
            <v>98900874</v>
          </cell>
          <cell r="D7030" t="str">
            <v>HYCITE</v>
          </cell>
          <cell r="E7030" t="str">
            <v>DESPACHO</v>
          </cell>
          <cell r="F7030" t="str">
            <v>NORMAL</v>
          </cell>
          <cell r="G7030" t="str">
            <v>ITQ6432</v>
          </cell>
          <cell r="H7030">
            <v>44960</v>
          </cell>
          <cell r="I7030" t="str">
            <v>ENTREGADO</v>
          </cell>
          <cell r="J7030">
            <v>44963</v>
          </cell>
          <cell r="K7030" t="str">
            <v>MARCO ANTONIO ARCOS PALLO</v>
          </cell>
          <cell r="L7030" t="str">
            <v>PABLO ESTEBAN YENOVI N OE20-510 PANADA PANCHO VILLAS DE BUSES QUITO /PISULI(170305) COTOCALLAO 170305 PICHINCHA</v>
          </cell>
        </row>
        <row r="7031">
          <cell r="A7031" t="str">
            <v>98900984</v>
          </cell>
          <cell r="B7031">
            <v>509145</v>
          </cell>
          <cell r="C7031" t="str">
            <v>98900984</v>
          </cell>
          <cell r="D7031" t="str">
            <v>HYCITE</v>
          </cell>
          <cell r="E7031" t="str">
            <v>DESPACHO</v>
          </cell>
          <cell r="F7031" t="str">
            <v>NORMAL</v>
          </cell>
          <cell r="G7031" t="str">
            <v>ITQ6433</v>
          </cell>
          <cell r="H7031">
            <v>44960</v>
          </cell>
          <cell r="I7031" t="str">
            <v>ENTREGADO</v>
          </cell>
          <cell r="J7031">
            <v>44963</v>
          </cell>
          <cell r="K7031" t="str">
            <v>MARIA ELENA GARRIDO</v>
          </cell>
          <cell r="L7031" t="str">
            <v>CALLES: DEL GORRION 689 Y DEL PLATERO URB CAMPO ALEGRE CASA CON FACHADA PIEDRA QUITO / MONTESERRIN NAYON 170503 PICHINCHA</v>
          </cell>
        </row>
        <row r="7032">
          <cell r="A7032" t="str">
            <v>98901055</v>
          </cell>
          <cell r="B7032">
            <v>509146</v>
          </cell>
          <cell r="C7032" t="str">
            <v>98901055</v>
          </cell>
          <cell r="D7032" t="str">
            <v>HYCITE</v>
          </cell>
          <cell r="E7032" t="str">
            <v>DESPACHO</v>
          </cell>
          <cell r="F7032" t="str">
            <v>NORMAL</v>
          </cell>
          <cell r="G7032" t="str">
            <v>ITQ6434</v>
          </cell>
          <cell r="H7032">
            <v>44960</v>
          </cell>
          <cell r="I7032" t="str">
            <v>ENTREGADO</v>
          </cell>
          <cell r="J7032">
            <v>44960</v>
          </cell>
          <cell r="K7032" t="str">
            <v>ADRIAN GOETSCHEL</v>
          </cell>
          <cell r="L7032" t="str">
            <v>RIO COFANES 328 Y BARTOLOMA, DE SEGOVIA ATRAS DE LA GASOLINERA TERPEL QUITO IA,AQUITO 170513 PICHINCHA</v>
          </cell>
        </row>
        <row r="7033">
          <cell r="A7033" t="str">
            <v>98901174</v>
          </cell>
          <cell r="B7033">
            <v>509147</v>
          </cell>
          <cell r="C7033" t="str">
            <v>98901174</v>
          </cell>
          <cell r="D7033" t="str">
            <v>HYCITE</v>
          </cell>
          <cell r="E7033" t="str">
            <v>DESPACHO</v>
          </cell>
          <cell r="F7033" t="str">
            <v>NORMAL</v>
          </cell>
          <cell r="G7033" t="str">
            <v>ITQ6435</v>
          </cell>
          <cell r="H7033">
            <v>44960</v>
          </cell>
          <cell r="I7033" t="str">
            <v>ENTREGADO</v>
          </cell>
          <cell r="J7033">
            <v>44960</v>
          </cell>
          <cell r="K7033" t="str">
            <v>LUIS FERNANDO IMBAQUINGO IMBAQUINGO</v>
          </cell>
          <cell r="L7033" t="str">
            <v>GUATEMALA OE 6126 Y PANAMA QUITO  SAN JUAN 170402 PICHINCHA</v>
          </cell>
        </row>
        <row r="7034">
          <cell r="A7034" t="str">
            <v>98901232</v>
          </cell>
          <cell r="B7034">
            <v>509148</v>
          </cell>
          <cell r="C7034" t="str">
            <v>98901232</v>
          </cell>
          <cell r="D7034" t="str">
            <v>HYCITE</v>
          </cell>
          <cell r="E7034" t="str">
            <v>DESPACHO</v>
          </cell>
          <cell r="F7034" t="str">
            <v>NORMAL</v>
          </cell>
          <cell r="G7034" t="str">
            <v>ITQ6436</v>
          </cell>
          <cell r="H7034">
            <v>44960</v>
          </cell>
          <cell r="I7034" t="str">
            <v>ENTREGADO</v>
          </cell>
          <cell r="J7034">
            <v>44960</v>
          </cell>
          <cell r="K7034" t="str">
            <v>NERIS SANTIAGO CORDONEZ RUEDA</v>
          </cell>
          <cell r="L7034" t="str">
            <v>CALLE S60C E1-93 AV MALDONADO AL LADO DE LAFABRIA BALSEBOOT QUITO SAN JUAN DE TURUBAMBA 170703 PICHINCHA</v>
          </cell>
        </row>
        <row r="7035">
          <cell r="A7035" t="str">
            <v>98901277</v>
          </cell>
          <cell r="B7035">
            <v>509149</v>
          </cell>
          <cell r="C7035" t="str">
            <v>98901277</v>
          </cell>
          <cell r="D7035" t="str">
            <v>HYCITE</v>
          </cell>
          <cell r="E7035" t="str">
            <v>DESPACHO</v>
          </cell>
          <cell r="F7035" t="str">
            <v>NORMAL</v>
          </cell>
          <cell r="G7035" t="str">
            <v>ITG6437</v>
          </cell>
          <cell r="H7035">
            <v>44960</v>
          </cell>
          <cell r="I7035" t="str">
            <v>ENTREGADO</v>
          </cell>
          <cell r="J7035">
            <v>44963</v>
          </cell>
          <cell r="K7035" t="str">
            <v>DENIS FERNANDEZ</v>
          </cell>
          <cell r="L7035" t="str">
            <v>AV. FRANCISCO BOLOA,A # 701 FRENTE A PYCCA DEL CENTRO COMERCIAL POL GUAYAQUIL TARQUI 090607 GUAYAS</v>
          </cell>
        </row>
        <row r="7036">
          <cell r="A7036" t="str">
            <v>98902047</v>
          </cell>
          <cell r="B7036">
            <v>509150</v>
          </cell>
          <cell r="C7036" t="str">
            <v>98902047</v>
          </cell>
          <cell r="D7036" t="str">
            <v>HYCITE</v>
          </cell>
          <cell r="E7036" t="str">
            <v>DESPACHO</v>
          </cell>
          <cell r="F7036" t="str">
            <v>NORMAL</v>
          </cell>
          <cell r="G7036" t="str">
            <v>ITQ6438</v>
          </cell>
          <cell r="H7036">
            <v>44960</v>
          </cell>
          <cell r="I7036" t="str">
            <v>ENTREGADO</v>
          </cell>
          <cell r="J7036">
            <v>44963</v>
          </cell>
          <cell r="K7036" t="str">
            <v>JOSE MANUEL NONO YAUSEN</v>
          </cell>
          <cell r="L7036" t="str">
            <v>PASAJE 528 J CASA E6 - 155 Y MARIA LUISA DE LA TORRE QUITO QUITO ARGELIA 170139 PICHINCHA</v>
          </cell>
        </row>
        <row r="7037">
          <cell r="A7037" t="str">
            <v>98863130</v>
          </cell>
          <cell r="B7037">
            <v>509106</v>
          </cell>
          <cell r="C7037" t="str">
            <v>98863130</v>
          </cell>
          <cell r="D7037" t="str">
            <v>HYCITE</v>
          </cell>
          <cell r="E7037" t="str">
            <v>DESPACHO</v>
          </cell>
          <cell r="F7037" t="str">
            <v>NORMAL</v>
          </cell>
          <cell r="G7037" t="str">
            <v>ITG6417</v>
          </cell>
          <cell r="H7037">
            <v>44960</v>
          </cell>
          <cell r="I7037" t="str">
            <v>ENTREGADO</v>
          </cell>
          <cell r="J7037">
            <v>44964</v>
          </cell>
          <cell r="K7037" t="str">
            <v>CAROLINA ILVIS</v>
          </cell>
          <cell r="L7037" t="str">
            <v>URB MONTEBELLO MZ 1A SOLAR 6D CASA 3 PISOS FRENT MERCADO GUAYAQUIL / MONTEBELLO PASCUALES 090102 GUAYAS</v>
          </cell>
        </row>
        <row r="7038">
          <cell r="A7038" t="str">
            <v>98871523</v>
          </cell>
          <cell r="B7038">
            <v>509107</v>
          </cell>
          <cell r="C7038" t="str">
            <v>98871523</v>
          </cell>
          <cell r="D7038" t="str">
            <v>HYCITE</v>
          </cell>
          <cell r="E7038" t="str">
            <v>DESPACHO</v>
          </cell>
          <cell r="F7038" t="str">
            <v>NORMAL</v>
          </cell>
          <cell r="G7038" t="str">
            <v>ITQ6439</v>
          </cell>
          <cell r="H7038">
            <v>44960</v>
          </cell>
          <cell r="I7038" t="str">
            <v>ENTREGADO</v>
          </cell>
          <cell r="J7038">
            <v>44963</v>
          </cell>
          <cell r="K7038" t="str">
            <v>LILIA YUNDA</v>
          </cell>
          <cell r="L7038" t="str">
            <v>URBANIZACION MENESES PALLARES CASA 9E VIA PILLAGUA QUITO CUMBAYA 170901 PICHINCHA</v>
          </cell>
        </row>
        <row r="7039">
          <cell r="A7039" t="str">
            <v>98879302</v>
          </cell>
          <cell r="B7039">
            <v>509108</v>
          </cell>
          <cell r="C7039" t="str">
            <v>98879302</v>
          </cell>
          <cell r="D7039" t="str">
            <v>HYCITE</v>
          </cell>
          <cell r="E7039" t="str">
            <v>DESPACHO</v>
          </cell>
          <cell r="F7039" t="str">
            <v>NORMAL</v>
          </cell>
          <cell r="G7039" t="str">
            <v>031002004235677</v>
          </cell>
          <cell r="H7039">
            <v>44960</v>
          </cell>
          <cell r="I7039" t="str">
            <v>ENTREGADO</v>
          </cell>
          <cell r="J7039">
            <v>44964</v>
          </cell>
          <cell r="K7039" t="str">
            <v>TATIANA VENTIMILLA</v>
          </cell>
          <cell r="L7039" t="str">
            <v>CALLE SUCRE VIA BUENA VISTA FRENTE A AL PUERTA DEL HOSPITAL MILITAR PASAJE//SUR OCHOA LEON 070101 EL ORO</v>
          </cell>
        </row>
        <row r="7040">
          <cell r="A7040" t="str">
            <v>98882503</v>
          </cell>
          <cell r="B7040">
            <v>509109</v>
          </cell>
          <cell r="C7040" t="str">
            <v>98882503</v>
          </cell>
          <cell r="D7040" t="str">
            <v>HYCITE</v>
          </cell>
          <cell r="E7040" t="str">
            <v>DESPACHO</v>
          </cell>
          <cell r="F7040" t="str">
            <v>NORMAL</v>
          </cell>
          <cell r="G7040" t="str">
            <v>031002004235678</v>
          </cell>
          <cell r="H7040">
            <v>44960</v>
          </cell>
          <cell r="I7040" t="str">
            <v>ENTREGADO</v>
          </cell>
          <cell r="J7040">
            <v>44964</v>
          </cell>
          <cell r="K7040" t="str">
            <v>GRACE ROLDAN</v>
          </cell>
          <cell r="L7040" t="str">
            <v>1Aº DE AGOSTO SIXTO DURAN Y EDMUNDO CHIRIBOGAA SANTA ROSA // OSCAR PALADINES SANTA ROSA 070601 EL ORO</v>
          </cell>
        </row>
        <row r="7041">
          <cell r="A7041" t="str">
            <v>98884171</v>
          </cell>
          <cell r="B7041">
            <v>509110</v>
          </cell>
          <cell r="C7041" t="str">
            <v>98884171</v>
          </cell>
          <cell r="D7041" t="str">
            <v>HYCITE</v>
          </cell>
          <cell r="E7041" t="str">
            <v>DESPACHO</v>
          </cell>
          <cell r="F7041" t="str">
            <v>NORMAL</v>
          </cell>
          <cell r="G7041" t="str">
            <v>031002004235675</v>
          </cell>
          <cell r="H7041">
            <v>44960</v>
          </cell>
          <cell r="I7041" t="str">
            <v>ENTREGADO</v>
          </cell>
          <cell r="J7041">
            <v>44961</v>
          </cell>
          <cell r="K7041" t="str">
            <v>YOLANDA PINEDA</v>
          </cell>
          <cell r="L7041" t="str">
            <v>SHYRIS IMBAYA CERCA A CASA COMUNAL OTAVALO / SAN CARLOS  SAN JUAN DE ILUMAN 100209 IMBABURA</v>
          </cell>
        </row>
        <row r="7042">
          <cell r="A7042" t="str">
            <v>98885200</v>
          </cell>
          <cell r="B7042">
            <v>509111</v>
          </cell>
          <cell r="C7042" t="str">
            <v>98885200</v>
          </cell>
          <cell r="D7042" t="str">
            <v>HYCITE</v>
          </cell>
          <cell r="E7042" t="str">
            <v>DESPACHO</v>
          </cell>
          <cell r="F7042" t="str">
            <v>NORMAL</v>
          </cell>
          <cell r="G7042" t="str">
            <v>ITG6418</v>
          </cell>
          <cell r="H7042">
            <v>44960</v>
          </cell>
          <cell r="I7042" t="str">
            <v>ENTREGADO</v>
          </cell>
          <cell r="J7042">
            <v>44964</v>
          </cell>
          <cell r="K7042" t="str">
            <v>EDISON ROMERO</v>
          </cell>
          <cell r="L7042" t="str">
            <v>BALSAMOS 515 Y CALLE 6TA URDESA NORTE, EDIFICO MONACO GUAYAQUIL- GUAYAQUIL TARQUI 090511 GUAYAS</v>
          </cell>
        </row>
        <row r="7043">
          <cell r="A7043" t="str">
            <v>98886188</v>
          </cell>
          <cell r="B7043">
            <v>509112</v>
          </cell>
          <cell r="C7043" t="str">
            <v>98886188</v>
          </cell>
          <cell r="D7043" t="str">
            <v>HYCITE</v>
          </cell>
          <cell r="E7043" t="str">
            <v>DESPACHO</v>
          </cell>
          <cell r="F7043" t="str">
            <v>NORMAL</v>
          </cell>
          <cell r="G7043" t="str">
            <v>ITQ6419</v>
          </cell>
          <cell r="H7043">
            <v>44960</v>
          </cell>
          <cell r="I7043" t="str">
            <v>ENTREGADO</v>
          </cell>
          <cell r="J7043">
            <v>44960</v>
          </cell>
          <cell r="K7043" t="str">
            <v>SEGUNDO NAVARRO</v>
          </cell>
          <cell r="L7043" t="str">
            <v>CALLE TERCERA NO 94 B AV DEL PARQUE ARRIBA DEL CC EL BOSQUE QUITO//EL BOSQUE LA CONCEPCION 170406 PICHINCHA</v>
          </cell>
        </row>
        <row r="7044">
          <cell r="A7044" t="str">
            <v>98886342</v>
          </cell>
          <cell r="B7044">
            <v>509113</v>
          </cell>
          <cell r="C7044" t="str">
            <v>98886342</v>
          </cell>
          <cell r="D7044" t="str">
            <v>HYCITE</v>
          </cell>
          <cell r="E7044" t="str">
            <v>DESPACHO</v>
          </cell>
          <cell r="F7044" t="str">
            <v>NORMAL</v>
          </cell>
          <cell r="G7044" t="str">
            <v>ITQ6420</v>
          </cell>
          <cell r="H7044">
            <v>44960</v>
          </cell>
          <cell r="I7044" t="str">
            <v>ENTREGADO</v>
          </cell>
          <cell r="J7044">
            <v>44960</v>
          </cell>
          <cell r="K7044" t="str">
            <v>NELLY LOPEZ</v>
          </cell>
          <cell r="L7044" t="str">
            <v>PASAJE OE 46 CASA S1971 Y ANTONIO MOSCO CALLE JULIO ALEMAN INES ESTACIONAMIENTO QUITO //SOLANDA SOLANDA 170606 PICHINCHA</v>
          </cell>
        </row>
        <row r="7045">
          <cell r="A7045" t="str">
            <v>98886590</v>
          </cell>
          <cell r="B7045">
            <v>509114</v>
          </cell>
          <cell r="C7045" t="str">
            <v>98886590</v>
          </cell>
          <cell r="D7045" t="str">
            <v>HYCITE</v>
          </cell>
          <cell r="E7045" t="str">
            <v>DESPACHO</v>
          </cell>
          <cell r="F7045" t="str">
            <v>NORMAL</v>
          </cell>
          <cell r="G7045" t="str">
            <v>031002004235679</v>
          </cell>
          <cell r="H7045">
            <v>44960</v>
          </cell>
          <cell r="I7045" t="str">
            <v>ENTREGADO</v>
          </cell>
          <cell r="J7045">
            <v>44966</v>
          </cell>
          <cell r="K7045" t="str">
            <v>VIRGILIO LUDENA</v>
          </cell>
          <cell r="L7045" t="str">
            <v>ADAM 20-28 PEDRO VICENTE MALDONADO LOJA-ARGELIA PUNZARA 110102 LOJA</v>
          </cell>
        </row>
        <row r="7046">
          <cell r="A7046" t="str">
            <v>98888554</v>
          </cell>
          <cell r="B7046">
            <v>509115</v>
          </cell>
          <cell r="C7046" t="str">
            <v>98888554</v>
          </cell>
          <cell r="D7046" t="str">
            <v>HYCITE</v>
          </cell>
          <cell r="E7046" t="str">
            <v>DESPACHO</v>
          </cell>
          <cell r="F7046" t="str">
            <v>NORMAL</v>
          </cell>
          <cell r="G7046" t="str">
            <v>031002004235680</v>
          </cell>
          <cell r="H7046">
            <v>44960</v>
          </cell>
          <cell r="I7046" t="str">
            <v>ENTREGADO</v>
          </cell>
          <cell r="J7046">
            <v>44965</v>
          </cell>
          <cell r="K7046" t="str">
            <v>RUTH DORADO</v>
          </cell>
          <cell r="L7046" t="str">
            <v>VIA QUITO KM 5 MARGEN DERECHA Y CALLE S/N JUMTO A LA DISTRIBUIDORA TITANIA LAGO AGRIO / BARRIO EL CARMEN NUEVA LOJA 210201 SUCUMBIOS</v>
          </cell>
        </row>
        <row r="7047">
          <cell r="A7047" t="str">
            <v>98888959</v>
          </cell>
          <cell r="B7047">
            <v>509116</v>
          </cell>
          <cell r="C7047" t="str">
            <v>98888959</v>
          </cell>
          <cell r="D7047" t="str">
            <v>HYCITE</v>
          </cell>
          <cell r="E7047" t="str">
            <v>DESPACHO</v>
          </cell>
          <cell r="F7047" t="str">
            <v>NORMAL</v>
          </cell>
          <cell r="G7047" t="str">
            <v>ITG6421</v>
          </cell>
          <cell r="H7047">
            <v>44960</v>
          </cell>
          <cell r="I7047" t="str">
            <v>ENTREGADO</v>
          </cell>
          <cell r="J7047">
            <v>44963</v>
          </cell>
          <cell r="K7047" t="str">
            <v>GERARDO ORTIZ</v>
          </cell>
          <cell r="L7047" t="str">
            <v>24 ENTRE MEDONDO ANGEL SILVA Y HUANCAVIN GUAYAQUIL//SUR OESTE  FEBRES CORDERO 090402 GUAYAS</v>
          </cell>
        </row>
        <row r="7048">
          <cell r="A7048" t="str">
            <v>98890345</v>
          </cell>
          <cell r="B7048">
            <v>509117</v>
          </cell>
          <cell r="C7048" t="str">
            <v>98890345</v>
          </cell>
          <cell r="D7048" t="str">
            <v>HYCITE</v>
          </cell>
          <cell r="E7048" t="str">
            <v>DESPACHO</v>
          </cell>
          <cell r="F7048" t="str">
            <v>NORMAL</v>
          </cell>
          <cell r="G7048" t="str">
            <v>031002004235681</v>
          </cell>
          <cell r="H7048">
            <v>44960</v>
          </cell>
          <cell r="I7048" t="str">
            <v>ENTREGADO</v>
          </cell>
          <cell r="J7048">
            <v>44967</v>
          </cell>
          <cell r="K7048" t="str">
            <v>GLENDA MERA</v>
          </cell>
          <cell r="L7048" t="str">
            <v>OBUCO MUNICIPAL ATRAS DEL CAMPAMENTO MUNICIPAL BABAHOYO CLEMENTE BAQUERIZO 120102 LOS RIOS</v>
          </cell>
        </row>
        <row r="7049">
          <cell r="A7049" t="str">
            <v>98890834</v>
          </cell>
          <cell r="B7049">
            <v>509118</v>
          </cell>
          <cell r="C7049" t="str">
            <v>98890834</v>
          </cell>
          <cell r="D7049" t="str">
            <v>HYCITE</v>
          </cell>
          <cell r="E7049" t="str">
            <v>DESPACHO</v>
          </cell>
          <cell r="F7049" t="str">
            <v>NORMAL</v>
          </cell>
          <cell r="G7049" t="str">
            <v>031002004235682</v>
          </cell>
          <cell r="H7049">
            <v>44960</v>
          </cell>
          <cell r="I7049" t="str">
            <v>ENTREGADO</v>
          </cell>
          <cell r="J7049">
            <v>44964</v>
          </cell>
          <cell r="K7049" t="str">
            <v>JULIA RODAS</v>
          </cell>
          <cell r="L7049" t="str">
            <v>AV PRINCIPAL 29 DE MAYO CL 2DA ELA RIVADENEIRA PASANDO CALLE INCA ATAHUALPA MORONA MACAS 140101 MORONA-SANTIAGO</v>
          </cell>
        </row>
        <row r="7050">
          <cell r="A7050" t="str">
            <v>98890925</v>
          </cell>
          <cell r="B7050">
            <v>509119</v>
          </cell>
          <cell r="C7050" t="str">
            <v>98890925</v>
          </cell>
          <cell r="D7050" t="str">
            <v>HYCITE</v>
          </cell>
          <cell r="E7050" t="str">
            <v>DESPACHO</v>
          </cell>
          <cell r="F7050" t="str">
            <v>NORMAL</v>
          </cell>
          <cell r="G7050" t="str">
            <v>031002004235683</v>
          </cell>
          <cell r="H7050">
            <v>44960</v>
          </cell>
          <cell r="I7050" t="str">
            <v>ENTREGADO</v>
          </cell>
          <cell r="J7050">
            <v>44968</v>
          </cell>
          <cell r="K7050" t="str">
            <v>MERCI SANCHEZ</v>
          </cell>
          <cell r="L7050" t="str">
            <v>PORTIVIEJO Y COTOPAXI A DOS CUADRAS DEL MERCADO CENTRAL DE HUA HUAQUILLOS// HUAQUILLOS 18 DE NOVIEMBRE 070501 EL ORO</v>
          </cell>
        </row>
        <row r="7051">
          <cell r="A7051" t="str">
            <v>98891437</v>
          </cell>
          <cell r="B7051">
            <v>509120</v>
          </cell>
          <cell r="C7051" t="str">
            <v>98891437</v>
          </cell>
          <cell r="D7051" t="str">
            <v>HYCITE</v>
          </cell>
          <cell r="E7051" t="str">
            <v>DESPACHO</v>
          </cell>
          <cell r="F7051" t="str">
            <v>NORMAL</v>
          </cell>
          <cell r="G7051" t="str">
            <v>031002004235684</v>
          </cell>
          <cell r="H7051">
            <v>44960</v>
          </cell>
          <cell r="I7051" t="str">
            <v>ENTREGADO</v>
          </cell>
          <cell r="J7051">
            <v>44964</v>
          </cell>
          <cell r="K7051" t="str">
            <v>MARIA VALENCIA</v>
          </cell>
          <cell r="L7051" t="str">
            <v>AMAZONAS Y S/N CERCA DE LA GALLERA NARANJAL LAGO AGRIO / JOSE ARMIJOS NUEVA LOJA (LAGO AGRIO) 210201 SUCUMBIOS</v>
          </cell>
        </row>
        <row r="7052">
          <cell r="A7052" t="str">
            <v>98891605</v>
          </cell>
          <cell r="B7052">
            <v>509121</v>
          </cell>
          <cell r="C7052" t="str">
            <v>98891605</v>
          </cell>
          <cell r="D7052" t="str">
            <v>HYCITE</v>
          </cell>
          <cell r="E7052" t="str">
            <v>DESPACHO</v>
          </cell>
          <cell r="F7052" t="str">
            <v>NORMAL</v>
          </cell>
          <cell r="G7052" t="str">
            <v>031002004235685</v>
          </cell>
          <cell r="H7052">
            <v>44960</v>
          </cell>
          <cell r="I7052" t="str">
            <v>ENTREGADO</v>
          </cell>
          <cell r="J7052">
            <v>44964</v>
          </cell>
          <cell r="K7052" t="str">
            <v>BLANCA BEDON</v>
          </cell>
          <cell r="L7052" t="str">
            <v>PEDRO MONCAYO 1-18 JUAN MONTALVO IBARRA//SAN FRANCISCO SAN FRANCISCO 100105 IMBABURA</v>
          </cell>
        </row>
        <row r="7053">
          <cell r="A7053" t="str">
            <v>98891696</v>
          </cell>
          <cell r="B7053">
            <v>509122</v>
          </cell>
          <cell r="C7053" t="str">
            <v>98891696</v>
          </cell>
          <cell r="D7053" t="str">
            <v>HYCITE</v>
          </cell>
          <cell r="E7053" t="str">
            <v>DESPACHO</v>
          </cell>
          <cell r="F7053" t="str">
            <v>NORMAL</v>
          </cell>
          <cell r="G7053" t="str">
            <v>031002004235686</v>
          </cell>
          <cell r="H7053">
            <v>44960</v>
          </cell>
          <cell r="I7053" t="str">
            <v>ENTREGADO</v>
          </cell>
          <cell r="J7053">
            <v>44964</v>
          </cell>
          <cell r="K7053" t="str">
            <v>DIEGO TAPIA</v>
          </cell>
          <cell r="L7053" t="str">
            <v>CALLE SAN JUAN LOTE 103 Y SAN MARCOS GUSTAVO BARAJA Y SAN JUAN MEJIA // SANTA MARIA CUTUGLAGUA 171108 PICHINCHA</v>
          </cell>
        </row>
        <row r="7054">
          <cell r="A7054" t="str">
            <v>98892342</v>
          </cell>
          <cell r="B7054">
            <v>509123</v>
          </cell>
          <cell r="C7054" t="str">
            <v>98892342</v>
          </cell>
          <cell r="D7054" t="str">
            <v>HYCITE</v>
          </cell>
          <cell r="E7054" t="str">
            <v>DESPACHO</v>
          </cell>
          <cell r="F7054" t="str">
            <v>NORMAL</v>
          </cell>
          <cell r="G7054" t="str">
            <v>ITG6422</v>
          </cell>
          <cell r="H7054">
            <v>44960</v>
          </cell>
          <cell r="I7054" t="str">
            <v>ENTREGADO</v>
          </cell>
          <cell r="J7054">
            <v>44963</v>
          </cell>
          <cell r="K7054" t="str">
            <v>WALTER MESIAS</v>
          </cell>
          <cell r="L7054" t="str">
            <v>JOSE DE ANTEPARA 2702 ENTRE GOMEZ RENDON Y MALDONADO GUAYAQUIL/CENTRO SUR GARCIA MORENO 090308 GUAYAS</v>
          </cell>
        </row>
        <row r="7055">
          <cell r="A7055" t="str">
            <v>98893141</v>
          </cell>
          <cell r="B7055">
            <v>509124</v>
          </cell>
          <cell r="C7055" t="str">
            <v>98893141</v>
          </cell>
          <cell r="D7055" t="str">
            <v>HYCITE</v>
          </cell>
          <cell r="E7055" t="str">
            <v>DESPACHO</v>
          </cell>
          <cell r="F7055" t="str">
            <v>NORMAL</v>
          </cell>
          <cell r="G7055" t="str">
            <v>ITG6423</v>
          </cell>
          <cell r="H7055">
            <v>44960</v>
          </cell>
          <cell r="I7055" t="str">
            <v>ENTREGADO</v>
          </cell>
          <cell r="J7055">
            <v>44963</v>
          </cell>
          <cell r="K7055" t="str">
            <v>MARTHA LIMONES</v>
          </cell>
          <cell r="L7055" t="str">
            <v>VERGELES MZ 46 SOLAR 58 ESTACION LA 141 LA AURORA Y MEDIA DISEAN GUAYAQUIL//VERGELES PASCUALES 090703 GUAYAS</v>
          </cell>
        </row>
        <row r="7056">
          <cell r="A7056" t="str">
            <v>98894341</v>
          </cell>
          <cell r="B7056">
            <v>509125</v>
          </cell>
          <cell r="C7056" t="str">
            <v>98894341</v>
          </cell>
          <cell r="D7056" t="str">
            <v>HYCITE</v>
          </cell>
          <cell r="E7056" t="str">
            <v>DESPACHO</v>
          </cell>
          <cell r="F7056" t="str">
            <v>NORMAL</v>
          </cell>
          <cell r="G7056" t="str">
            <v>ITQ6424</v>
          </cell>
          <cell r="H7056">
            <v>44960</v>
          </cell>
          <cell r="I7056" t="str">
            <v>ENTREGADO</v>
          </cell>
          <cell r="J7056">
            <v>44960</v>
          </cell>
          <cell r="K7056" t="str">
            <v>MARIA MORA</v>
          </cell>
          <cell r="L7056" t="str">
            <v>NUEVO DELI Y SOPHIA LOTE 286 CASA 3 PISOS DEL CEMENTO PORTON VERDE QUITO//ESPERANZA Y PROGRESO CALDERON 170207 PICHINCHA</v>
          </cell>
        </row>
        <row r="7057">
          <cell r="A7057" t="str">
            <v>98895178</v>
          </cell>
          <cell r="B7057">
            <v>509127</v>
          </cell>
          <cell r="C7057" t="str">
            <v>98895178</v>
          </cell>
          <cell r="D7057" t="str">
            <v>HYCITE</v>
          </cell>
          <cell r="E7057" t="str">
            <v>DESPACHO</v>
          </cell>
          <cell r="F7057" t="str">
            <v>NORMAL</v>
          </cell>
          <cell r="G7057" t="str">
            <v>ITQ6426</v>
          </cell>
          <cell r="H7057">
            <v>44960</v>
          </cell>
          <cell r="I7057" t="str">
            <v>ENTREGADO</v>
          </cell>
          <cell r="J7057">
            <v>44960</v>
          </cell>
          <cell r="K7057" t="str">
            <v>MARCO PAEZ</v>
          </cell>
          <cell r="L7057" t="str">
            <v>PIO VALDIVIEZO E6-14 Y VALLE QUITO // EL INCA JIPIJAPA 170501 PICHINCHA</v>
          </cell>
        </row>
        <row r="7058">
          <cell r="A7058" t="str">
            <v>R_23_014_01153447</v>
          </cell>
          <cell r="B7058">
            <v>509104</v>
          </cell>
          <cell r="C7058" t="str">
            <v>R_23_014_01153447</v>
          </cell>
          <cell r="D7058" t="str">
            <v>ROER</v>
          </cell>
          <cell r="E7058" t="str">
            <v>DESPACHO</v>
          </cell>
          <cell r="F7058" t="str">
            <v>EMERGENCIA</v>
          </cell>
          <cell r="G7058" t="str">
            <v>FT83851</v>
          </cell>
          <cell r="H7058">
            <v>44959</v>
          </cell>
          <cell r="I7058" t="str">
            <v>ENTREGADO</v>
          </cell>
          <cell r="J7058">
            <v>44960</v>
          </cell>
          <cell r="K7058" t="str">
            <v>ROER_EDGAR MARMOL</v>
          </cell>
          <cell r="L7058" t="str">
            <v>6 DE DICEIEMBRE Y ORELLANA EDIF.  TRANSELECTRIC</v>
          </cell>
        </row>
        <row r="7059">
          <cell r="A7059" t="str">
            <v>298</v>
          </cell>
          <cell r="B7059">
            <v>509103</v>
          </cell>
          <cell r="C7059" t="str">
            <v>298</v>
          </cell>
          <cell r="D7059" t="str">
            <v>TEKMAN</v>
          </cell>
          <cell r="E7059" t="str">
            <v>DESPACHO</v>
          </cell>
          <cell r="F7059" t="str">
            <v>NORMAL</v>
          </cell>
          <cell r="G7059" t="str">
            <v>83850</v>
          </cell>
          <cell r="H7059">
            <v>44959</v>
          </cell>
          <cell r="I7059" t="str">
            <v>ENTREGADO</v>
          </cell>
          <cell r="J7059">
            <v>44960</v>
          </cell>
          <cell r="K7059" t="str">
            <v>SANTO DOMINGO DE GUZMAN GUAYAQUIL</v>
          </cell>
          <cell r="L7059" t="str">
            <v>CALLE 5TA. NO. 608 Y LAS MONJAS, GUAYAQUIL, ECUADOR</v>
          </cell>
        </row>
        <row r="7060">
          <cell r="A7060" t="str">
            <v>ZP_2023_016</v>
          </cell>
          <cell r="B7060">
            <v>509102</v>
          </cell>
          <cell r="C7060" t="str">
            <v>ZP_2023_016</v>
          </cell>
          <cell r="D7060" t="str">
            <v>ZIPPAK</v>
          </cell>
          <cell r="E7060" t="str">
            <v>DESPACHO</v>
          </cell>
          <cell r="F7060" t="str">
            <v>NORMAL</v>
          </cell>
          <cell r="G7060" t="str">
            <v>83738</v>
          </cell>
          <cell r="H7060">
            <v>44959</v>
          </cell>
          <cell r="I7060" t="str">
            <v>ENTREGADO</v>
          </cell>
          <cell r="J7060">
            <v>44960</v>
          </cell>
          <cell r="K7060" t="str">
            <v>FLOREMPAQUE CIA.LTDA.</v>
          </cell>
          <cell r="L7060" t="str">
            <v>ASTUDILLO 384 Y CALLE FE Y ALEGRÍA ,ATRÁS DE COLEGIO LA DOLOROSA</v>
          </cell>
        </row>
        <row r="7061">
          <cell r="A7061" t="str">
            <v>SG_2023_195</v>
          </cell>
          <cell r="B7061">
            <v>509101</v>
          </cell>
          <cell r="C7061" t="str">
            <v>SG_2023_195</v>
          </cell>
          <cell r="D7061" t="str">
            <v>SG</v>
          </cell>
          <cell r="E7061" t="str">
            <v>DESPACHO</v>
          </cell>
          <cell r="F7061" t="str">
            <v>NORMAL</v>
          </cell>
          <cell r="G7061" t="str">
            <v>83803</v>
          </cell>
          <cell r="H7061">
            <v>44959</v>
          </cell>
          <cell r="I7061" t="str">
            <v>ENTREGADO</v>
          </cell>
          <cell r="J7061">
            <v>44960</v>
          </cell>
          <cell r="K7061" t="str">
            <v>DISFERCAL-CELIO ALFREDO CALDERON</v>
          </cell>
          <cell r="L7061" t="str">
            <v>AV ORDONEZ LASSO Y CEREZOS ED. PROCAL</v>
          </cell>
        </row>
        <row r="7062">
          <cell r="A7062" t="str">
            <v>TK-8071</v>
          </cell>
          <cell r="B7062">
            <v>509056</v>
          </cell>
          <cell r="C7062" t="str">
            <v>TK-8071</v>
          </cell>
          <cell r="D7062" t="str">
            <v>MDELIVERY</v>
          </cell>
          <cell r="E7062" t="str">
            <v>DESPACHO</v>
          </cell>
          <cell r="F7062" t="str">
            <v>EXPRESS</v>
          </cell>
          <cell r="G7062" t="str">
            <v>GRV8071</v>
          </cell>
          <cell r="H7062">
            <v>44959</v>
          </cell>
          <cell r="I7062" t="str">
            <v>ENTREGADO</v>
          </cell>
          <cell r="J7062">
            <v>44964</v>
          </cell>
          <cell r="K7062" t="str">
            <v>OTECEL</v>
          </cell>
          <cell r="L7062" t="str">
            <v>AVDA SIMON BOLIVAR Y VIA NAYON CONJUNTO CORPORATIVO EKOPARK TORRE 3 TELEFONICA</v>
          </cell>
        </row>
        <row r="7063">
          <cell r="A7063" t="str">
            <v>TK-8072</v>
          </cell>
          <cell r="B7063">
            <v>509057</v>
          </cell>
          <cell r="C7063" t="str">
            <v>TK-8072</v>
          </cell>
          <cell r="D7063" t="str">
            <v>MDELIVERY</v>
          </cell>
          <cell r="E7063" t="str">
            <v>DESPACHO</v>
          </cell>
          <cell r="F7063" t="str">
            <v>EXPRESS</v>
          </cell>
          <cell r="G7063" t="str">
            <v>GRV8072</v>
          </cell>
          <cell r="H7063">
            <v>44959</v>
          </cell>
          <cell r="I7063" t="str">
            <v>ENTREGADO</v>
          </cell>
          <cell r="J7063">
            <v>44964</v>
          </cell>
          <cell r="K7063" t="str">
            <v>OTECEL</v>
          </cell>
          <cell r="L7063" t="str">
            <v>AVDA SIMON BOLIVAR Y VIA NAYON CONJUNTO CORPORATIVO EKOPARK TORRE 3 TELEFONICA</v>
          </cell>
        </row>
        <row r="7064">
          <cell r="A7064" t="str">
            <v>TK-8073</v>
          </cell>
          <cell r="B7064">
            <v>509058</v>
          </cell>
          <cell r="C7064" t="str">
            <v>TK-8073</v>
          </cell>
          <cell r="D7064" t="str">
            <v>MDELIVERY</v>
          </cell>
          <cell r="E7064" t="str">
            <v>DESPACHO</v>
          </cell>
          <cell r="F7064" t="str">
            <v>EXPRESS</v>
          </cell>
          <cell r="G7064" t="str">
            <v>GRV8073</v>
          </cell>
          <cell r="H7064">
            <v>44959</v>
          </cell>
          <cell r="I7064" t="str">
            <v>ENTREGADO</v>
          </cell>
          <cell r="J7064">
            <v>44964</v>
          </cell>
          <cell r="K7064" t="str">
            <v>OTECEL</v>
          </cell>
          <cell r="L7064" t="str">
            <v>AVDA SIMON BOLIVAR Y VIA NAYON CONJUNTO CORPORATIVO EKOPARK TORRE 3 TELEFONICA</v>
          </cell>
        </row>
        <row r="7065">
          <cell r="A7065" t="str">
            <v>TK-8074</v>
          </cell>
          <cell r="B7065">
            <v>509059</v>
          </cell>
          <cell r="C7065" t="str">
            <v>TK-8074</v>
          </cell>
          <cell r="D7065" t="str">
            <v>MDELIVERY</v>
          </cell>
          <cell r="E7065" t="str">
            <v>DESPACHO</v>
          </cell>
          <cell r="F7065" t="str">
            <v>EXPRESS</v>
          </cell>
          <cell r="G7065" t="str">
            <v>GRV8074</v>
          </cell>
          <cell r="H7065">
            <v>44959</v>
          </cell>
          <cell r="I7065" t="str">
            <v>ENTREGADO</v>
          </cell>
          <cell r="J7065">
            <v>44964</v>
          </cell>
          <cell r="K7065" t="str">
            <v>OTECEL</v>
          </cell>
          <cell r="L7065" t="str">
            <v>AVDA SIMON BOLIVAR Y VIA NAYON CONJUNTO CORPORATIVO EKOPARK TORRE 3 TELEFONICA</v>
          </cell>
        </row>
        <row r="7066">
          <cell r="A7066" t="str">
            <v>TK-8075</v>
          </cell>
          <cell r="B7066">
            <v>509060</v>
          </cell>
          <cell r="C7066" t="str">
            <v>TK-8075</v>
          </cell>
          <cell r="D7066" t="str">
            <v>MDELIVERY</v>
          </cell>
          <cell r="E7066" t="str">
            <v>DESPACHO</v>
          </cell>
          <cell r="F7066" t="str">
            <v>EXPRESS</v>
          </cell>
          <cell r="G7066" t="str">
            <v>GRV8075</v>
          </cell>
          <cell r="H7066">
            <v>44959</v>
          </cell>
          <cell r="I7066" t="str">
            <v>ENTREGADO</v>
          </cell>
          <cell r="J7066">
            <v>44964</v>
          </cell>
          <cell r="K7066" t="str">
            <v>OTECEL</v>
          </cell>
          <cell r="L7066" t="str">
            <v>AVDA SIMON BOLIVAR Y VIA NAYON CONJUNTO CORPORATIVO EKOPARK TORRE 3 TELEFONICA</v>
          </cell>
        </row>
        <row r="7067">
          <cell r="A7067" t="str">
            <v>TK-8076</v>
          </cell>
          <cell r="B7067">
            <v>509061</v>
          </cell>
          <cell r="C7067" t="str">
            <v>TK-8076</v>
          </cell>
          <cell r="D7067" t="str">
            <v>MDELIVERY</v>
          </cell>
          <cell r="E7067" t="str">
            <v>DESPACHO</v>
          </cell>
          <cell r="F7067" t="str">
            <v>EXPRESS</v>
          </cell>
          <cell r="G7067" t="str">
            <v>GRV8076</v>
          </cell>
          <cell r="H7067">
            <v>44959</v>
          </cell>
          <cell r="I7067" t="str">
            <v>ENTREGADO</v>
          </cell>
          <cell r="J7067">
            <v>44964</v>
          </cell>
          <cell r="K7067" t="str">
            <v>OTECEL</v>
          </cell>
          <cell r="L7067" t="str">
            <v>AVDA SIMON BOLIVAR Y VIA NAYON CONJUNTO CORPORATIVO EKOPARK TORRE 3 TELEFONICA</v>
          </cell>
        </row>
        <row r="7068">
          <cell r="A7068" t="str">
            <v>TK-8077</v>
          </cell>
          <cell r="B7068">
            <v>509062</v>
          </cell>
          <cell r="C7068" t="str">
            <v>TK-8077</v>
          </cell>
          <cell r="D7068" t="str">
            <v>MDELIVERY</v>
          </cell>
          <cell r="E7068" t="str">
            <v>DESPACHO</v>
          </cell>
          <cell r="F7068" t="str">
            <v>EXPRESS</v>
          </cell>
          <cell r="G7068" t="str">
            <v>GRV8077</v>
          </cell>
          <cell r="H7068">
            <v>44959</v>
          </cell>
          <cell r="I7068" t="str">
            <v>ENTREGADO</v>
          </cell>
          <cell r="J7068">
            <v>44964</v>
          </cell>
          <cell r="K7068" t="str">
            <v>OTECEL</v>
          </cell>
          <cell r="L7068" t="str">
            <v>AVDA SIMON BOLIVAR Y VIA NAYON CONJUNTO CORPORATIVO EKOPARK TORRE 3 TELEFONICA</v>
          </cell>
        </row>
        <row r="7069">
          <cell r="A7069" t="str">
            <v>TK-8078</v>
          </cell>
          <cell r="B7069">
            <v>509063</v>
          </cell>
          <cell r="C7069" t="str">
            <v>TK-8078</v>
          </cell>
          <cell r="D7069" t="str">
            <v>MDELIVERY</v>
          </cell>
          <cell r="E7069" t="str">
            <v>DESPACHO</v>
          </cell>
          <cell r="F7069" t="str">
            <v>EXPRESS</v>
          </cell>
          <cell r="G7069" t="str">
            <v>GRV8078</v>
          </cell>
          <cell r="H7069">
            <v>44959</v>
          </cell>
          <cell r="I7069" t="str">
            <v>ENTREGADO</v>
          </cell>
          <cell r="J7069">
            <v>44964</v>
          </cell>
          <cell r="K7069" t="str">
            <v>OTECEL</v>
          </cell>
          <cell r="L7069" t="str">
            <v>AVDA SIMON BOLIVAR Y VIA NAYON CONJUNTO CORPORATIVO EKOPARK TORRE 3 TELEFONICA</v>
          </cell>
        </row>
        <row r="7070">
          <cell r="A7070" t="str">
            <v>TK-8079</v>
          </cell>
          <cell r="B7070">
            <v>509064</v>
          </cell>
          <cell r="C7070" t="str">
            <v>TK-8079</v>
          </cell>
          <cell r="D7070" t="str">
            <v>MDELIVERY</v>
          </cell>
          <cell r="E7070" t="str">
            <v>DESPACHO</v>
          </cell>
          <cell r="F7070" t="str">
            <v>EXPRESS</v>
          </cell>
          <cell r="G7070" t="str">
            <v>GRV8079</v>
          </cell>
          <cell r="H7070">
            <v>44959</v>
          </cell>
          <cell r="I7070" t="str">
            <v>ENTREGADO</v>
          </cell>
          <cell r="J7070">
            <v>44964</v>
          </cell>
          <cell r="K7070" t="str">
            <v>OTECEL</v>
          </cell>
          <cell r="L7070" t="str">
            <v>AVDA SIMON BOLIVAR Y VIA NAYON CONJUNTO CORPORATIVO EKOPARK TORRE 3 TELEFONICA</v>
          </cell>
        </row>
        <row r="7071">
          <cell r="A7071" t="str">
            <v>TK-8080</v>
          </cell>
          <cell r="B7071">
            <v>509065</v>
          </cell>
          <cell r="C7071" t="str">
            <v>TK-8080</v>
          </cell>
          <cell r="D7071" t="str">
            <v>MDELIVERY</v>
          </cell>
          <cell r="E7071" t="str">
            <v>DESPACHO</v>
          </cell>
          <cell r="F7071" t="str">
            <v>EXPRESS</v>
          </cell>
          <cell r="G7071" t="str">
            <v>GRV8080</v>
          </cell>
          <cell r="H7071">
            <v>44959</v>
          </cell>
          <cell r="I7071" t="str">
            <v>ENTREGADO</v>
          </cell>
          <cell r="J7071">
            <v>44964</v>
          </cell>
          <cell r="K7071" t="str">
            <v>OTECEL</v>
          </cell>
          <cell r="L7071" t="str">
            <v>AVDA SIMON BOLIVAR Y VIA NAYON CONJUNTO CORPORATIVO EKOPARK TORRE 3 TELEFONICA</v>
          </cell>
        </row>
        <row r="7072">
          <cell r="A7072" t="str">
            <v>TK-8081</v>
          </cell>
          <cell r="B7072">
            <v>509066</v>
          </cell>
          <cell r="C7072" t="str">
            <v>TK-8081</v>
          </cell>
          <cell r="D7072" t="str">
            <v>MDELIVERY</v>
          </cell>
          <cell r="E7072" t="str">
            <v>DESPACHO</v>
          </cell>
          <cell r="F7072" t="str">
            <v>EXPRESS</v>
          </cell>
          <cell r="G7072" t="str">
            <v>GRV8081</v>
          </cell>
          <cell r="H7072">
            <v>44959</v>
          </cell>
          <cell r="I7072" t="str">
            <v>ENTREGADO</v>
          </cell>
          <cell r="J7072">
            <v>44964</v>
          </cell>
          <cell r="K7072" t="str">
            <v>OTECEL</v>
          </cell>
          <cell r="L7072" t="str">
            <v>AVDA SIMON BOLIVAR Y VIA NAYON CONJUNTO CORPORATIVO EKOPARK TORRE 3 TELEFONICA</v>
          </cell>
        </row>
        <row r="7073">
          <cell r="A7073" t="str">
            <v>TK-8064</v>
          </cell>
          <cell r="B7073">
            <v>509050</v>
          </cell>
          <cell r="C7073" t="str">
            <v>TK-8064</v>
          </cell>
          <cell r="D7073" t="str">
            <v>MDELIVERY</v>
          </cell>
          <cell r="E7073" t="str">
            <v>DESPACHO</v>
          </cell>
          <cell r="F7073" t="str">
            <v>EXPRESS</v>
          </cell>
          <cell r="G7073" t="str">
            <v>GRV8064</v>
          </cell>
          <cell r="H7073">
            <v>44959</v>
          </cell>
          <cell r="I7073" t="str">
            <v>ENTREGADO</v>
          </cell>
          <cell r="J7073">
            <v>44964</v>
          </cell>
          <cell r="K7073" t="str">
            <v>OTECEL</v>
          </cell>
          <cell r="L7073" t="str">
            <v>AVDA SIMON BOLIVAR Y VIA NAYON CONJUNTO CORPORATIVO EKOPARK TORRE 3 TELEFONICA</v>
          </cell>
        </row>
        <row r="7074">
          <cell r="A7074" t="str">
            <v>TK-8065</v>
          </cell>
          <cell r="B7074">
            <v>509051</v>
          </cell>
          <cell r="C7074" t="str">
            <v>TK-8065</v>
          </cell>
          <cell r="D7074" t="str">
            <v>MDELIVERY</v>
          </cell>
          <cell r="E7074" t="str">
            <v>DESPACHO</v>
          </cell>
          <cell r="F7074" t="str">
            <v>EXPRESS</v>
          </cell>
          <cell r="G7074" t="str">
            <v>GRV8065</v>
          </cell>
          <cell r="H7074">
            <v>44959</v>
          </cell>
          <cell r="I7074" t="str">
            <v>ENTREGADO</v>
          </cell>
          <cell r="J7074">
            <v>44964</v>
          </cell>
          <cell r="K7074" t="str">
            <v>OTECEL</v>
          </cell>
          <cell r="L7074" t="str">
            <v>AVDA SIMON BOLIVAR Y VIA NAYON CONJUNTO CORPORATIVO EKOPARK TORRE 3 TELEFONICA</v>
          </cell>
        </row>
        <row r="7075">
          <cell r="A7075" t="str">
            <v>TK-8066</v>
          </cell>
          <cell r="B7075">
            <v>509052</v>
          </cell>
          <cell r="C7075" t="str">
            <v>TK-8066</v>
          </cell>
          <cell r="D7075" t="str">
            <v>MDELIVERY</v>
          </cell>
          <cell r="E7075" t="str">
            <v>DESPACHO</v>
          </cell>
          <cell r="F7075" t="str">
            <v>EXPRESS</v>
          </cell>
          <cell r="G7075" t="str">
            <v>GRV8066</v>
          </cell>
          <cell r="H7075">
            <v>44959</v>
          </cell>
          <cell r="I7075" t="str">
            <v>ENTREGADO</v>
          </cell>
          <cell r="J7075">
            <v>44964</v>
          </cell>
          <cell r="K7075" t="str">
            <v>OTECEL</v>
          </cell>
          <cell r="L7075" t="str">
            <v>AVDA SIMON BOLIVAR Y VIA NAYON CONJUNTO CORPORATIVO EKOPARK TORRE 3 TELEFONICA</v>
          </cell>
        </row>
        <row r="7076">
          <cell r="A7076" t="str">
            <v>TK-8068</v>
          </cell>
          <cell r="B7076">
            <v>509053</v>
          </cell>
          <cell r="C7076" t="str">
            <v>TK-8068</v>
          </cell>
          <cell r="D7076" t="str">
            <v>MDELIVERY</v>
          </cell>
          <cell r="E7076" t="str">
            <v>DESPACHO</v>
          </cell>
          <cell r="F7076" t="str">
            <v>EXPRESS</v>
          </cell>
          <cell r="G7076" t="str">
            <v>GRV8068</v>
          </cell>
          <cell r="H7076">
            <v>44959</v>
          </cell>
          <cell r="I7076" t="str">
            <v>ENTREGADO</v>
          </cell>
          <cell r="J7076">
            <v>44964</v>
          </cell>
          <cell r="K7076" t="str">
            <v>OTECEL</v>
          </cell>
          <cell r="L7076" t="str">
            <v>AVDA SIMON BOLIVAR Y VIA NAYON CONJUNTO CORPORATIVO EKOPARK TORRE 3 TELEFONICA</v>
          </cell>
        </row>
        <row r="7077">
          <cell r="A7077" t="str">
            <v>TK-8069</v>
          </cell>
          <cell r="B7077">
            <v>509054</v>
          </cell>
          <cell r="C7077" t="str">
            <v>TK-8069</v>
          </cell>
          <cell r="D7077" t="str">
            <v>MDELIVERY</v>
          </cell>
          <cell r="E7077" t="str">
            <v>DESPACHO</v>
          </cell>
          <cell r="F7077" t="str">
            <v>EXPRESS</v>
          </cell>
          <cell r="G7077" t="str">
            <v>GRV8069</v>
          </cell>
          <cell r="H7077">
            <v>44959</v>
          </cell>
          <cell r="I7077" t="str">
            <v>ENTREGADO</v>
          </cell>
          <cell r="J7077">
            <v>44964</v>
          </cell>
          <cell r="K7077" t="str">
            <v>OTECEL</v>
          </cell>
          <cell r="L7077" t="str">
            <v>AVDA SIMON BOLIVAR Y VIA NAYON CONJUNTO CORPORATIVO EKOPARK TORRE 3 TELEFONICA</v>
          </cell>
        </row>
        <row r="7078">
          <cell r="A7078" t="str">
            <v>TK-8070</v>
          </cell>
          <cell r="B7078">
            <v>509055</v>
          </cell>
          <cell r="C7078" t="str">
            <v>TK-8070</v>
          </cell>
          <cell r="D7078" t="str">
            <v>MDELIVERY</v>
          </cell>
          <cell r="E7078" t="str">
            <v>DESPACHO</v>
          </cell>
          <cell r="F7078" t="str">
            <v>EXPRESS</v>
          </cell>
          <cell r="G7078" t="str">
            <v>GRV8070</v>
          </cell>
          <cell r="H7078">
            <v>44959</v>
          </cell>
          <cell r="I7078" t="str">
            <v>ENTREGADO</v>
          </cell>
          <cell r="J7078">
            <v>44964</v>
          </cell>
          <cell r="K7078" t="str">
            <v>OTECEL</v>
          </cell>
          <cell r="L7078" t="str">
            <v>AVDA SIMON BOLIVAR Y VIA NAYON CONJUNTO CORPORATIVO EKOPARK TORRE 3 TELEFONICA</v>
          </cell>
        </row>
        <row r="7079">
          <cell r="A7079" t="str">
            <v>MULTI_23_033</v>
          </cell>
          <cell r="B7079">
            <v>509049</v>
          </cell>
          <cell r="C7079" t="str">
            <v>MULTI_23_033</v>
          </cell>
          <cell r="D7079" t="str">
            <v>MULTIVAC</v>
          </cell>
          <cell r="E7079" t="str">
            <v>DESPACHO</v>
          </cell>
          <cell r="G7079" t="str">
            <v>031002004234783</v>
          </cell>
          <cell r="H7079">
            <v>44959</v>
          </cell>
          <cell r="I7079" t="str">
            <v>ENTREGADO</v>
          </cell>
          <cell r="J7079">
            <v>44964</v>
          </cell>
          <cell r="K7079" t="str">
            <v>INDUSTRIA ALIMENTICIA LA CONDESA - INALCO</v>
          </cell>
          <cell r="L7079" t="str">
            <v>CAÑAR RECINTO COYECTOR - EL TAMBO</v>
          </cell>
        </row>
        <row r="7080">
          <cell r="A7080" t="str">
            <v>SOBRE 140</v>
          </cell>
          <cell r="B7080">
            <v>509048</v>
          </cell>
          <cell r="C7080" t="str">
            <v>SOBRE 140</v>
          </cell>
          <cell r="D7080" t="str">
            <v>HYCITE</v>
          </cell>
          <cell r="E7080" t="str">
            <v>DESPACHO</v>
          </cell>
          <cell r="F7080" t="str">
            <v>NORMAL</v>
          </cell>
          <cell r="G7080" t="str">
            <v>ITQ6396</v>
          </cell>
          <cell r="H7080">
            <v>44959</v>
          </cell>
          <cell r="I7080" t="str">
            <v>ENTREGADO</v>
          </cell>
          <cell r="J7080">
            <v>44960</v>
          </cell>
          <cell r="K7080" t="str">
            <v>ALAIN PEREZ CI: 1720309549</v>
          </cell>
          <cell r="L7080" t="str">
            <v>AV. 12 DE OCTUBRE N26-48 Y LINCOLN, EDIFICIO MIRAGE, PISO 7 CIUDAD DE QUITO</v>
          </cell>
        </row>
        <row r="7081">
          <cell r="A7081" t="str">
            <v>23-276</v>
          </cell>
          <cell r="B7081">
            <v>509041</v>
          </cell>
          <cell r="C7081" t="str">
            <v>23-276</v>
          </cell>
          <cell r="D7081" t="str">
            <v>VENTURA</v>
          </cell>
          <cell r="E7081" t="str">
            <v>DESPACHO</v>
          </cell>
          <cell r="F7081" t="str">
            <v>NORMAL</v>
          </cell>
          <cell r="G7081" t="str">
            <v>FT83729</v>
          </cell>
          <cell r="H7081">
            <v>44959</v>
          </cell>
          <cell r="I7081" t="str">
            <v>ENTREGADO</v>
          </cell>
          <cell r="J7081">
            <v>44960</v>
          </cell>
          <cell r="K7081" t="str">
            <v>TOTALREPCAR QUITO</v>
          </cell>
          <cell r="L7081" t="str">
            <v>AV. DE LOS FRESNOS E13-139 Y CARL NIELSEN EDIFICIO TORRES FRASSINO</v>
          </cell>
        </row>
        <row r="7082">
          <cell r="A7082" t="str">
            <v>SG_23_162</v>
          </cell>
          <cell r="B7082">
            <v>509040</v>
          </cell>
          <cell r="C7082" t="str">
            <v>SG_23_162</v>
          </cell>
          <cell r="D7082" t="str">
            <v>SG</v>
          </cell>
          <cell r="E7082" t="str">
            <v>DESPACHO</v>
          </cell>
          <cell r="F7082" t="str">
            <v>NORMAL</v>
          </cell>
          <cell r="G7082" t="str">
            <v>FT83746</v>
          </cell>
          <cell r="H7082">
            <v>44959</v>
          </cell>
          <cell r="I7082" t="str">
            <v>ENTREGADO</v>
          </cell>
          <cell r="J7082">
            <v>44960</v>
          </cell>
          <cell r="K7082" t="str">
            <v>CELIO ALFREDO CALDERON VINTIMILLA</v>
          </cell>
          <cell r="L7082" t="str">
            <v>AV ORDONEZ LASSO Y CEREZOS / CUENCA EDIF. PROCAL</v>
          </cell>
        </row>
        <row r="7083">
          <cell r="A7083" t="str">
            <v>MYD_2023_00153</v>
          </cell>
          <cell r="B7083">
            <v>509038</v>
          </cell>
          <cell r="C7083" t="str">
            <v>MYD_2023_00153</v>
          </cell>
          <cell r="D7083" t="str">
            <v>MYD</v>
          </cell>
          <cell r="E7083" t="str">
            <v>DESPACHO</v>
          </cell>
          <cell r="F7083" t="str">
            <v>NORMAL</v>
          </cell>
          <cell r="G7083" t="str">
            <v>031002004234353</v>
          </cell>
          <cell r="H7083">
            <v>44959</v>
          </cell>
          <cell r="I7083" t="str">
            <v>EN_TRANSITO</v>
          </cell>
          <cell r="J7083">
            <v>44959</v>
          </cell>
          <cell r="K7083" t="str">
            <v>ORTEGA GARCIA KATHERINE LISSETTE</v>
          </cell>
          <cell r="L7083" t="str">
            <v>PUERTO AYORA SANTA CRUZ /GALAPAGOS-EDIFICIO WATER HOME EXPRESS DEPARTAMENTO NUMERO 5</v>
          </cell>
        </row>
        <row r="7084">
          <cell r="A7084" t="str">
            <v>MYD_2023_00154</v>
          </cell>
          <cell r="B7084">
            <v>509039</v>
          </cell>
          <cell r="C7084" t="str">
            <v>MYD_2023_00154</v>
          </cell>
          <cell r="D7084" t="str">
            <v>MYD</v>
          </cell>
          <cell r="E7084" t="str">
            <v>DESPACHO</v>
          </cell>
          <cell r="F7084" t="str">
            <v>NORMAL</v>
          </cell>
          <cell r="G7084" t="str">
            <v>FT83700</v>
          </cell>
          <cell r="H7084">
            <v>44959</v>
          </cell>
          <cell r="I7084" t="str">
            <v>ENTREGADO</v>
          </cell>
          <cell r="J7084">
            <v>44960</v>
          </cell>
          <cell r="K7084" t="str">
            <v>DOLORES MARIANELA LITARDO BRAVO</v>
          </cell>
          <cell r="L7084" t="str">
            <v>GUAMANI ALTO- FRANCISCO CAMPOS Y LEOPOLDO CHAVEZ - CONTACTO: DOLORES MARIANELA LITARDO BRAVO - TELEFONO: 099 512 1444</v>
          </cell>
        </row>
        <row r="7085">
          <cell r="A7085" t="str">
            <v>GAR5448_1</v>
          </cell>
          <cell r="B7085">
            <v>509036</v>
          </cell>
          <cell r="C7085" t="str">
            <v>GAR5448_1</v>
          </cell>
          <cell r="D7085" t="str">
            <v>HYCITE</v>
          </cell>
          <cell r="E7085" t="str">
            <v>DESPACHO</v>
          </cell>
          <cell r="F7085" t="str">
            <v>NORMAL</v>
          </cell>
          <cell r="G7085" t="str">
            <v>031002004234420</v>
          </cell>
          <cell r="H7085">
            <v>44959</v>
          </cell>
          <cell r="I7085" t="str">
            <v>ENTREGADO</v>
          </cell>
          <cell r="J7085">
            <v>44960</v>
          </cell>
          <cell r="K7085" t="str">
            <v>FRANKLIN HERNAN BAZURTO GARCIA</v>
          </cell>
          <cell r="L7085" t="str">
            <v>CALLE SANTA ROSA Y SAN EDUARDO, CASA DE 2 PISOS COLOR BEIGWREJAS BLANCAS/ PROVINCIA: MANABI/ CANTON: PORTOVIEJO/PARROQUIA: PORTOVIEJO</v>
          </cell>
        </row>
        <row r="7086">
          <cell r="A7086" t="str">
            <v>GAR5606_1</v>
          </cell>
          <cell r="B7086">
            <v>509037</v>
          </cell>
          <cell r="C7086" t="str">
            <v>GAR5606_1</v>
          </cell>
          <cell r="D7086" t="str">
            <v>HYCITE</v>
          </cell>
          <cell r="E7086" t="str">
            <v>DESPACHO</v>
          </cell>
          <cell r="F7086" t="str">
            <v>NORMAL</v>
          </cell>
          <cell r="G7086" t="str">
            <v>ITQ6394</v>
          </cell>
          <cell r="H7086">
            <v>44959</v>
          </cell>
          <cell r="I7086" t="str">
            <v>ENTREGADO</v>
          </cell>
          <cell r="J7086">
            <v>44960</v>
          </cell>
          <cell r="K7086" t="str">
            <v>OLGA MARIA MULLO ONA</v>
          </cell>
          <cell r="L7086" t="str">
            <v>SALINAS Y MARIA AUXILIADORA// S1-15</v>
          </cell>
        </row>
        <row r="7087">
          <cell r="A7087" t="str">
            <v>296</v>
          </cell>
          <cell r="B7087">
            <v>509035</v>
          </cell>
          <cell r="C7087" t="str">
            <v>296</v>
          </cell>
          <cell r="D7087" t="str">
            <v>TEKMAN</v>
          </cell>
          <cell r="E7087" t="str">
            <v>DESPACHO</v>
          </cell>
          <cell r="F7087" t="str">
            <v>NORMAL</v>
          </cell>
          <cell r="G7087" t="str">
            <v>83849</v>
          </cell>
          <cell r="H7087">
            <v>44959</v>
          </cell>
          <cell r="I7087" t="str">
            <v>ENTREGADO</v>
          </cell>
          <cell r="J7087">
            <v>44960</v>
          </cell>
          <cell r="K7087" t="str">
            <v>LICEO LOS ANDES</v>
          </cell>
          <cell r="L7087" t="str">
            <v>MAPASINGUE OESTE, AV. PRIMERA Y CALLE 5TA</v>
          </cell>
        </row>
        <row r="7088">
          <cell r="A7088" t="str">
            <v>297</v>
          </cell>
          <cell r="B7088">
            <v>509034</v>
          </cell>
          <cell r="C7088" t="str">
            <v>297</v>
          </cell>
          <cell r="D7088" t="str">
            <v>TEKMAN</v>
          </cell>
          <cell r="E7088" t="str">
            <v>DESPACHO</v>
          </cell>
          <cell r="F7088" t="str">
            <v>NORMAL</v>
          </cell>
          <cell r="G7088" t="str">
            <v>83848</v>
          </cell>
          <cell r="H7088">
            <v>44959</v>
          </cell>
          <cell r="I7088" t="str">
            <v>ENTREGADO</v>
          </cell>
          <cell r="J7088">
            <v>44960</v>
          </cell>
          <cell r="K7088" t="str">
            <v>ANAI</v>
          </cell>
          <cell r="L7088" t="str">
            <v>KM 8 1/2 VÍA DAULE. AVE. JOSÉ GÓMEZ GAULT</v>
          </cell>
        </row>
        <row r="7089">
          <cell r="A7089" t="str">
            <v>98895120</v>
          </cell>
          <cell r="B7089">
            <v>509033</v>
          </cell>
          <cell r="C7089" t="str">
            <v>98895120</v>
          </cell>
          <cell r="D7089" t="str">
            <v>HYCITE</v>
          </cell>
          <cell r="E7089" t="str">
            <v>DESPACHO</v>
          </cell>
          <cell r="F7089" t="str">
            <v>NORMAL</v>
          </cell>
          <cell r="G7089" t="str">
            <v>ITG6384/ 84888</v>
          </cell>
          <cell r="H7089">
            <v>44959</v>
          </cell>
          <cell r="I7089" t="str">
            <v>ENTREGADO</v>
          </cell>
          <cell r="J7089">
            <v>44966</v>
          </cell>
          <cell r="K7089" t="str">
            <v>BETSABE CASTAÑEDA</v>
          </cell>
          <cell r="L7089" t="str">
            <v>KENNEDY NORTE, MZ301 SOLAR 2 EDIFICIO DE 3 PISO, DIAGONAL CONSULADO DE PANAMÁ</v>
          </cell>
        </row>
        <row r="7090">
          <cell r="A7090" t="str">
            <v>2023-01354</v>
          </cell>
          <cell r="B7090">
            <v>509007</v>
          </cell>
          <cell r="C7090" t="str">
            <v>2023-01354</v>
          </cell>
          <cell r="D7090" t="str">
            <v>MOVISTAR</v>
          </cell>
          <cell r="E7090" t="str">
            <v>DESPACHO</v>
          </cell>
          <cell r="F7090" t="str">
            <v>NORMAL</v>
          </cell>
          <cell r="G7090" t="str">
            <v>031080202301354</v>
          </cell>
          <cell r="H7090">
            <v>44959</v>
          </cell>
          <cell r="I7090" t="str">
            <v>ENTREGADO</v>
          </cell>
          <cell r="J7090">
            <v>44960</v>
          </cell>
          <cell r="K7090" t="str">
            <v>MOVIPHONE_GALO PALLAROSO</v>
          </cell>
          <cell r="L7090" t="str">
            <v>AZOGUES.- CACIQUE TENEMAZA 5/13 Y AVDA 24 DE MAYO (CENTRO DE ATENCION MOVISTAR)</v>
          </cell>
        </row>
        <row r="7091">
          <cell r="A7091" t="str">
            <v>4883891</v>
          </cell>
          <cell r="B7091">
            <v>509005</v>
          </cell>
          <cell r="C7091" t="str">
            <v>4883891</v>
          </cell>
          <cell r="D7091" t="str">
            <v>MDELIVERY</v>
          </cell>
          <cell r="E7091" t="str">
            <v>DESPACHO</v>
          </cell>
          <cell r="F7091" t="str">
            <v>NORMAL</v>
          </cell>
          <cell r="G7091" t="str">
            <v>031080004883891</v>
          </cell>
          <cell r="H7091">
            <v>44959</v>
          </cell>
          <cell r="I7091" t="str">
            <v>ENTREGADO</v>
          </cell>
          <cell r="J7091">
            <v>44960</v>
          </cell>
          <cell r="K7091" t="str">
            <v>ILIANA LISSETH RODRIGUEZ GAVILANES</v>
          </cell>
          <cell r="L7091" t="str">
            <v>PASCUALES COOP ASSAD BUCARAM  MZ 266 SL 5</v>
          </cell>
        </row>
        <row r="7092">
          <cell r="A7092" t="str">
            <v>4884000</v>
          </cell>
          <cell r="B7092">
            <v>509006</v>
          </cell>
          <cell r="C7092" t="str">
            <v>4884000</v>
          </cell>
          <cell r="D7092" t="str">
            <v>MDELIVERY</v>
          </cell>
          <cell r="E7092" t="str">
            <v>DESPACHO</v>
          </cell>
          <cell r="F7092" t="str">
            <v>NORMAL</v>
          </cell>
          <cell r="G7092" t="str">
            <v>FT83757</v>
          </cell>
          <cell r="H7092">
            <v>44959</v>
          </cell>
          <cell r="I7092" t="str">
            <v>ENTREGADO</v>
          </cell>
          <cell r="J7092">
            <v>44963</v>
          </cell>
          <cell r="K7092" t="str">
            <v>Ana Gabriela Diaz Rosero</v>
          </cell>
          <cell r="L7092" t="str">
            <v>CALDERON   CALLE DE LAS TORTOLAS E5 95  CALLE ROSA MONTUFAR</v>
          </cell>
        </row>
        <row r="7093">
          <cell r="A7093" t="str">
            <v>20390</v>
          </cell>
          <cell r="B7093">
            <v>508960</v>
          </cell>
          <cell r="C7093" t="str">
            <v>20390</v>
          </cell>
          <cell r="D7093" t="str">
            <v>MDELIVERY</v>
          </cell>
          <cell r="E7093" t="str">
            <v>DESPACHO</v>
          </cell>
          <cell r="F7093" t="str">
            <v>NORMAL</v>
          </cell>
          <cell r="G7093" t="str">
            <v>031080000020390</v>
          </cell>
          <cell r="H7093">
            <v>44959</v>
          </cell>
          <cell r="I7093" t="str">
            <v>ENTREGADO</v>
          </cell>
          <cell r="J7093">
            <v>44963</v>
          </cell>
          <cell r="K7093" t="str">
            <v>EDUARDO ALEXANDER PULECIO CORREA</v>
          </cell>
          <cell r="L7093" t="str">
            <v>CAMILO PONCE CALLE OLMEDO  SN  Y OCTAVA PEATONAL</v>
          </cell>
        </row>
        <row r="7094">
          <cell r="A7094" t="str">
            <v>20731</v>
          </cell>
          <cell r="B7094">
            <v>508961</v>
          </cell>
          <cell r="C7094" t="str">
            <v>20731</v>
          </cell>
          <cell r="D7094" t="str">
            <v>MDELIVERY</v>
          </cell>
          <cell r="E7094" t="str">
            <v>DESPACHO</v>
          </cell>
          <cell r="F7094" t="str">
            <v>DERIVADO PICK UP</v>
          </cell>
          <cell r="G7094" t="str">
            <v>031080000020731</v>
          </cell>
          <cell r="H7094">
            <v>44959</v>
          </cell>
          <cell r="I7094" t="str">
            <v>ENTREGADO</v>
          </cell>
          <cell r="J7094">
            <v>44964</v>
          </cell>
          <cell r="K7094" t="str">
            <v>JUNIOR RIGOBERTO MARISCAL MEDINA</v>
          </cell>
          <cell r="L7094" t="str">
            <v>OFICINA TRAMACO SANTA LEONOR</v>
          </cell>
        </row>
        <row r="7095">
          <cell r="A7095" t="str">
            <v>21149</v>
          </cell>
          <cell r="B7095">
            <v>508962</v>
          </cell>
          <cell r="C7095" t="str">
            <v>21149</v>
          </cell>
          <cell r="D7095" t="str">
            <v>MDELIVERY</v>
          </cell>
          <cell r="E7095" t="str">
            <v>DESPACHO</v>
          </cell>
          <cell r="F7095" t="str">
            <v>NORMAL</v>
          </cell>
          <cell r="G7095" t="str">
            <v>031080000021149</v>
          </cell>
          <cell r="H7095">
            <v>44959</v>
          </cell>
          <cell r="I7095" t="str">
            <v>ENTREGADO</v>
          </cell>
          <cell r="J7095">
            <v>44961</v>
          </cell>
          <cell r="K7095" t="str">
            <v>EDUARDO JOSE  MALLA BELEZACA</v>
          </cell>
          <cell r="L7095" t="str">
            <v>CUMANDA   9 DE OCTUBRE  SN SIMON BOLIVAR</v>
          </cell>
        </row>
        <row r="7096">
          <cell r="A7096" t="str">
            <v>21455</v>
          </cell>
          <cell r="B7096">
            <v>508963</v>
          </cell>
          <cell r="C7096" t="str">
            <v>21455</v>
          </cell>
          <cell r="D7096" t="str">
            <v>MDELIVERY</v>
          </cell>
          <cell r="E7096" t="str">
            <v>DESPACHO</v>
          </cell>
          <cell r="F7096" t="str">
            <v>NORMAL</v>
          </cell>
          <cell r="G7096" t="str">
            <v>FT83792</v>
          </cell>
          <cell r="H7096">
            <v>44959</v>
          </cell>
          <cell r="I7096" t="str">
            <v>ENTREGADO</v>
          </cell>
          <cell r="J7096">
            <v>44960</v>
          </cell>
          <cell r="K7096" t="str">
            <v>JORGE GONZALO TINAJERO BUENO</v>
          </cell>
          <cell r="L7096" t="str">
            <v>INIAQUITO CALLE SAN SALVADOR E7 215 Y LA PRADERA</v>
          </cell>
        </row>
        <row r="7097">
          <cell r="A7097" t="str">
            <v>21536</v>
          </cell>
          <cell r="B7097">
            <v>508964</v>
          </cell>
          <cell r="C7097" t="str">
            <v>21536</v>
          </cell>
          <cell r="D7097" t="str">
            <v>MDELIVERY</v>
          </cell>
          <cell r="E7097" t="str">
            <v>DESPACHO</v>
          </cell>
          <cell r="F7097" t="str">
            <v>DERIVADO PICK UP</v>
          </cell>
          <cell r="G7097" t="str">
            <v>031080000021536</v>
          </cell>
          <cell r="H7097">
            <v>44959</v>
          </cell>
          <cell r="I7097" t="str">
            <v>ENTREGADO</v>
          </cell>
          <cell r="J7097">
            <v>44961</v>
          </cell>
          <cell r="K7097" t="str">
            <v>KATHERINE ESTEFANIA  BASTIDAS TENORIO</v>
          </cell>
          <cell r="L7097" t="str">
            <v>OFICINA TRAMACO MANTA CENTRO DE DISTRIBUCION</v>
          </cell>
        </row>
        <row r="7098">
          <cell r="A7098" t="str">
            <v>21610</v>
          </cell>
          <cell r="B7098">
            <v>508965</v>
          </cell>
          <cell r="C7098" t="str">
            <v>21610</v>
          </cell>
          <cell r="D7098" t="str">
            <v>MDELIVERY</v>
          </cell>
          <cell r="E7098" t="str">
            <v>DESPACHO</v>
          </cell>
          <cell r="F7098" t="str">
            <v>NORMAL</v>
          </cell>
          <cell r="G7098" t="str">
            <v>FT83770</v>
          </cell>
          <cell r="H7098">
            <v>44959</v>
          </cell>
          <cell r="I7098" t="str">
            <v>ENTREGADO</v>
          </cell>
          <cell r="J7098">
            <v>44960</v>
          </cell>
          <cell r="K7098" t="str">
            <v>EDITA MARIBEL ROJAS MOREIRA</v>
          </cell>
          <cell r="L7098" t="str">
            <v>SAN JUAN    CALLE PORTOVIEJO SN CALLE AYACUCHO</v>
          </cell>
        </row>
        <row r="7099">
          <cell r="A7099" t="str">
            <v>21714</v>
          </cell>
          <cell r="B7099">
            <v>508966</v>
          </cell>
          <cell r="C7099" t="str">
            <v>21714</v>
          </cell>
          <cell r="D7099" t="str">
            <v>MDELIVERY</v>
          </cell>
          <cell r="E7099" t="str">
            <v>DESPACHO</v>
          </cell>
          <cell r="F7099" t="str">
            <v>NORMAL</v>
          </cell>
          <cell r="G7099" t="str">
            <v>031080000021714</v>
          </cell>
          <cell r="H7099">
            <v>44959</v>
          </cell>
          <cell r="I7099" t="str">
            <v>ENTREGADO</v>
          </cell>
          <cell r="J7099">
            <v>44964</v>
          </cell>
          <cell r="K7099" t="str">
            <v>ROSA ELVIRA SANAFRIA MEDINA</v>
          </cell>
          <cell r="L7099" t="str">
            <v>ATUNTAQUI CALLE BOLIVAR SN CALLE CALDELARIA O CALLE 16 DE AGOSTO</v>
          </cell>
        </row>
        <row r="7100">
          <cell r="A7100" t="str">
            <v>21715</v>
          </cell>
          <cell r="B7100">
            <v>508967</v>
          </cell>
          <cell r="C7100" t="str">
            <v>21715</v>
          </cell>
          <cell r="D7100" t="str">
            <v>MDELIVERY</v>
          </cell>
          <cell r="E7100" t="str">
            <v>DESPACHO</v>
          </cell>
          <cell r="F7100" t="str">
            <v>DERIVADO PICK UP</v>
          </cell>
          <cell r="G7100" t="str">
            <v>031080000021715</v>
          </cell>
          <cell r="H7100">
            <v>44959</v>
          </cell>
          <cell r="I7100" t="str">
            <v>ENTREGADO</v>
          </cell>
          <cell r="J7100">
            <v>44961</v>
          </cell>
          <cell r="K7100" t="str">
            <v>JOSE ARMANDO  VELEZ JAMA</v>
          </cell>
          <cell r="L7100" t="str">
            <v>OFICINA TRAMACO ESMERALDAS CENTRO DE DISTRIBUCION</v>
          </cell>
        </row>
        <row r="7101">
          <cell r="A7101" t="str">
            <v>21745</v>
          </cell>
          <cell r="B7101">
            <v>508968</v>
          </cell>
          <cell r="C7101" t="str">
            <v>21745</v>
          </cell>
          <cell r="D7101" t="str">
            <v>MDELIVERY</v>
          </cell>
          <cell r="E7101" t="str">
            <v>DESPACHO</v>
          </cell>
          <cell r="F7101" t="str">
            <v>NORMAL</v>
          </cell>
          <cell r="G7101" t="str">
            <v>031080000021745</v>
          </cell>
          <cell r="H7101">
            <v>44959</v>
          </cell>
          <cell r="I7101" t="str">
            <v>ENTREGADO</v>
          </cell>
          <cell r="J7101">
            <v>44960</v>
          </cell>
          <cell r="K7101" t="str">
            <v>CRISTHIAN RAUL MENDOZA CUEVA</v>
          </cell>
          <cell r="L7101" t="str">
            <v>SAN CAMILO VIA A CANIALITO SN VIA VALENCIA</v>
          </cell>
        </row>
        <row r="7102">
          <cell r="A7102" t="str">
            <v>21778</v>
          </cell>
          <cell r="B7102">
            <v>508970</v>
          </cell>
          <cell r="C7102" t="str">
            <v>21778</v>
          </cell>
          <cell r="D7102" t="str">
            <v>MDELIVERY</v>
          </cell>
          <cell r="E7102" t="str">
            <v>DESPACHO</v>
          </cell>
          <cell r="F7102" t="str">
            <v>NORMAL</v>
          </cell>
          <cell r="G7102" t="str">
            <v>FT83788</v>
          </cell>
          <cell r="H7102">
            <v>44959</v>
          </cell>
          <cell r="I7102" t="str">
            <v>ENTREGADO</v>
          </cell>
          <cell r="J7102">
            <v>44960</v>
          </cell>
          <cell r="K7102" t="str">
            <v>JENYFER GISELA AMAGUANA BENAVIDES</v>
          </cell>
          <cell r="L7102" t="str">
            <v>KENNEDY CALLE JOSE FELIX BARREIRO N52 55 CALLE ASUNOS</v>
          </cell>
        </row>
        <row r="7103">
          <cell r="A7103" t="str">
            <v>21803</v>
          </cell>
          <cell r="B7103">
            <v>508971</v>
          </cell>
          <cell r="C7103" t="str">
            <v>21803</v>
          </cell>
          <cell r="D7103" t="str">
            <v>MDELIVERY</v>
          </cell>
          <cell r="E7103" t="str">
            <v>DESPACHO</v>
          </cell>
          <cell r="F7103" t="str">
            <v>NORMAL</v>
          </cell>
          <cell r="G7103" t="str">
            <v>031080000021803</v>
          </cell>
          <cell r="H7103">
            <v>44959</v>
          </cell>
          <cell r="I7103" t="str">
            <v>ENTREGADO</v>
          </cell>
          <cell r="J7103">
            <v>44960</v>
          </cell>
          <cell r="K7103" t="str">
            <v>SERGIO GONZALO  VELEZ LOOR</v>
          </cell>
          <cell r="L7103" t="str">
            <v>QUEVEDO CALLE 7 DE OCTUBRE  SN  10MA CUARTA</v>
          </cell>
        </row>
        <row r="7104">
          <cell r="A7104" t="str">
            <v>21828</v>
          </cell>
          <cell r="B7104">
            <v>508972</v>
          </cell>
          <cell r="C7104" t="str">
            <v>21828</v>
          </cell>
          <cell r="D7104" t="str">
            <v>MDELIVERY</v>
          </cell>
          <cell r="E7104" t="str">
            <v>DESPACHO</v>
          </cell>
          <cell r="F7104" t="str">
            <v>NORMAL</v>
          </cell>
          <cell r="G7104" t="str">
            <v>031080000021828</v>
          </cell>
          <cell r="H7104">
            <v>44959</v>
          </cell>
          <cell r="I7104" t="str">
            <v>ENTREGADO</v>
          </cell>
          <cell r="J7104">
            <v>44964</v>
          </cell>
          <cell r="K7104" t="str">
            <v>CARLOS ADRIAN PARRA MUSO</v>
          </cell>
          <cell r="L7104" t="str">
            <v>HUACHI LORETO CALLE IMBABURA  22 18 CALLE PACCHA</v>
          </cell>
        </row>
        <row r="7105">
          <cell r="A7105" t="str">
            <v>21890</v>
          </cell>
          <cell r="B7105">
            <v>508973</v>
          </cell>
          <cell r="C7105" t="str">
            <v>21890</v>
          </cell>
          <cell r="D7105" t="str">
            <v>MDELIVERY</v>
          </cell>
          <cell r="E7105" t="str">
            <v>DESPACHO</v>
          </cell>
          <cell r="F7105" t="str">
            <v>NORMAL</v>
          </cell>
          <cell r="G7105" t="str">
            <v>031080000021890</v>
          </cell>
          <cell r="H7105">
            <v>44959</v>
          </cell>
          <cell r="I7105" t="str">
            <v>ENTREGADO</v>
          </cell>
          <cell r="J7105">
            <v>44960</v>
          </cell>
          <cell r="K7105" t="str">
            <v>LUIS MARTIN CHANCUSIG TACO</v>
          </cell>
          <cell r="L7105" t="str">
            <v>LA MATRIZ CALLE MANUEL DE JESUS QUIJANO Y ORDONEZ SN CALLE JUAN ABEL ECHEVERRIA</v>
          </cell>
        </row>
        <row r="7106">
          <cell r="A7106" t="str">
            <v>22121</v>
          </cell>
          <cell r="B7106">
            <v>508974</v>
          </cell>
          <cell r="C7106" t="str">
            <v>22121</v>
          </cell>
          <cell r="D7106" t="str">
            <v>MDELIVERY</v>
          </cell>
          <cell r="E7106" t="str">
            <v>DESPACHO</v>
          </cell>
          <cell r="F7106" t="str">
            <v>DERIVADO PICK UP</v>
          </cell>
          <cell r="G7106" t="str">
            <v>031080000022121</v>
          </cell>
          <cell r="H7106">
            <v>44959</v>
          </cell>
          <cell r="I7106" t="str">
            <v>ENTREGADO</v>
          </cell>
          <cell r="J7106">
            <v>44960</v>
          </cell>
          <cell r="K7106" t="str">
            <v>DARIO XAVIER CEVALLOS SUAREZ</v>
          </cell>
          <cell r="L7106" t="str">
            <v>OFICINA TRAMACO TABACUNDO</v>
          </cell>
        </row>
        <row r="7107">
          <cell r="A7107" t="str">
            <v>22233</v>
          </cell>
          <cell r="B7107">
            <v>508975</v>
          </cell>
          <cell r="C7107" t="str">
            <v>22233</v>
          </cell>
          <cell r="D7107" t="str">
            <v>MDELIVERY</v>
          </cell>
          <cell r="E7107" t="str">
            <v>DESPACHO</v>
          </cell>
          <cell r="F7107" t="str">
            <v>NORMAL</v>
          </cell>
          <cell r="G7107" t="str">
            <v>031080000022233</v>
          </cell>
          <cell r="H7107">
            <v>44959</v>
          </cell>
          <cell r="I7107" t="str">
            <v>ENTREGADO</v>
          </cell>
          <cell r="J7107">
            <v>44960</v>
          </cell>
          <cell r="K7107" t="str">
            <v>FANNY RAQUEL CASTILLO VARSALLO</v>
          </cell>
          <cell r="L7107" t="str">
            <v>CHONGON VIA A LA COSTA KM 24 AV LA FORTUNA</v>
          </cell>
        </row>
        <row r="7108">
          <cell r="A7108" t="str">
            <v>22536</v>
          </cell>
          <cell r="B7108">
            <v>508976</v>
          </cell>
          <cell r="C7108" t="str">
            <v>22536</v>
          </cell>
          <cell r="D7108" t="str">
            <v>MDELIVERY</v>
          </cell>
          <cell r="E7108" t="str">
            <v>DESPACHO</v>
          </cell>
          <cell r="F7108" t="str">
            <v>DERIVADO PICK UP</v>
          </cell>
          <cell r="G7108" t="str">
            <v>031080000022536</v>
          </cell>
          <cell r="H7108">
            <v>44959</v>
          </cell>
          <cell r="I7108" t="str">
            <v>DEVOLUCION_EN_PROCESO</v>
          </cell>
          <cell r="J7108">
            <v>44970</v>
          </cell>
          <cell r="K7108" t="str">
            <v>NAYELY DENNYS RUGEL SALAVARRIA</v>
          </cell>
          <cell r="L7108" t="str">
            <v>OFICINA TRAMACO PORTETE</v>
          </cell>
        </row>
        <row r="7109">
          <cell r="A7109" t="str">
            <v>22697</v>
          </cell>
          <cell r="B7109">
            <v>508977</v>
          </cell>
          <cell r="C7109" t="str">
            <v>22697</v>
          </cell>
          <cell r="D7109" t="str">
            <v>MDELIVERY</v>
          </cell>
          <cell r="E7109" t="str">
            <v>DESPACHO</v>
          </cell>
          <cell r="F7109" t="str">
            <v>NORMAL</v>
          </cell>
          <cell r="G7109" t="str">
            <v>FT83838</v>
          </cell>
          <cell r="H7109">
            <v>44959</v>
          </cell>
          <cell r="I7109" t="str">
            <v>ENTREGADO</v>
          </cell>
          <cell r="J7109">
            <v>44960</v>
          </cell>
          <cell r="K7109" t="str">
            <v>EDER LEONARDO BONOSO AROCA</v>
          </cell>
          <cell r="L7109" t="str">
            <v>TARQUI   CALLE   1ER CALLEJON 13 NE  SN AV DE LAS AMERICAS</v>
          </cell>
        </row>
        <row r="7110">
          <cell r="A7110" t="str">
            <v>22699</v>
          </cell>
          <cell r="B7110">
            <v>508978</v>
          </cell>
          <cell r="C7110" t="str">
            <v>22699</v>
          </cell>
          <cell r="D7110" t="str">
            <v>MDELIVERY</v>
          </cell>
          <cell r="E7110" t="str">
            <v>DESPACHO</v>
          </cell>
          <cell r="F7110" t="str">
            <v>DERIVADO PICK UP</v>
          </cell>
          <cell r="G7110" t="str">
            <v>031080000022699</v>
          </cell>
          <cell r="H7110">
            <v>44959</v>
          </cell>
          <cell r="I7110" t="str">
            <v>ENTREGADO</v>
          </cell>
          <cell r="J7110">
            <v>44961</v>
          </cell>
          <cell r="K7110" t="str">
            <v>SILVIA ANGELICA  BRIONES MORA</v>
          </cell>
          <cell r="L7110" t="str">
            <v>OFICINA TRAMACO QUEVEDO</v>
          </cell>
        </row>
        <row r="7111">
          <cell r="A7111" t="str">
            <v>22806</v>
          </cell>
          <cell r="B7111">
            <v>508979</v>
          </cell>
          <cell r="C7111" t="str">
            <v>22806</v>
          </cell>
          <cell r="D7111" t="str">
            <v>MDELIVERY</v>
          </cell>
          <cell r="E7111" t="str">
            <v>DESPACHO</v>
          </cell>
          <cell r="F7111" t="str">
            <v>NORMAL</v>
          </cell>
          <cell r="G7111" t="str">
            <v>FT83814</v>
          </cell>
          <cell r="H7111">
            <v>44959</v>
          </cell>
          <cell r="I7111" t="str">
            <v>ENTREGADO</v>
          </cell>
          <cell r="J7111">
            <v>44960</v>
          </cell>
          <cell r="K7111" t="str">
            <v>JOFFRE ALEXANDER MORALES PLACENCIO</v>
          </cell>
          <cell r="L7111" t="str">
            <v>CARBO CONCEPCION AV 9 DE OCTUBRE SN CALLE RUMICHACA</v>
          </cell>
        </row>
        <row r="7112">
          <cell r="A7112" t="str">
            <v>22810</v>
          </cell>
          <cell r="B7112">
            <v>508980</v>
          </cell>
          <cell r="C7112" t="str">
            <v>22810</v>
          </cell>
          <cell r="D7112" t="str">
            <v>MDELIVERY</v>
          </cell>
          <cell r="E7112" t="str">
            <v>DESPACHO</v>
          </cell>
          <cell r="F7112" t="str">
            <v>NORMAL</v>
          </cell>
          <cell r="G7112" t="str">
            <v>FT83819</v>
          </cell>
          <cell r="H7112">
            <v>44959</v>
          </cell>
          <cell r="I7112" t="str">
            <v>ENTREGADO</v>
          </cell>
          <cell r="J7112">
            <v>44960</v>
          </cell>
          <cell r="K7112" t="str">
            <v>XAVIER ALBERTO SOJOS JARAMILLO</v>
          </cell>
          <cell r="L7112" t="str">
            <v>TARQUI GUAYACANES I ETAPA AV ISIDRO AYORA  MZ 6 SL 10</v>
          </cell>
        </row>
        <row r="7113">
          <cell r="A7113" t="str">
            <v>22817</v>
          </cell>
          <cell r="B7113">
            <v>508981</v>
          </cell>
          <cell r="C7113" t="str">
            <v>22817</v>
          </cell>
          <cell r="D7113" t="str">
            <v>MDELIVERY</v>
          </cell>
          <cell r="E7113" t="str">
            <v>DESPACHO</v>
          </cell>
          <cell r="F7113" t="str">
            <v>NORMAL</v>
          </cell>
          <cell r="G7113" t="str">
            <v>FT83758</v>
          </cell>
          <cell r="H7113">
            <v>44959</v>
          </cell>
          <cell r="I7113" t="str">
            <v>ENTREGADO</v>
          </cell>
          <cell r="J7113">
            <v>44960</v>
          </cell>
          <cell r="K7113" t="str">
            <v>DIEGO FRANCISCO CUEVA CEVALLOS</v>
          </cell>
          <cell r="L7113" t="str">
            <v>JIPIJAPA VIA A NAYON  SN AV SIMON BOLIVAR</v>
          </cell>
        </row>
        <row r="7114">
          <cell r="A7114" t="str">
            <v>22820</v>
          </cell>
          <cell r="B7114">
            <v>508982</v>
          </cell>
          <cell r="C7114" t="str">
            <v>22820</v>
          </cell>
          <cell r="D7114" t="str">
            <v>MDELIVERY</v>
          </cell>
          <cell r="E7114" t="str">
            <v>DESPACHO</v>
          </cell>
          <cell r="F7114" t="str">
            <v>NORMAL</v>
          </cell>
          <cell r="G7114" t="str">
            <v>031080000022820</v>
          </cell>
          <cell r="H7114">
            <v>44959</v>
          </cell>
          <cell r="I7114" t="str">
            <v>ENTREGADO</v>
          </cell>
          <cell r="J7114">
            <v>44965</v>
          </cell>
          <cell r="K7114" t="str">
            <v>DANIEL HERIBERTO QUIJIJE SANCAN</v>
          </cell>
          <cell r="L7114" t="str">
            <v>NOBOL CALLE 24 DE MAYO SN CALLE 6 DE JULIO</v>
          </cell>
        </row>
        <row r="7115">
          <cell r="A7115" t="str">
            <v>3016</v>
          </cell>
          <cell r="B7115">
            <v>508983</v>
          </cell>
          <cell r="C7115" t="str">
            <v>3016</v>
          </cell>
          <cell r="D7115" t="str">
            <v>MDELIVERY</v>
          </cell>
          <cell r="E7115" t="str">
            <v>DESPACHO</v>
          </cell>
          <cell r="F7115" t="str">
            <v>NORMAL</v>
          </cell>
          <cell r="G7115" t="str">
            <v>031080000003016</v>
          </cell>
          <cell r="H7115">
            <v>44959</v>
          </cell>
          <cell r="I7115" t="str">
            <v>ENTREGADO</v>
          </cell>
          <cell r="J7115">
            <v>44960</v>
          </cell>
          <cell r="K7115" t="str">
            <v>SEBASTIAN ALEXANDER TOAPANTA COLOMA</v>
          </cell>
          <cell r="L7115" t="str">
            <v>CUMBAYA   AV DE LOS ESTABLOS   N 60  AV DE LOS CONQUISTADORES</v>
          </cell>
        </row>
        <row r="7116">
          <cell r="A7116" t="str">
            <v>4856834</v>
          </cell>
          <cell r="B7116">
            <v>508984</v>
          </cell>
          <cell r="C7116" t="str">
            <v>4856834</v>
          </cell>
          <cell r="D7116" t="str">
            <v>MDELIVERY</v>
          </cell>
          <cell r="E7116" t="str">
            <v>DESPACHO</v>
          </cell>
          <cell r="F7116" t="str">
            <v>NORMAL</v>
          </cell>
          <cell r="G7116" t="str">
            <v>031080004856834</v>
          </cell>
          <cell r="H7116">
            <v>44959</v>
          </cell>
          <cell r="I7116" t="str">
            <v>ENTREGADO</v>
          </cell>
          <cell r="J7116">
            <v>44960</v>
          </cell>
          <cell r="K7116" t="str">
            <v>TOMALA ARROYO FREDDY PASCAL</v>
          </cell>
          <cell r="L7116" t="str">
            <v>SALINAS   CALLE  ASSAD BUCARAN  SN  CALLE NACIONES UNIDAS</v>
          </cell>
        </row>
        <row r="7117">
          <cell r="A7117" t="str">
            <v>4858411</v>
          </cell>
          <cell r="B7117">
            <v>508985</v>
          </cell>
          <cell r="C7117" t="str">
            <v>4858411</v>
          </cell>
          <cell r="D7117" t="str">
            <v>MDELIVERY</v>
          </cell>
          <cell r="E7117" t="str">
            <v>DESPACHO</v>
          </cell>
          <cell r="F7117" t="str">
            <v>NORMAL</v>
          </cell>
          <cell r="G7117" t="str">
            <v>FT83794</v>
          </cell>
          <cell r="H7117">
            <v>44959</v>
          </cell>
          <cell r="I7117" t="str">
            <v>ENTREGADO</v>
          </cell>
          <cell r="J7117">
            <v>44960</v>
          </cell>
          <cell r="K7117" t="str">
            <v>JOSSELYN SELENA CADENA OBANDO</v>
          </cell>
          <cell r="L7117" t="str">
            <v>SOLANDA CALLE PEDRO LEON  OE4 260  Y FRANCISCO RUEDA</v>
          </cell>
        </row>
        <row r="7118">
          <cell r="A7118" t="str">
            <v>4871942</v>
          </cell>
          <cell r="B7118">
            <v>508986</v>
          </cell>
          <cell r="C7118" t="str">
            <v>4871942</v>
          </cell>
          <cell r="D7118" t="str">
            <v>MDELIVERY</v>
          </cell>
          <cell r="E7118" t="str">
            <v>DESPACHO</v>
          </cell>
          <cell r="F7118" t="str">
            <v>NORMAL</v>
          </cell>
          <cell r="G7118" t="str">
            <v>031080004871942</v>
          </cell>
          <cell r="H7118">
            <v>44959</v>
          </cell>
          <cell r="I7118" t="str">
            <v>ENTREGADO</v>
          </cell>
          <cell r="J7118">
            <v>44960</v>
          </cell>
          <cell r="K7118" t="str">
            <v>TOMALA ARROYO FREDDY PASCAL</v>
          </cell>
          <cell r="L7118" t="str">
            <v>SALINAS     AV ASSAD BUCARAM SN CALLE  NACIONES UNIDAS</v>
          </cell>
        </row>
        <row r="7119">
          <cell r="A7119" t="str">
            <v>4875526</v>
          </cell>
          <cell r="B7119">
            <v>508987</v>
          </cell>
          <cell r="C7119" t="str">
            <v>4875526</v>
          </cell>
          <cell r="D7119" t="str">
            <v>MDELIVERY</v>
          </cell>
          <cell r="E7119" t="str">
            <v>DESPACHO</v>
          </cell>
          <cell r="F7119" t="str">
            <v>DERIVADO PICK UP</v>
          </cell>
          <cell r="G7119" t="str">
            <v>031080004875526</v>
          </cell>
          <cell r="H7119">
            <v>44959</v>
          </cell>
          <cell r="I7119" t="str">
            <v>ENTREGADO</v>
          </cell>
          <cell r="J7119">
            <v>44963</v>
          </cell>
          <cell r="K7119" t="str">
            <v>STALIN RODOLFO MORAN MORAN</v>
          </cell>
          <cell r="L7119" t="str">
            <v>OFICINA TRAMACO QUEVEDO</v>
          </cell>
        </row>
        <row r="7120">
          <cell r="A7120" t="str">
            <v>4879587</v>
          </cell>
          <cell r="B7120">
            <v>508988</v>
          </cell>
          <cell r="C7120" t="str">
            <v>4879587</v>
          </cell>
          <cell r="D7120" t="str">
            <v>MDELIVERY</v>
          </cell>
          <cell r="E7120" t="str">
            <v>DESPACHO</v>
          </cell>
          <cell r="F7120" t="str">
            <v>DERIVADO PICK UP</v>
          </cell>
          <cell r="G7120" t="str">
            <v>031080004879587</v>
          </cell>
          <cell r="H7120">
            <v>44959</v>
          </cell>
          <cell r="I7120" t="str">
            <v>ENTREGADO</v>
          </cell>
          <cell r="J7120">
            <v>44960</v>
          </cell>
          <cell r="K7120" t="str">
            <v>VALENCIA LARA LLAZON EMIRO</v>
          </cell>
          <cell r="L7120" t="str">
            <v>OFICINA TRAMACO QUEVEDO</v>
          </cell>
        </row>
        <row r="7121">
          <cell r="A7121" t="str">
            <v>4881123</v>
          </cell>
          <cell r="B7121">
            <v>508989</v>
          </cell>
          <cell r="C7121" t="str">
            <v>4881123</v>
          </cell>
          <cell r="D7121" t="str">
            <v>MDELIVERY</v>
          </cell>
          <cell r="E7121" t="str">
            <v>DESPACHO</v>
          </cell>
          <cell r="F7121" t="str">
            <v>DERIVADO PICK UP</v>
          </cell>
          <cell r="G7121" t="str">
            <v>031080004881123</v>
          </cell>
          <cell r="H7121">
            <v>44959</v>
          </cell>
          <cell r="I7121" t="str">
            <v>ENTREGADO</v>
          </cell>
          <cell r="J7121">
            <v>44960</v>
          </cell>
          <cell r="K7121" t="str">
            <v>LOOR ZAMBRANO VICTOR ALFONSO</v>
          </cell>
          <cell r="L7121" t="str">
            <v>OFICINA TRAMACO SANTA LEONOR</v>
          </cell>
        </row>
        <row r="7122">
          <cell r="A7122" t="str">
            <v>4881415</v>
          </cell>
          <cell r="B7122">
            <v>508990</v>
          </cell>
          <cell r="C7122" t="str">
            <v>4881415</v>
          </cell>
          <cell r="D7122" t="str">
            <v>MDELIVERY</v>
          </cell>
          <cell r="E7122" t="str">
            <v>DESPACHO</v>
          </cell>
          <cell r="F7122" t="str">
            <v>DERIVADO PICK UP</v>
          </cell>
          <cell r="G7122" t="str">
            <v>031080004881415</v>
          </cell>
          <cell r="H7122">
            <v>44959</v>
          </cell>
          <cell r="I7122" t="str">
            <v>ENTREGADO</v>
          </cell>
          <cell r="J7122">
            <v>44965</v>
          </cell>
          <cell r="K7122" t="str">
            <v>ELIZA MARIANA MORENO TRIVINO</v>
          </cell>
          <cell r="L7122" t="str">
            <v>OFICINA TRAMACO SAN MARINO</v>
          </cell>
        </row>
        <row r="7123">
          <cell r="A7123" t="str">
            <v>4881539</v>
          </cell>
          <cell r="B7123">
            <v>508991</v>
          </cell>
          <cell r="C7123" t="str">
            <v>4881539</v>
          </cell>
          <cell r="D7123" t="str">
            <v>MDELIVERY</v>
          </cell>
          <cell r="E7123" t="str">
            <v>DESPACHO</v>
          </cell>
          <cell r="F7123" t="str">
            <v>NORMAL</v>
          </cell>
          <cell r="G7123" t="str">
            <v>031080004881539</v>
          </cell>
          <cell r="H7123">
            <v>44959</v>
          </cell>
          <cell r="I7123" t="str">
            <v>ENTREGADO</v>
          </cell>
          <cell r="J7123">
            <v>44960</v>
          </cell>
          <cell r="K7123" t="str">
            <v>CHINCHUNA QUISHPE FREDDY BYRON</v>
          </cell>
          <cell r="L7123" t="str">
            <v>CAYAMBE CALLE ROCAFUERTE SN CALLE LIBERTAD</v>
          </cell>
        </row>
        <row r="7124">
          <cell r="A7124" t="str">
            <v>4882165</v>
          </cell>
          <cell r="B7124">
            <v>508992</v>
          </cell>
          <cell r="C7124" t="str">
            <v>4882165</v>
          </cell>
          <cell r="D7124" t="str">
            <v>MDELIVERY</v>
          </cell>
          <cell r="E7124" t="str">
            <v>DESPACHO</v>
          </cell>
          <cell r="F7124" t="str">
            <v>DERIVADO PICK UP</v>
          </cell>
          <cell r="G7124" t="str">
            <v>031080004882165</v>
          </cell>
          <cell r="H7124">
            <v>44959</v>
          </cell>
          <cell r="I7124" t="str">
            <v>ENTREGADO</v>
          </cell>
          <cell r="J7124">
            <v>44960</v>
          </cell>
          <cell r="K7124" t="str">
            <v>NICANOR FERNANDO BACILIO PARRAGA</v>
          </cell>
          <cell r="L7124" t="str">
            <v>OFICINA TRAMACO CENTRO DE DISTRIBUCION VIA A DAULE</v>
          </cell>
        </row>
        <row r="7125">
          <cell r="A7125" t="str">
            <v>4882230</v>
          </cell>
          <cell r="B7125">
            <v>508993</v>
          </cell>
          <cell r="C7125" t="str">
            <v>4882230</v>
          </cell>
          <cell r="D7125" t="str">
            <v>MDELIVERY</v>
          </cell>
          <cell r="E7125" t="str">
            <v>DESPACHO</v>
          </cell>
          <cell r="F7125" t="str">
            <v>NORMAL</v>
          </cell>
          <cell r="G7125" t="str">
            <v>031080004882230</v>
          </cell>
          <cell r="H7125">
            <v>44959</v>
          </cell>
          <cell r="I7125" t="str">
            <v>ENTREGADO</v>
          </cell>
          <cell r="J7125">
            <v>44960</v>
          </cell>
          <cell r="K7125" t="str">
            <v>GAROFALO ZAMBRANO EDDY ALEJANDRO</v>
          </cell>
          <cell r="L7125" t="str">
            <v>EL CARMEN AV 3 DE JULIO SN CALLE VICENTE ROCAFUERTE</v>
          </cell>
        </row>
        <row r="7126">
          <cell r="A7126" t="str">
            <v>4882288</v>
          </cell>
          <cell r="B7126">
            <v>508994</v>
          </cell>
          <cell r="C7126" t="str">
            <v>4882288</v>
          </cell>
          <cell r="D7126" t="str">
            <v>MDELIVERY</v>
          </cell>
          <cell r="E7126" t="str">
            <v>DESPACHO</v>
          </cell>
          <cell r="F7126" t="str">
            <v>NORMAL</v>
          </cell>
          <cell r="G7126" t="str">
            <v>FT83837</v>
          </cell>
          <cell r="H7126">
            <v>44959</v>
          </cell>
          <cell r="I7126" t="str">
            <v>ENTREGADO</v>
          </cell>
          <cell r="J7126">
            <v>44960</v>
          </cell>
          <cell r="K7126" t="str">
            <v>ALEX GINES VILLAVERDE MEDINA</v>
          </cell>
          <cell r="L7126" t="str">
            <v>CARBO CONCEPCION CALLE ELOY ALFARO SN CALLE LUZURIAGA</v>
          </cell>
        </row>
        <row r="7127">
          <cell r="A7127" t="str">
            <v>4882403</v>
          </cell>
          <cell r="B7127">
            <v>508995</v>
          </cell>
          <cell r="C7127" t="str">
            <v>4882403</v>
          </cell>
          <cell r="D7127" t="str">
            <v>MDELIVERY</v>
          </cell>
          <cell r="E7127" t="str">
            <v>DESPACHO</v>
          </cell>
          <cell r="F7127" t="str">
            <v>NORMAL</v>
          </cell>
          <cell r="G7127" t="str">
            <v>031080004882403</v>
          </cell>
          <cell r="H7127">
            <v>44959</v>
          </cell>
          <cell r="I7127" t="str">
            <v>ENTREGADO</v>
          </cell>
          <cell r="J7127">
            <v>44960</v>
          </cell>
          <cell r="K7127" t="str">
            <v>Alexis Rolando Nazate Valles</v>
          </cell>
          <cell r="L7127" t="str">
            <v>EL SAGRARIO   AV ALFREDO PEREZ GUERRERO  SN CALLE SANCHEZ CIFUENTES</v>
          </cell>
        </row>
        <row r="7128">
          <cell r="A7128" t="str">
            <v>4882467</v>
          </cell>
          <cell r="B7128">
            <v>508996</v>
          </cell>
          <cell r="C7128" t="str">
            <v>4882467</v>
          </cell>
          <cell r="D7128" t="str">
            <v>MDELIVERY</v>
          </cell>
          <cell r="E7128" t="str">
            <v>DESPACHO</v>
          </cell>
          <cell r="F7128" t="str">
            <v>NORMAL</v>
          </cell>
          <cell r="G7128" t="str">
            <v>FT83842</v>
          </cell>
          <cell r="H7128">
            <v>44959</v>
          </cell>
          <cell r="I7128" t="str">
            <v>ENTREGADO</v>
          </cell>
          <cell r="J7128">
            <v>44960</v>
          </cell>
          <cell r="K7128" t="str">
            <v>JAMIL IVAN NOLASCO ANDRADE</v>
          </cell>
          <cell r="L7128" t="str">
            <v>TARQUI   CALLE 7MO PSJE 3NE MZ 1412  SOLAR 12  5TO CALLEJON 23 NE</v>
          </cell>
        </row>
        <row r="7129">
          <cell r="A7129" t="str">
            <v>4882852</v>
          </cell>
          <cell r="B7129">
            <v>508997</v>
          </cell>
          <cell r="C7129" t="str">
            <v>4882852</v>
          </cell>
          <cell r="D7129" t="str">
            <v>MDELIVERY</v>
          </cell>
          <cell r="E7129" t="str">
            <v>DESPACHO</v>
          </cell>
          <cell r="F7129" t="str">
            <v>NORMAL</v>
          </cell>
          <cell r="G7129" t="str">
            <v>031080004882852</v>
          </cell>
          <cell r="H7129">
            <v>44959</v>
          </cell>
          <cell r="I7129" t="str">
            <v>ENTREGADO</v>
          </cell>
          <cell r="J7129">
            <v>44964</v>
          </cell>
          <cell r="K7129" t="str">
            <v>JONATHAN JARET MUNOZ MORA</v>
          </cell>
          <cell r="L7129" t="str">
            <v>LA AURORA URB VILLAS DEL REY  ETAPA REY EDUARDO MZ 11 SOLAR 14</v>
          </cell>
        </row>
        <row r="7130">
          <cell r="A7130" t="str">
            <v>4882966</v>
          </cell>
          <cell r="B7130">
            <v>508998</v>
          </cell>
          <cell r="C7130" t="str">
            <v>4882966</v>
          </cell>
          <cell r="D7130" t="str">
            <v>MDELIVERY</v>
          </cell>
          <cell r="E7130" t="str">
            <v>DESPACHO</v>
          </cell>
          <cell r="F7130" t="str">
            <v>NORMAL</v>
          </cell>
          <cell r="G7130" t="str">
            <v>FT83834</v>
          </cell>
          <cell r="H7130">
            <v>44959</v>
          </cell>
          <cell r="I7130" t="str">
            <v>ENTREGADO</v>
          </cell>
          <cell r="J7130">
            <v>44960</v>
          </cell>
          <cell r="K7130" t="str">
            <v>NESTOR LUIS CHACIN CHOURIO</v>
          </cell>
          <cell r="L7130" t="str">
            <v>TARQUI AV ISIDRO AYORA CUEVA  MZ 259F20 SOLAR 2</v>
          </cell>
        </row>
        <row r="7131">
          <cell r="A7131" t="str">
            <v>4883479</v>
          </cell>
          <cell r="B7131">
            <v>508999</v>
          </cell>
          <cell r="C7131" t="str">
            <v>4883479</v>
          </cell>
          <cell r="D7131" t="str">
            <v>MDELIVERY</v>
          </cell>
          <cell r="E7131" t="str">
            <v>DESPACHO</v>
          </cell>
          <cell r="F7131" t="str">
            <v>NORMAL</v>
          </cell>
          <cell r="G7131" t="str">
            <v>FT83836</v>
          </cell>
          <cell r="H7131">
            <v>44959</v>
          </cell>
          <cell r="I7131" t="str">
            <v>ENTREGADO</v>
          </cell>
          <cell r="J7131">
            <v>44960</v>
          </cell>
          <cell r="K7131" t="str">
            <v>Betty Elena Neira Alvarado</v>
          </cell>
          <cell r="L7131" t="str">
            <v>XIMENA AV CAYETANO TARRUEL MZ 12A VILLA 12 CALLE BERTA VALVERDE DE DUARTE</v>
          </cell>
        </row>
        <row r="7132">
          <cell r="A7132" t="str">
            <v>4883600</v>
          </cell>
          <cell r="B7132">
            <v>509000</v>
          </cell>
          <cell r="C7132" t="str">
            <v>4883600</v>
          </cell>
          <cell r="D7132" t="str">
            <v>MDELIVERY</v>
          </cell>
          <cell r="E7132" t="str">
            <v>DESPACHO</v>
          </cell>
          <cell r="F7132" t="str">
            <v>NORMAL</v>
          </cell>
          <cell r="G7132" t="str">
            <v>031080004883600</v>
          </cell>
          <cell r="H7132">
            <v>44959</v>
          </cell>
          <cell r="I7132" t="str">
            <v>ENTREGADO</v>
          </cell>
          <cell r="J7132">
            <v>44965</v>
          </cell>
          <cell r="K7132" t="str">
            <v>ARMIJOS BRAVO JHONATAN DAVID</v>
          </cell>
          <cell r="L7132" t="str">
            <v>SANTO DOMINGO AV DE LOS COLONOS  SN Y CALLE AV KASSAMA</v>
          </cell>
        </row>
        <row r="7133">
          <cell r="A7133" t="str">
            <v>4883640</v>
          </cell>
          <cell r="B7133">
            <v>509001</v>
          </cell>
          <cell r="C7133" t="str">
            <v>4883640</v>
          </cell>
          <cell r="D7133" t="str">
            <v>MDELIVERY</v>
          </cell>
          <cell r="E7133" t="str">
            <v>DESPACHO</v>
          </cell>
          <cell r="F7133" t="str">
            <v>NORMAL</v>
          </cell>
          <cell r="G7133" t="str">
            <v>FT83831</v>
          </cell>
          <cell r="H7133">
            <v>44959</v>
          </cell>
          <cell r="I7133" t="str">
            <v>ENTREGADO</v>
          </cell>
          <cell r="J7133">
            <v>44960</v>
          </cell>
          <cell r="K7133" t="str">
            <v>Jorge Rafael Lopez Reto</v>
          </cell>
          <cell r="L7133" t="str">
            <v>FEBRES CORDERO   CALLE  ECHEANDIA  SN AV 36  NO</v>
          </cell>
        </row>
        <row r="7134">
          <cell r="A7134" t="str">
            <v>4883695</v>
          </cell>
          <cell r="B7134">
            <v>509002</v>
          </cell>
          <cell r="C7134" t="str">
            <v>4883695</v>
          </cell>
          <cell r="D7134" t="str">
            <v>MDELIVERY</v>
          </cell>
          <cell r="E7134" t="str">
            <v>DESPACHO</v>
          </cell>
          <cell r="F7134" t="str">
            <v>NORMAL</v>
          </cell>
          <cell r="G7134" t="str">
            <v>031080004883695</v>
          </cell>
          <cell r="H7134">
            <v>44959</v>
          </cell>
          <cell r="I7134" t="str">
            <v>ENTREGADO</v>
          </cell>
          <cell r="J7134">
            <v>44961</v>
          </cell>
          <cell r="K7134" t="str">
            <v>RODRIGUEZ RIOS ALIRIO DE JESUS</v>
          </cell>
          <cell r="L7134" t="str">
            <v>ZARACAY CALLE GUAYAQUIL SN CALLE IBARRA</v>
          </cell>
        </row>
        <row r="7135">
          <cell r="A7135" t="str">
            <v>4883730</v>
          </cell>
          <cell r="B7135">
            <v>509003</v>
          </cell>
          <cell r="C7135" t="str">
            <v>4883730</v>
          </cell>
          <cell r="D7135" t="str">
            <v>MDELIVERY</v>
          </cell>
          <cell r="E7135" t="str">
            <v>DESPACHO</v>
          </cell>
          <cell r="F7135" t="str">
            <v>NORMAL</v>
          </cell>
          <cell r="G7135" t="str">
            <v>031080004883730</v>
          </cell>
          <cell r="H7135">
            <v>44959</v>
          </cell>
          <cell r="I7135" t="str">
            <v>ENTREGADO</v>
          </cell>
          <cell r="J7135">
            <v>44961</v>
          </cell>
          <cell r="K7135" t="str">
            <v>RODRIGUEZ RIOS ALIRIO DE JESUS</v>
          </cell>
          <cell r="L7135" t="str">
            <v>ZARACAY CALLE GUAYAQUIL SN CALLE IBARRA</v>
          </cell>
        </row>
        <row r="7136">
          <cell r="A7136" t="str">
            <v>4883760</v>
          </cell>
          <cell r="B7136">
            <v>509004</v>
          </cell>
          <cell r="C7136" t="str">
            <v>4883760</v>
          </cell>
          <cell r="D7136" t="str">
            <v>MDELIVERY</v>
          </cell>
          <cell r="E7136" t="str">
            <v>DESPACHO</v>
          </cell>
          <cell r="F7136" t="str">
            <v>NORMAL</v>
          </cell>
          <cell r="G7136" t="str">
            <v>FT83835</v>
          </cell>
          <cell r="H7136">
            <v>44959</v>
          </cell>
          <cell r="I7136" t="str">
            <v>ENTREGADO</v>
          </cell>
          <cell r="J7136">
            <v>44960</v>
          </cell>
          <cell r="K7136" t="str">
            <v>Valeria Melissa Tumbaco Toala</v>
          </cell>
          <cell r="L7136" t="str">
            <v>FEBRES CORDERO CALLE PORTETE DE TARQUI  N 1016 CALLE 30</v>
          </cell>
        </row>
        <row r="7137">
          <cell r="A7137" t="str">
            <v>569295</v>
          </cell>
          <cell r="B7137">
            <v>508953</v>
          </cell>
          <cell r="C7137" t="str">
            <v>569295</v>
          </cell>
          <cell r="D7137" t="str">
            <v>DPW</v>
          </cell>
          <cell r="E7137" t="str">
            <v>DESPACHO</v>
          </cell>
          <cell r="F7137" t="str">
            <v>NORMAL</v>
          </cell>
          <cell r="G7137" t="str">
            <v>FT83709</v>
          </cell>
          <cell r="H7137">
            <v>44959</v>
          </cell>
          <cell r="I7137" t="str">
            <v>ENTREGADO</v>
          </cell>
          <cell r="J7137">
            <v>44960</v>
          </cell>
          <cell r="K7137" t="str">
            <v>COLEGIO CERVANTES</v>
          </cell>
          <cell r="L7137" t="str">
            <v>JOSE PLAZA E1- 199 Y GONZALO PIZARRO, PICHINCHA, QUITO, ECUADOR./VALENTINA GANGOTENA/593998361580///8:00AM-15:00PM//</v>
          </cell>
        </row>
        <row r="7138">
          <cell r="A7138" t="str">
            <v>569302</v>
          </cell>
          <cell r="B7138">
            <v>508954</v>
          </cell>
          <cell r="C7138" t="str">
            <v>569302</v>
          </cell>
          <cell r="D7138" t="str">
            <v>DPW</v>
          </cell>
          <cell r="E7138" t="str">
            <v>DESPACHO</v>
          </cell>
          <cell r="F7138" t="str">
            <v>NORMAL</v>
          </cell>
          <cell r="G7138" t="str">
            <v>FT83710</v>
          </cell>
          <cell r="H7138">
            <v>44959</v>
          </cell>
          <cell r="I7138" t="str">
            <v>ENTREGADO</v>
          </cell>
          <cell r="J7138">
            <v>44960</v>
          </cell>
          <cell r="K7138" t="str">
            <v>UNIDAD EDUCATIVA EL SAUCE</v>
          </cell>
          <cell r="L7138" t="str">
            <v>VIA INTEROCEANICA KM. 12, JUNTO AL CLUB EL NACIONA, TUMBACO, PICHINCHA, QUITO, ECUADOR./MARIA LAURA VALDIVIESO/593 99 973 5529///8:00AM- 15:00PM- DIFICIL ACCESO CAMINO INTERNO //</v>
          </cell>
        </row>
        <row r="7139">
          <cell r="A7139" t="str">
            <v>569327</v>
          </cell>
          <cell r="B7139">
            <v>508955</v>
          </cell>
          <cell r="C7139" t="str">
            <v>569327</v>
          </cell>
          <cell r="D7139" t="str">
            <v>DPW</v>
          </cell>
          <cell r="E7139" t="str">
            <v>DESPACHO</v>
          </cell>
          <cell r="F7139" t="str">
            <v>NORMAL</v>
          </cell>
          <cell r="G7139" t="str">
            <v>FT83711</v>
          </cell>
          <cell r="H7139">
            <v>44959</v>
          </cell>
          <cell r="I7139" t="str">
            <v>ENTREGADO</v>
          </cell>
          <cell r="J7139">
            <v>44960</v>
          </cell>
          <cell r="K7139" t="str">
            <v>SAINT DOMINIC SCHOOL</v>
          </cell>
          <cell r="L7139" t="str">
            <v>CESAR DAVILA N10-222 Y CHARLES DARWIN/MONICA FRANCO/593978717147/// //</v>
          </cell>
        </row>
        <row r="7140">
          <cell r="A7140" t="str">
            <v>569331</v>
          </cell>
          <cell r="B7140">
            <v>508956</v>
          </cell>
          <cell r="C7140" t="str">
            <v>569331</v>
          </cell>
          <cell r="D7140" t="str">
            <v>DPW</v>
          </cell>
          <cell r="E7140" t="str">
            <v>DESPACHO</v>
          </cell>
          <cell r="F7140" t="str">
            <v>NORMAL</v>
          </cell>
          <cell r="G7140" t="str">
            <v>031002004234799</v>
          </cell>
          <cell r="H7140">
            <v>44959</v>
          </cell>
          <cell r="I7140" t="str">
            <v>ENTREGADO</v>
          </cell>
          <cell r="J7140">
            <v>44960</v>
          </cell>
          <cell r="K7140" t="str">
            <v>CORPAR ARRAYANES</v>
          </cell>
          <cell r="L7140" t="str">
            <v>AVENIDA 17 JULIO 10108, LA VICTORIA, IBARRA, IMBABURA, ECUADOR./LORENA ALBUJA/593999781366/// //</v>
          </cell>
        </row>
        <row r="7141">
          <cell r="A7141" t="str">
            <v>Recoleccion_15</v>
          </cell>
          <cell r="B7141">
            <v>508957</v>
          </cell>
          <cell r="C7141" t="str">
            <v>Recoleccion_15</v>
          </cell>
          <cell r="D7141" t="str">
            <v>DPW</v>
          </cell>
          <cell r="E7141" t="str">
            <v>DESPACHO</v>
          </cell>
          <cell r="F7141" t="str">
            <v>NORMAL</v>
          </cell>
          <cell r="G7141" t="str">
            <v>FT83677</v>
          </cell>
          <cell r="H7141">
            <v>44959</v>
          </cell>
          <cell r="I7141" t="str">
            <v>ENTREGADO</v>
          </cell>
          <cell r="J7141">
            <v>44964</v>
          </cell>
          <cell r="K7141" t="str">
            <v>COLEGIO CHARLES DARWIN</v>
          </cell>
          <cell r="L7141" t="str">
            <v xml:space="preserve">JUAN PROCEL OES-15, PROVINCIA PICHINCHA, GUAYAS, QUITO, ECUADOR./BYRON BETANCOURT/593995420060/BYRON BETANCOUR/593995420060/ </v>
          </cell>
        </row>
        <row r="7142">
          <cell r="A7142" t="str">
            <v>9701</v>
          </cell>
          <cell r="B7142">
            <v>508950</v>
          </cell>
          <cell r="C7142" t="str">
            <v>9701</v>
          </cell>
          <cell r="D7142" t="str">
            <v>DEGSO</v>
          </cell>
          <cell r="E7142" t="str">
            <v>DESPACHO</v>
          </cell>
          <cell r="F7142" t="str">
            <v>NORMAL</v>
          </cell>
          <cell r="G7142" t="str">
            <v>FT83707</v>
          </cell>
          <cell r="H7142">
            <v>44959</v>
          </cell>
          <cell r="I7142" t="str">
            <v>ENTREGADO</v>
          </cell>
          <cell r="J7142">
            <v>44960</v>
          </cell>
          <cell r="K7142" t="str">
            <v>JAMES BROWN PHARMA C.A.</v>
          </cell>
          <cell r="L7142" t="str">
            <v>DIRECCION: PIFO AV. INTEROCEANICA KM 23 ½ SECTOR EL ROSAL EN EL HORARIO DE 07:30 AM HASTA 15:00 PM.</v>
          </cell>
        </row>
        <row r="7143">
          <cell r="A7143" t="str">
            <v>53613</v>
          </cell>
          <cell r="B7143">
            <v>508951</v>
          </cell>
          <cell r="C7143" t="str">
            <v>53613</v>
          </cell>
          <cell r="D7143" t="str">
            <v>DEGSO</v>
          </cell>
          <cell r="E7143" t="str">
            <v>DESPACHO</v>
          </cell>
          <cell r="F7143" t="str">
            <v>NORMAL</v>
          </cell>
          <cell r="G7143" t="str">
            <v>FT83708</v>
          </cell>
          <cell r="H7143">
            <v>44959</v>
          </cell>
          <cell r="I7143" t="str">
            <v>ENTREGADO</v>
          </cell>
          <cell r="J7143">
            <v>44960</v>
          </cell>
          <cell r="K7143" t="str">
            <v xml:space="preserve">BAKELSECUADOR S.A.                                                         </v>
          </cell>
          <cell r="L7143" t="str">
            <v>DIRECCION: PIFO - PASAJE MONCAYO S/N Y MANUEL BURBANO. - ATENCION NATALIA PADILLA - TELEFONO: 6051476 EXT. 1401</v>
          </cell>
        </row>
        <row r="7144">
          <cell r="A7144" t="str">
            <v>2492699</v>
          </cell>
          <cell r="B7144">
            <v>508949</v>
          </cell>
          <cell r="C7144" t="str">
            <v>2492699</v>
          </cell>
          <cell r="D7144" t="str">
            <v>MDELIVERY</v>
          </cell>
          <cell r="E7144" t="str">
            <v>DESPACHO</v>
          </cell>
          <cell r="F7144" t="str">
            <v>NORMAL</v>
          </cell>
          <cell r="G7144" t="str">
            <v>FT83797</v>
          </cell>
          <cell r="H7144">
            <v>44959</v>
          </cell>
          <cell r="I7144" t="str">
            <v>ENTREGADO</v>
          </cell>
          <cell r="J7144">
            <v>44960</v>
          </cell>
          <cell r="K7144" t="str">
            <v>Monica Cajiao_COOPERATIVA 14 DE MARZO</v>
          </cell>
          <cell r="L7144" t="str">
            <v>PICHINCHA QUITO RUMINAHUI SAN RAFAEL AV GENERAL ENRIQUEZ sn Y LA CONCORDIA COOPERATIVA DE AHORRO Y CREDITO TEXTIL 14 DE MARZO COAC TEXTIL 14 DE MARZO</v>
          </cell>
        </row>
        <row r="7145">
          <cell r="A7145" t="str">
            <v>2492645</v>
          </cell>
          <cell r="B7145">
            <v>508909</v>
          </cell>
          <cell r="C7145" t="str">
            <v>2492645</v>
          </cell>
          <cell r="D7145" t="str">
            <v>MDELIVERY</v>
          </cell>
          <cell r="E7145" t="str">
            <v>DESPACHO</v>
          </cell>
          <cell r="F7145" t="str">
            <v>DERIVADO PICK UP</v>
          </cell>
          <cell r="G7145" t="str">
            <v>031080002492645</v>
          </cell>
          <cell r="H7145">
            <v>44959</v>
          </cell>
          <cell r="I7145" t="str">
            <v>ENTREGADO</v>
          </cell>
          <cell r="J7145">
            <v>44960</v>
          </cell>
          <cell r="K7145" t="str">
            <v>LENIN BAYARDO QUINONEZ HURTADO_LENIN BAYARDO QUINONEZ HURTADO</v>
          </cell>
          <cell r="L7145" t="str">
            <v>CARCHI RETIRO TRAMACO EXPRESS Bolivar Y Salinas en Calzado Patricio</v>
          </cell>
        </row>
        <row r="7146">
          <cell r="A7146" t="str">
            <v>2492646</v>
          </cell>
          <cell r="B7146">
            <v>508910</v>
          </cell>
          <cell r="C7146" t="str">
            <v>2492646</v>
          </cell>
          <cell r="D7146" t="str">
            <v>MDELIVERY</v>
          </cell>
          <cell r="E7146" t="str">
            <v>DESPACHO</v>
          </cell>
          <cell r="F7146" t="str">
            <v>NORMAL</v>
          </cell>
          <cell r="G7146" t="str">
            <v>031080002492646</v>
          </cell>
          <cell r="H7146">
            <v>44959</v>
          </cell>
          <cell r="I7146" t="str">
            <v>ENTREGADO</v>
          </cell>
          <cell r="J7146">
            <v>44960</v>
          </cell>
          <cell r="K7146" t="str">
            <v>LEONARDO GABRIEL SUAREZ DAVILA_LEONARDO GABRIEL SUAREZ DAVILA</v>
          </cell>
          <cell r="L7146" t="str">
            <v xml:space="preserve">EL ORO PARROQUIA JAMBELI AV CIRCUNVALACION NORTE NGRESA POR LA CALLE LOS ROS Y COGER LA CALLE LOS SAUCES 1 TODO A LA IZQUIERDA ES UNA CAMARONERA GOLD CAMARON COLOR BLANCO UN PISO AL LADO DE CIUDADELA </v>
          </cell>
        </row>
        <row r="7147">
          <cell r="A7147" t="str">
            <v>2492647</v>
          </cell>
          <cell r="B7147">
            <v>508911</v>
          </cell>
          <cell r="C7147" t="str">
            <v>2492647</v>
          </cell>
          <cell r="D7147" t="str">
            <v>MDELIVERY</v>
          </cell>
          <cell r="E7147" t="str">
            <v>DESPACHO</v>
          </cell>
          <cell r="F7147" t="str">
            <v>DERIVADO PICK UP</v>
          </cell>
          <cell r="G7147" t="str">
            <v>031080002492647</v>
          </cell>
          <cell r="H7147">
            <v>44959</v>
          </cell>
          <cell r="I7147" t="str">
            <v>ENTREGADO</v>
          </cell>
          <cell r="J7147">
            <v>44960</v>
          </cell>
          <cell r="K7147" t="str">
            <v>DARWIN LENIN GUILLEN MUNOZ_DARWIN LENIN GUILLEN MUNOZ</v>
          </cell>
          <cell r="L7147" t="str">
            <v xml:space="preserve"> GUAYAS RETIRO AGENCIA TRAMACO VIA DAULE AVE DR HONORATO VaSQUEZ O AVE LAS CASUARINAS Y QUINQUELLAS KM 10 5 ViA A DAULE EN LA LOTIZACIoN INDUSTRIAL INMACONSA MANZANA 5 SOLAR 1 RETIRO AGENCIA TRAMACO V</v>
          </cell>
        </row>
        <row r="7148">
          <cell r="A7148" t="str">
            <v>2492648</v>
          </cell>
          <cell r="B7148">
            <v>508912</v>
          </cell>
          <cell r="C7148" t="str">
            <v>2492648</v>
          </cell>
          <cell r="D7148" t="str">
            <v>MDELIVERY</v>
          </cell>
          <cell r="E7148" t="str">
            <v>DESPACHO</v>
          </cell>
          <cell r="F7148" t="str">
            <v>DERIVADO PICK UP</v>
          </cell>
          <cell r="G7148" t="str">
            <v>031080002492648</v>
          </cell>
          <cell r="H7148">
            <v>44959</v>
          </cell>
          <cell r="I7148" t="str">
            <v>ENTREGADO</v>
          </cell>
          <cell r="J7148">
            <v>44960</v>
          </cell>
          <cell r="K7148" t="str">
            <v>ALEX NORBERTO ESPINOZA BAQUE_ALEX NORBERTO ESPINOZA BAQUE</v>
          </cell>
          <cell r="L7148" t="str">
            <v>GUAYAS RETIRO AGENCIA TRAMACO PORTETE PORTETE 2500 Y TUGURAHUA DIAGONAL A SABOR MANABITA RETIRO AGENCIA TRAMACO PORTETE</v>
          </cell>
        </row>
        <row r="7149">
          <cell r="A7149" t="str">
            <v>2492649</v>
          </cell>
          <cell r="B7149">
            <v>508913</v>
          </cell>
          <cell r="C7149" t="str">
            <v>2492649</v>
          </cell>
          <cell r="D7149" t="str">
            <v>MDELIVERY</v>
          </cell>
          <cell r="E7149" t="str">
            <v>DESPACHO</v>
          </cell>
          <cell r="F7149" t="str">
            <v>NORMAL</v>
          </cell>
          <cell r="G7149" t="str">
            <v>FT83840</v>
          </cell>
          <cell r="H7149">
            <v>44959</v>
          </cell>
          <cell r="I7149" t="str">
            <v>ENTREGADO</v>
          </cell>
          <cell r="J7149">
            <v>44960</v>
          </cell>
          <cell r="K7149" t="str">
            <v>OSCAR GUSTAVO QUIROLA VERA_OSCAR GUSTAVO QUIROLA VERA</v>
          </cell>
          <cell r="L7149" t="str">
            <v xml:space="preserve"> GUAYAS SAUCES 8 CALLE 19A MZ 454 F46 VILLA 12 AV 2 NE CASA DE UN PISO AMARILLA CON REJAS BLANCAS DIAGONAL A LA IGLESIA MARIA ROSA MISTICA COMUNICARSE CON EL CLIENTE ANTES DE IR AL LUGAR </v>
          </cell>
        </row>
        <row r="7150">
          <cell r="A7150" t="str">
            <v>2492650</v>
          </cell>
          <cell r="B7150">
            <v>508914</v>
          </cell>
          <cell r="C7150" t="str">
            <v>2492650</v>
          </cell>
          <cell r="D7150" t="str">
            <v>MDELIVERY</v>
          </cell>
          <cell r="E7150" t="str">
            <v>DESPACHO</v>
          </cell>
          <cell r="F7150" t="str">
            <v>DERIVADO PICK UP</v>
          </cell>
          <cell r="G7150" t="str">
            <v>031080002492650</v>
          </cell>
          <cell r="H7150">
            <v>44959</v>
          </cell>
          <cell r="I7150" t="str">
            <v>ENTREGADO</v>
          </cell>
          <cell r="J7150">
            <v>44960</v>
          </cell>
          <cell r="K7150" t="str">
            <v>ANGEL PATRICIO MACAS LAVANDA_ANGEL PATRICIO MACAS LAVANDA</v>
          </cell>
          <cell r="L7150" t="str">
            <v>EL ORO RETIRO AGENCIA TRAMACO PINAS AV ANGEL SALVADOR OCHOA Y BERNARDO AGUILAR A 300 METROS DEL UPC DE LA POLICIA DE PINAS</v>
          </cell>
        </row>
        <row r="7151">
          <cell r="A7151" t="str">
            <v>2492651</v>
          </cell>
          <cell r="B7151">
            <v>508915</v>
          </cell>
          <cell r="C7151" t="str">
            <v>2492651</v>
          </cell>
          <cell r="D7151" t="str">
            <v>MDELIVERY</v>
          </cell>
          <cell r="E7151" t="str">
            <v>DESPACHO</v>
          </cell>
          <cell r="F7151" t="str">
            <v>NORMAL</v>
          </cell>
          <cell r="G7151" t="str">
            <v>FT83763</v>
          </cell>
          <cell r="H7151">
            <v>44959</v>
          </cell>
          <cell r="I7151" t="str">
            <v>ENTREGADO</v>
          </cell>
          <cell r="J7151">
            <v>44960</v>
          </cell>
          <cell r="K7151" t="str">
            <v xml:space="preserve"> FREIRE CALVACHI FAUSTO GONZALO_ FREIRE CALVACHI FAUSTO GONZALO</v>
          </cell>
          <cell r="L7151" t="str">
            <v>Pichincha Quito Maria Barreto Navarrete lote 89 y Av Simon Bolivar Edificio 3DIMAG</v>
          </cell>
        </row>
        <row r="7152">
          <cell r="A7152" t="str">
            <v>2492652_1</v>
          </cell>
          <cell r="B7152">
            <v>508916</v>
          </cell>
          <cell r="C7152" t="str">
            <v>2492652_1</v>
          </cell>
          <cell r="D7152" t="str">
            <v>MDELIVERY</v>
          </cell>
          <cell r="E7152" t="str">
            <v>DESPACHO</v>
          </cell>
          <cell r="F7152" t="str">
            <v>NORMAL</v>
          </cell>
          <cell r="G7152" t="str">
            <v>031080024926521</v>
          </cell>
          <cell r="H7152">
            <v>44959</v>
          </cell>
          <cell r="I7152" t="str">
            <v>ENTREGADO</v>
          </cell>
          <cell r="J7152">
            <v>44960</v>
          </cell>
          <cell r="K7152" t="str">
            <v>DANNY DEL SALTO FABIAN GUERRERO_GLADYS ESTHELA ASITIMBAY PERALTA</v>
          </cell>
          <cell r="L7152" t="str">
            <v>CALLE CHILE 03 30 Y URUGUAL CIUDADELA INGAHURCO EDIFICIO DE 3 PISOS LATITUD 1 25073593</v>
          </cell>
        </row>
        <row r="7153">
          <cell r="A7153" t="str">
            <v>2492654</v>
          </cell>
          <cell r="B7153">
            <v>508917</v>
          </cell>
          <cell r="C7153" t="str">
            <v>2492654</v>
          </cell>
          <cell r="D7153" t="str">
            <v>MDELIVERY</v>
          </cell>
          <cell r="E7153" t="str">
            <v>DESPACHO</v>
          </cell>
          <cell r="F7153" t="str">
            <v>NORMAL</v>
          </cell>
          <cell r="G7153" t="str">
            <v>031080002492654</v>
          </cell>
          <cell r="H7153">
            <v>44959</v>
          </cell>
          <cell r="I7153" t="str">
            <v>ENTREGADO</v>
          </cell>
          <cell r="J7153">
            <v>44960</v>
          </cell>
          <cell r="K7153" t="str">
            <v>DANNY DEL SALTO FABIAN GUERRERO_JUAN GABRIEL ANDRADE BARRERA</v>
          </cell>
          <cell r="L7153" t="str">
            <v>CALLE CHILE 03 30 Y URUGUAL CIUDADELA INGAHURCO EDIFICIO DE 3 PISOS LATITUD 1 25073593</v>
          </cell>
        </row>
        <row r="7154">
          <cell r="A7154" t="str">
            <v>2492656</v>
          </cell>
          <cell r="B7154">
            <v>508918</v>
          </cell>
          <cell r="C7154" t="str">
            <v>2492656</v>
          </cell>
          <cell r="D7154" t="str">
            <v>MDELIVERY</v>
          </cell>
          <cell r="E7154" t="str">
            <v>DESPACHO</v>
          </cell>
          <cell r="F7154" t="str">
            <v>NORMAL</v>
          </cell>
          <cell r="G7154" t="str">
            <v>031080002492656</v>
          </cell>
          <cell r="H7154">
            <v>44959</v>
          </cell>
          <cell r="I7154" t="str">
            <v>ENTREGADO</v>
          </cell>
          <cell r="J7154">
            <v>44960</v>
          </cell>
          <cell r="K7154" t="str">
            <v xml:space="preserve">DANNY DEL SALTO FABIAN GUERRERO_WOODYCOM CIA LTDA </v>
          </cell>
          <cell r="L7154" t="str">
            <v>CALLE CHILE 03 30 Y URUGUAL CIUDADELA INGAHURCO EDIFICIO DE 3 PISOS LATITUD 1 25073593</v>
          </cell>
        </row>
        <row r="7155">
          <cell r="A7155" t="str">
            <v>2492657</v>
          </cell>
          <cell r="B7155">
            <v>508919</v>
          </cell>
          <cell r="C7155" t="str">
            <v>2492657</v>
          </cell>
          <cell r="D7155" t="str">
            <v>MDELIVERY</v>
          </cell>
          <cell r="E7155" t="str">
            <v>DESPACHO</v>
          </cell>
          <cell r="F7155" t="str">
            <v>NORMAL</v>
          </cell>
          <cell r="G7155" t="str">
            <v>031080002492657</v>
          </cell>
          <cell r="H7155">
            <v>44959</v>
          </cell>
          <cell r="I7155" t="str">
            <v>ENTREGADO</v>
          </cell>
          <cell r="J7155">
            <v>44960</v>
          </cell>
          <cell r="K7155" t="str">
            <v>DANNY DEL SALTO FABIAN GUERRERO_LILIAN JACQUELINE REMACHE SEGOVIA</v>
          </cell>
          <cell r="L7155" t="str">
            <v>CALLE CHILE 03 30 Y URUGUAL CIUDADELA INGAHURCO EDIFICIO DE 3 PISOS LATITUD 1 25073593</v>
          </cell>
        </row>
        <row r="7156">
          <cell r="A7156" t="str">
            <v>2492661</v>
          </cell>
          <cell r="B7156">
            <v>508920</v>
          </cell>
          <cell r="C7156" t="str">
            <v>2492661</v>
          </cell>
          <cell r="D7156" t="str">
            <v>MDELIVERY</v>
          </cell>
          <cell r="E7156" t="str">
            <v>DESPACHO</v>
          </cell>
          <cell r="F7156" t="str">
            <v>NORMAL</v>
          </cell>
          <cell r="G7156" t="str">
            <v>FT84443</v>
          </cell>
          <cell r="H7156">
            <v>44959</v>
          </cell>
          <cell r="I7156" t="str">
            <v>ENTREGADO</v>
          </cell>
          <cell r="J7156">
            <v>44965</v>
          </cell>
          <cell r="K7156" t="str">
            <v>ANOYKAR ASTOR_LUCIA FERNANDA MARINO VILLACIS</v>
          </cell>
          <cell r="L7156" t="str">
            <v>MARIANA DE JESUS CALLE VANCOUVER CON ITALIA EDIF GARCIAS BUENO</v>
          </cell>
        </row>
        <row r="7157">
          <cell r="A7157" t="str">
            <v>2492662</v>
          </cell>
          <cell r="B7157">
            <v>508921</v>
          </cell>
          <cell r="C7157" t="str">
            <v>2492662</v>
          </cell>
          <cell r="D7157" t="str">
            <v>MDELIVERY</v>
          </cell>
          <cell r="E7157" t="str">
            <v>DESPACHO</v>
          </cell>
          <cell r="F7157" t="str">
            <v>NORMAL</v>
          </cell>
          <cell r="G7157" t="str">
            <v>031080002492662</v>
          </cell>
          <cell r="H7157">
            <v>44959</v>
          </cell>
          <cell r="I7157" t="str">
            <v>ENTREGADO</v>
          </cell>
          <cell r="J7157">
            <v>44960</v>
          </cell>
          <cell r="K7157" t="str">
            <v>Carlos Carrera Servio Bermeo y Carlos Cevallos_PORTRANS</v>
          </cell>
          <cell r="L7157" t="str">
            <v>Km 18 5 via Daule frente al campo chino bodegas Agunsa oficinas de Portrans norte</v>
          </cell>
        </row>
        <row r="7158">
          <cell r="A7158" t="str">
            <v>2492663</v>
          </cell>
          <cell r="B7158">
            <v>508922</v>
          </cell>
          <cell r="C7158" t="str">
            <v>2492663</v>
          </cell>
          <cell r="D7158" t="str">
            <v>MDELIVERY</v>
          </cell>
          <cell r="E7158" t="str">
            <v>DESPACHO</v>
          </cell>
          <cell r="F7158" t="str">
            <v>NORMAL</v>
          </cell>
          <cell r="G7158" t="str">
            <v>FT83833</v>
          </cell>
          <cell r="H7158">
            <v>44959</v>
          </cell>
          <cell r="I7158" t="str">
            <v>ENTREGADO</v>
          </cell>
          <cell r="J7158">
            <v>44960</v>
          </cell>
          <cell r="K7158" t="str">
            <v xml:space="preserve">Gabriela Malo_PYCCA S A </v>
          </cell>
          <cell r="L7158" t="str">
            <v xml:space="preserve"> Edificio Pycca 3er piso Of Administracion General Boyaca 1205 y 9 de octubre </v>
          </cell>
        </row>
        <row r="7159">
          <cell r="A7159" t="str">
            <v>2492664</v>
          </cell>
          <cell r="B7159">
            <v>508923</v>
          </cell>
          <cell r="C7159" t="str">
            <v>2492664</v>
          </cell>
          <cell r="D7159" t="str">
            <v>MDELIVERY</v>
          </cell>
          <cell r="E7159" t="str">
            <v>DESPACHO</v>
          </cell>
          <cell r="F7159" t="str">
            <v>NORMAL</v>
          </cell>
          <cell r="G7159" t="str">
            <v>FT83818</v>
          </cell>
          <cell r="H7159">
            <v>44959</v>
          </cell>
          <cell r="I7159" t="str">
            <v>ENTREGADO</v>
          </cell>
          <cell r="J7159">
            <v>44960</v>
          </cell>
          <cell r="K7159" t="str">
            <v xml:space="preserve">Priscila Rugel_HOTEL COLON GUAYAQUIL S A </v>
          </cell>
          <cell r="L7159" t="str">
            <v>Av Francisco de Orellana y Victor Hugo Sicouret Hotel Hilton Colon Dpto de Sistemas</v>
          </cell>
        </row>
        <row r="7160">
          <cell r="A7160" t="str">
            <v>2492665</v>
          </cell>
          <cell r="B7160">
            <v>508924</v>
          </cell>
          <cell r="C7160" t="str">
            <v>2492665</v>
          </cell>
          <cell r="D7160" t="str">
            <v>MDELIVERY</v>
          </cell>
          <cell r="E7160" t="str">
            <v>DESPACHO</v>
          </cell>
          <cell r="F7160" t="str">
            <v>NORMAL</v>
          </cell>
          <cell r="G7160" t="str">
            <v>FT83841</v>
          </cell>
          <cell r="H7160">
            <v>44959</v>
          </cell>
          <cell r="I7160" t="str">
            <v>ENTREGADO</v>
          </cell>
          <cell r="J7160">
            <v>44960</v>
          </cell>
          <cell r="K7160" t="str">
            <v>ESTEFANIA PACHECO_ECUAPRIMAS C LTDA AGENCIA ASESORA PRODUCTORA DE</v>
          </cell>
          <cell r="L7160" t="str">
            <v xml:space="preserve">AV CARLOS JULIO AROSEMENA KM 2 5 OFICINA ECUAPRIMAS GUAYAQUIL </v>
          </cell>
        </row>
        <row r="7161">
          <cell r="A7161" t="str">
            <v>2492666</v>
          </cell>
          <cell r="B7161">
            <v>508925</v>
          </cell>
          <cell r="C7161" t="str">
            <v>2492666</v>
          </cell>
          <cell r="D7161" t="str">
            <v>MDELIVERY</v>
          </cell>
          <cell r="E7161" t="str">
            <v>DESPACHO</v>
          </cell>
          <cell r="F7161" t="str">
            <v>NORMAL</v>
          </cell>
          <cell r="G7161" t="str">
            <v>FT83793</v>
          </cell>
          <cell r="H7161">
            <v>44959</v>
          </cell>
          <cell r="I7161" t="str">
            <v>ENTREGADO</v>
          </cell>
          <cell r="J7161">
            <v>44960</v>
          </cell>
          <cell r="K7161" t="str">
            <v xml:space="preserve">Maria Cristina Detken Salgado_DISTRIVEHIC DISTRIBUIDORA DE VEHICULOS S A </v>
          </cell>
          <cell r="L7161" t="str">
            <v>Jipijapa Av de los Granados E11 67 y de las Hiedras esq Edif Corporacion Maresa 5to piso</v>
          </cell>
        </row>
        <row r="7162">
          <cell r="A7162" t="str">
            <v>2492669</v>
          </cell>
          <cell r="B7162">
            <v>508926</v>
          </cell>
          <cell r="C7162" t="str">
            <v>2492669</v>
          </cell>
          <cell r="D7162" t="str">
            <v>MDELIVERY</v>
          </cell>
          <cell r="E7162" t="str">
            <v>DESPACHO</v>
          </cell>
          <cell r="F7162" t="str">
            <v>NORMAL</v>
          </cell>
          <cell r="G7162" t="str">
            <v>031080002492669</v>
          </cell>
          <cell r="H7162">
            <v>44959</v>
          </cell>
          <cell r="I7162" t="str">
            <v>ENTREGADO</v>
          </cell>
          <cell r="J7162">
            <v>44960</v>
          </cell>
          <cell r="K7162" t="str">
            <v>Maria Saltos_CONSERVAS ISABEL ECUATORIANA SA</v>
          </cell>
          <cell r="L7162" t="str">
            <v>Calle 125 y avenida 103 Los Esteros</v>
          </cell>
        </row>
        <row r="7163">
          <cell r="A7163" t="str">
            <v>2492670</v>
          </cell>
          <cell r="B7163">
            <v>508927</v>
          </cell>
          <cell r="C7163" t="str">
            <v>2492670</v>
          </cell>
          <cell r="D7163" t="str">
            <v>MDELIVERY</v>
          </cell>
          <cell r="E7163" t="str">
            <v>DESPACHO</v>
          </cell>
          <cell r="F7163" t="str">
            <v>NORMAL</v>
          </cell>
          <cell r="G7163" t="str">
            <v>FT83768</v>
          </cell>
          <cell r="H7163">
            <v>44959</v>
          </cell>
          <cell r="I7163" t="str">
            <v>ENTREGADO</v>
          </cell>
          <cell r="J7163">
            <v>44964</v>
          </cell>
          <cell r="K7163" t="str">
            <v xml:space="preserve">AIDA GOMEZ_QUITO AIRPORT MANAGEMENT ECUADOR QUIAMAECUADOR S A </v>
          </cell>
          <cell r="L7163" t="str">
            <v>Aeropuerto Mariscal Sucre Oficinas Quiport Edificio QAC</v>
          </cell>
        </row>
        <row r="7164">
          <cell r="A7164" t="str">
            <v>2492671</v>
          </cell>
          <cell r="B7164">
            <v>508928</v>
          </cell>
          <cell r="C7164" t="str">
            <v>2492671</v>
          </cell>
          <cell r="D7164" t="str">
            <v>MDELIVERY</v>
          </cell>
          <cell r="E7164" t="str">
            <v>DESPACHO</v>
          </cell>
          <cell r="F7164" t="str">
            <v>NORMAL</v>
          </cell>
          <cell r="G7164" t="str">
            <v>FT83790</v>
          </cell>
          <cell r="H7164">
            <v>44959</v>
          </cell>
          <cell r="I7164" t="str">
            <v>ENTREGADO</v>
          </cell>
          <cell r="J7164">
            <v>44960</v>
          </cell>
          <cell r="K7164" t="str">
            <v>VICKY MUELA_COMITE DE EMPRESA DE LOS TRABAJADORES DE LA EMPRESA</v>
          </cell>
          <cell r="L7164" t="str">
            <v>Via AmaguaNa km 25 empresa FV</v>
          </cell>
        </row>
        <row r="7165">
          <cell r="A7165" t="str">
            <v>2492672</v>
          </cell>
          <cell r="B7165">
            <v>508929</v>
          </cell>
          <cell r="C7165" t="str">
            <v>2492672</v>
          </cell>
          <cell r="D7165" t="str">
            <v>MDELIVERY</v>
          </cell>
          <cell r="E7165" t="str">
            <v>DESPACHO</v>
          </cell>
          <cell r="F7165" t="str">
            <v>NORMAL</v>
          </cell>
          <cell r="G7165" t="str">
            <v>FT83764/FT84487</v>
          </cell>
          <cell r="H7165">
            <v>44959</v>
          </cell>
          <cell r="I7165" t="str">
            <v>ENTREGADO</v>
          </cell>
          <cell r="J7165">
            <v>44965</v>
          </cell>
          <cell r="K7165" t="str">
            <v>JESUS CRESPO_COMERCIALIZADORA TRAMA COLOR MULTITEXTIL CIA LTDA</v>
          </cell>
          <cell r="L7165" t="str">
            <v>PICHINCHA, QUITO, AUTOPISTA MANUEL CORDOVA GALARZA N3-843, ENTRADA A GALPONES MADEVAL (POMASQUI)</v>
          </cell>
        </row>
        <row r="7166">
          <cell r="A7166" t="str">
            <v>2492673</v>
          </cell>
          <cell r="B7166">
            <v>508930</v>
          </cell>
          <cell r="C7166" t="str">
            <v>2492673</v>
          </cell>
          <cell r="D7166" t="str">
            <v>MDELIVERY</v>
          </cell>
          <cell r="E7166" t="str">
            <v>DESPACHO</v>
          </cell>
          <cell r="F7166" t="str">
            <v>NORMAL</v>
          </cell>
          <cell r="G7166" t="str">
            <v>FT83815</v>
          </cell>
          <cell r="H7166">
            <v>44959</v>
          </cell>
          <cell r="I7166" t="str">
            <v>ENTREGADO</v>
          </cell>
          <cell r="J7166">
            <v>44964</v>
          </cell>
          <cell r="K7166" t="str">
            <v>OCHOA PASACA BAYRON YOVANNY_OCHOA PASACA BAYRON YOVANNY</v>
          </cell>
          <cell r="L7166" t="str">
            <v>AV. PEDRO VICENTE MALDONADO, Y CONDOR ÑAN, CONFITERIA AKAI. SE ENVIA COORDENADAS POR CORREO</v>
          </cell>
        </row>
        <row r="7167">
          <cell r="A7167" t="str">
            <v>2492674</v>
          </cell>
          <cell r="B7167">
            <v>508931</v>
          </cell>
          <cell r="C7167" t="str">
            <v>2492674</v>
          </cell>
          <cell r="D7167" t="str">
            <v>MDELIVERY</v>
          </cell>
          <cell r="E7167" t="str">
            <v>DESPACHO</v>
          </cell>
          <cell r="F7167" t="str">
            <v>NORMAL</v>
          </cell>
          <cell r="G7167" t="str">
            <v>FT83789</v>
          </cell>
          <cell r="H7167">
            <v>44959</v>
          </cell>
          <cell r="I7167" t="str">
            <v>ENTREGADO</v>
          </cell>
          <cell r="J7167">
            <v>44960</v>
          </cell>
          <cell r="K7167" t="str">
            <v>Rene Giovany Gongora_BANCO DE LA PRODUCCION S A PRODUBANCO</v>
          </cell>
          <cell r="L7167" t="str">
            <v>Av Simon Bolivar y Via a Nayon Centro Corporativo Ekopark Torre 1 PRODUBANCO</v>
          </cell>
        </row>
        <row r="7168">
          <cell r="A7168" t="str">
            <v>2492677</v>
          </cell>
          <cell r="B7168">
            <v>508932</v>
          </cell>
          <cell r="C7168" t="str">
            <v>2492677</v>
          </cell>
          <cell r="D7168" t="str">
            <v>MDELIVERY</v>
          </cell>
          <cell r="E7168" t="str">
            <v>DESPACHO</v>
          </cell>
          <cell r="F7168" t="str">
            <v>NORMAL</v>
          </cell>
          <cell r="G7168" t="str">
            <v>FT83791</v>
          </cell>
          <cell r="H7168">
            <v>44959</v>
          </cell>
          <cell r="I7168" t="str">
            <v>ENTREGADO</v>
          </cell>
          <cell r="J7168">
            <v>44960</v>
          </cell>
          <cell r="K7168" t="str">
            <v>Rene Giovany Gongora_BANCO DE LA PRODUCCION S A PRODUBANCO</v>
          </cell>
          <cell r="L7168" t="str">
            <v>Av Simon Bolivar y Via a Nayon Centro Corporativo Ekopark Torre 1 PRODUBANCO</v>
          </cell>
        </row>
        <row r="7169">
          <cell r="A7169" t="str">
            <v>2492680</v>
          </cell>
          <cell r="B7169">
            <v>508933</v>
          </cell>
          <cell r="C7169" t="str">
            <v>2492680</v>
          </cell>
          <cell r="D7169" t="str">
            <v>MDELIVERY</v>
          </cell>
          <cell r="E7169" t="str">
            <v>DESPACHO</v>
          </cell>
          <cell r="F7169" t="str">
            <v>NORMAL</v>
          </cell>
          <cell r="G7169" t="str">
            <v>031080002492680</v>
          </cell>
          <cell r="H7169">
            <v>44959</v>
          </cell>
          <cell r="I7169" t="str">
            <v>ENTREGADO</v>
          </cell>
          <cell r="J7169">
            <v>44960</v>
          </cell>
          <cell r="K7169" t="str">
            <v>Edgar Arellano_ALIMENTOS YUPI S A</v>
          </cell>
          <cell r="L7169" t="str">
            <v xml:space="preserve">GUAYAS GUAYAQUIL Km 10 5 via Daule Parque Industrial Inmaconsa </v>
          </cell>
        </row>
        <row r="7170">
          <cell r="A7170" t="str">
            <v>2492681</v>
          </cell>
          <cell r="B7170">
            <v>508934</v>
          </cell>
          <cell r="C7170" t="str">
            <v>2492681</v>
          </cell>
          <cell r="D7170" t="str">
            <v>MDELIVERY</v>
          </cell>
          <cell r="E7170" t="str">
            <v>DESPACHO</v>
          </cell>
          <cell r="F7170" t="str">
            <v>NORMAL</v>
          </cell>
          <cell r="G7170" t="str">
            <v>FT83832</v>
          </cell>
          <cell r="H7170">
            <v>44959</v>
          </cell>
          <cell r="I7170" t="str">
            <v>ENTREGADO</v>
          </cell>
          <cell r="J7170">
            <v>44960</v>
          </cell>
          <cell r="K7170" t="str">
            <v xml:space="preserve">Carlos Espinoza_BOCKSEE S A </v>
          </cell>
          <cell r="L7170" t="str">
            <v xml:space="preserve"> PLAZA LAGOS TOWN CENTER KM 6 5 OFICINA 4 RESTAURANTE EL CORTE </v>
          </cell>
        </row>
        <row r="7171">
          <cell r="A7171" t="str">
            <v>2492683</v>
          </cell>
          <cell r="B7171">
            <v>508935</v>
          </cell>
          <cell r="C7171" t="str">
            <v>2492683</v>
          </cell>
          <cell r="D7171" t="str">
            <v>MDELIVERY</v>
          </cell>
          <cell r="E7171" t="str">
            <v>DESPACHO</v>
          </cell>
          <cell r="F7171" t="str">
            <v>NORMAL</v>
          </cell>
          <cell r="G7171" t="str">
            <v>FT83839</v>
          </cell>
          <cell r="H7171">
            <v>44959</v>
          </cell>
          <cell r="I7171" t="str">
            <v>ENTREGADO</v>
          </cell>
          <cell r="J7171">
            <v>44960</v>
          </cell>
          <cell r="K7171" t="str">
            <v>Ronald Javier Ramirez Piza_UNIVERSIDAD CATOLICA DE SANTIAGO DE GUAYAQUIL</v>
          </cell>
          <cell r="L7171" t="str">
            <v xml:space="preserve"> GUAYAS GUAYAQUIL Universidad Catolica av Carlos J Arosemena km 1 5 frente a guayarte a lado de ferroviaria ingresando en el area de Desarrollo Tecnologico Parqueo donde se encuentra el Banco Pichinch</v>
          </cell>
        </row>
        <row r="7172">
          <cell r="A7172" t="str">
            <v>2492684</v>
          </cell>
          <cell r="B7172">
            <v>508936</v>
          </cell>
          <cell r="C7172" t="str">
            <v>2492684</v>
          </cell>
          <cell r="D7172" t="str">
            <v>MDELIVERY</v>
          </cell>
          <cell r="E7172" t="str">
            <v>DESPACHO</v>
          </cell>
          <cell r="F7172" t="str">
            <v>NORMAL</v>
          </cell>
          <cell r="G7172" t="str">
            <v>FT83796</v>
          </cell>
          <cell r="H7172">
            <v>44959</v>
          </cell>
          <cell r="I7172" t="str">
            <v>ENTREGADO</v>
          </cell>
          <cell r="J7172">
            <v>44960</v>
          </cell>
          <cell r="K7172" t="str">
            <v xml:space="preserve">Mayra ProaNo_PECKSAMBIENTE S A </v>
          </cell>
          <cell r="L7172" t="str">
            <v xml:space="preserve"> Calle Barbara Esparza No 4 y Santa Ines Conjunto indigo Gardens </v>
          </cell>
        </row>
        <row r="7173">
          <cell r="A7173" t="str">
            <v>2492685</v>
          </cell>
          <cell r="B7173">
            <v>508937</v>
          </cell>
          <cell r="C7173" t="str">
            <v>2492685</v>
          </cell>
          <cell r="D7173" t="str">
            <v>MDELIVERY</v>
          </cell>
          <cell r="E7173" t="str">
            <v>DESPACHO</v>
          </cell>
          <cell r="F7173" t="str">
            <v>NORMAL</v>
          </cell>
          <cell r="G7173" t="str">
            <v>FT83765</v>
          </cell>
          <cell r="H7173">
            <v>44959</v>
          </cell>
          <cell r="I7173" t="str">
            <v>ENTREGADO</v>
          </cell>
          <cell r="J7173">
            <v>44960</v>
          </cell>
          <cell r="K7173" t="str">
            <v xml:space="preserve">MARGARITA CAHUASQUI SUPERVISORA DE WORKFORCE S A _WORKFORCE S A </v>
          </cell>
          <cell r="L7173" t="str">
            <v>CUMBAYA UNIVERSIDAD SAN FRANCISCO Diego de Robles y Via Interoceanica</v>
          </cell>
        </row>
        <row r="7174">
          <cell r="A7174" t="str">
            <v>2492686</v>
          </cell>
          <cell r="B7174">
            <v>508938</v>
          </cell>
          <cell r="C7174" t="str">
            <v>2492686</v>
          </cell>
          <cell r="D7174" t="str">
            <v>MDELIVERY</v>
          </cell>
          <cell r="E7174" t="str">
            <v>DESPACHO</v>
          </cell>
          <cell r="F7174" t="str">
            <v>NORMAL</v>
          </cell>
          <cell r="G7174" t="str">
            <v>031080002492686</v>
          </cell>
          <cell r="H7174">
            <v>44959</v>
          </cell>
          <cell r="I7174" t="str">
            <v>ENTREGADO</v>
          </cell>
          <cell r="J7174">
            <v>44960</v>
          </cell>
          <cell r="K7174" t="str">
            <v>COBENA COBENA GEORGE NERY_COBENA COBENA GEORGE NERY</v>
          </cell>
          <cell r="L7174" t="str">
            <v>CALLE PIURA Y SANTA MARIA COOP 20 DE OCTUBRE CASA 84</v>
          </cell>
        </row>
        <row r="7175">
          <cell r="A7175" t="str">
            <v>2492687</v>
          </cell>
          <cell r="B7175">
            <v>508939</v>
          </cell>
          <cell r="C7175" t="str">
            <v>2492687</v>
          </cell>
          <cell r="D7175" t="str">
            <v>MDELIVERY</v>
          </cell>
          <cell r="E7175" t="str">
            <v>DESPACHO</v>
          </cell>
          <cell r="F7175" t="str">
            <v>NORMAL</v>
          </cell>
          <cell r="G7175" t="str">
            <v>FT83760</v>
          </cell>
          <cell r="H7175">
            <v>44959</v>
          </cell>
          <cell r="I7175" t="str">
            <v>ENTREGADO</v>
          </cell>
          <cell r="J7175">
            <v>44960</v>
          </cell>
          <cell r="K7175" t="str">
            <v>Jesus Crespo_TEXTILES COTOPAXI XPOTEXTIL CIA LTDA</v>
          </cell>
          <cell r="L7175" t="str">
            <v>PICHINCHA QUITO autopista manuel cordova galarza n3 843 entrada a galpones Madeval Pomasqui</v>
          </cell>
        </row>
        <row r="7176">
          <cell r="A7176" t="str">
            <v>2492688</v>
          </cell>
          <cell r="B7176">
            <v>508940</v>
          </cell>
          <cell r="C7176" t="str">
            <v>2492688</v>
          </cell>
          <cell r="D7176" t="str">
            <v>MDELIVERY</v>
          </cell>
          <cell r="E7176" t="str">
            <v>DESPACHO</v>
          </cell>
          <cell r="F7176" t="str">
            <v>NORMAL</v>
          </cell>
          <cell r="G7176" t="str">
            <v>FT83795</v>
          </cell>
          <cell r="H7176">
            <v>44959</v>
          </cell>
          <cell r="I7176" t="str">
            <v>ENTREGADO</v>
          </cell>
          <cell r="J7176">
            <v>44960</v>
          </cell>
          <cell r="K7176" t="str">
            <v>MARIANGEL MARTINEZ_LUCIA VINUEZA CIA LTDA</v>
          </cell>
          <cell r="L7176" t="str">
            <v>CUMBAYA Urb Santa Lucia Av Interoceanica Calle G Av Oswaldo Guayasamin Local Lucia ITALIA</v>
          </cell>
        </row>
        <row r="7177">
          <cell r="A7177" t="str">
            <v>2492689</v>
          </cell>
          <cell r="B7177">
            <v>508941</v>
          </cell>
          <cell r="C7177" t="str">
            <v>2492689</v>
          </cell>
          <cell r="D7177" t="str">
            <v>MDELIVERY</v>
          </cell>
          <cell r="E7177" t="str">
            <v>DESPACHO</v>
          </cell>
          <cell r="F7177" t="str">
            <v>NORMAL</v>
          </cell>
          <cell r="G7177" t="str">
            <v>FT83759</v>
          </cell>
          <cell r="H7177">
            <v>44959</v>
          </cell>
          <cell r="I7177" t="str">
            <v>ENTREGADO</v>
          </cell>
          <cell r="J7177">
            <v>44960</v>
          </cell>
          <cell r="K7177" t="str">
            <v>Freddy Pachacama_SEGUROS DEL PICHINCHA S A COMPANIA DE SEGUROS Y REASEGUROS</v>
          </cell>
          <cell r="L7177" t="str">
            <v xml:space="preserve">Av Gonzales Suarez N32 346 y CoruNa 2do piso </v>
          </cell>
        </row>
        <row r="7178">
          <cell r="A7178" t="str">
            <v>2492690</v>
          </cell>
          <cell r="B7178">
            <v>508942</v>
          </cell>
          <cell r="C7178" t="str">
            <v>2492690</v>
          </cell>
          <cell r="D7178" t="str">
            <v>MDELIVERY</v>
          </cell>
          <cell r="E7178" t="str">
            <v>DESPACHO</v>
          </cell>
          <cell r="F7178" t="str">
            <v>NORMAL</v>
          </cell>
          <cell r="G7178" t="str">
            <v>031080002492690</v>
          </cell>
          <cell r="H7178">
            <v>44959</v>
          </cell>
          <cell r="I7178" t="str">
            <v>ENTREGADO</v>
          </cell>
          <cell r="J7178">
            <v>44964</v>
          </cell>
          <cell r="K7178" t="str">
            <v>Rebeca Briones_ LABORATORIOS SIEGFRIED S A</v>
          </cell>
          <cell r="L7178" t="str">
            <v>Kilometro 9 5 via Daule frente al Regimiento Huancavilca SN Manzana 8 Solar 7</v>
          </cell>
        </row>
        <row r="7179">
          <cell r="A7179" t="str">
            <v>2492691</v>
          </cell>
          <cell r="B7179">
            <v>508943</v>
          </cell>
          <cell r="C7179" t="str">
            <v>2492691</v>
          </cell>
          <cell r="D7179" t="str">
            <v>MDELIVERY</v>
          </cell>
          <cell r="E7179" t="str">
            <v>DESPACHO</v>
          </cell>
          <cell r="F7179" t="str">
            <v>NORMAL</v>
          </cell>
          <cell r="G7179" t="str">
            <v>FT83766</v>
          </cell>
          <cell r="H7179">
            <v>44959</v>
          </cell>
          <cell r="I7179" t="str">
            <v>ENTREGADO</v>
          </cell>
          <cell r="J7179">
            <v>44964</v>
          </cell>
          <cell r="K7179" t="str">
            <v>Lucy Viviana Perez Arizaga CI 0801995408_UNIVERSIDAD UTE</v>
          </cell>
          <cell r="L7179" t="str">
            <v>BUERGOIS N34 102 Y RUMIPAMBA</v>
          </cell>
        </row>
        <row r="7180">
          <cell r="A7180" t="str">
            <v>2492693</v>
          </cell>
          <cell r="B7180">
            <v>508944</v>
          </cell>
          <cell r="C7180" t="str">
            <v>2492693</v>
          </cell>
          <cell r="D7180" t="str">
            <v>MDELIVERY</v>
          </cell>
          <cell r="E7180" t="str">
            <v>DESPACHO</v>
          </cell>
          <cell r="F7180" t="str">
            <v>NORMAL</v>
          </cell>
          <cell r="G7180" t="str">
            <v>IC6408</v>
          </cell>
          <cell r="H7180">
            <v>44959</v>
          </cell>
          <cell r="I7180" t="str">
            <v>ENTREGADO</v>
          </cell>
          <cell r="J7180">
            <v>44960</v>
          </cell>
          <cell r="K7180" t="str">
            <v xml:space="preserve">JOHANNA TAPIA y o Fernanda Avila_CLINICA DE ESPECIALIDADES MEDICAS SANTA INES S A </v>
          </cell>
          <cell r="L7180" t="str">
            <v>DANIEL CORDOVA 2 67 Y AGUSTIN CUEVA EN CLINICA SANTA INES EN OFICINAS DE GERENCIA CUENCA AZUAY</v>
          </cell>
        </row>
        <row r="7181">
          <cell r="A7181" t="str">
            <v>2492694</v>
          </cell>
          <cell r="B7181">
            <v>508945</v>
          </cell>
          <cell r="C7181" t="str">
            <v>2492694</v>
          </cell>
          <cell r="D7181" t="str">
            <v>MDELIVERY</v>
          </cell>
          <cell r="E7181" t="str">
            <v>DESPACHO</v>
          </cell>
          <cell r="F7181" t="str">
            <v>NORMAL</v>
          </cell>
          <cell r="G7181" t="str">
            <v>IC6397</v>
          </cell>
          <cell r="H7181">
            <v>44959</v>
          </cell>
          <cell r="I7181" t="str">
            <v>ENTREGADO</v>
          </cell>
          <cell r="J7181">
            <v>44960</v>
          </cell>
          <cell r="K7181" t="str">
            <v>MARJORIE BARZALLO_COBROSEGURO COBSEG SA</v>
          </cell>
          <cell r="L7181" t="str">
            <v>JAIME ROLDOS EDIFICIO EL CONSORCIO OFICINA 410</v>
          </cell>
        </row>
        <row r="7182">
          <cell r="A7182" t="str">
            <v>2492696</v>
          </cell>
          <cell r="B7182">
            <v>508946</v>
          </cell>
          <cell r="C7182" t="str">
            <v>2492696</v>
          </cell>
          <cell r="D7182" t="str">
            <v>MDELIVERY</v>
          </cell>
          <cell r="E7182" t="str">
            <v>DESPACHO</v>
          </cell>
          <cell r="F7182" t="str">
            <v>NORMAL</v>
          </cell>
          <cell r="G7182" t="str">
            <v>FT83769</v>
          </cell>
          <cell r="H7182">
            <v>44959</v>
          </cell>
          <cell r="I7182" t="str">
            <v>ENTREGADO</v>
          </cell>
          <cell r="J7182">
            <v>44960</v>
          </cell>
          <cell r="K7182" t="str">
            <v xml:space="preserve">Klever Godoy_ MEGASUPPLY S A </v>
          </cell>
          <cell r="L7182" t="str">
            <v>RUMIPAMBA VASCO DE CONTRERAS N34 180 Y LALLEMENT</v>
          </cell>
        </row>
        <row r="7183">
          <cell r="A7183" t="str">
            <v>2492697</v>
          </cell>
          <cell r="B7183">
            <v>508947</v>
          </cell>
          <cell r="C7183" t="str">
            <v>2492697</v>
          </cell>
          <cell r="D7183" t="str">
            <v>MDELIVERY</v>
          </cell>
          <cell r="E7183" t="str">
            <v>DESPACHO</v>
          </cell>
          <cell r="F7183" t="str">
            <v>NORMAL</v>
          </cell>
          <cell r="G7183" t="str">
            <v>031080002492697</v>
          </cell>
          <cell r="H7183">
            <v>44959</v>
          </cell>
          <cell r="I7183" t="str">
            <v>ENTREGADO</v>
          </cell>
          <cell r="J7183">
            <v>44967</v>
          </cell>
          <cell r="K7183" t="str">
            <v>KARLA KATHERINE ASTUDILLO GUTIERREZ_KARLA KATHERINE ASTUDILLO GUTIERREZ</v>
          </cell>
          <cell r="L7183" t="str">
            <v xml:space="preserve"> URBANIZACION FUENTES DEL RIO CASA 43 FAMILIA GUILLEM LCDA KARLA ASTUDILLO CALLE FERROVIARIA Y PASO LATERAL </v>
          </cell>
        </row>
        <row r="7184">
          <cell r="A7184" t="str">
            <v>2492698</v>
          </cell>
          <cell r="B7184">
            <v>508948</v>
          </cell>
          <cell r="C7184" t="str">
            <v>2492698</v>
          </cell>
          <cell r="D7184" t="str">
            <v>MDELIVERY</v>
          </cell>
          <cell r="E7184" t="str">
            <v>DESPACHO</v>
          </cell>
          <cell r="F7184" t="str">
            <v>NORMAL</v>
          </cell>
          <cell r="G7184" t="str">
            <v>FT83762</v>
          </cell>
          <cell r="H7184">
            <v>44959</v>
          </cell>
          <cell r="I7184" t="str">
            <v>ENTREGADO</v>
          </cell>
          <cell r="J7184">
            <v>44960</v>
          </cell>
          <cell r="K7184" t="str">
            <v xml:space="preserve">Ricardo Benitez_GOLDERIE TRADING CIA LTDA </v>
          </cell>
          <cell r="L7184" t="str">
            <v xml:space="preserve"> PICHINCHA QUITO Panamericana E35 calle SN Parque industrial la mancha </v>
          </cell>
        </row>
        <row r="7185">
          <cell r="A7185" t="str">
            <v>2492630</v>
          </cell>
          <cell r="B7185">
            <v>508899</v>
          </cell>
          <cell r="C7185" t="str">
            <v>2492630</v>
          </cell>
          <cell r="D7185" t="str">
            <v>MDELIVERY</v>
          </cell>
          <cell r="E7185" t="str">
            <v>DESPACHO</v>
          </cell>
          <cell r="F7185" t="str">
            <v>NORMAL</v>
          </cell>
          <cell r="G7185" t="str">
            <v>FT83761</v>
          </cell>
          <cell r="H7185">
            <v>44959</v>
          </cell>
          <cell r="I7185" t="str">
            <v>ENTREGADO</v>
          </cell>
          <cell r="J7185">
            <v>44960</v>
          </cell>
          <cell r="K7185" t="str">
            <v>EDGAR ORDONEZ_MARIA MAGDALENA CALAPINA SATUQUINGA</v>
          </cell>
          <cell r="L7185" t="str">
            <v>Calle 9 de octubre y Eloy Alfaro Edificio Servicio de Cesantia de la Policia Nacional</v>
          </cell>
        </row>
        <row r="7186">
          <cell r="A7186" t="str">
            <v>2492632</v>
          </cell>
          <cell r="B7186">
            <v>508900</v>
          </cell>
          <cell r="C7186" t="str">
            <v>2492632</v>
          </cell>
          <cell r="D7186" t="str">
            <v>MDELIVERY</v>
          </cell>
          <cell r="E7186" t="str">
            <v>DESPACHO</v>
          </cell>
          <cell r="F7186" t="str">
            <v>NORMAL</v>
          </cell>
          <cell r="G7186" t="str">
            <v>FT83817</v>
          </cell>
          <cell r="H7186">
            <v>44959</v>
          </cell>
          <cell r="I7186" t="str">
            <v>ENTREGADO</v>
          </cell>
          <cell r="J7186">
            <v>44960</v>
          </cell>
          <cell r="K7186" t="str">
            <v>JOSE FRANCISCO FERNANDEZ AVEGNO_JOSE FRANCISCO FERNANDEZ AVEGNO</v>
          </cell>
          <cell r="L7186" t="str">
            <v xml:space="preserve"> CDLA LA GARZOTA HERRADURA 6ta Y AV ELOY VELASQUEZ REFERENCIA DETRaS DEL GARZOCENTRO 2000 AMERICAN CALL CENTER </v>
          </cell>
        </row>
        <row r="7187">
          <cell r="A7187" t="str">
            <v>2492633</v>
          </cell>
          <cell r="B7187">
            <v>508901</v>
          </cell>
          <cell r="C7187" t="str">
            <v>2492633</v>
          </cell>
          <cell r="D7187" t="str">
            <v>MDELIVERY</v>
          </cell>
          <cell r="E7187" t="str">
            <v>DESPACHO</v>
          </cell>
          <cell r="F7187" t="str">
            <v>NORMAL</v>
          </cell>
          <cell r="G7187" t="str">
            <v>FT83816</v>
          </cell>
          <cell r="H7187">
            <v>44959</v>
          </cell>
          <cell r="I7187" t="str">
            <v>ENTREGADO</v>
          </cell>
          <cell r="J7187">
            <v>44964</v>
          </cell>
          <cell r="K7187" t="str">
            <v>HERODITA CORINA AYNUCA VAZCONEZ_HERODITA CORINA AYNUCA VAZCONEZ</v>
          </cell>
          <cell r="L7187" t="str">
            <v xml:space="preserve"> KM 0 5 VIA SAMBORONDON SECTOR LA PUNTILLA EDIFICIO CIS ECU 911 REFERENCIA OFICINAS DE LASECRETARIA DE RIESGOS 1ER PISO </v>
          </cell>
        </row>
        <row r="7188">
          <cell r="A7188" t="str">
            <v>2492634</v>
          </cell>
          <cell r="B7188">
            <v>508902</v>
          </cell>
          <cell r="C7188" t="str">
            <v>2492634</v>
          </cell>
          <cell r="D7188" t="str">
            <v>MDELIVERY</v>
          </cell>
          <cell r="E7188" t="str">
            <v>DESPACHO</v>
          </cell>
          <cell r="F7188" t="str">
            <v>NORMAL</v>
          </cell>
          <cell r="G7188" t="str">
            <v>031080002492634</v>
          </cell>
          <cell r="H7188">
            <v>44959</v>
          </cell>
          <cell r="I7188" t="str">
            <v>ENTREGADO</v>
          </cell>
          <cell r="J7188">
            <v>44961</v>
          </cell>
          <cell r="K7188" t="str">
            <v>ANGIE MICHELL SANTANA CEDENO_ANGIE MICHELL SANTANA CEDENO</v>
          </cell>
          <cell r="L7188" t="str">
            <v xml:space="preserve"> AV 4 DE NOVIEMBRE CALLE 317 EMPRESA ECUASUENA REFERENCIA A 50 METROS DE LA CHERY MORACOSTA </v>
          </cell>
        </row>
        <row r="7189">
          <cell r="A7189" t="str">
            <v>2492636</v>
          </cell>
          <cell r="B7189">
            <v>508903</v>
          </cell>
          <cell r="C7189" t="str">
            <v>2492636</v>
          </cell>
          <cell r="D7189" t="str">
            <v>MDELIVERY</v>
          </cell>
          <cell r="E7189" t="str">
            <v>DESPACHO</v>
          </cell>
          <cell r="F7189" t="str">
            <v>NORMAL</v>
          </cell>
          <cell r="G7189" t="str">
            <v>FT83767</v>
          </cell>
          <cell r="H7189">
            <v>44959</v>
          </cell>
          <cell r="I7189" t="str">
            <v>ENTREGADO</v>
          </cell>
          <cell r="J7189">
            <v>44960</v>
          </cell>
          <cell r="K7189" t="str">
            <v xml:space="preserve"> WILIAN OSWALDO SOLORZANO TUAREZ_ WILIAN OSWALDO SOLORZANO TUAREZ</v>
          </cell>
          <cell r="L7189" t="str">
            <v>AV AMAZONAS Y NNUU EDIF TORRE EMPRESARIAL UNICORNIO II OFICINA 901</v>
          </cell>
        </row>
        <row r="7190">
          <cell r="A7190" t="str">
            <v>2492637</v>
          </cell>
          <cell r="B7190">
            <v>508904</v>
          </cell>
          <cell r="C7190" t="str">
            <v>2492637</v>
          </cell>
          <cell r="D7190" t="str">
            <v>MDELIVERY</v>
          </cell>
          <cell r="E7190" t="str">
            <v>DESPACHO</v>
          </cell>
          <cell r="F7190" t="str">
            <v>NORMAL</v>
          </cell>
          <cell r="G7190" t="str">
            <v>031080002492637</v>
          </cell>
          <cell r="H7190">
            <v>44959</v>
          </cell>
          <cell r="I7190" t="str">
            <v>ENTREGADO</v>
          </cell>
          <cell r="J7190">
            <v>44961</v>
          </cell>
          <cell r="K7190" t="str">
            <v xml:space="preserve">GUSTAVO CASTRO_SBSMORRIGAN S A </v>
          </cell>
          <cell r="L7190" t="str">
            <v xml:space="preserve">MANABI MANTA URBANIZACION LOS ALMENDROS MANZANA 9 CASA18 JUNTO AL TERMINAL TERRESTRE </v>
          </cell>
        </row>
        <row r="7191">
          <cell r="A7191" t="str">
            <v>2492638</v>
          </cell>
          <cell r="B7191">
            <v>508905</v>
          </cell>
          <cell r="C7191" t="str">
            <v>2492638</v>
          </cell>
          <cell r="D7191" t="str">
            <v>MDELIVERY</v>
          </cell>
          <cell r="E7191" t="str">
            <v>DESPACHO</v>
          </cell>
          <cell r="F7191" t="str">
            <v>NORMAL</v>
          </cell>
          <cell r="G7191" t="str">
            <v>FT83844</v>
          </cell>
          <cell r="H7191">
            <v>44959</v>
          </cell>
          <cell r="I7191" t="str">
            <v>ENTREGADO</v>
          </cell>
          <cell r="J7191">
            <v>44960</v>
          </cell>
          <cell r="K7191" t="str">
            <v>YULEM MAUTONG JIMENEZ_COOPERATIVA DE AHORRO Y CREDITO DE TRABAJADORES AG</v>
          </cell>
          <cell r="L7191" t="str">
            <v xml:space="preserve"> GUAYAS GUAYAQUIL Av Carlos Julio Arosemena Centro Comercial Alban Borja puerta 3 Global Consult mezannine local 40 </v>
          </cell>
        </row>
        <row r="7192">
          <cell r="A7192" t="str">
            <v>2492642</v>
          </cell>
          <cell r="B7192">
            <v>508906</v>
          </cell>
          <cell r="C7192" t="str">
            <v>2492642</v>
          </cell>
          <cell r="D7192" t="str">
            <v>MDELIVERY</v>
          </cell>
          <cell r="E7192" t="str">
            <v>DESPACHO</v>
          </cell>
          <cell r="F7192" t="str">
            <v>NORMAL</v>
          </cell>
          <cell r="G7192" t="str">
            <v>031080002492642</v>
          </cell>
          <cell r="H7192">
            <v>44959</v>
          </cell>
          <cell r="I7192" t="str">
            <v>ENTREGADO</v>
          </cell>
          <cell r="J7192">
            <v>44960</v>
          </cell>
          <cell r="K7192" t="str">
            <v>VICTOR HUGO ARAGON PASPUEL_VICTOR HUGO ARAGON PASPUEL</v>
          </cell>
          <cell r="L7192" t="str">
            <v xml:space="preserve"> PARROQUIA LOS ANDES BARRIO LA CRUZ REFERENCIA EN LAS CANCHAS </v>
          </cell>
        </row>
        <row r="7193">
          <cell r="A7193" t="str">
            <v>2492643</v>
          </cell>
          <cell r="B7193">
            <v>508907</v>
          </cell>
          <cell r="C7193" t="str">
            <v>2492643</v>
          </cell>
          <cell r="D7193" t="str">
            <v>MDELIVERY</v>
          </cell>
          <cell r="E7193" t="str">
            <v>DESPACHO</v>
          </cell>
          <cell r="F7193" t="str">
            <v>NORMAL</v>
          </cell>
          <cell r="G7193" t="str">
            <v>031080002492643</v>
          </cell>
          <cell r="H7193">
            <v>44959</v>
          </cell>
          <cell r="I7193" t="str">
            <v>ENTREGADO</v>
          </cell>
          <cell r="J7193">
            <v>44960</v>
          </cell>
          <cell r="K7193" t="str">
            <v>FERNANDO ALEXANDER CARPIO MUINA_FERNANDO ALEXANDER CARPIO MUINA</v>
          </cell>
          <cell r="L7193" t="str">
            <v>DIRECCION ARENILLAS EL ORO SAN VICENTE CALLE WILLIAM ESPINOZA ENTRE JUAN PIO MONTUFAR Y CALLE MACHALA VILLA COLOR BANCO ALADO DE UNA CASA DE CANA A DOS CUADRAS DE LA CASA COMUNAL DEL SECTOR LLAMAR ANT</v>
          </cell>
        </row>
        <row r="7194">
          <cell r="A7194" t="str">
            <v>2492644</v>
          </cell>
          <cell r="B7194">
            <v>508908</v>
          </cell>
          <cell r="C7194" t="str">
            <v>2492644</v>
          </cell>
          <cell r="D7194" t="str">
            <v>MDELIVERY</v>
          </cell>
          <cell r="E7194" t="str">
            <v>DESPACHO</v>
          </cell>
          <cell r="F7194" t="str">
            <v>NORMAL</v>
          </cell>
          <cell r="G7194" t="str">
            <v>031080002492644</v>
          </cell>
          <cell r="H7194">
            <v>44959</v>
          </cell>
          <cell r="I7194" t="str">
            <v>ENTREGADO</v>
          </cell>
          <cell r="J7194">
            <v>44960</v>
          </cell>
          <cell r="K7194" t="str">
            <v>FATIMA EMPERATRIZ CEVALLOS AVILA_FATIMA EMPERATRIZ CEVALLOS AVILA</v>
          </cell>
          <cell r="L7194" t="str">
            <v>GUAYAS DAULE PARROQUIA LA AURORA COOP LA AURORa MNZA 15 SN SOLAR 75 REF INGRESANDO POR EL TIA Y ALFRENTE DE LAS CANCHAS SINTETICAS CASA CON PUERTA DE MADERA DE 1 PISA</v>
          </cell>
        </row>
        <row r="7195">
          <cell r="A7195" t="str">
            <v>98887612</v>
          </cell>
          <cell r="B7195">
            <v>508866</v>
          </cell>
          <cell r="C7195" t="str">
            <v>98887612</v>
          </cell>
          <cell r="D7195" t="str">
            <v>HYCITE</v>
          </cell>
          <cell r="E7195" t="str">
            <v>DESPACHO</v>
          </cell>
          <cell r="F7195" t="str">
            <v>NORMAL</v>
          </cell>
          <cell r="G7195" t="str">
            <v>ITQ6366</v>
          </cell>
          <cell r="H7195">
            <v>44959</v>
          </cell>
          <cell r="I7195" t="str">
            <v>ENTREGADO</v>
          </cell>
          <cell r="J7195">
            <v>44960</v>
          </cell>
          <cell r="K7195" t="str">
            <v>DELIA YANDUN</v>
          </cell>
          <cell r="L7195" t="str">
            <v>JOEL POLANCO33 B Y COLIMES 1 CUADRA ESTACION RIO COCA QUITO / NORTE DE QUITO JIPIJAPA 170513 PICHINCHA</v>
          </cell>
        </row>
        <row r="7196">
          <cell r="A7196" t="str">
            <v>98887962</v>
          </cell>
          <cell r="B7196">
            <v>508867</v>
          </cell>
          <cell r="C7196" t="str">
            <v>98887962</v>
          </cell>
          <cell r="D7196" t="str">
            <v>HYCITE</v>
          </cell>
          <cell r="E7196" t="str">
            <v>DESPACHO</v>
          </cell>
          <cell r="F7196" t="str">
            <v>NORMAL</v>
          </cell>
          <cell r="G7196" t="str">
            <v>031002004233190</v>
          </cell>
          <cell r="H7196">
            <v>44959</v>
          </cell>
          <cell r="I7196" t="str">
            <v>ENTREGADO</v>
          </cell>
          <cell r="J7196">
            <v>44960</v>
          </cell>
          <cell r="K7196" t="str">
            <v>CESAR CAMPOS</v>
          </cell>
          <cell r="L7196" t="str">
            <v>PRIMERA ADOQUINADA EL FINAL FRENTE DEL PARQUE QUVEDO ** CDLA LA SALUD SIETE DE OCTUBRE 120303 LOS RIOS</v>
          </cell>
        </row>
        <row r="7197">
          <cell r="A7197" t="str">
            <v>98888800</v>
          </cell>
          <cell r="B7197">
            <v>508868</v>
          </cell>
          <cell r="C7197" t="str">
            <v>98888800</v>
          </cell>
          <cell r="D7197" t="str">
            <v>HYCITE</v>
          </cell>
          <cell r="E7197" t="str">
            <v>DESPACHO</v>
          </cell>
          <cell r="F7197" t="str">
            <v>NORMAL</v>
          </cell>
          <cell r="G7197" t="str">
            <v>ITQ6367</v>
          </cell>
          <cell r="H7197">
            <v>44959</v>
          </cell>
          <cell r="I7197" t="str">
            <v>ENTREGADO</v>
          </cell>
          <cell r="J7197">
            <v>44960</v>
          </cell>
          <cell r="K7197" t="str">
            <v>DIEGO MENDOZA</v>
          </cell>
          <cell r="L7197" t="str">
            <v>RIO COFANES 328 BARTOLOME DE SEGOVIA DETRAS DE LA GASOLINERA TERPEL  DISTRITO METROPOLITANO 170513 PICHINCHA</v>
          </cell>
        </row>
        <row r="7198">
          <cell r="A7198" t="str">
            <v>98891050</v>
          </cell>
          <cell r="B7198">
            <v>508869</v>
          </cell>
          <cell r="C7198" t="str">
            <v>98891050</v>
          </cell>
          <cell r="D7198" t="str">
            <v>HYCITE</v>
          </cell>
          <cell r="E7198" t="str">
            <v>DESPACHO</v>
          </cell>
          <cell r="F7198" t="str">
            <v>NORMAL</v>
          </cell>
          <cell r="G7198" t="str">
            <v>031002004233191</v>
          </cell>
          <cell r="H7198">
            <v>44959</v>
          </cell>
          <cell r="I7198" t="str">
            <v>ENTREGADO</v>
          </cell>
          <cell r="J7198">
            <v>44960</v>
          </cell>
          <cell r="K7198" t="str">
            <v>ANA VELEZ</v>
          </cell>
          <cell r="L7198" t="str">
            <v>AUD SAN GREGORIO LA PINOA,ADA CALLE SAN PEDRO 8 29 DE SEPTIEMBRE PORTOVIEJO // PINONADA ANDRES DE VERA 130109 MANABI</v>
          </cell>
        </row>
        <row r="7199">
          <cell r="A7199" t="str">
            <v>98893028</v>
          </cell>
          <cell r="B7199">
            <v>508870</v>
          </cell>
          <cell r="C7199" t="str">
            <v>98893028</v>
          </cell>
          <cell r="D7199" t="str">
            <v>HYCITE</v>
          </cell>
          <cell r="E7199" t="str">
            <v>DESPACHO</v>
          </cell>
          <cell r="F7199" t="str">
            <v>NORMAL</v>
          </cell>
          <cell r="G7199" t="str">
            <v>031002004234211</v>
          </cell>
          <cell r="H7199">
            <v>44959</v>
          </cell>
          <cell r="I7199" t="str">
            <v>ENTREGADO</v>
          </cell>
          <cell r="J7199">
            <v>44960</v>
          </cell>
          <cell r="K7199" t="str">
            <v>INGRID PALMA</v>
          </cell>
          <cell r="L7199" t="str">
            <v>AV 9 DE OCTUBRE LOTE 1 Y JUAN MONTALVO AGENCIA COCAMED PUERTO FRANCISCO DE OR // BARRIO CENTRAL EL COCA 220201 ORELLANA</v>
          </cell>
        </row>
        <row r="7200">
          <cell r="A7200" t="str">
            <v>98894947</v>
          </cell>
          <cell r="B7200">
            <v>508872</v>
          </cell>
          <cell r="C7200" t="str">
            <v>98894947</v>
          </cell>
          <cell r="D7200" t="str">
            <v>HYCITE</v>
          </cell>
          <cell r="E7200" t="str">
            <v>DESPACHO</v>
          </cell>
          <cell r="F7200" t="str">
            <v>NORMAL</v>
          </cell>
          <cell r="G7200" t="str">
            <v>ITQ6369</v>
          </cell>
          <cell r="H7200">
            <v>44959</v>
          </cell>
          <cell r="I7200" t="str">
            <v>ENTREGADO</v>
          </cell>
          <cell r="J7200">
            <v>44960</v>
          </cell>
          <cell r="K7200" t="str">
            <v>MARICELA MOREIRA</v>
          </cell>
          <cell r="L7200" t="str">
            <v>SANTA CLARA Y LEOPOLDO MERCADO CASA 175A CONJUNTO SANTA CLARA RUMINAHUI // SANGOLQUI SANGOLQUI 171103 PICHINCHA</v>
          </cell>
        </row>
        <row r="7201">
          <cell r="A7201" t="str">
            <v>98895295</v>
          </cell>
          <cell r="B7201">
            <v>508873</v>
          </cell>
          <cell r="C7201" t="str">
            <v>98895295</v>
          </cell>
          <cell r="D7201" t="str">
            <v>HYCITE</v>
          </cell>
          <cell r="E7201" t="str">
            <v>DESPACHO</v>
          </cell>
          <cell r="F7201" t="str">
            <v>NORMAL</v>
          </cell>
          <cell r="G7201" t="str">
            <v>ITG6370</v>
          </cell>
          <cell r="H7201">
            <v>44959</v>
          </cell>
          <cell r="I7201" t="str">
            <v>ENTREGADO</v>
          </cell>
          <cell r="J7201">
            <v>44960</v>
          </cell>
          <cell r="K7201" t="str">
            <v>DENIS A FERNANDEZ</v>
          </cell>
          <cell r="L7201" t="str">
            <v>AV FCO BOLONA #701 VILLA 701 FRENTE A PYCCA DEL CENTRO COMERCIAL POL  TARQUI 090607 GUAYAS</v>
          </cell>
        </row>
        <row r="7202">
          <cell r="A7202" t="str">
            <v>98895701</v>
          </cell>
          <cell r="B7202">
            <v>508874</v>
          </cell>
          <cell r="C7202" t="str">
            <v>98895701</v>
          </cell>
          <cell r="D7202" t="str">
            <v>HYCITE</v>
          </cell>
          <cell r="E7202" t="str">
            <v>DESPACHO</v>
          </cell>
          <cell r="F7202" t="str">
            <v>NORMAL</v>
          </cell>
          <cell r="G7202" t="str">
            <v>031002004233192</v>
          </cell>
          <cell r="H7202">
            <v>44959</v>
          </cell>
          <cell r="I7202" t="str">
            <v>ENTREGADO</v>
          </cell>
          <cell r="J7202">
            <v>44960</v>
          </cell>
          <cell r="K7202" t="str">
            <v>TELMO MAYORGA</v>
          </cell>
          <cell r="L7202" t="str">
            <v>CERVANTES CELIANO MONGE ESQ CELIANO MONGE EDF DE 5 PISOS AMBATO/HUACHI CHICO HUACHI CHICO 180207 TUNGURAHUA</v>
          </cell>
        </row>
        <row r="7203">
          <cell r="A7203" t="str">
            <v>98896071</v>
          </cell>
          <cell r="B7203">
            <v>508875</v>
          </cell>
          <cell r="C7203" t="str">
            <v>98896071</v>
          </cell>
          <cell r="D7203" t="str">
            <v>HYCITE</v>
          </cell>
          <cell r="E7203" t="str">
            <v>DESPACHO</v>
          </cell>
          <cell r="F7203" t="str">
            <v>NORMAL</v>
          </cell>
          <cell r="G7203" t="str">
            <v>031002004233193</v>
          </cell>
          <cell r="H7203">
            <v>44959</v>
          </cell>
          <cell r="I7203" t="str">
            <v>ENTREGADO</v>
          </cell>
          <cell r="J7203">
            <v>44960</v>
          </cell>
          <cell r="K7203" t="str">
            <v>GRACIELA TRUJILLO</v>
          </cell>
          <cell r="L7203" t="str">
            <v>SAN PABLO SE 440 Y PANAMERICANA F35 FRENTE AL COMPLEJO BERGEL QUITO / EL BERJEL TARABELA 170907 PICHINCHA</v>
          </cell>
        </row>
        <row r="7204">
          <cell r="A7204" t="str">
            <v>98896243</v>
          </cell>
          <cell r="B7204">
            <v>508876</v>
          </cell>
          <cell r="C7204" t="str">
            <v>98896243</v>
          </cell>
          <cell r="D7204" t="str">
            <v>HYCITE</v>
          </cell>
          <cell r="E7204" t="str">
            <v>DESPACHO</v>
          </cell>
          <cell r="F7204" t="str">
            <v>NORMAL</v>
          </cell>
          <cell r="G7204" t="str">
            <v>031002004233194</v>
          </cell>
          <cell r="H7204">
            <v>44959</v>
          </cell>
          <cell r="I7204" t="str">
            <v>ENTREGADO</v>
          </cell>
          <cell r="J7204">
            <v>44960</v>
          </cell>
          <cell r="K7204" t="str">
            <v>LUZ LOPEZ</v>
          </cell>
          <cell r="L7204" t="str">
            <v>CALLE MALDONADO 15-71 TEODORO GOMEZ IBARRA // BARRIO DON BOSCO SAN FRANCISCO 100106 IMBABURA</v>
          </cell>
        </row>
        <row r="7205">
          <cell r="A7205" t="str">
            <v>98896287</v>
          </cell>
          <cell r="B7205">
            <v>508877</v>
          </cell>
          <cell r="C7205" t="str">
            <v>98896287</v>
          </cell>
          <cell r="D7205" t="str">
            <v>HYCITE</v>
          </cell>
          <cell r="E7205" t="str">
            <v>DESPACHO</v>
          </cell>
          <cell r="F7205" t="str">
            <v>NORMAL</v>
          </cell>
          <cell r="G7205" t="str">
            <v>031002004233195</v>
          </cell>
          <cell r="H7205">
            <v>44959</v>
          </cell>
          <cell r="I7205" t="str">
            <v>ENTREGADO</v>
          </cell>
          <cell r="J7205">
            <v>44960</v>
          </cell>
          <cell r="K7205" t="str">
            <v>MARIEN REYES</v>
          </cell>
          <cell r="L7205" t="str">
            <v>NELSON ORTIZ Y AV BARBISOTTI CASESQUINA LAS PALMAS ESMERALDAS // ESMERALDAS LUIS TELLO 080108 ESMERALDAS</v>
          </cell>
        </row>
        <row r="7206">
          <cell r="A7206" t="str">
            <v>98896383</v>
          </cell>
          <cell r="B7206">
            <v>508878</v>
          </cell>
          <cell r="C7206" t="str">
            <v>98896383</v>
          </cell>
          <cell r="D7206" t="str">
            <v>HYCITE</v>
          </cell>
          <cell r="E7206" t="str">
            <v>DESPACHO</v>
          </cell>
          <cell r="F7206" t="str">
            <v>NORMAL</v>
          </cell>
          <cell r="G7206" t="str">
            <v>031002004233196</v>
          </cell>
          <cell r="H7206">
            <v>44959</v>
          </cell>
          <cell r="I7206" t="str">
            <v>ENTREGADO</v>
          </cell>
          <cell r="J7206">
            <v>44964</v>
          </cell>
          <cell r="K7206" t="str">
            <v>ALBAELISA ANDRADE</v>
          </cell>
          <cell r="L7206" t="str">
            <v>GARCIA MORENO Y 24 DE MAY A 1 CUAADRA DEL PARQUE NAZACOTA PUENTE CAYAMBE // BARRIO AMAZONAS CAYAMBE 171002 PICHINCHA</v>
          </cell>
        </row>
        <row r="7207">
          <cell r="A7207" t="str">
            <v>98896592</v>
          </cell>
          <cell r="B7207">
            <v>508879</v>
          </cell>
          <cell r="C7207" t="str">
            <v>98896592</v>
          </cell>
          <cell r="D7207" t="str">
            <v>HYCITE</v>
          </cell>
          <cell r="E7207" t="str">
            <v>DESPACHO</v>
          </cell>
          <cell r="F7207" t="str">
            <v>NORMAL</v>
          </cell>
          <cell r="G7207" t="str">
            <v>ITQ6371</v>
          </cell>
          <cell r="H7207">
            <v>44959</v>
          </cell>
          <cell r="I7207" t="str">
            <v>ENTREGADO</v>
          </cell>
          <cell r="J7207">
            <v>44963</v>
          </cell>
          <cell r="K7207" t="str">
            <v>CRISTINA FREIRE</v>
          </cell>
          <cell r="L7207" t="str">
            <v>CONJUNTO SAN GABRIEL, QUITUMBE AV. RUMICHACA Y AMARU QUITO / SUR QUITUMBE 170701 PICHINCHA</v>
          </cell>
        </row>
        <row r="7208">
          <cell r="A7208" t="str">
            <v>98896630</v>
          </cell>
          <cell r="B7208">
            <v>508880</v>
          </cell>
          <cell r="C7208" t="str">
            <v>98896630</v>
          </cell>
          <cell r="D7208" t="str">
            <v>HYCITE</v>
          </cell>
          <cell r="E7208" t="str">
            <v>DESPACHO</v>
          </cell>
          <cell r="F7208" t="str">
            <v>NORMAL</v>
          </cell>
          <cell r="G7208" t="str">
            <v>ITQ6292</v>
          </cell>
          <cell r="H7208">
            <v>44959</v>
          </cell>
          <cell r="I7208" t="str">
            <v>ENTREGADO</v>
          </cell>
          <cell r="J7208">
            <v>44960</v>
          </cell>
          <cell r="K7208" t="str">
            <v>EMMA GAIBOR</v>
          </cell>
          <cell r="L7208" t="str">
            <v>JOSE VINUEZA PJE RAFAEL CARDENAS CONJ DE MSEA CASA 3 QUITO // LA MORITA TUMBACO 170902 PICHINCHA</v>
          </cell>
        </row>
        <row r="7209">
          <cell r="A7209" t="str">
            <v>98897048</v>
          </cell>
          <cell r="B7209">
            <v>508881</v>
          </cell>
          <cell r="C7209" t="str">
            <v>98897048</v>
          </cell>
          <cell r="D7209" t="str">
            <v>HYCITE</v>
          </cell>
          <cell r="E7209" t="str">
            <v>DESPACHO</v>
          </cell>
          <cell r="F7209" t="str">
            <v>NORMAL</v>
          </cell>
          <cell r="G7209" t="str">
            <v>ITQ6373</v>
          </cell>
          <cell r="H7209">
            <v>44959</v>
          </cell>
          <cell r="I7209" t="str">
            <v>ENTREGADO</v>
          </cell>
          <cell r="J7209">
            <v>44960</v>
          </cell>
          <cell r="K7209" t="str">
            <v>MARIA TORRES</v>
          </cell>
          <cell r="L7209" t="str">
            <v>PASAJE AMAZONAS N51-103 RIO ARAJUNO(FRENTE A LA REVISION VEHICUL QUITO // BICENTENARIO LA CONCEPCION 170512 PICHINCHA</v>
          </cell>
        </row>
        <row r="7210">
          <cell r="A7210" t="str">
            <v>98897162</v>
          </cell>
          <cell r="B7210">
            <v>508882</v>
          </cell>
          <cell r="C7210" t="str">
            <v>98897162</v>
          </cell>
          <cell r="D7210" t="str">
            <v>HYCITE</v>
          </cell>
          <cell r="E7210" t="str">
            <v>DESPACHO</v>
          </cell>
          <cell r="F7210" t="str">
            <v>NORMAL</v>
          </cell>
          <cell r="G7210" t="str">
            <v>ITQ6374</v>
          </cell>
          <cell r="H7210">
            <v>44959</v>
          </cell>
          <cell r="I7210" t="str">
            <v>ENTREGADO</v>
          </cell>
          <cell r="J7210">
            <v>44960</v>
          </cell>
          <cell r="K7210" t="str">
            <v>NORALMA AREVALO</v>
          </cell>
          <cell r="L7210" t="str">
            <v>AMERICA N31-42 Y PASAJE SAN GABRIE ANTES DEL REDONDEL DE LA MARIANA DE JESU QUITO//SEC SAN GABRIEL BELISARIO QUEVEDO 170521 PICHINCHA</v>
          </cell>
        </row>
        <row r="7211">
          <cell r="A7211" t="str">
            <v>98897249</v>
          </cell>
          <cell r="B7211">
            <v>508883</v>
          </cell>
          <cell r="C7211" t="str">
            <v>98897249</v>
          </cell>
          <cell r="D7211" t="str">
            <v>HYCITE</v>
          </cell>
          <cell r="E7211" t="str">
            <v>DESPACHO</v>
          </cell>
          <cell r="F7211" t="str">
            <v>NORMAL</v>
          </cell>
          <cell r="G7211" t="str">
            <v>ITG6375</v>
          </cell>
          <cell r="H7211">
            <v>44959</v>
          </cell>
          <cell r="I7211" t="str">
            <v>ENTREGADO</v>
          </cell>
          <cell r="J7211">
            <v>44960</v>
          </cell>
          <cell r="K7211" t="str">
            <v>ALEX ZAMBRANO</v>
          </cell>
          <cell r="L7211" t="str">
            <v>PROLETARIA SIN TIERRA MZ 61 SOLAR 3 ENTRANDO POR PANADERIA EDUARDITO GUAYAQUIL // GUASMO SUR XIMENA 090105 GUAYAS</v>
          </cell>
        </row>
        <row r="7212">
          <cell r="A7212" t="str">
            <v>98897311</v>
          </cell>
          <cell r="B7212">
            <v>508884</v>
          </cell>
          <cell r="C7212" t="str">
            <v>98897311</v>
          </cell>
          <cell r="D7212" t="str">
            <v>HYCITE</v>
          </cell>
          <cell r="E7212" t="str">
            <v>DESPACHO</v>
          </cell>
          <cell r="F7212" t="str">
            <v>NORMAL</v>
          </cell>
          <cell r="G7212" t="str">
            <v>031002004233197</v>
          </cell>
          <cell r="H7212">
            <v>44959</v>
          </cell>
          <cell r="I7212" t="str">
            <v>ENTREGADO</v>
          </cell>
          <cell r="J7212">
            <v>44960</v>
          </cell>
          <cell r="K7212" t="str">
            <v>CARLA RENATA OLIVO LOPEZ (S)</v>
          </cell>
          <cell r="L7212" t="str">
            <v>NATALE TORME ENTRE AYACUCHO Y VENEZUELA PASAJE 1 CASA ESQUINERA BLANCA RIOBAMBA MALDONADO 000000 CHIMBORAZO</v>
          </cell>
        </row>
        <row r="7213">
          <cell r="A7213" t="str">
            <v>98898002</v>
          </cell>
          <cell r="B7213">
            <v>508885</v>
          </cell>
          <cell r="C7213" t="str">
            <v>98898002</v>
          </cell>
          <cell r="D7213" t="str">
            <v>HYCITE</v>
          </cell>
          <cell r="E7213" t="str">
            <v>DESPACHO</v>
          </cell>
          <cell r="F7213" t="str">
            <v>NORMAL</v>
          </cell>
          <cell r="G7213" t="str">
            <v>ITG6376</v>
          </cell>
          <cell r="H7213">
            <v>44959</v>
          </cell>
          <cell r="I7213" t="str">
            <v>ENTREGADO</v>
          </cell>
          <cell r="J7213">
            <v>44960</v>
          </cell>
          <cell r="K7213" t="str">
            <v>WILMER H CHIRIBOGA V</v>
          </cell>
          <cell r="L7213" t="str">
            <v>URDENOR II SOLAR 43 MZ0219 INGRESANDO POR PLAZA COLON  TARQUI 090507 GUAYAS</v>
          </cell>
        </row>
        <row r="7214">
          <cell r="A7214" t="str">
            <v>98898072</v>
          </cell>
          <cell r="B7214">
            <v>508886</v>
          </cell>
          <cell r="C7214" t="str">
            <v>98898072</v>
          </cell>
          <cell r="D7214" t="str">
            <v>HYCITE</v>
          </cell>
          <cell r="E7214" t="str">
            <v>DESPACHO</v>
          </cell>
          <cell r="F7214" t="str">
            <v>NORMAL</v>
          </cell>
          <cell r="G7214" t="str">
            <v>ITG6377</v>
          </cell>
          <cell r="H7214">
            <v>44959</v>
          </cell>
          <cell r="I7214" t="str">
            <v>ENTREGADO</v>
          </cell>
          <cell r="J7214">
            <v>44960</v>
          </cell>
          <cell r="K7214" t="str">
            <v>WILMER H CHIRIBOGA V</v>
          </cell>
          <cell r="L7214" t="str">
            <v>URDENOR II SOLAR 43 MZ0219 INGRESANDO POR PLAZA COLON  TARQUI 090507 GUAYAS</v>
          </cell>
        </row>
        <row r="7215">
          <cell r="A7215" t="str">
            <v>98898146</v>
          </cell>
          <cell r="B7215">
            <v>508887</v>
          </cell>
          <cell r="C7215" t="str">
            <v>98898146</v>
          </cell>
          <cell r="D7215" t="str">
            <v>HYCITE</v>
          </cell>
          <cell r="E7215" t="str">
            <v>DESPACHO</v>
          </cell>
          <cell r="F7215" t="str">
            <v>NORMAL</v>
          </cell>
          <cell r="G7215" t="str">
            <v>031002004233198</v>
          </cell>
          <cell r="H7215">
            <v>44959</v>
          </cell>
          <cell r="I7215" t="str">
            <v>ENTREGADO</v>
          </cell>
          <cell r="J7215">
            <v>44960</v>
          </cell>
          <cell r="K7215" t="str">
            <v>OSCAR D CARRASCO</v>
          </cell>
          <cell r="L7215" t="str">
            <v>PEDRO MONCAYO 653 ENTRE OLMEDO Y BOLIVAR   SAN FRANCISCO 100107 IMBABURA</v>
          </cell>
        </row>
        <row r="7216">
          <cell r="A7216" t="str">
            <v>98899207</v>
          </cell>
          <cell r="B7216">
            <v>508888</v>
          </cell>
          <cell r="C7216" t="str">
            <v>98899207</v>
          </cell>
          <cell r="D7216" t="str">
            <v>HYCITE</v>
          </cell>
          <cell r="E7216" t="str">
            <v>DESPACHO</v>
          </cell>
          <cell r="F7216" t="str">
            <v>NORMAL</v>
          </cell>
          <cell r="G7216" t="str">
            <v>031002004233185</v>
          </cell>
          <cell r="H7216">
            <v>44959</v>
          </cell>
          <cell r="I7216" t="str">
            <v>ENTREGADO</v>
          </cell>
          <cell r="J7216">
            <v>44960</v>
          </cell>
          <cell r="K7216" t="str">
            <v>DAVID SANTIAGO TORRES</v>
          </cell>
          <cell r="L7216" t="str">
            <v>JAIME ROLDOS AGULERA S/N Y 12 DE FEBRERO CASA ESQUINER 1 PISO TECHO DE TEJA ROJO DETRAS DE PARQUE 2 DE AGOSTO EL DORADO DE CASCALES 210103 SUCUMBIOS</v>
          </cell>
        </row>
        <row r="7217">
          <cell r="A7217" t="str">
            <v>98899238</v>
          </cell>
          <cell r="B7217">
            <v>508889</v>
          </cell>
          <cell r="C7217" t="str">
            <v>98899238</v>
          </cell>
          <cell r="D7217" t="str">
            <v>HYCITE</v>
          </cell>
          <cell r="E7217" t="str">
            <v>DESPACHO</v>
          </cell>
          <cell r="F7217" t="str">
            <v>NORMAL</v>
          </cell>
          <cell r="G7217" t="str">
            <v>ITG6378</v>
          </cell>
          <cell r="H7217">
            <v>44959</v>
          </cell>
          <cell r="I7217" t="str">
            <v>ENTREGADO</v>
          </cell>
          <cell r="J7217">
            <v>44960</v>
          </cell>
          <cell r="K7217" t="str">
            <v>JOSE ZAMORA</v>
          </cell>
          <cell r="L7217" t="str">
            <v>LETAMENDI 3016 Y LEONIDAS PLAZA FTE A BAZAR EMPERATRIZ GUAYAQUIL//GUAYAQUIL TARQUI 090302 GUAYAS</v>
          </cell>
        </row>
        <row r="7218">
          <cell r="A7218" t="str">
            <v>98899276</v>
          </cell>
          <cell r="B7218">
            <v>508890</v>
          </cell>
          <cell r="C7218" t="str">
            <v>98899276</v>
          </cell>
          <cell r="D7218" t="str">
            <v>HYCITE</v>
          </cell>
          <cell r="E7218" t="str">
            <v>DESPACHO</v>
          </cell>
          <cell r="F7218" t="str">
            <v>NORMAL</v>
          </cell>
          <cell r="G7218" t="str">
            <v>031002004233199</v>
          </cell>
          <cell r="H7218">
            <v>44959</v>
          </cell>
          <cell r="I7218" t="str">
            <v>ENTREGADO</v>
          </cell>
          <cell r="J7218">
            <v>44967</v>
          </cell>
          <cell r="K7218" t="str">
            <v>GUNTER FABRICIO VELAZQUEZ LOPEZ</v>
          </cell>
          <cell r="L7218" t="str">
            <v>CIUDADELA VILLA MARIA MZ C CASA 12 MANTA MANTA 130206 MANABI</v>
          </cell>
        </row>
        <row r="7219">
          <cell r="A7219" t="str">
            <v>98899326</v>
          </cell>
          <cell r="B7219">
            <v>508891</v>
          </cell>
          <cell r="C7219" t="str">
            <v>98899326</v>
          </cell>
          <cell r="D7219" t="str">
            <v>HYCITE</v>
          </cell>
          <cell r="E7219" t="str">
            <v>DESPACHO</v>
          </cell>
          <cell r="F7219" t="str">
            <v>NORMAL</v>
          </cell>
          <cell r="G7219" t="str">
            <v>031002004233200</v>
          </cell>
          <cell r="H7219">
            <v>44959</v>
          </cell>
          <cell r="I7219" t="str">
            <v>ENTREGADO</v>
          </cell>
          <cell r="J7219">
            <v>44960</v>
          </cell>
          <cell r="K7219" t="str">
            <v>MARIA MOREIRA</v>
          </cell>
          <cell r="L7219" t="str">
            <v>JUAN JOSE PENA CASA 20726 MIGUEL RIOFRIO Y ROCAFUERTE DIAGONAL LOJA// CENTRO EL SAGRARIO 110108 LOJA</v>
          </cell>
        </row>
        <row r="7220">
          <cell r="A7220" t="str">
            <v>98899364</v>
          </cell>
          <cell r="B7220">
            <v>508892</v>
          </cell>
          <cell r="C7220" t="str">
            <v>98899364</v>
          </cell>
          <cell r="D7220" t="str">
            <v>HYCITE</v>
          </cell>
          <cell r="E7220" t="str">
            <v>DESPACHO</v>
          </cell>
          <cell r="F7220" t="str">
            <v>NORMAL</v>
          </cell>
          <cell r="G7220" t="str">
            <v>ITG6379</v>
          </cell>
          <cell r="H7220">
            <v>44959</v>
          </cell>
          <cell r="I7220" t="str">
            <v>ENTREGADO</v>
          </cell>
          <cell r="J7220">
            <v>44960</v>
          </cell>
          <cell r="K7220" t="str">
            <v>PABLO FERNANDEZ</v>
          </cell>
          <cell r="L7220" t="str">
            <v>ALBORADA LOMA MZ 210 VILL 6 FRENTE AL COLEGIO VESFA GUAYAQUIL TARQUI 090112 GUAYAS</v>
          </cell>
        </row>
        <row r="7221">
          <cell r="A7221" t="str">
            <v>98899628</v>
          </cell>
          <cell r="B7221">
            <v>508893</v>
          </cell>
          <cell r="C7221" t="str">
            <v>98899628</v>
          </cell>
          <cell r="D7221" t="str">
            <v>HYCITE</v>
          </cell>
          <cell r="E7221" t="str">
            <v>DESPACHO</v>
          </cell>
          <cell r="F7221" t="str">
            <v>NORMAL</v>
          </cell>
          <cell r="G7221" t="str">
            <v>ITQ6293</v>
          </cell>
          <cell r="H7221">
            <v>44959</v>
          </cell>
          <cell r="I7221" t="str">
            <v>ENTREGADO</v>
          </cell>
          <cell r="J7221">
            <v>44960</v>
          </cell>
          <cell r="K7221" t="str">
            <v>DANIEL ENRIQUE PALACIOS</v>
          </cell>
          <cell r="L7221" t="str">
            <v>PASAJE BOLAA,OS E3 40 Y JORGE DROM QUITO  JIPIJAPA 170501 PICHINCHA</v>
          </cell>
        </row>
        <row r="7222">
          <cell r="A7222" t="str">
            <v>98899664</v>
          </cell>
          <cell r="B7222">
            <v>508894</v>
          </cell>
          <cell r="C7222" t="str">
            <v>98899664</v>
          </cell>
          <cell r="D7222" t="str">
            <v>HYCITE</v>
          </cell>
          <cell r="E7222" t="str">
            <v>DESPACHO</v>
          </cell>
          <cell r="F7222" t="str">
            <v>NORMAL</v>
          </cell>
          <cell r="G7222" t="str">
            <v>ITG6381</v>
          </cell>
          <cell r="H7222">
            <v>44959</v>
          </cell>
          <cell r="I7222" t="str">
            <v>ENTREGADO</v>
          </cell>
          <cell r="J7222">
            <v>44960</v>
          </cell>
          <cell r="K7222" t="str">
            <v>BRYAN ESPINOZA BUSTOS-MARIA CEDENO</v>
          </cell>
          <cell r="L7222" t="str">
            <v>BALSAMOS 515 CL 6 A LADO DE TWENTI GUAYAQUIL TARQUI 090507 GUAYAS</v>
          </cell>
        </row>
        <row r="7223">
          <cell r="A7223" t="str">
            <v>98899936</v>
          </cell>
          <cell r="B7223">
            <v>508895</v>
          </cell>
          <cell r="C7223" t="str">
            <v>98899936</v>
          </cell>
          <cell r="D7223" t="str">
            <v>HYCITE</v>
          </cell>
          <cell r="E7223" t="str">
            <v>DESPACHO</v>
          </cell>
          <cell r="F7223" t="str">
            <v>NORMAL</v>
          </cell>
          <cell r="G7223" t="str">
            <v>ITG6382</v>
          </cell>
          <cell r="H7223">
            <v>44959</v>
          </cell>
          <cell r="I7223" t="str">
            <v>ENTREGADO</v>
          </cell>
          <cell r="J7223">
            <v>44960</v>
          </cell>
          <cell r="K7223" t="str">
            <v>DANIEL D MORENO</v>
          </cell>
          <cell r="L7223" t="str">
            <v>AV LAS AGUAS 0211 Y JIGUAS   TARQUI 090507 GUAYAS</v>
          </cell>
        </row>
        <row r="7224">
          <cell r="A7224" t="str">
            <v>98732882</v>
          </cell>
          <cell r="B7224">
            <v>508853</v>
          </cell>
          <cell r="C7224" t="str">
            <v>98732882</v>
          </cell>
          <cell r="D7224" t="str">
            <v>HYCITE</v>
          </cell>
          <cell r="E7224" t="str">
            <v>DESPACHO</v>
          </cell>
          <cell r="F7224" t="str">
            <v>NORMAL</v>
          </cell>
          <cell r="G7224" t="str">
            <v>031002004233186</v>
          </cell>
          <cell r="H7224">
            <v>44959</v>
          </cell>
          <cell r="I7224" t="str">
            <v>ENTREGADO</v>
          </cell>
          <cell r="J7224">
            <v>44963</v>
          </cell>
          <cell r="K7224" t="str">
            <v>CRISTIAN ORELLANA</v>
          </cell>
          <cell r="L7224" t="str">
            <v>"MANABI Y AV CIRCUNVALCION LOTE 302 DIAGONAL AL MERCADO ""FERIA LIBRE"" CS BLN LAGO AGRIO ** ELOY ALFARO NUEVA LOJA (LAGO AGRIO) 210201 SUCUMBIOS"</v>
          </cell>
        </row>
        <row r="7225">
          <cell r="A7225" t="str">
            <v>98861985</v>
          </cell>
          <cell r="B7225">
            <v>508854</v>
          </cell>
          <cell r="C7225" t="str">
            <v>98861985</v>
          </cell>
          <cell r="D7225" t="str">
            <v>HYCITE</v>
          </cell>
          <cell r="E7225" t="str">
            <v>DESPACHO</v>
          </cell>
          <cell r="F7225" t="str">
            <v>NORMAL</v>
          </cell>
          <cell r="G7225" t="str">
            <v>ITG6358</v>
          </cell>
          <cell r="H7225">
            <v>44959</v>
          </cell>
          <cell r="I7225" t="str">
            <v>ENTREGADO</v>
          </cell>
          <cell r="J7225">
            <v>44960</v>
          </cell>
          <cell r="K7225" t="str">
            <v>JUAN O VILLARREAL</v>
          </cell>
          <cell r="L7225" t="str">
            <v>CALLE MIGUEL CAMPODONICO MZ 704 VILLA 21-22 Y AV JOAQUIN ORRANTIA  GUAYAQUIL 090506 GUAYAS</v>
          </cell>
        </row>
        <row r="7226">
          <cell r="A7226" t="str">
            <v>98864672</v>
          </cell>
          <cell r="B7226">
            <v>508855</v>
          </cell>
          <cell r="C7226" t="str">
            <v>98864672</v>
          </cell>
          <cell r="D7226" t="str">
            <v>HYCITE</v>
          </cell>
          <cell r="E7226" t="str">
            <v>DESPACHO</v>
          </cell>
          <cell r="F7226" t="str">
            <v>NORMAL</v>
          </cell>
          <cell r="G7226" t="str">
            <v>031002004233183</v>
          </cell>
          <cell r="H7226">
            <v>44959</v>
          </cell>
          <cell r="I7226" t="str">
            <v>ENTREGADO</v>
          </cell>
          <cell r="J7226">
            <v>44964</v>
          </cell>
          <cell r="K7226" t="str">
            <v>KARLA LIMA</v>
          </cell>
          <cell r="L7226" t="str">
            <v>AUTOPISTA KM 3 YAHUARCOCHA A DOS CUADRAS DEL PUEBLO CERRAMIENTO DE IBARRA//YAHUARCOCHA LA DOLOROSA DEL PRIORATO 100110 IMBABURA</v>
          </cell>
        </row>
        <row r="7227">
          <cell r="A7227" t="str">
            <v>98868577</v>
          </cell>
          <cell r="B7227">
            <v>508857</v>
          </cell>
          <cell r="C7227" t="str">
            <v>98868577</v>
          </cell>
          <cell r="D7227" t="str">
            <v>HYCITE</v>
          </cell>
          <cell r="E7227" t="str">
            <v>DESPACHO</v>
          </cell>
          <cell r="F7227" t="str">
            <v>NORMAL</v>
          </cell>
          <cell r="G7227" t="str">
            <v>ITG6360</v>
          </cell>
          <cell r="H7227">
            <v>44959</v>
          </cell>
          <cell r="I7227" t="str">
            <v>ENTREGADO</v>
          </cell>
          <cell r="J7227">
            <v>44960</v>
          </cell>
          <cell r="K7227" t="str">
            <v>JUAN JOSE J FREIRE</v>
          </cell>
          <cell r="L7227" t="str">
            <v>MIGUEL CAMPODONICO SOL 21 22 Y AV JOAQUIM ORRANTIA CDLA KENNEDY NORTE  TARQUI 090506 GUAYAS</v>
          </cell>
        </row>
        <row r="7228">
          <cell r="A7228" t="str">
            <v>98870206</v>
          </cell>
          <cell r="B7228">
            <v>508858</v>
          </cell>
          <cell r="C7228" t="str">
            <v>98870206</v>
          </cell>
          <cell r="D7228" t="str">
            <v>HYCITE</v>
          </cell>
          <cell r="E7228" t="str">
            <v>DESPACHO</v>
          </cell>
          <cell r="F7228" t="str">
            <v>NORMAL</v>
          </cell>
          <cell r="G7228" t="str">
            <v>031002004233187</v>
          </cell>
          <cell r="H7228">
            <v>44959</v>
          </cell>
          <cell r="I7228" t="str">
            <v>ENTREGADO</v>
          </cell>
          <cell r="J7228">
            <v>44960</v>
          </cell>
          <cell r="K7228" t="str">
            <v>MARIA BENALCAZAR</v>
          </cell>
          <cell r="L7228" t="str">
            <v>DARIO EGAS ALEJANDRO PASQUEL MONGE TRAS DEL GRAN AKI IBARRA//DARIO EGAS SAGRARIO 100106 IMBABURA</v>
          </cell>
        </row>
        <row r="7229">
          <cell r="A7229" t="str">
            <v>98879890</v>
          </cell>
          <cell r="B7229">
            <v>508859</v>
          </cell>
          <cell r="C7229" t="str">
            <v>98879890</v>
          </cell>
          <cell r="D7229" t="str">
            <v>HYCITE</v>
          </cell>
          <cell r="E7229" t="str">
            <v>DESPACHO</v>
          </cell>
          <cell r="F7229" t="str">
            <v>NORMAL</v>
          </cell>
          <cell r="G7229" t="str">
            <v>ITG6361</v>
          </cell>
          <cell r="H7229">
            <v>44959</v>
          </cell>
          <cell r="I7229" t="str">
            <v>ENTREGADO</v>
          </cell>
          <cell r="J7229">
            <v>44960</v>
          </cell>
          <cell r="K7229" t="str">
            <v>GABRIEL F VELEZ SR</v>
          </cell>
          <cell r="L7229" t="str">
            <v>CALLE 12 PASAJE 1 NE SOLAR 05 Y 3 CALLEJON 14A NE  TARQUI 090505 GUAYAS</v>
          </cell>
        </row>
        <row r="7230">
          <cell r="A7230" t="str">
            <v>98880912</v>
          </cell>
          <cell r="B7230">
            <v>508860</v>
          </cell>
          <cell r="C7230" t="str">
            <v>98880912</v>
          </cell>
          <cell r="D7230" t="str">
            <v>HYCITE</v>
          </cell>
          <cell r="E7230" t="str">
            <v>DESPACHO</v>
          </cell>
          <cell r="F7230" t="str">
            <v>NORMAL</v>
          </cell>
          <cell r="G7230" t="str">
            <v>ITG6362</v>
          </cell>
          <cell r="H7230">
            <v>44959</v>
          </cell>
          <cell r="I7230" t="str">
            <v>ENTREGADO</v>
          </cell>
          <cell r="J7230">
            <v>44960</v>
          </cell>
          <cell r="K7230" t="str">
            <v>JUAN F CARRERA</v>
          </cell>
          <cell r="L7230" t="str">
            <v>URDESA bAlsamos 515 y calle 6ta 3er piso edificio MA³naco  GUAYAQUIL 090507 GUAYAS</v>
          </cell>
        </row>
        <row r="7231">
          <cell r="A7231" t="str">
            <v>98886371</v>
          </cell>
          <cell r="B7231">
            <v>508861</v>
          </cell>
          <cell r="C7231" t="str">
            <v>98886371</v>
          </cell>
          <cell r="D7231" t="str">
            <v>HYCITE</v>
          </cell>
          <cell r="E7231" t="str">
            <v>DESPACHO</v>
          </cell>
          <cell r="F7231" t="str">
            <v>NORMAL</v>
          </cell>
          <cell r="G7231" t="str">
            <v>031002004233188</v>
          </cell>
          <cell r="H7231">
            <v>44959</v>
          </cell>
          <cell r="I7231" t="str">
            <v>ENTREGADO</v>
          </cell>
          <cell r="J7231">
            <v>44964</v>
          </cell>
          <cell r="K7231" t="str">
            <v>LUIS TENORIO</v>
          </cell>
          <cell r="L7231" t="str">
            <v>PASAJE SIN NOMBRE Y CALLE BELLA ESPCIANZ CASA BLANCA 1 PISO. ENTRE BELLA Y SAN VA LAGO AGRIO- SAN VALENTIN NUEVA LOJA 210202 SUCUMBIOS</v>
          </cell>
        </row>
        <row r="7232">
          <cell r="A7232" t="str">
            <v>98886493</v>
          </cell>
          <cell r="B7232">
            <v>508862</v>
          </cell>
          <cell r="C7232" t="str">
            <v>98886493</v>
          </cell>
          <cell r="D7232" t="str">
            <v>HYCITE</v>
          </cell>
          <cell r="E7232" t="str">
            <v>DESPACHO</v>
          </cell>
          <cell r="F7232" t="str">
            <v>NORMAL</v>
          </cell>
          <cell r="G7232" t="str">
            <v>ITG6363</v>
          </cell>
          <cell r="H7232">
            <v>44959</v>
          </cell>
          <cell r="I7232" t="str">
            <v>ENTREGADO</v>
          </cell>
          <cell r="J7232">
            <v>44963</v>
          </cell>
          <cell r="K7232" t="str">
            <v>GRACE TAYLOR</v>
          </cell>
          <cell r="L7232" t="str">
            <v>GUILLERMO CUBILLO MZ 14 SL 7 AL FRENTE CONDOMINIO LA VISTA TOWER GUAYAQUIL//LOS ALAMOS TARQUI 090508 GUAYAS</v>
          </cell>
        </row>
        <row r="7233">
          <cell r="A7233" t="str">
            <v>98886796</v>
          </cell>
          <cell r="B7233">
            <v>508863</v>
          </cell>
          <cell r="C7233" t="str">
            <v>98886796</v>
          </cell>
          <cell r="D7233" t="str">
            <v>HYCITE</v>
          </cell>
          <cell r="E7233" t="str">
            <v>DESPACHO</v>
          </cell>
          <cell r="F7233" t="str">
            <v>NORMAL</v>
          </cell>
          <cell r="G7233" t="str">
            <v>031002004233189</v>
          </cell>
          <cell r="H7233">
            <v>44959</v>
          </cell>
          <cell r="I7233" t="str">
            <v>ENTREGADO</v>
          </cell>
          <cell r="J7233">
            <v>44960</v>
          </cell>
          <cell r="K7233" t="str">
            <v>DARWIN VERA</v>
          </cell>
          <cell r="L7233" t="str">
            <v>GARCIA MORENO CALLE B /JUNTO AL VIVERI SU ELECCION J SACHAS//OSWALDO GUAYASAMIN LA JOYA DE LOS SACHAS 220101 ORELLANA</v>
          </cell>
        </row>
        <row r="7234">
          <cell r="A7234" t="str">
            <v>98887031</v>
          </cell>
          <cell r="B7234">
            <v>508864</v>
          </cell>
          <cell r="C7234" t="str">
            <v>98887031</v>
          </cell>
          <cell r="D7234" t="str">
            <v>HYCITE</v>
          </cell>
          <cell r="E7234" t="str">
            <v>DESPACHO</v>
          </cell>
          <cell r="F7234" t="str">
            <v>NORMAL</v>
          </cell>
          <cell r="G7234" t="str">
            <v>ITG6364</v>
          </cell>
          <cell r="H7234">
            <v>44959</v>
          </cell>
          <cell r="I7234" t="str">
            <v>ENTREGADO</v>
          </cell>
          <cell r="J7234">
            <v>44960</v>
          </cell>
          <cell r="K7234" t="str">
            <v>HERNAN A GARZON JIMENEZ</v>
          </cell>
          <cell r="L7234" t="str">
            <v>AV DE LAS AGUAS 0211 Y JIGUAS LAURELES   TARQUI 090703 GUAYAS</v>
          </cell>
        </row>
        <row r="7235">
          <cell r="A7235" t="str">
            <v>98887495</v>
          </cell>
          <cell r="B7235">
            <v>508865</v>
          </cell>
          <cell r="C7235" t="str">
            <v>98887495</v>
          </cell>
          <cell r="D7235" t="str">
            <v>HYCITE</v>
          </cell>
          <cell r="E7235" t="str">
            <v>DESPACHO</v>
          </cell>
          <cell r="F7235" t="str">
            <v>NORMAL</v>
          </cell>
          <cell r="G7235" t="str">
            <v>ITQ6365</v>
          </cell>
          <cell r="H7235">
            <v>44959</v>
          </cell>
          <cell r="I7235" t="str">
            <v>ENTREGADO</v>
          </cell>
          <cell r="J7235">
            <v>44960</v>
          </cell>
          <cell r="K7235" t="str">
            <v>ANGEL ANDAGOYANES</v>
          </cell>
          <cell r="L7235" t="str">
            <v>RIO CHAMBO N28-323 CASA ESQ FERRETERIA RIO CHAMBO N28-323 Y RIO NAPO QUITO // VALLE DE LOS CHILLOS CONOCOTO 170809 PICHINCHA</v>
          </cell>
        </row>
        <row r="7236">
          <cell r="A7236" t="str">
            <v>18641390</v>
          </cell>
          <cell r="B7236">
            <v>508852</v>
          </cell>
          <cell r="C7236" t="str">
            <v>18641390</v>
          </cell>
          <cell r="D7236" t="str">
            <v>SPARE</v>
          </cell>
          <cell r="E7236" t="str">
            <v>DESPACHO</v>
          </cell>
          <cell r="F7236" t="str">
            <v>NORMAL</v>
          </cell>
          <cell r="G7236" t="str">
            <v>83673</v>
          </cell>
          <cell r="H7236">
            <v>44959</v>
          </cell>
          <cell r="I7236" t="str">
            <v>ENTREGADO</v>
          </cell>
          <cell r="J7236">
            <v>44960</v>
          </cell>
          <cell r="K7236" t="str">
            <v>OFICINA HUAWEI - GYE</v>
          </cell>
          <cell r="L7236" t="str">
            <v>AV. FRANCISCO DE ORELLANA Y ALBERTO BORGES, EDIFICIO CLARO CENTRUM PISO 12</v>
          </cell>
        </row>
        <row r="7237">
          <cell r="A7237" t="str">
            <v>414876451</v>
          </cell>
          <cell r="B7237">
            <v>508828</v>
          </cell>
          <cell r="C7237" t="str">
            <v>414876451</v>
          </cell>
          <cell r="D7237" t="str">
            <v>FLEXTUENTI</v>
          </cell>
          <cell r="E7237" t="str">
            <v>DESPACHO</v>
          </cell>
          <cell r="F7237" t="str">
            <v>NORMAL</v>
          </cell>
          <cell r="G7237" t="str">
            <v>IC6403</v>
          </cell>
          <cell r="H7237">
            <v>44959</v>
          </cell>
          <cell r="I7237" t="str">
            <v>ENTREGADO</v>
          </cell>
          <cell r="J7237">
            <v>44960</v>
          </cell>
          <cell r="K7237" t="str">
            <v>Fabian Gonzalo Campoverde Campoverde</v>
          </cell>
          <cell r="L7237" t="str">
            <v>TOTORACOCHA  CALLE LUIS CORDERO  2 50  CALLE PRESIDENTE  CORDOVA</v>
          </cell>
        </row>
        <row r="7238">
          <cell r="A7238" t="str">
            <v>414876571</v>
          </cell>
          <cell r="B7238">
            <v>508829</v>
          </cell>
          <cell r="C7238" t="str">
            <v>414876571</v>
          </cell>
          <cell r="D7238" t="str">
            <v>FLEXTUENTI</v>
          </cell>
          <cell r="E7238" t="str">
            <v>DESPACHO</v>
          </cell>
          <cell r="F7238" t="str">
            <v>NORMAL</v>
          </cell>
          <cell r="G7238" t="str">
            <v>FT83823</v>
          </cell>
          <cell r="H7238">
            <v>44959</v>
          </cell>
          <cell r="I7238" t="str">
            <v>ENTREGADO</v>
          </cell>
          <cell r="J7238">
            <v>44960</v>
          </cell>
          <cell r="K7238" t="str">
            <v>Jarry Francisco Burbano ramirez</v>
          </cell>
          <cell r="L7238" t="str">
            <v>FEBRES CORDERO  CALLE CRISTOBAL COLON O CALLE JAIME PUIG AROSEMENA 5719 144 ENTRE CALLE 22AVA Y CALLE 23AVA</v>
          </cell>
        </row>
        <row r="7239">
          <cell r="A7239" t="str">
            <v>414876585</v>
          </cell>
          <cell r="B7239">
            <v>508830</v>
          </cell>
          <cell r="C7239" t="str">
            <v>414876585</v>
          </cell>
          <cell r="D7239" t="str">
            <v>FLEXTUENTI</v>
          </cell>
          <cell r="E7239" t="str">
            <v>DESPACHO</v>
          </cell>
          <cell r="F7239" t="str">
            <v>DERIVADO PICK UP</v>
          </cell>
          <cell r="G7239" t="str">
            <v>031080414876585</v>
          </cell>
          <cell r="H7239">
            <v>44959</v>
          </cell>
          <cell r="I7239" t="str">
            <v>ENTREGADO</v>
          </cell>
          <cell r="J7239">
            <v>44965</v>
          </cell>
          <cell r="K7239" t="str">
            <v>Therry Avier Cruz Eraz</v>
          </cell>
          <cell r="L7239" t="str">
            <v>OFICINA TRAMACO SAN MARINO</v>
          </cell>
        </row>
        <row r="7240">
          <cell r="A7240" t="str">
            <v>414876627</v>
          </cell>
          <cell r="B7240">
            <v>508831</v>
          </cell>
          <cell r="C7240" t="str">
            <v>414876627</v>
          </cell>
          <cell r="D7240" t="str">
            <v>FLEXTUENTI</v>
          </cell>
          <cell r="E7240" t="str">
            <v>DESPACHO</v>
          </cell>
          <cell r="F7240" t="str">
            <v>NORMAL</v>
          </cell>
          <cell r="G7240" t="str">
            <v>FT83822</v>
          </cell>
          <cell r="H7240">
            <v>44959</v>
          </cell>
          <cell r="I7240" t="str">
            <v>ENTREGADO</v>
          </cell>
          <cell r="J7240">
            <v>44960</v>
          </cell>
          <cell r="K7240" t="str">
            <v>Joel Holguin</v>
          </cell>
          <cell r="L7240" t="str">
            <v>LETAMENDI  VACAS  GALINDO  822 CALLE VACAS GALINDO  Y LA 17 AVA</v>
          </cell>
        </row>
        <row r="7241">
          <cell r="A7241" t="str">
            <v>414876658</v>
          </cell>
          <cell r="B7241">
            <v>508832</v>
          </cell>
          <cell r="C7241" t="str">
            <v>414876658</v>
          </cell>
          <cell r="D7241" t="str">
            <v>FLEXTUENTI</v>
          </cell>
          <cell r="E7241" t="str">
            <v>DESPACHO</v>
          </cell>
          <cell r="F7241" t="str">
            <v>DERIVADO PICK UP</v>
          </cell>
          <cell r="G7241" t="str">
            <v>031080414876658</v>
          </cell>
          <cell r="H7241">
            <v>44959</v>
          </cell>
          <cell r="I7241" t="str">
            <v>ENTREGADO</v>
          </cell>
          <cell r="J7241">
            <v>44960</v>
          </cell>
          <cell r="K7241" t="str">
            <v>Oscar Carranza Carranza Guerrero</v>
          </cell>
          <cell r="L7241" t="str">
            <v>OFICINA TRAMACO SAN MARINO</v>
          </cell>
        </row>
        <row r="7242">
          <cell r="A7242" t="str">
            <v>414876697</v>
          </cell>
          <cell r="B7242">
            <v>508833</v>
          </cell>
          <cell r="C7242" t="str">
            <v>414876697</v>
          </cell>
          <cell r="D7242" t="str">
            <v>FLEXTUENTI</v>
          </cell>
          <cell r="E7242" t="str">
            <v>DESPACHO</v>
          </cell>
          <cell r="F7242" t="str">
            <v>NORMAL</v>
          </cell>
          <cell r="G7242" t="str">
            <v>IC6402</v>
          </cell>
          <cell r="H7242">
            <v>44959</v>
          </cell>
          <cell r="I7242" t="str">
            <v>ENTREGADO</v>
          </cell>
          <cell r="J7242">
            <v>44960</v>
          </cell>
          <cell r="K7242" t="str">
            <v>Elizabeth Faican</v>
          </cell>
          <cell r="L7242" t="str">
            <v>EL VECINO  CALLE PACIFICO GUAMAN  SN CALLE ARZOBISPO SERRANO</v>
          </cell>
        </row>
        <row r="7243">
          <cell r="A7243" t="str">
            <v>414876702</v>
          </cell>
          <cell r="B7243">
            <v>508834</v>
          </cell>
          <cell r="C7243" t="str">
            <v>414876702</v>
          </cell>
          <cell r="D7243" t="str">
            <v>FLEXTUENTI</v>
          </cell>
          <cell r="E7243" t="str">
            <v>DESPACHO</v>
          </cell>
          <cell r="F7243" t="str">
            <v>NORMAL</v>
          </cell>
          <cell r="G7243" t="str">
            <v>FT83775/FT84486</v>
          </cell>
          <cell r="H7243">
            <v>44959</v>
          </cell>
          <cell r="I7243" t="str">
            <v>ENTREGADO</v>
          </cell>
          <cell r="J7243">
            <v>44965</v>
          </cell>
          <cell r="K7243" t="str">
            <v>GENESIS MAGO</v>
          </cell>
          <cell r="L7243" t="str">
            <v>CONOCOTO CALLE VICENTE ROCAFUERTE DIAGONAL AL BCO PICHINCHA Y CALLE BRUNING LOCAL VENTA DE PESCADOS COSTA AZUL</v>
          </cell>
        </row>
        <row r="7244">
          <cell r="A7244" t="str">
            <v>414876726</v>
          </cell>
          <cell r="B7244">
            <v>508835</v>
          </cell>
          <cell r="C7244" t="str">
            <v>414876726</v>
          </cell>
          <cell r="D7244" t="str">
            <v>FLEXTUENTI</v>
          </cell>
          <cell r="E7244" t="str">
            <v>DESPACHO</v>
          </cell>
          <cell r="F7244" t="str">
            <v>NORMAL</v>
          </cell>
          <cell r="G7244" t="str">
            <v>031080414876726</v>
          </cell>
          <cell r="H7244">
            <v>44959</v>
          </cell>
          <cell r="I7244" t="str">
            <v>ENTREGADO</v>
          </cell>
          <cell r="J7244">
            <v>44960</v>
          </cell>
          <cell r="K7244" t="str">
            <v>Anthony Macias</v>
          </cell>
          <cell r="L7244" t="str">
            <v>TARQUI  CALLE 307 MZ I  VILLA 6 AV 233B</v>
          </cell>
        </row>
        <row r="7245">
          <cell r="A7245" t="str">
            <v>414876742</v>
          </cell>
          <cell r="B7245">
            <v>508836</v>
          </cell>
          <cell r="C7245" t="str">
            <v>414876742</v>
          </cell>
          <cell r="D7245" t="str">
            <v>FLEXTUENTI</v>
          </cell>
          <cell r="E7245" t="str">
            <v>DESPACHO</v>
          </cell>
          <cell r="F7245" t="str">
            <v>NORMAL</v>
          </cell>
          <cell r="G7245" t="str">
            <v>FT83774</v>
          </cell>
          <cell r="H7245">
            <v>44959</v>
          </cell>
          <cell r="I7245" t="str">
            <v>ENTREGADO</v>
          </cell>
          <cell r="J7245">
            <v>44960</v>
          </cell>
          <cell r="K7245" t="str">
            <v>Amalia Clarisa Viso Mendez</v>
          </cell>
          <cell r="L7245" t="str">
            <v>MARISCAL SUCRE  AV RIO AMAZONAS SN  AV CRISTOBAL COLON</v>
          </cell>
        </row>
        <row r="7246">
          <cell r="A7246" t="str">
            <v>414876743</v>
          </cell>
          <cell r="B7246">
            <v>508837</v>
          </cell>
          <cell r="C7246" t="str">
            <v>414876743</v>
          </cell>
          <cell r="D7246" t="str">
            <v>FLEXTUENTI</v>
          </cell>
          <cell r="E7246" t="str">
            <v>DESPACHO</v>
          </cell>
          <cell r="F7246" t="str">
            <v>NORMAL</v>
          </cell>
          <cell r="G7246" t="str">
            <v>FT83773</v>
          </cell>
          <cell r="H7246">
            <v>44959</v>
          </cell>
          <cell r="I7246" t="str">
            <v>ENTREGADO</v>
          </cell>
          <cell r="J7246">
            <v>44960</v>
          </cell>
          <cell r="K7246" t="str">
            <v>Maria Ermelinda Caiza Lanchimba</v>
          </cell>
          <cell r="L7246" t="str">
            <v>SAN ISIDRO DEL INCA  RAMON BORJA  SN   JAZMINES</v>
          </cell>
        </row>
        <row r="7247">
          <cell r="A7247" t="str">
            <v>414876806</v>
          </cell>
          <cell r="B7247">
            <v>508838</v>
          </cell>
          <cell r="C7247" t="str">
            <v>414876806</v>
          </cell>
          <cell r="D7247" t="str">
            <v>FLEXTUENTI</v>
          </cell>
          <cell r="E7247" t="str">
            <v>DESPACHO</v>
          </cell>
          <cell r="F7247" t="str">
            <v>NORMAL</v>
          </cell>
          <cell r="G7247" t="str">
            <v>FT83820</v>
          </cell>
          <cell r="H7247">
            <v>44959</v>
          </cell>
          <cell r="I7247" t="str">
            <v>ENTREGADO</v>
          </cell>
          <cell r="J7247">
            <v>44960</v>
          </cell>
          <cell r="K7247" t="str">
            <v>bayron augosto alcaciega taquinga</v>
          </cell>
          <cell r="L7247" t="str">
            <v>TARQUI AV 25 DE JULIO  SN  CALLE 55</v>
          </cell>
        </row>
        <row r="7248">
          <cell r="A7248" t="str">
            <v>414876837</v>
          </cell>
          <cell r="B7248">
            <v>508839</v>
          </cell>
          <cell r="C7248" t="str">
            <v>414876837</v>
          </cell>
          <cell r="D7248" t="str">
            <v>FLEXTUENTI</v>
          </cell>
          <cell r="E7248" t="str">
            <v>DESPACHO</v>
          </cell>
          <cell r="F7248" t="str">
            <v>NORMAL</v>
          </cell>
          <cell r="G7248" t="str">
            <v>FT83772</v>
          </cell>
          <cell r="H7248">
            <v>44959</v>
          </cell>
          <cell r="I7248" t="str">
            <v>ENTREGADO</v>
          </cell>
          <cell r="J7248">
            <v>44960</v>
          </cell>
          <cell r="K7248" t="str">
            <v>Nancy Jaramillo</v>
          </cell>
          <cell r="L7248" t="str">
            <v>POMASQUI  SENOR DEL ARBOL OE2 37  CASITAGUA</v>
          </cell>
        </row>
        <row r="7249">
          <cell r="A7249" t="str">
            <v>414876842</v>
          </cell>
          <cell r="B7249">
            <v>508840</v>
          </cell>
          <cell r="C7249" t="str">
            <v>414876842</v>
          </cell>
          <cell r="D7249" t="str">
            <v>FLEXTUENTI</v>
          </cell>
          <cell r="E7249" t="str">
            <v>DESPACHO</v>
          </cell>
          <cell r="F7249" t="str">
            <v>NORMAL</v>
          </cell>
          <cell r="G7249" t="str">
            <v>FT83771</v>
          </cell>
          <cell r="H7249">
            <v>44959</v>
          </cell>
          <cell r="I7249" t="str">
            <v>ENTREGADO</v>
          </cell>
          <cell r="J7249">
            <v>44960</v>
          </cell>
          <cell r="K7249" t="str">
            <v>sandra perez</v>
          </cell>
          <cell r="L7249" t="str">
            <v>LA CONCEPCION PEDRO ALARCON  N52 99 AV LA FLORIDA</v>
          </cell>
        </row>
        <row r="7250">
          <cell r="A7250" t="str">
            <v>414876847</v>
          </cell>
          <cell r="B7250">
            <v>508841</v>
          </cell>
          <cell r="C7250" t="str">
            <v>414876847</v>
          </cell>
          <cell r="D7250" t="str">
            <v>FLEXTUENTI</v>
          </cell>
          <cell r="E7250" t="str">
            <v>DESPACHO</v>
          </cell>
          <cell r="F7250" t="str">
            <v>NORMAL</v>
          </cell>
          <cell r="G7250" t="str">
            <v>IC6401</v>
          </cell>
          <cell r="H7250">
            <v>44959</v>
          </cell>
          <cell r="I7250" t="str">
            <v>ENTREGADO</v>
          </cell>
          <cell r="J7250">
            <v>44960</v>
          </cell>
          <cell r="K7250" t="str">
            <v>ANA CAMPOVERDE</v>
          </cell>
          <cell r="L7250" t="str">
            <v>BELLAVISTA CAMILO LAZARETO  4 135  LA FLORESTA</v>
          </cell>
        </row>
        <row r="7251">
          <cell r="A7251" t="str">
            <v>414876912</v>
          </cell>
          <cell r="B7251">
            <v>508843</v>
          </cell>
          <cell r="C7251" t="str">
            <v>414876912</v>
          </cell>
          <cell r="D7251" t="str">
            <v>FLEXTUENTI</v>
          </cell>
          <cell r="E7251" t="str">
            <v>DESPACHO</v>
          </cell>
          <cell r="F7251" t="str">
            <v>NORMAL</v>
          </cell>
          <cell r="G7251" t="str">
            <v>031080414876912</v>
          </cell>
          <cell r="H7251">
            <v>44959</v>
          </cell>
          <cell r="I7251" t="str">
            <v>ENTREGADO</v>
          </cell>
          <cell r="J7251">
            <v>44960</v>
          </cell>
          <cell r="K7251" t="str">
            <v>Jennyfer Betun</v>
          </cell>
          <cell r="L7251" t="str">
            <v>RIO VERDE SD  CALLE AMBATO  SN GALAPAGOS</v>
          </cell>
        </row>
        <row r="7252">
          <cell r="A7252" t="str">
            <v>414878631</v>
          </cell>
          <cell r="B7252">
            <v>508845</v>
          </cell>
          <cell r="C7252" t="str">
            <v>414878631</v>
          </cell>
          <cell r="D7252" t="str">
            <v>FLEXTUENTI</v>
          </cell>
          <cell r="E7252" t="str">
            <v>DESPACHO</v>
          </cell>
          <cell r="F7252" t="str">
            <v>NORMAL</v>
          </cell>
          <cell r="G7252" t="str">
            <v>FT83784</v>
          </cell>
          <cell r="H7252">
            <v>44959</v>
          </cell>
          <cell r="I7252" t="str">
            <v>ENTREGADO</v>
          </cell>
          <cell r="J7252">
            <v>44963</v>
          </cell>
          <cell r="K7252" t="str">
            <v>Diego Lisano</v>
          </cell>
          <cell r="L7252" t="str">
            <v>ITCHIMBIA CALLE LA GUADALUPANA  N 15 284  PABLO GUEVARA</v>
          </cell>
        </row>
        <row r="7253">
          <cell r="A7253" t="str">
            <v>414878675</v>
          </cell>
          <cell r="B7253">
            <v>508846</v>
          </cell>
          <cell r="C7253" t="str">
            <v>414878675</v>
          </cell>
          <cell r="D7253" t="str">
            <v>FLEXTUENTI</v>
          </cell>
          <cell r="E7253" t="str">
            <v>DESPACHO</v>
          </cell>
          <cell r="F7253" t="str">
            <v>NORMAL</v>
          </cell>
          <cell r="G7253" t="str">
            <v>031080414878675</v>
          </cell>
          <cell r="H7253">
            <v>44959</v>
          </cell>
          <cell r="I7253" t="str">
            <v>ENTREGADO</v>
          </cell>
          <cell r="J7253">
            <v>44960</v>
          </cell>
          <cell r="K7253" t="str">
            <v>Luis Machado</v>
          </cell>
          <cell r="L7253" t="str">
            <v>VELOZ  AV LUIS CORDOVEZ  SN CALLE EDMUNDO CHIRIBOGA</v>
          </cell>
        </row>
        <row r="7254">
          <cell r="A7254" t="str">
            <v>414878778</v>
          </cell>
          <cell r="B7254">
            <v>508847</v>
          </cell>
          <cell r="C7254" t="str">
            <v>414878778</v>
          </cell>
          <cell r="D7254" t="str">
            <v>FLEXTUENTI</v>
          </cell>
          <cell r="E7254" t="str">
            <v>DESPACHO</v>
          </cell>
          <cell r="F7254" t="str">
            <v>NORMAL</v>
          </cell>
          <cell r="G7254" t="str">
            <v>031080414878778</v>
          </cell>
          <cell r="H7254">
            <v>44959</v>
          </cell>
          <cell r="I7254" t="str">
            <v>ENTREGADO</v>
          </cell>
          <cell r="J7254">
            <v>44961</v>
          </cell>
          <cell r="K7254" t="str">
            <v>Mireya Macias</v>
          </cell>
          <cell r="L7254" t="str">
            <v>JUNIN CALLE JUNIN O CALLE 16  SN  AV ELOY ALFARO</v>
          </cell>
        </row>
        <row r="7255">
          <cell r="A7255" t="str">
            <v>414878793</v>
          </cell>
          <cell r="B7255">
            <v>508848</v>
          </cell>
          <cell r="C7255" t="str">
            <v>414878793</v>
          </cell>
          <cell r="D7255" t="str">
            <v>FLEXTUENTI</v>
          </cell>
          <cell r="E7255" t="str">
            <v>DESPACHO</v>
          </cell>
          <cell r="F7255" t="str">
            <v>NORMAL</v>
          </cell>
          <cell r="G7255" t="str">
            <v>031080414878793</v>
          </cell>
          <cell r="H7255">
            <v>44959</v>
          </cell>
          <cell r="I7255" t="str">
            <v>ENTREGADO</v>
          </cell>
          <cell r="J7255">
            <v>44960</v>
          </cell>
          <cell r="K7255" t="str">
            <v>David Tine</v>
          </cell>
          <cell r="L7255" t="str">
            <v>LIZARZABURU  AV PEDRO VICENTE  4753 AV 9 DE OCTUBRE</v>
          </cell>
        </row>
        <row r="7256">
          <cell r="A7256" t="str">
            <v>414878800</v>
          </cell>
          <cell r="B7256">
            <v>508849</v>
          </cell>
          <cell r="C7256" t="str">
            <v>414878800</v>
          </cell>
          <cell r="D7256" t="str">
            <v>FLEXTUENTI</v>
          </cell>
          <cell r="E7256" t="str">
            <v>DESPACHO</v>
          </cell>
          <cell r="F7256" t="str">
            <v>NORMAL</v>
          </cell>
          <cell r="G7256" t="str">
            <v>031080414878800</v>
          </cell>
          <cell r="H7256">
            <v>44959</v>
          </cell>
          <cell r="I7256" t="str">
            <v>ENTREGADO</v>
          </cell>
          <cell r="J7256">
            <v>44960</v>
          </cell>
          <cell r="K7256" t="str">
            <v>Maria Carlita Macias Velez</v>
          </cell>
          <cell r="L7256" t="str">
            <v>ROCAFUERTE AV SUCRE  CASA 8 VIA CHONE</v>
          </cell>
        </row>
        <row r="7257">
          <cell r="A7257" t="str">
            <v>WS414876727</v>
          </cell>
          <cell r="B7257">
            <v>508850</v>
          </cell>
          <cell r="C7257" t="str">
            <v>WS414876727</v>
          </cell>
          <cell r="D7257" t="str">
            <v>FLEXTUENTI</v>
          </cell>
          <cell r="E7257" t="str">
            <v>DESPACHO</v>
          </cell>
          <cell r="F7257" t="str">
            <v>NORMAL</v>
          </cell>
          <cell r="G7257" t="str">
            <v>FT83847</v>
          </cell>
          <cell r="H7257">
            <v>44959</v>
          </cell>
          <cell r="I7257" t="str">
            <v>ENTREGADO</v>
          </cell>
          <cell r="J7257">
            <v>44960</v>
          </cell>
          <cell r="K7257" t="str">
            <v>Julio Manrique</v>
          </cell>
          <cell r="L7257" t="str">
            <v>SANGOLQUI AV GENERAL ENRIQUE  SN  RIO CHINCHIPE</v>
          </cell>
        </row>
        <row r="7258">
          <cell r="A7258" t="str">
            <v>WS414876733</v>
          </cell>
          <cell r="B7258">
            <v>508851</v>
          </cell>
          <cell r="C7258" t="str">
            <v>WS414876733</v>
          </cell>
          <cell r="D7258" t="str">
            <v>FLEXTUENTI</v>
          </cell>
          <cell r="E7258" t="str">
            <v>DESPACHO</v>
          </cell>
          <cell r="F7258" t="str">
            <v>NORMAL</v>
          </cell>
          <cell r="G7258" t="str">
            <v>FT83821</v>
          </cell>
          <cell r="H7258">
            <v>44959</v>
          </cell>
          <cell r="I7258" t="str">
            <v>ENTREGADO</v>
          </cell>
          <cell r="J7258">
            <v>44960</v>
          </cell>
          <cell r="K7258" t="str">
            <v>jorge parrales</v>
          </cell>
          <cell r="L7258" t="str">
            <v>TARQUI AV FRANCISCO DE ORELLANA  MANZANA CD SOLAR 8  2 PASAJE 1NE</v>
          </cell>
        </row>
        <row r="7259">
          <cell r="A7259" t="str">
            <v>414845945</v>
          </cell>
          <cell r="B7259">
            <v>508810</v>
          </cell>
          <cell r="C7259" t="str">
            <v>414845945</v>
          </cell>
          <cell r="D7259" t="str">
            <v>FLEXTUENTI</v>
          </cell>
          <cell r="E7259" t="str">
            <v>DESPACHO</v>
          </cell>
          <cell r="F7259" t="str">
            <v>NORMAL</v>
          </cell>
          <cell r="G7259" t="str">
            <v>FT83830</v>
          </cell>
          <cell r="H7259">
            <v>44959</v>
          </cell>
          <cell r="I7259" t="str">
            <v>ENTREGADO</v>
          </cell>
          <cell r="J7259">
            <v>44960</v>
          </cell>
          <cell r="K7259" t="str">
            <v>Roger Santos</v>
          </cell>
          <cell r="L7259" t="str">
            <v>LA ALBORADA  AV RODRIGO CHAVEZ  SN SN</v>
          </cell>
        </row>
        <row r="7260">
          <cell r="A7260" t="str">
            <v>414864550</v>
          </cell>
          <cell r="B7260">
            <v>508811</v>
          </cell>
          <cell r="C7260" t="str">
            <v>414864550</v>
          </cell>
          <cell r="D7260" t="str">
            <v>FLEXTUENTI</v>
          </cell>
          <cell r="E7260" t="str">
            <v>DESPACHO</v>
          </cell>
          <cell r="F7260" t="str">
            <v>NORMAL</v>
          </cell>
          <cell r="G7260" t="str">
            <v>031080414864550</v>
          </cell>
          <cell r="H7260">
            <v>44959</v>
          </cell>
          <cell r="I7260" t="str">
            <v>ENTREGADO</v>
          </cell>
          <cell r="J7260">
            <v>44960</v>
          </cell>
          <cell r="K7260" t="str">
            <v>Luis Samuel Pallo Gallardo</v>
          </cell>
          <cell r="L7260" t="str">
            <v>ESMERALDAS  AV SIMON PLATA TORRES SN SN</v>
          </cell>
        </row>
        <row r="7261">
          <cell r="A7261" t="str">
            <v>414864551</v>
          </cell>
          <cell r="B7261">
            <v>508812</v>
          </cell>
          <cell r="C7261" t="str">
            <v>414864551</v>
          </cell>
          <cell r="D7261" t="str">
            <v>FLEXTUENTI</v>
          </cell>
          <cell r="E7261" t="str">
            <v>DESPACHO</v>
          </cell>
          <cell r="F7261" t="str">
            <v>NORMAL</v>
          </cell>
          <cell r="G7261" t="str">
            <v>FT83782</v>
          </cell>
          <cell r="H7261">
            <v>44959</v>
          </cell>
          <cell r="I7261" t="str">
            <v>ENTREGADO</v>
          </cell>
          <cell r="J7261">
            <v>44963</v>
          </cell>
          <cell r="K7261" t="str">
            <v>Cristian Simbana Faz</v>
          </cell>
          <cell r="L7261" t="str">
            <v>PIFO MANUEL BURBANO  SN  PASAJE GUAMBI</v>
          </cell>
        </row>
        <row r="7262">
          <cell r="A7262" t="str">
            <v>414864560</v>
          </cell>
          <cell r="B7262">
            <v>508813</v>
          </cell>
          <cell r="C7262" t="str">
            <v>414864560</v>
          </cell>
          <cell r="D7262" t="str">
            <v>FLEXTUENTI</v>
          </cell>
          <cell r="E7262" t="str">
            <v>DESPACHO</v>
          </cell>
          <cell r="F7262" t="str">
            <v>NORMAL</v>
          </cell>
          <cell r="G7262" t="str">
            <v>FT83781</v>
          </cell>
          <cell r="H7262">
            <v>44959</v>
          </cell>
          <cell r="I7262" t="str">
            <v>ENTREGADO</v>
          </cell>
          <cell r="J7262">
            <v>44960</v>
          </cell>
          <cell r="K7262" t="str">
            <v>MANUEL IGNACIO CORONEL ROJAS</v>
          </cell>
          <cell r="L7262" t="str">
            <v>BELISARIO QUEVEDO  CALLE SELVA ALEGRE OE6 104 CALLE ARIAS DE UGARTE</v>
          </cell>
        </row>
        <row r="7263">
          <cell r="A7263" t="str">
            <v>414864562</v>
          </cell>
          <cell r="B7263">
            <v>508814</v>
          </cell>
          <cell r="C7263" t="str">
            <v>414864562</v>
          </cell>
          <cell r="D7263" t="str">
            <v>FLEXTUENTI</v>
          </cell>
          <cell r="E7263" t="str">
            <v>DESPACHO</v>
          </cell>
          <cell r="F7263" t="str">
            <v>NORMAL</v>
          </cell>
          <cell r="G7263" t="str">
            <v>FT83829</v>
          </cell>
          <cell r="H7263">
            <v>44959</v>
          </cell>
          <cell r="I7263" t="str">
            <v>ENTREGADO</v>
          </cell>
          <cell r="J7263">
            <v>44960</v>
          </cell>
          <cell r="K7263" t="str">
            <v>Peter Zambrano</v>
          </cell>
          <cell r="L7263" t="str">
            <v>TARQUI AV FRANCISCO DE ORELLANA  SN  SN</v>
          </cell>
        </row>
        <row r="7264">
          <cell r="A7264" t="str">
            <v>414864571</v>
          </cell>
          <cell r="B7264">
            <v>508815</v>
          </cell>
          <cell r="C7264" t="str">
            <v>414864571</v>
          </cell>
          <cell r="D7264" t="str">
            <v>FLEXTUENTI</v>
          </cell>
          <cell r="E7264" t="str">
            <v>DESPACHO</v>
          </cell>
          <cell r="F7264" t="str">
            <v>NORMAL</v>
          </cell>
          <cell r="G7264" t="str">
            <v>031080414864571</v>
          </cell>
          <cell r="H7264">
            <v>44959</v>
          </cell>
          <cell r="I7264" t="str">
            <v>ENTREGADO</v>
          </cell>
          <cell r="J7264">
            <v>44960</v>
          </cell>
          <cell r="K7264" t="str">
            <v>Eder Andres Proano Alarcon</v>
          </cell>
          <cell r="L7264" t="str">
            <v>CELIANO MONGE  AV JULIO JARAMILLO SN  JORGE ARAUJO CHIRIBOGA</v>
          </cell>
        </row>
        <row r="7265">
          <cell r="A7265" t="str">
            <v>414875876</v>
          </cell>
          <cell r="B7265">
            <v>508816</v>
          </cell>
          <cell r="C7265" t="str">
            <v>414875876</v>
          </cell>
          <cell r="D7265" t="str">
            <v>FLEXTUENTI</v>
          </cell>
          <cell r="E7265" t="str">
            <v>DESPACHO</v>
          </cell>
          <cell r="F7265" t="str">
            <v>NORMAL</v>
          </cell>
          <cell r="G7265" t="str">
            <v>FT83828</v>
          </cell>
          <cell r="H7265">
            <v>44959</v>
          </cell>
          <cell r="I7265" t="str">
            <v>ENTREGADO</v>
          </cell>
          <cell r="J7265">
            <v>44960</v>
          </cell>
          <cell r="K7265" t="str">
            <v>Diego Villegas briones</v>
          </cell>
          <cell r="L7265" t="str">
            <v>XIMENA  CALLE N16  MZ 1145 VILLA 28  CALLEJON 5</v>
          </cell>
        </row>
        <row r="7266">
          <cell r="A7266" t="str">
            <v>414875890</v>
          </cell>
          <cell r="B7266">
            <v>508817</v>
          </cell>
          <cell r="C7266" t="str">
            <v>414875890</v>
          </cell>
          <cell r="D7266" t="str">
            <v>FLEXTUENTI</v>
          </cell>
          <cell r="E7266" t="str">
            <v>DESPACHO</v>
          </cell>
          <cell r="F7266" t="str">
            <v>NORMAL</v>
          </cell>
          <cell r="G7266" t="str">
            <v>FT83827</v>
          </cell>
          <cell r="H7266">
            <v>44959</v>
          </cell>
          <cell r="I7266" t="str">
            <v>ENTREGADO</v>
          </cell>
          <cell r="J7266">
            <v>44960</v>
          </cell>
          <cell r="K7266" t="str">
            <v>Jessica Dayse Riera Reyes</v>
          </cell>
          <cell r="L7266" t="str">
            <v>TARQUI  8VA CALLEJON  MANZANA 16 VILLA 10  CALLE 16NE</v>
          </cell>
        </row>
        <row r="7267">
          <cell r="A7267" t="str">
            <v>414875896</v>
          </cell>
          <cell r="B7267">
            <v>508818</v>
          </cell>
          <cell r="C7267" t="str">
            <v>414875896</v>
          </cell>
          <cell r="D7267" t="str">
            <v>FLEXTUENTI</v>
          </cell>
          <cell r="E7267" t="str">
            <v>DESPACHO</v>
          </cell>
          <cell r="F7267" t="str">
            <v>NORMAL</v>
          </cell>
          <cell r="G7267" t="str">
            <v>FT83780</v>
          </cell>
          <cell r="H7267">
            <v>44959</v>
          </cell>
          <cell r="I7267" t="str">
            <v>ENTREGADO</v>
          </cell>
          <cell r="J7267">
            <v>44963</v>
          </cell>
          <cell r="K7267" t="str">
            <v>Matias Pineida</v>
          </cell>
          <cell r="L7267" t="str">
            <v>PIFO   VIA SANGOLQUI  SN SN</v>
          </cell>
        </row>
        <row r="7268">
          <cell r="A7268" t="str">
            <v>414875905</v>
          </cell>
          <cell r="B7268">
            <v>508819</v>
          </cell>
          <cell r="C7268" t="str">
            <v>414875905</v>
          </cell>
          <cell r="D7268" t="str">
            <v>FLEXTUENTI</v>
          </cell>
          <cell r="E7268" t="str">
            <v>DESPACHO</v>
          </cell>
          <cell r="F7268" t="str">
            <v>NORMAL</v>
          </cell>
          <cell r="G7268" t="str">
            <v>FT83779</v>
          </cell>
          <cell r="H7268">
            <v>44959</v>
          </cell>
          <cell r="I7268" t="str">
            <v>ENTREGADO</v>
          </cell>
          <cell r="J7268">
            <v>44960</v>
          </cell>
          <cell r="K7268" t="str">
            <v>Katherine Vanessa Pinto Viteri</v>
          </cell>
          <cell r="L7268" t="str">
            <v>CUMBAYA CALLE SEBASTIANO SERLIO  SN DE LOS CHOLANES</v>
          </cell>
        </row>
        <row r="7269">
          <cell r="A7269" t="str">
            <v>414875963</v>
          </cell>
          <cell r="B7269">
            <v>508820</v>
          </cell>
          <cell r="C7269" t="str">
            <v>414875963</v>
          </cell>
          <cell r="D7269" t="str">
            <v>FLEXTUENTI</v>
          </cell>
          <cell r="E7269" t="str">
            <v>DESPACHO</v>
          </cell>
          <cell r="F7269" t="str">
            <v>NORMAL</v>
          </cell>
          <cell r="G7269" t="str">
            <v>031080414875963</v>
          </cell>
          <cell r="H7269">
            <v>44959</v>
          </cell>
          <cell r="I7269" t="str">
            <v>ENTREGADO</v>
          </cell>
          <cell r="J7269">
            <v>44960</v>
          </cell>
          <cell r="K7269" t="str">
            <v>Priscila Elizabeth Ramirez Sotomayor Ramirez Sotomayor</v>
          </cell>
          <cell r="L7269" t="str">
            <v>PASCUALES  VIA DAULE  MANZANA 560 SOLAR 12  SN</v>
          </cell>
        </row>
        <row r="7270">
          <cell r="A7270" t="str">
            <v>414875965</v>
          </cell>
          <cell r="B7270">
            <v>508821</v>
          </cell>
          <cell r="C7270" t="str">
            <v>414875965</v>
          </cell>
          <cell r="D7270" t="str">
            <v>FLEXTUENTI</v>
          </cell>
          <cell r="E7270" t="str">
            <v>DESPACHO</v>
          </cell>
          <cell r="F7270" t="str">
            <v>NORMAL</v>
          </cell>
          <cell r="G7270" t="str">
            <v>FT83778</v>
          </cell>
          <cell r="H7270">
            <v>44959</v>
          </cell>
          <cell r="I7270" t="str">
            <v>ENTREGADO</v>
          </cell>
          <cell r="J7270">
            <v>44960</v>
          </cell>
          <cell r="K7270" t="str">
            <v>DIEGO DELGADO</v>
          </cell>
          <cell r="L7270" t="str">
            <v>COTOCOLLAO JUAN DE OCANA  OE8 285 MARTIN OCHOA</v>
          </cell>
        </row>
        <row r="7271">
          <cell r="A7271" t="str">
            <v>414875970</v>
          </cell>
          <cell r="B7271">
            <v>508822</v>
          </cell>
          <cell r="C7271" t="str">
            <v>414875970</v>
          </cell>
          <cell r="D7271" t="str">
            <v>FLEXTUENTI</v>
          </cell>
          <cell r="E7271" t="str">
            <v>DESPACHO</v>
          </cell>
          <cell r="F7271" t="str">
            <v>NORMAL</v>
          </cell>
          <cell r="G7271" t="str">
            <v>IC6404</v>
          </cell>
          <cell r="H7271">
            <v>44959</v>
          </cell>
          <cell r="I7271" t="str">
            <v>ENTREGADO</v>
          </cell>
          <cell r="J7271">
            <v>44960</v>
          </cell>
          <cell r="K7271" t="str">
            <v>Jorge Gualan</v>
          </cell>
          <cell r="L7271" t="str">
            <v>SAN SEBASTIAN  GASPAR SANGURIMA  20 24  ESCULTOR AYABACA</v>
          </cell>
        </row>
        <row r="7272">
          <cell r="A7272" t="str">
            <v>414875975</v>
          </cell>
          <cell r="B7272">
            <v>508823</v>
          </cell>
          <cell r="C7272" t="str">
            <v>414875975</v>
          </cell>
          <cell r="D7272" t="str">
            <v>FLEXTUENTI</v>
          </cell>
          <cell r="E7272" t="str">
            <v>DESPACHO</v>
          </cell>
          <cell r="F7272" t="str">
            <v>NORMAL</v>
          </cell>
          <cell r="G7272" t="str">
            <v>FT83777</v>
          </cell>
          <cell r="H7272">
            <v>44959</v>
          </cell>
          <cell r="I7272" t="str">
            <v>ENTREGADO</v>
          </cell>
          <cell r="J7272">
            <v>44960</v>
          </cell>
          <cell r="K7272" t="str">
            <v>Michael Alejandro Bastidas Zurita</v>
          </cell>
          <cell r="L7272" t="str">
            <v>GUAMANI  CALLE E3K  LOTE 399  S57E</v>
          </cell>
        </row>
        <row r="7273">
          <cell r="A7273" t="str">
            <v>414876017</v>
          </cell>
          <cell r="B7273">
            <v>508824</v>
          </cell>
          <cell r="C7273" t="str">
            <v>414876017</v>
          </cell>
          <cell r="D7273" t="str">
            <v>FLEXTUENTI</v>
          </cell>
          <cell r="E7273" t="str">
            <v>DESPACHO</v>
          </cell>
          <cell r="F7273" t="str">
            <v>NORMAL</v>
          </cell>
          <cell r="G7273" t="str">
            <v>FT83826</v>
          </cell>
          <cell r="H7273">
            <v>44959</v>
          </cell>
          <cell r="I7273" t="str">
            <v>ENTREGADO</v>
          </cell>
          <cell r="J7273">
            <v>44960</v>
          </cell>
          <cell r="K7273" t="str">
            <v>Alberto Matute</v>
          </cell>
          <cell r="L7273" t="str">
            <v>XIMENA  COSTA RICA  302  WASHINGTON</v>
          </cell>
        </row>
        <row r="7274">
          <cell r="A7274" t="str">
            <v>414876028</v>
          </cell>
          <cell r="B7274">
            <v>508825</v>
          </cell>
          <cell r="C7274" t="str">
            <v>414876028</v>
          </cell>
          <cell r="D7274" t="str">
            <v>FLEXTUENTI</v>
          </cell>
          <cell r="E7274" t="str">
            <v>DESPACHO</v>
          </cell>
          <cell r="F7274" t="str">
            <v>NORMAL</v>
          </cell>
          <cell r="G7274" t="str">
            <v>FT83825</v>
          </cell>
          <cell r="H7274">
            <v>44959</v>
          </cell>
          <cell r="I7274" t="str">
            <v>ENTREGADO</v>
          </cell>
          <cell r="J7274">
            <v>44960</v>
          </cell>
          <cell r="K7274" t="str">
            <v>LEONARDO STEVEN TUMBACO MOSQUERA</v>
          </cell>
          <cell r="L7274" t="str">
            <v>LETAMENDI  CALLEJON 8VA  O  CALLE ALFREDO VALENZUELA  1802 4 DE NOVIEMBRE</v>
          </cell>
        </row>
        <row r="7275">
          <cell r="A7275" t="str">
            <v>414876354</v>
          </cell>
          <cell r="B7275">
            <v>508826</v>
          </cell>
          <cell r="C7275" t="str">
            <v>414876354</v>
          </cell>
          <cell r="D7275" t="str">
            <v>FLEXTUENTI</v>
          </cell>
          <cell r="E7275" t="str">
            <v>DESPACHO</v>
          </cell>
          <cell r="F7275" t="str">
            <v>NORMAL</v>
          </cell>
          <cell r="G7275" t="str">
            <v>FT83776</v>
          </cell>
          <cell r="H7275">
            <v>44959</v>
          </cell>
          <cell r="I7275" t="str">
            <v>ENTREGADO</v>
          </cell>
          <cell r="J7275">
            <v>44964</v>
          </cell>
          <cell r="K7275" t="str">
            <v>Luis Yepez</v>
          </cell>
          <cell r="L7275" t="str">
            <v>PIFO  ENTRADA 2 S3 283  AV OSWALDO GUAYASAMIN Y CALLE B</v>
          </cell>
        </row>
        <row r="7276">
          <cell r="A7276" t="str">
            <v>414876367</v>
          </cell>
          <cell r="B7276">
            <v>508827</v>
          </cell>
          <cell r="C7276" t="str">
            <v>414876367</v>
          </cell>
          <cell r="D7276" t="str">
            <v>FLEXTUENTI</v>
          </cell>
          <cell r="E7276" t="str">
            <v>DESPACHO</v>
          </cell>
          <cell r="F7276" t="str">
            <v>NORMAL</v>
          </cell>
          <cell r="G7276" t="str">
            <v>FT83824</v>
          </cell>
          <cell r="H7276">
            <v>44959</v>
          </cell>
          <cell r="I7276" t="str">
            <v>ENTREGADO</v>
          </cell>
          <cell r="J7276">
            <v>44960</v>
          </cell>
          <cell r="K7276" t="str">
            <v>Jose luis Mora alvia</v>
          </cell>
          <cell r="L7276" t="str">
            <v>XIMENA   9 DE OCTUBRE MANZANA 1243 SOLAR 12  ESMERALDAS</v>
          </cell>
        </row>
        <row r="7277">
          <cell r="A7277" t="str">
            <v>2023-01340</v>
          </cell>
          <cell r="B7277">
            <v>508796</v>
          </cell>
          <cell r="C7277" t="str">
            <v>2023-01340</v>
          </cell>
          <cell r="D7277" t="str">
            <v>MOVISTAR</v>
          </cell>
          <cell r="E7277" t="str">
            <v>DESPACHO</v>
          </cell>
          <cell r="F7277" t="str">
            <v>NORMAL</v>
          </cell>
          <cell r="G7277" t="str">
            <v>031080202301340</v>
          </cell>
          <cell r="H7277">
            <v>44959</v>
          </cell>
          <cell r="I7277" t="str">
            <v>ENTREGADO</v>
          </cell>
          <cell r="J7277">
            <v>44960</v>
          </cell>
          <cell r="K7277" t="str">
            <v>NORPHONE CAYAMBE_PAOLA MORAN</v>
          </cell>
          <cell r="L7277" t="str">
            <v>GRAN AKI AV RESTAURACION Y JUNIN LOCAL ESQUINERO CAYAMBE</v>
          </cell>
        </row>
        <row r="7278">
          <cell r="A7278" t="str">
            <v>2023-01341</v>
          </cell>
          <cell r="B7278">
            <v>508797</v>
          </cell>
          <cell r="C7278" t="str">
            <v>2023-01341</v>
          </cell>
          <cell r="D7278" t="str">
            <v>MOVISTAR</v>
          </cell>
          <cell r="E7278" t="str">
            <v>DESPACHO</v>
          </cell>
          <cell r="F7278" t="str">
            <v>NORMAL</v>
          </cell>
          <cell r="G7278" t="str">
            <v>031080202301341</v>
          </cell>
          <cell r="H7278">
            <v>44959</v>
          </cell>
          <cell r="I7278" t="str">
            <v>ENTREGADO</v>
          </cell>
          <cell r="J7278">
            <v>44960</v>
          </cell>
          <cell r="K7278" t="str">
            <v>FDV GUILLERMO JARA JR MANAMOVIL_MONICA PINARGOTE ARAY</v>
          </cell>
          <cell r="L7278" t="str">
            <v xml:space="preserve">CALLE 8 AVENIDA 8 EDIFICIO BEIGE DE TRES PISOS, LOCAL ESQUINERO </v>
          </cell>
        </row>
        <row r="7279">
          <cell r="A7279" t="str">
            <v>2023-01342</v>
          </cell>
          <cell r="B7279">
            <v>508798</v>
          </cell>
          <cell r="C7279" t="str">
            <v>2023-01342</v>
          </cell>
          <cell r="D7279" t="str">
            <v>MOVISTAR</v>
          </cell>
          <cell r="E7279" t="str">
            <v>DESPACHO</v>
          </cell>
          <cell r="F7279" t="str">
            <v>NORMAL</v>
          </cell>
          <cell r="G7279" t="str">
            <v>031080202301342</v>
          </cell>
          <cell r="H7279">
            <v>44959</v>
          </cell>
          <cell r="I7279" t="str">
            <v>ENTREGADO</v>
          </cell>
          <cell r="J7279">
            <v>44960</v>
          </cell>
          <cell r="K7279" t="str">
            <v>NORPHONE CHONE_LOURDES BRAVO</v>
          </cell>
          <cell r="L7279" t="str">
            <v>CENTRO CALLE PICHINCHA ENTRE CALLES WASHINGTON Y BOLIVAR A LADO DE ALMACENES ARTEFACTA</v>
          </cell>
        </row>
        <row r="7280">
          <cell r="A7280" t="str">
            <v>2023-01343</v>
          </cell>
          <cell r="B7280">
            <v>508799</v>
          </cell>
          <cell r="C7280" t="str">
            <v>2023-01343</v>
          </cell>
          <cell r="D7280" t="str">
            <v>MOVISTAR</v>
          </cell>
          <cell r="E7280" t="str">
            <v>DESPACHO</v>
          </cell>
          <cell r="F7280" t="str">
            <v>NORMAL</v>
          </cell>
          <cell r="G7280" t="str">
            <v>031080202301343</v>
          </cell>
          <cell r="H7280">
            <v>44959</v>
          </cell>
          <cell r="I7280" t="str">
            <v>ENTREGADO</v>
          </cell>
          <cell r="J7280">
            <v>44960</v>
          </cell>
          <cell r="K7280" t="str">
            <v xml:space="preserve">CAVS AE SALESLAND MACHALA_MENA DIEGO </v>
          </cell>
          <cell r="L7280" t="str">
            <v>CALLE ROCAFUERTE 1005 ENTRE 09 DE MAYO Y GUAYAS</v>
          </cell>
        </row>
        <row r="7281">
          <cell r="A7281" t="str">
            <v>2023-01344</v>
          </cell>
          <cell r="B7281">
            <v>508800</v>
          </cell>
          <cell r="C7281" t="str">
            <v>2023-01344</v>
          </cell>
          <cell r="D7281" t="str">
            <v>MOVISTAR</v>
          </cell>
          <cell r="E7281" t="str">
            <v>DESPACHO</v>
          </cell>
          <cell r="F7281" t="str">
            <v>NORMAL</v>
          </cell>
          <cell r="G7281" t="str">
            <v>FT83800</v>
          </cell>
          <cell r="H7281">
            <v>44959</v>
          </cell>
          <cell r="I7281" t="str">
            <v>ENTREGADO</v>
          </cell>
          <cell r="J7281">
            <v>44960</v>
          </cell>
          <cell r="K7281" t="str">
            <v xml:space="preserve">BE CONNECTED QUITO_Christian Villavicencio </v>
          </cell>
          <cell r="L7281" t="str">
            <v>Av. Ignacio de Veintimilla y Leonidas Plaza</v>
          </cell>
        </row>
        <row r="7282">
          <cell r="A7282" t="str">
            <v>2023-01345</v>
          </cell>
          <cell r="B7282">
            <v>508801</v>
          </cell>
          <cell r="C7282" t="str">
            <v>2023-01345</v>
          </cell>
          <cell r="D7282" t="str">
            <v>MOVISTAR</v>
          </cell>
          <cell r="E7282" t="str">
            <v>DESPACHO</v>
          </cell>
          <cell r="F7282" t="str">
            <v>NORMAL</v>
          </cell>
          <cell r="G7282" t="str">
            <v>031080202301345</v>
          </cell>
          <cell r="H7282">
            <v>44959</v>
          </cell>
          <cell r="I7282" t="str">
            <v>ENTREGADO</v>
          </cell>
          <cell r="J7282">
            <v>44960</v>
          </cell>
          <cell r="K7282" t="str">
            <v>NORPHONE LA PLAZA IBARRA_PAOLA MORAN</v>
          </cell>
          <cell r="L7282" t="str">
            <v>LOCAL 22 Y 23 CCLA PLAZA AV MARIANO ACOSTA Y2147 Y VICTOR GOMEZ JURADO IBARRA</v>
          </cell>
        </row>
        <row r="7283">
          <cell r="A7283" t="str">
            <v>2023-01346</v>
          </cell>
          <cell r="B7283">
            <v>508802</v>
          </cell>
          <cell r="C7283" t="str">
            <v>2023-01346</v>
          </cell>
          <cell r="D7283" t="str">
            <v>MOVISTAR</v>
          </cell>
          <cell r="E7283" t="str">
            <v>DESPACHO</v>
          </cell>
          <cell r="F7283" t="str">
            <v>NORMAL</v>
          </cell>
          <cell r="G7283" t="str">
            <v>FEX46110</v>
          </cell>
          <cell r="H7283">
            <v>44959</v>
          </cell>
          <cell r="I7283" t="str">
            <v>ENTREGADO</v>
          </cell>
          <cell r="J7283">
            <v>44960</v>
          </cell>
          <cell r="K7283" t="str">
            <v>CAVS AE SALESLAND RECREO_DIEGO MENA</v>
          </cell>
          <cell r="L7283" t="str">
            <v>AV PEDRO VICENTE MALDONADO CENTRO COMERCIAL RECREO NUM 37 45PLANTA BAJA QUITO</v>
          </cell>
        </row>
        <row r="7284">
          <cell r="A7284" t="str">
            <v>2023-01347</v>
          </cell>
          <cell r="B7284">
            <v>508803</v>
          </cell>
          <cell r="C7284" t="str">
            <v>2023-01347</v>
          </cell>
          <cell r="D7284" t="str">
            <v>MOVISTAR</v>
          </cell>
          <cell r="E7284" t="str">
            <v>DESPACHO</v>
          </cell>
          <cell r="F7284" t="str">
            <v>NORMAL</v>
          </cell>
          <cell r="G7284" t="str">
            <v>031080202301347</v>
          </cell>
          <cell r="H7284">
            <v>44959</v>
          </cell>
          <cell r="I7284" t="str">
            <v>ENTREGADO</v>
          </cell>
          <cell r="J7284">
            <v>44960</v>
          </cell>
          <cell r="K7284" t="str">
            <v>CAVS AE SALESLAND SCALA_DIEGO FERNANDO MENA VILLALBA</v>
          </cell>
          <cell r="L7284" t="str">
            <v>Kilometro 12 ½, Parroquia de Cumbaya, CENTRO COMERCIAL SCALA SHOPPING, Planta Baja, Local L104</v>
          </cell>
        </row>
        <row r="7285">
          <cell r="A7285" t="str">
            <v>2023-01348</v>
          </cell>
          <cell r="B7285">
            <v>508804</v>
          </cell>
          <cell r="C7285" t="str">
            <v>2023-01348</v>
          </cell>
          <cell r="D7285" t="str">
            <v>MOVISTAR</v>
          </cell>
          <cell r="E7285" t="str">
            <v>DESPACHO</v>
          </cell>
          <cell r="F7285" t="str">
            <v>NORMAL</v>
          </cell>
          <cell r="G7285" t="str">
            <v>031080202301348</v>
          </cell>
          <cell r="H7285">
            <v>44959</v>
          </cell>
          <cell r="I7285" t="str">
            <v>ENTREGADO</v>
          </cell>
          <cell r="J7285">
            <v>44960</v>
          </cell>
          <cell r="K7285" t="str">
            <v>DISTEVSATT S.A. HUAQUILLAS_DANNY AUGUSTO SANCHEZ ESPINOSA</v>
          </cell>
          <cell r="L7285" t="str">
            <v>10 DE AGOSTO 111  Y  1 DE MAYO</v>
          </cell>
        </row>
        <row r="7286">
          <cell r="A7286" t="str">
            <v>2023-01349</v>
          </cell>
          <cell r="B7286">
            <v>508805</v>
          </cell>
          <cell r="C7286" t="str">
            <v>2023-01349</v>
          </cell>
          <cell r="D7286" t="str">
            <v>MOVISTAR</v>
          </cell>
          <cell r="E7286" t="str">
            <v>DESPACHO</v>
          </cell>
          <cell r="F7286" t="str">
            <v>NORMAL</v>
          </cell>
          <cell r="G7286" t="str">
            <v>IC6415</v>
          </cell>
          <cell r="H7286">
            <v>44959</v>
          </cell>
          <cell r="I7286" t="str">
            <v>ENTREGADO</v>
          </cell>
          <cell r="J7286">
            <v>44960</v>
          </cell>
          <cell r="K7286" t="str">
            <v>OC OPTIMUSCELL_ANA LUCIA MOGROVEJO AZANZA</v>
          </cell>
          <cell r="L7286" t="str">
            <v>LUIS CORDERO 7100 Y PRESIDENTE CORDOVA ESQUINA JUNTO A LA CASA DE LA CULTURA FRENTE A LOS BOMBEROS</v>
          </cell>
        </row>
        <row r="7287">
          <cell r="A7287" t="str">
            <v>2023-01350</v>
          </cell>
          <cell r="B7287">
            <v>508806</v>
          </cell>
          <cell r="C7287" t="str">
            <v>2023-01350</v>
          </cell>
          <cell r="D7287" t="str">
            <v>TUENTI</v>
          </cell>
          <cell r="E7287" t="str">
            <v>DESPACHO</v>
          </cell>
          <cell r="F7287" t="str">
            <v>NORMAL</v>
          </cell>
          <cell r="G7287" t="str">
            <v>FT83808</v>
          </cell>
          <cell r="H7287">
            <v>44959</v>
          </cell>
          <cell r="I7287" t="str">
            <v>ENTREGADO</v>
          </cell>
          <cell r="J7287">
            <v>44960</v>
          </cell>
          <cell r="K7287" t="str">
            <v>CDE TUENTI GYE_RONALD SANCHEZ</v>
          </cell>
          <cell r="L7287" t="str">
            <v xml:space="preserve"> Km. 19.5 VIa a Daule frente a la Urb Ciudad Santiago.</v>
          </cell>
        </row>
        <row r="7288">
          <cell r="A7288" t="str">
            <v>2023-01351</v>
          </cell>
          <cell r="B7288">
            <v>508807</v>
          </cell>
          <cell r="C7288" t="str">
            <v>2023-01351</v>
          </cell>
          <cell r="D7288" t="str">
            <v>TUENTI</v>
          </cell>
          <cell r="E7288" t="str">
            <v>DESPACHO</v>
          </cell>
          <cell r="F7288" t="str">
            <v>NORMAL</v>
          </cell>
          <cell r="G7288" t="str">
            <v>031080202301351</v>
          </cell>
          <cell r="H7288">
            <v>44959</v>
          </cell>
          <cell r="I7288" t="str">
            <v>ENTREGADO</v>
          </cell>
          <cell r="J7288">
            <v>44960</v>
          </cell>
          <cell r="K7288" t="str">
            <v>MAURICIO GUERRERO TUENTI ESMERALDAS_EDUARDO LUIS SILVA IVARRA</v>
          </cell>
          <cell r="L7288" t="str">
            <v>CALLE GUAYAQUIL, ENTRE RIO SOLAYA Y CUICOCHA</v>
          </cell>
        </row>
        <row r="7289">
          <cell r="A7289" t="str">
            <v>2023-01352</v>
          </cell>
          <cell r="B7289">
            <v>508808</v>
          </cell>
          <cell r="C7289" t="str">
            <v>2023-01352</v>
          </cell>
          <cell r="D7289" t="str">
            <v>TUENTI</v>
          </cell>
          <cell r="E7289" t="str">
            <v>DESPACHO</v>
          </cell>
          <cell r="F7289" t="str">
            <v>NORMAL</v>
          </cell>
          <cell r="G7289" t="str">
            <v>031080202301352</v>
          </cell>
          <cell r="H7289">
            <v>44959</v>
          </cell>
          <cell r="I7289" t="str">
            <v>ENTREGADO</v>
          </cell>
          <cell r="J7289">
            <v>44960</v>
          </cell>
          <cell r="K7289" t="str">
            <v>BUSINESS SOLUTIONS ZONIFICACION TUENTI ORIENTE_ALISON MISHELLE MORENO GOMEZ</v>
          </cell>
          <cell r="L7289" t="str">
            <v>Av. Ceslao Marin y 27 de febrero diagonal la gran Hotel Cofanes local atras de Movistar.</v>
          </cell>
        </row>
        <row r="7290">
          <cell r="A7290" t="str">
            <v>2023-01353</v>
          </cell>
          <cell r="B7290">
            <v>508809</v>
          </cell>
          <cell r="C7290" t="str">
            <v>2023-01353</v>
          </cell>
          <cell r="D7290" t="str">
            <v>TUENTI</v>
          </cell>
          <cell r="E7290" t="str">
            <v>DESPACHO</v>
          </cell>
          <cell r="F7290" t="str">
            <v>NORMAL</v>
          </cell>
          <cell r="G7290" t="str">
            <v>FT83809</v>
          </cell>
          <cell r="H7290">
            <v>44959</v>
          </cell>
          <cell r="I7290" t="str">
            <v>ENTREGADO</v>
          </cell>
          <cell r="J7290">
            <v>44960</v>
          </cell>
          <cell r="K7290" t="str">
            <v>DISTRIMARKET ZONIFICACION GYE TUENTI_VERONICA CHIRAN</v>
          </cell>
          <cell r="L7290" t="str">
            <v>CIUDADELA SAUCES VI MZ 259 S 16 CASA TUENTI</v>
          </cell>
        </row>
        <row r="7291">
          <cell r="A7291" t="str">
            <v>2023-01315</v>
          </cell>
          <cell r="B7291">
            <v>508771</v>
          </cell>
          <cell r="C7291" t="str">
            <v>2023-01315</v>
          </cell>
          <cell r="D7291" t="str">
            <v>MOVISTAR</v>
          </cell>
          <cell r="E7291" t="str">
            <v>DESPACHO</v>
          </cell>
          <cell r="F7291" t="str">
            <v>NORMAL</v>
          </cell>
          <cell r="G7291" t="str">
            <v>031080202301315</v>
          </cell>
          <cell r="H7291">
            <v>44959</v>
          </cell>
          <cell r="I7291" t="str">
            <v>ENTREGADO</v>
          </cell>
          <cell r="J7291">
            <v>44960</v>
          </cell>
          <cell r="K7291" t="str">
            <v>AE CELISTICS QUICENTRO SUR_KLEBER GRANDA_DANY IMBAQUINGO</v>
          </cell>
          <cell r="L7291" t="str">
            <v xml:space="preserve">MORAN VALVERDE Y TENIENTE HUGO ORTIZ CC QUICENTRO SHOPPING SUR N 1 LOCAL 91 – 92 JUNTO A MEGAMAXI </v>
          </cell>
        </row>
        <row r="7292">
          <cell r="A7292" t="str">
            <v>2023-01316</v>
          </cell>
          <cell r="B7292">
            <v>508772</v>
          </cell>
          <cell r="C7292" t="str">
            <v>2023-01316</v>
          </cell>
          <cell r="D7292" t="str">
            <v>MOVISTAR</v>
          </cell>
          <cell r="E7292" t="str">
            <v>DESPACHO</v>
          </cell>
          <cell r="F7292" t="str">
            <v>NORMAL</v>
          </cell>
          <cell r="G7292" t="str">
            <v>031080202301346</v>
          </cell>
          <cell r="H7292">
            <v>44959</v>
          </cell>
          <cell r="I7292" t="str">
            <v>ENTREGADO</v>
          </cell>
          <cell r="J7292">
            <v>44970</v>
          </cell>
          <cell r="K7292" t="str">
            <v>AGENTE AE CELISTICS EL RECREO QUITO_KLEBER GRANDA_DANY IMBAQUINGO</v>
          </cell>
          <cell r="L7292" t="str">
            <v xml:space="preserve">FRANQUICIA PEDRO VICENTE MALDONADO 510194 Y CALVAS CC RECREO OF P106 </v>
          </cell>
        </row>
        <row r="7293">
          <cell r="A7293" t="str">
            <v>2023-01317</v>
          </cell>
          <cell r="B7293">
            <v>508773</v>
          </cell>
          <cell r="C7293" t="str">
            <v>2023-01317</v>
          </cell>
          <cell r="D7293" t="str">
            <v>MOVISTAR</v>
          </cell>
          <cell r="E7293" t="str">
            <v>DESPACHO</v>
          </cell>
          <cell r="F7293" t="str">
            <v>NORMAL</v>
          </cell>
          <cell r="G7293" t="str">
            <v>031080202301317</v>
          </cell>
          <cell r="H7293">
            <v>44959</v>
          </cell>
          <cell r="I7293" t="str">
            <v>ENTREGADO</v>
          </cell>
          <cell r="J7293">
            <v>44960</v>
          </cell>
          <cell r="K7293" t="str">
            <v>AE CELISTICS MALTERIA LATACUNGA_MARIA JOSE TOBAR ZAMBRANO</v>
          </cell>
          <cell r="L7293" t="str">
            <v>AV. ELOY ALFARO ENTRE CALLE GATAZO Y AV. MARCO AURELIO SUBIA, CENTRO COMERCIAL LA MALTERIA PLAZA, PLANTA BAJA, LOCAL PB-007</v>
          </cell>
        </row>
        <row r="7294">
          <cell r="A7294" t="str">
            <v>2023-01318</v>
          </cell>
          <cell r="B7294">
            <v>508774</v>
          </cell>
          <cell r="C7294" t="str">
            <v>2023-01318</v>
          </cell>
          <cell r="D7294" t="str">
            <v>MOVISTAR</v>
          </cell>
          <cell r="E7294" t="str">
            <v>DESPACHO</v>
          </cell>
          <cell r="F7294" t="str">
            <v>NORMAL</v>
          </cell>
          <cell r="G7294" t="str">
            <v>031080202301318</v>
          </cell>
          <cell r="H7294">
            <v>44959</v>
          </cell>
          <cell r="I7294" t="str">
            <v>ENTREGADO</v>
          </cell>
          <cell r="J7294">
            <v>44960</v>
          </cell>
          <cell r="K7294" t="str">
            <v>PDV QUICENTRO SUR (XPERTO.NET)_XIMENA GIRALDO</v>
          </cell>
          <cell r="L7294" t="str">
            <v xml:space="preserve">AV MORAN VALVERDE C C QUICENTRO SUR LOCAL  188 NIVEL 1 JUNTO A LAN </v>
          </cell>
        </row>
        <row r="7295">
          <cell r="A7295" t="str">
            <v>2023-01319</v>
          </cell>
          <cell r="B7295">
            <v>508775</v>
          </cell>
          <cell r="C7295" t="str">
            <v>2023-01319</v>
          </cell>
          <cell r="D7295" t="str">
            <v>MOVISTAR</v>
          </cell>
          <cell r="E7295" t="str">
            <v>DESPACHO</v>
          </cell>
          <cell r="F7295" t="str">
            <v>NORMAL</v>
          </cell>
          <cell r="G7295" t="str">
            <v>031080202301319</v>
          </cell>
          <cell r="H7295">
            <v>44959</v>
          </cell>
          <cell r="I7295" t="str">
            <v>ENTREGADO</v>
          </cell>
          <cell r="J7295">
            <v>44960</v>
          </cell>
          <cell r="K7295" t="str">
            <v>AGENTE AE CELISTICS MALL DE LOS ANDES_KLEBER GRANDA_DANY IMBAQUINGO</v>
          </cell>
          <cell r="L7295" t="str">
            <v>Av. Atahualpa y Victor Hugo, Centro Comercial Mall de los Andes Local #120.</v>
          </cell>
        </row>
        <row r="7296">
          <cell r="A7296" t="str">
            <v>2023-01320</v>
          </cell>
          <cell r="B7296">
            <v>508776</v>
          </cell>
          <cell r="C7296" t="str">
            <v>2023-01320</v>
          </cell>
          <cell r="D7296" t="str">
            <v>MOVISTAR</v>
          </cell>
          <cell r="E7296" t="str">
            <v>DESPACHO</v>
          </cell>
          <cell r="F7296" t="str">
            <v>NORMAL</v>
          </cell>
          <cell r="G7296" t="str">
            <v>031080202301320</v>
          </cell>
          <cell r="H7296">
            <v>44959</v>
          </cell>
          <cell r="I7296" t="str">
            <v>ENTREGADO</v>
          </cell>
          <cell r="J7296">
            <v>44960</v>
          </cell>
          <cell r="K7296" t="str">
            <v>AGENTE AE CELISTICS SAN LUIS_KLEBER GRANDA_DANY IMBAQUINGO</v>
          </cell>
          <cell r="L7296" t="str">
            <v xml:space="preserve">CAVS PREMIUM AUTOPISTA GRAL RUMINAHUI Y AV SAN LUIS  </v>
          </cell>
        </row>
        <row r="7297">
          <cell r="A7297" t="str">
            <v>2023-01321</v>
          </cell>
          <cell r="B7297">
            <v>508777</v>
          </cell>
          <cell r="C7297" t="str">
            <v>2023-01321</v>
          </cell>
          <cell r="D7297" t="str">
            <v>MOVISTAR</v>
          </cell>
          <cell r="E7297" t="str">
            <v>DESPACHO</v>
          </cell>
          <cell r="F7297" t="str">
            <v>NORMAL</v>
          </cell>
          <cell r="G7297" t="str">
            <v>FT83807</v>
          </cell>
          <cell r="H7297">
            <v>44959</v>
          </cell>
          <cell r="I7297" t="str">
            <v>ENTREGADO</v>
          </cell>
          <cell r="J7297">
            <v>44960</v>
          </cell>
          <cell r="K7297" t="str">
            <v>CDE_VERONICA SALAS</v>
          </cell>
          <cell r="L7297" t="str">
            <v>M 195 VIA A DAULE BODEGAS GRUPO DIFARE FRENTE A LA URB CIUDAD SANTIAGO</v>
          </cell>
        </row>
        <row r="7298">
          <cell r="A7298" t="str">
            <v>2023-01322</v>
          </cell>
          <cell r="B7298">
            <v>508778</v>
          </cell>
          <cell r="C7298" t="str">
            <v>2023-01322</v>
          </cell>
          <cell r="D7298" t="str">
            <v>MOVISTAR</v>
          </cell>
          <cell r="E7298" t="str">
            <v>DESPACHO</v>
          </cell>
          <cell r="F7298" t="str">
            <v>NORMAL</v>
          </cell>
          <cell r="G7298" t="str">
            <v>031080202301322</v>
          </cell>
          <cell r="H7298">
            <v>44959</v>
          </cell>
          <cell r="I7298" t="str">
            <v>ENTREGADO</v>
          </cell>
          <cell r="J7298">
            <v>44960</v>
          </cell>
          <cell r="K7298" t="str">
            <v xml:space="preserve">AE NORPHONE 9 DE OCT_LOURDES BRAVO </v>
          </cell>
          <cell r="L7298" t="str">
            <v xml:space="preserve">9 DE OCTUBRE ENTRE PEDRO CARBO Y GENERAL CORDOVA, EDIFICIO SAN FRANCISCO 300 LOCAL NO. 8 PLANTA BAJA (PARTE EXTERIOR) </v>
          </cell>
        </row>
        <row r="7299">
          <cell r="A7299" t="str">
            <v>2023-01323</v>
          </cell>
          <cell r="B7299">
            <v>508779</v>
          </cell>
          <cell r="C7299" t="str">
            <v>2023-01323</v>
          </cell>
          <cell r="D7299" t="str">
            <v>MOVISTAR</v>
          </cell>
          <cell r="E7299" t="str">
            <v>DESPACHO</v>
          </cell>
          <cell r="F7299" t="str">
            <v>NORMAL</v>
          </cell>
          <cell r="G7299" t="str">
            <v>031080202301323</v>
          </cell>
          <cell r="H7299">
            <v>44959</v>
          </cell>
          <cell r="I7299" t="str">
            <v>ENTREGADO</v>
          </cell>
          <cell r="J7299">
            <v>44960</v>
          </cell>
          <cell r="K7299" t="str">
            <v>AE NORPHONE MALL DEL SOL_Andy Solorzano - Samantha Enriquez</v>
          </cell>
          <cell r="L7299" t="str">
            <v>AV. JOAQUIN ORRANTIA Y AV. CONSTITUCION. PARROQUIA TARQUI 4TO PSJ. 1 NE.POSTAL 090513</v>
          </cell>
        </row>
        <row r="7300">
          <cell r="A7300" t="str">
            <v>2023-01324</v>
          </cell>
          <cell r="B7300">
            <v>508780</v>
          </cell>
          <cell r="C7300" t="str">
            <v>2023-01324</v>
          </cell>
          <cell r="D7300" t="str">
            <v>MOVISTAR</v>
          </cell>
          <cell r="E7300" t="str">
            <v>DESPACHO</v>
          </cell>
          <cell r="F7300" t="str">
            <v>NORMAL</v>
          </cell>
          <cell r="G7300" t="str">
            <v>031080202301324</v>
          </cell>
          <cell r="H7300">
            <v>44959</v>
          </cell>
          <cell r="I7300" t="str">
            <v>ENTREGADO</v>
          </cell>
          <cell r="J7300">
            <v>44960</v>
          </cell>
          <cell r="K7300" t="str">
            <v xml:space="preserve">AE NORPHONE POLICENTRO_LOURDES BRAVO </v>
          </cell>
          <cell r="L7300" t="str">
            <v>Cdla Kenney Av Del Periodista y Dr Juan Bautista Arzube CC Policentro local 9</v>
          </cell>
        </row>
        <row r="7301">
          <cell r="A7301" t="str">
            <v>2023-01325</v>
          </cell>
          <cell r="B7301">
            <v>508781</v>
          </cell>
          <cell r="C7301" t="str">
            <v>2023-01325</v>
          </cell>
          <cell r="D7301" t="str">
            <v>MOVISTAR</v>
          </cell>
          <cell r="E7301" t="str">
            <v>DESPACHO</v>
          </cell>
          <cell r="F7301" t="str">
            <v>NORMAL</v>
          </cell>
          <cell r="G7301" t="str">
            <v>031080202301325</v>
          </cell>
          <cell r="H7301">
            <v>44959</v>
          </cell>
          <cell r="I7301" t="str">
            <v>ENTREGADO</v>
          </cell>
          <cell r="J7301">
            <v>44961</v>
          </cell>
          <cell r="K7301" t="str">
            <v>AE NORPHONE PORTOVIEJO_JORGE EDUARDO GUZMAN BENITEZ</v>
          </cell>
          <cell r="L7301" t="str">
            <v>Av. America y, Jorge Washington, Portoviejo LOCAL 16 Y 17 PLANTA BAJA</v>
          </cell>
        </row>
        <row r="7302">
          <cell r="A7302" t="str">
            <v>2023-01326</v>
          </cell>
          <cell r="B7302">
            <v>508782</v>
          </cell>
          <cell r="C7302" t="str">
            <v>2023-01326</v>
          </cell>
          <cell r="D7302" t="str">
            <v>MOVISTAR</v>
          </cell>
          <cell r="E7302" t="str">
            <v>DESPACHO</v>
          </cell>
          <cell r="F7302" t="str">
            <v>NORMAL</v>
          </cell>
          <cell r="G7302" t="str">
            <v>031080202301326</v>
          </cell>
          <cell r="H7302">
            <v>44959</v>
          </cell>
          <cell r="I7302" t="str">
            <v>ENTREGADO</v>
          </cell>
          <cell r="J7302">
            <v>44960</v>
          </cell>
          <cell r="K7302" t="str">
            <v>AE NORPHONE RIOBAMBA_LOURDES BRAVO</v>
          </cell>
          <cell r="L7302" t="str">
            <v>10 DE AGOSTO Y GARCIA MORENO ESQUINA LOCAL PLANTA BAJA DIAGONAL BANCO INTERNACIONAL</v>
          </cell>
        </row>
        <row r="7303">
          <cell r="A7303" t="str">
            <v>2023-01327</v>
          </cell>
          <cell r="B7303">
            <v>508783</v>
          </cell>
          <cell r="C7303" t="str">
            <v>2023-01327</v>
          </cell>
          <cell r="D7303" t="str">
            <v>MOVISTAR</v>
          </cell>
          <cell r="E7303" t="str">
            <v>DESPACHO</v>
          </cell>
          <cell r="F7303" t="str">
            <v>NORMAL</v>
          </cell>
          <cell r="G7303" t="str">
            <v>031080202301327</v>
          </cell>
          <cell r="H7303">
            <v>44959</v>
          </cell>
          <cell r="I7303" t="str">
            <v>ENTREGADO</v>
          </cell>
          <cell r="J7303">
            <v>44960</v>
          </cell>
          <cell r="K7303" t="str">
            <v>BUSINESS SOLUTIONS ZONIFICACION ORIENTE_ALISON MISHELLE MORENO GOMEZ</v>
          </cell>
          <cell r="L7303" t="str">
            <v>Av. Ceslao Marin y 27 de febrero diagonal la gran Hotel Cofanes local atras de Movistar.</v>
          </cell>
        </row>
        <row r="7304">
          <cell r="A7304" t="str">
            <v>2023-01328</v>
          </cell>
          <cell r="B7304">
            <v>508784</v>
          </cell>
          <cell r="C7304" t="str">
            <v>2023-01328</v>
          </cell>
          <cell r="D7304" t="str">
            <v>MOVISTAR</v>
          </cell>
          <cell r="E7304" t="str">
            <v>DESPACHO</v>
          </cell>
          <cell r="F7304" t="str">
            <v>NORMAL</v>
          </cell>
          <cell r="G7304" t="str">
            <v>031080202301328</v>
          </cell>
          <cell r="H7304">
            <v>44959</v>
          </cell>
          <cell r="I7304" t="str">
            <v>ENTREGADO</v>
          </cell>
          <cell r="J7304">
            <v>44960</v>
          </cell>
          <cell r="K7304" t="str">
            <v xml:space="preserve">AE NORPHONE SANTO DOMINGO_LOURDES BRAVO </v>
          </cell>
          <cell r="L7304" t="str">
            <v>Av Quito &amp; Av. Abraham Calazaccon. C C. Paseo Shoping. Local 15 Frente a Computron al Lado de Crocs</v>
          </cell>
        </row>
        <row r="7305">
          <cell r="A7305" t="str">
            <v>2023-01329</v>
          </cell>
          <cell r="B7305">
            <v>508785</v>
          </cell>
          <cell r="C7305" t="str">
            <v>2023-01329</v>
          </cell>
          <cell r="D7305" t="str">
            <v>MOVISTAR</v>
          </cell>
          <cell r="E7305" t="str">
            <v>DESPACHO</v>
          </cell>
          <cell r="F7305" t="str">
            <v>NORMAL</v>
          </cell>
          <cell r="G7305" t="str">
            <v>031080202301329</v>
          </cell>
          <cell r="H7305">
            <v>44959</v>
          </cell>
          <cell r="I7305" t="str">
            <v>ENTREGADO</v>
          </cell>
          <cell r="J7305">
            <v>44960</v>
          </cell>
          <cell r="K7305" t="str">
            <v>MAURICIO GUERRERO ZONIFICACION SANTO DOMINGO CALLE_EDUARDO LUIS SILVA IVARRA</v>
          </cell>
          <cell r="L7305" t="str">
            <v>CALLE GUAYAQUIL, ENTRE RIO SOLAYA Y CUICOCHA</v>
          </cell>
        </row>
        <row r="7306">
          <cell r="A7306" t="str">
            <v>2023-01330</v>
          </cell>
          <cell r="B7306">
            <v>508786</v>
          </cell>
          <cell r="C7306" t="str">
            <v>2023-01330</v>
          </cell>
          <cell r="D7306" t="str">
            <v>MOVISTAR</v>
          </cell>
          <cell r="E7306" t="str">
            <v>DESPACHO</v>
          </cell>
          <cell r="F7306" t="str">
            <v>NORMAL</v>
          </cell>
          <cell r="G7306" t="str">
            <v>031080202301330</v>
          </cell>
          <cell r="H7306">
            <v>44959</v>
          </cell>
          <cell r="I7306" t="str">
            <v>ENTREGADO</v>
          </cell>
          <cell r="J7306">
            <v>44960</v>
          </cell>
          <cell r="K7306" t="str">
            <v>BUSINESS SOLUTIONS ZONIFICACION ORIENTE CALLE_ALISON MISHELLE MORENO GOMEZ</v>
          </cell>
          <cell r="L7306" t="str">
            <v>Av. Ceslao Marin y 27 de febrero diagonal la gran Hotel Cofanes local atras de Movistar.</v>
          </cell>
        </row>
        <row r="7307">
          <cell r="A7307" t="str">
            <v>2023-01331</v>
          </cell>
          <cell r="B7307">
            <v>508787</v>
          </cell>
          <cell r="C7307" t="str">
            <v>2023-01331</v>
          </cell>
          <cell r="D7307" t="str">
            <v>MOVISTAR</v>
          </cell>
          <cell r="E7307" t="str">
            <v>DESPACHO</v>
          </cell>
          <cell r="F7307" t="str">
            <v>NORMAL</v>
          </cell>
          <cell r="G7307" t="str">
            <v>031080202301331</v>
          </cell>
          <cell r="H7307">
            <v>44959</v>
          </cell>
          <cell r="I7307" t="str">
            <v>ENTREGADO</v>
          </cell>
          <cell r="J7307">
            <v>44960</v>
          </cell>
          <cell r="K7307" t="str">
            <v>CAVS AE NORPHONE EL CONDADO_PUSDA CHEZA ERIKA ELIZABETH</v>
          </cell>
          <cell r="L7307" t="str">
            <v>AVENIDA DE LA PRENSA Y AVENIDA KENNEDY CC CONDADO SHOPPING  LOCAL 314 FRENTE A KIA</v>
          </cell>
        </row>
        <row r="7308">
          <cell r="A7308" t="str">
            <v>2023-01332</v>
          </cell>
          <cell r="B7308">
            <v>508788</v>
          </cell>
          <cell r="C7308" t="str">
            <v>2023-01332</v>
          </cell>
          <cell r="D7308" t="str">
            <v>MOVISTAR</v>
          </cell>
          <cell r="E7308" t="str">
            <v>DESPACHO</v>
          </cell>
          <cell r="F7308" t="str">
            <v>NORMAL</v>
          </cell>
          <cell r="G7308" t="str">
            <v>IC6413</v>
          </cell>
          <cell r="H7308">
            <v>44959</v>
          </cell>
          <cell r="I7308" t="str">
            <v>ENTREGADO</v>
          </cell>
          <cell r="J7308">
            <v>44960</v>
          </cell>
          <cell r="K7308" t="str">
            <v>CAVS AE SALESLAND CUENCA CENTRO_DIEGO MENA</v>
          </cell>
          <cell r="L7308" t="str">
            <v>CALLE BOLIVAR Y LUIS CORDERO N 755 CUENCA</v>
          </cell>
        </row>
        <row r="7309">
          <cell r="A7309" t="str">
            <v>2023-01333</v>
          </cell>
          <cell r="B7309">
            <v>508789</v>
          </cell>
          <cell r="C7309" t="str">
            <v>2023-01333</v>
          </cell>
          <cell r="D7309" t="str">
            <v>MOVISTAR</v>
          </cell>
          <cell r="E7309" t="str">
            <v>DESPACHO</v>
          </cell>
          <cell r="F7309" t="str">
            <v>NORMAL</v>
          </cell>
          <cell r="G7309" t="str">
            <v>031080202301333</v>
          </cell>
          <cell r="H7309">
            <v>44959</v>
          </cell>
          <cell r="I7309" t="str">
            <v>ENTREGADO</v>
          </cell>
          <cell r="J7309">
            <v>44960</v>
          </cell>
          <cell r="K7309" t="str">
            <v>CAVS AE NORPHONE EL JARDIN_PAOLA MORAN</v>
          </cell>
          <cell r="L7309" t="str">
            <v xml:space="preserve">AV AMAZONAS N6  114 Y REPUBLICA CC EL JARDIN  </v>
          </cell>
        </row>
        <row r="7310">
          <cell r="A7310" t="str">
            <v>2023-01334</v>
          </cell>
          <cell r="B7310">
            <v>508790</v>
          </cell>
          <cell r="C7310" t="str">
            <v>2023-01334</v>
          </cell>
          <cell r="D7310" t="str">
            <v>MOVISTAR</v>
          </cell>
          <cell r="E7310" t="str">
            <v>DESPACHO</v>
          </cell>
          <cell r="F7310" t="str">
            <v>NORMAL</v>
          </cell>
          <cell r="G7310" t="str">
            <v>IC6416</v>
          </cell>
          <cell r="H7310">
            <v>44959</v>
          </cell>
          <cell r="I7310" t="str">
            <v>ENTREGADO</v>
          </cell>
          <cell r="J7310">
            <v>44960</v>
          </cell>
          <cell r="K7310" t="str">
            <v>CAVS AE SALESLAND CUENCA REMIGIO_DIEGO MENA</v>
          </cell>
          <cell r="L7310" t="str">
            <v>AV REMIGIO CCRESPO Y FEDERICO PROANO NUM 294 CUENCA</v>
          </cell>
        </row>
        <row r="7311">
          <cell r="A7311" t="str">
            <v>2023-01335</v>
          </cell>
          <cell r="B7311">
            <v>508791</v>
          </cell>
          <cell r="C7311" t="str">
            <v>2023-01335</v>
          </cell>
          <cell r="D7311" t="str">
            <v>MOVISTAR</v>
          </cell>
          <cell r="E7311" t="str">
            <v>DESPACHO</v>
          </cell>
          <cell r="F7311" t="str">
            <v>NORMAL</v>
          </cell>
          <cell r="G7311" t="str">
            <v>031080202301335</v>
          </cell>
          <cell r="H7311">
            <v>44959</v>
          </cell>
          <cell r="I7311" t="str">
            <v>ENTREGADO</v>
          </cell>
          <cell r="J7311">
            <v>44960</v>
          </cell>
          <cell r="K7311" t="str">
            <v>CAVS AE NORPHONE EL PORTAL_LOURDES BRAVO</v>
          </cell>
          <cell r="L7311" t="str">
            <v>AV GALO PLAZA LASSO Y AV SIMON BOLIVAR CENTRO COMERCIAL PORTAL SHOPPING LOCAL P25253 PISO DOS</v>
          </cell>
        </row>
        <row r="7312">
          <cell r="A7312" t="str">
            <v>2023-01336</v>
          </cell>
          <cell r="B7312">
            <v>508792</v>
          </cell>
          <cell r="C7312" t="str">
            <v>2023-01336</v>
          </cell>
          <cell r="D7312" t="str">
            <v>MOVISTAR</v>
          </cell>
          <cell r="E7312" t="str">
            <v>DESPACHO</v>
          </cell>
          <cell r="F7312" t="str">
            <v>NORMAL</v>
          </cell>
          <cell r="G7312" t="str">
            <v>FT83786</v>
          </cell>
          <cell r="H7312">
            <v>44959</v>
          </cell>
          <cell r="I7312" t="str">
            <v>ENTREGADO</v>
          </cell>
          <cell r="J7312">
            <v>44960</v>
          </cell>
          <cell r="K7312" t="str">
            <v>CAVS AE SALESLAND AMERICA_DIEGO MENA</v>
          </cell>
          <cell r="L7312" t="str">
            <v>LAZA DE LAS AMERICAS INTERSECCION AV NACIONES UNIDAS Y REPUBLICA PB 6 2 QUITO</v>
          </cell>
        </row>
        <row r="7313">
          <cell r="A7313" t="str">
            <v>2023-01337</v>
          </cell>
          <cell r="B7313">
            <v>508793</v>
          </cell>
          <cell r="C7313" t="str">
            <v>2023-01337</v>
          </cell>
          <cell r="D7313" t="str">
            <v>MOVISTAR</v>
          </cell>
          <cell r="E7313" t="str">
            <v>DESPACHO</v>
          </cell>
          <cell r="F7313" t="str">
            <v>NORMAL</v>
          </cell>
          <cell r="G7313" t="str">
            <v>031080202301337</v>
          </cell>
          <cell r="H7313">
            <v>44959</v>
          </cell>
          <cell r="I7313" t="str">
            <v>ENTREGADO</v>
          </cell>
          <cell r="J7313">
            <v>44960</v>
          </cell>
          <cell r="K7313" t="str">
            <v xml:space="preserve">NORPHONE CAVS DAS SANTO DOMINGO_LOURDES BRAVO </v>
          </cell>
          <cell r="L7313" t="str">
            <v>29 DE MAYO Y LATACUNGA A LADO DEL POLLO GUS SANTO DOMINGO</v>
          </cell>
        </row>
        <row r="7314">
          <cell r="A7314" t="str">
            <v>2023-01338</v>
          </cell>
          <cell r="B7314">
            <v>508794</v>
          </cell>
          <cell r="C7314" t="str">
            <v>2023-01338</v>
          </cell>
          <cell r="D7314" t="str">
            <v>MOVISTAR</v>
          </cell>
          <cell r="E7314" t="str">
            <v>DESPACHO</v>
          </cell>
          <cell r="F7314" t="str">
            <v>NORMAL</v>
          </cell>
          <cell r="G7314" t="str">
            <v>031080202301338</v>
          </cell>
          <cell r="H7314">
            <v>44959</v>
          </cell>
          <cell r="I7314" t="str">
            <v>ENTREGADO</v>
          </cell>
          <cell r="J7314">
            <v>44960</v>
          </cell>
          <cell r="K7314" t="str">
            <v>CAVS AE SALESLAND CONDADO_DIEGO MENA</v>
          </cell>
          <cell r="L7314" t="str">
            <v>AV DE LA PRENSA Y AV KENNED CENTRO COMERCIAL CONDADO SHOPING NIVEL 3 NUM L35 4 355 QUITO</v>
          </cell>
        </row>
        <row r="7315">
          <cell r="A7315" t="str">
            <v>2023-01339</v>
          </cell>
          <cell r="B7315">
            <v>508795</v>
          </cell>
          <cell r="C7315" t="str">
            <v>2023-01339</v>
          </cell>
          <cell r="D7315" t="str">
            <v>MOVISTAR</v>
          </cell>
          <cell r="E7315" t="str">
            <v>DESPACHO</v>
          </cell>
          <cell r="F7315" t="str">
            <v>NORMAL</v>
          </cell>
          <cell r="G7315" t="str">
            <v>031080202301339</v>
          </cell>
          <cell r="H7315">
            <v>44959</v>
          </cell>
          <cell r="I7315" t="str">
            <v>ENTREGADO</v>
          </cell>
          <cell r="J7315">
            <v>44960</v>
          </cell>
          <cell r="K7315" t="str">
            <v>CAVS QUICENTRO_KLEVER ANDRES REA BARRERA_ESTEBAN ALEJANDRO JIMENEZ ORTIZ</v>
          </cell>
          <cell r="L7315" t="str">
            <v>AV 6 DE DICIEMBRE NOP104 Y NACIONES UNIDAS CQUICENTRO SHOPPING PLANTA ALTA LOCAL 9</v>
          </cell>
        </row>
        <row r="7316">
          <cell r="A7316" t="str">
            <v>SG_2023_193</v>
          </cell>
          <cell r="B7316">
            <v>508770</v>
          </cell>
          <cell r="C7316" t="str">
            <v>SG_2023_193</v>
          </cell>
          <cell r="D7316" t="str">
            <v>SG</v>
          </cell>
          <cell r="E7316" t="str">
            <v>DESPACHO</v>
          </cell>
          <cell r="F7316" t="str">
            <v>NORMAL</v>
          </cell>
          <cell r="G7316" t="str">
            <v>83846</v>
          </cell>
          <cell r="H7316">
            <v>44959</v>
          </cell>
          <cell r="I7316" t="str">
            <v>ENTREGADO</v>
          </cell>
          <cell r="J7316">
            <v>44960</v>
          </cell>
          <cell r="K7316" t="str">
            <v>IMPORTADORA IMMAKA GYE</v>
          </cell>
          <cell r="L7316" t="str">
            <v>KM 11,5 VÍA A DAULE. INGRESANDO POR INMACONSA, CALLE A, ENTRE CEDROS Y TECAS, BODEGA 5 Y 6(IMACONSA CALIFORNIA).</v>
          </cell>
        </row>
        <row r="7317">
          <cell r="A7317" t="str">
            <v>SG_2023_191</v>
          </cell>
          <cell r="B7317">
            <v>508769</v>
          </cell>
          <cell r="C7317" t="str">
            <v>SG_2023_191</v>
          </cell>
          <cell r="D7317" t="str">
            <v>SG</v>
          </cell>
          <cell r="E7317" t="str">
            <v>DESPACHO</v>
          </cell>
          <cell r="F7317" t="str">
            <v>NORMAL</v>
          </cell>
          <cell r="G7317" t="str">
            <v>83802</v>
          </cell>
          <cell r="H7317">
            <v>44959</v>
          </cell>
          <cell r="I7317" t="str">
            <v>ENTREGADO</v>
          </cell>
          <cell r="J7317">
            <v>44960</v>
          </cell>
          <cell r="K7317" t="str">
            <v>FERREMUNDO</v>
          </cell>
          <cell r="L7317" t="str">
            <v>KM. 16 ½  VÍA A DAULE, AV. RÍO DAULE, MZ. C3 SL. 28 Y P.I. PASCUALES.</v>
          </cell>
        </row>
        <row r="7318">
          <cell r="A7318" t="str">
            <v>SG_2023_190</v>
          </cell>
          <cell r="B7318">
            <v>508768</v>
          </cell>
          <cell r="C7318" t="str">
            <v>SG_2023_190</v>
          </cell>
          <cell r="D7318" t="str">
            <v>SG</v>
          </cell>
          <cell r="E7318" t="str">
            <v>DESPACHO</v>
          </cell>
          <cell r="F7318" t="str">
            <v>NORMAL</v>
          </cell>
          <cell r="G7318" t="str">
            <v>83756</v>
          </cell>
          <cell r="H7318">
            <v>44959</v>
          </cell>
          <cell r="I7318" t="str">
            <v>ENTREGADO</v>
          </cell>
          <cell r="J7318">
            <v>44960</v>
          </cell>
          <cell r="K7318" t="str">
            <v>DISPROSEG SAN CAMILO</v>
          </cell>
          <cell r="L7318" t="str">
            <v>SAN ALFONSO 49 Y SAN CAMILO</v>
          </cell>
        </row>
        <row r="7319">
          <cell r="A7319" t="str">
            <v>SG_2023_188_188-1</v>
          </cell>
          <cell r="B7319">
            <v>508767</v>
          </cell>
          <cell r="C7319" t="str">
            <v>SG_2023_188_188-1</v>
          </cell>
          <cell r="D7319" t="str">
            <v>SG</v>
          </cell>
          <cell r="E7319" t="str">
            <v>DESPACHO</v>
          </cell>
          <cell r="F7319" t="str">
            <v>NORMAL</v>
          </cell>
          <cell r="G7319" t="str">
            <v>83755</v>
          </cell>
          <cell r="H7319">
            <v>44959</v>
          </cell>
          <cell r="I7319" t="str">
            <v>ENTREGADO</v>
          </cell>
          <cell r="J7319">
            <v>44960</v>
          </cell>
          <cell r="K7319" t="str">
            <v>CASTILLO HERMANOS SA</v>
          </cell>
          <cell r="L7319" t="str">
            <v>DE LOS CEREZOS Y AV GALO PLAZA LASSO PORTON NEGRO BODEGA DEL FONDO</v>
          </cell>
        </row>
        <row r="7320">
          <cell r="A7320" t="str">
            <v>SOBRE 138</v>
          </cell>
          <cell r="B7320">
            <v>508765</v>
          </cell>
          <cell r="C7320" t="str">
            <v>SOBRE 138</v>
          </cell>
          <cell r="D7320" t="str">
            <v>HYCITE</v>
          </cell>
          <cell r="E7320" t="str">
            <v>DESPACHO</v>
          </cell>
          <cell r="F7320" t="str">
            <v>NORMAL</v>
          </cell>
          <cell r="G7320" t="str">
            <v>ITG6356</v>
          </cell>
          <cell r="H7320">
            <v>44959</v>
          </cell>
          <cell r="I7320" t="str">
            <v>ENTREGADO</v>
          </cell>
          <cell r="J7320">
            <v>44964</v>
          </cell>
          <cell r="K7320" t="str">
            <v>HILDA ELENA VASCO JACOME</v>
          </cell>
          <cell r="L7320" t="str">
            <v>LA ALTARAZANA MZ A3 VILLA 18 AV PLAZA DANIN DGNAL A LA BOTICA EL R GUAYAQUIL</v>
          </cell>
        </row>
        <row r="7321">
          <cell r="A7321" t="str">
            <v>SOBRE 139</v>
          </cell>
          <cell r="B7321">
            <v>508766</v>
          </cell>
          <cell r="C7321" t="str">
            <v>SOBRE 139</v>
          </cell>
          <cell r="D7321" t="str">
            <v>HYCITE</v>
          </cell>
          <cell r="E7321" t="str">
            <v>DESPACHO</v>
          </cell>
          <cell r="F7321" t="str">
            <v>NORMAL</v>
          </cell>
          <cell r="G7321" t="str">
            <v>ITQ6357</v>
          </cell>
          <cell r="H7321">
            <v>44959</v>
          </cell>
          <cell r="I7321" t="str">
            <v>DEVOLUCION_EN_PROCESO</v>
          </cell>
          <cell r="J7321">
            <v>44963</v>
          </cell>
          <cell r="K7321" t="str">
            <v>KELLY VANESSA GONZALEZ CELY</v>
          </cell>
          <cell r="L7321" t="str">
            <v>ENTRADA AL LIMONAR PASAJE S/N Y MADRID DIAGONAL AL UPC PUERTA CAFE S/N Y MADRIQUITO</v>
          </cell>
        </row>
        <row r="7322">
          <cell r="A7322" t="str">
            <v>SOBRE 137</v>
          </cell>
          <cell r="B7322">
            <v>508764</v>
          </cell>
          <cell r="C7322" t="str">
            <v>SOBRE 137</v>
          </cell>
          <cell r="D7322" t="str">
            <v>HYCITE</v>
          </cell>
          <cell r="E7322" t="str">
            <v>DESPACHO</v>
          </cell>
          <cell r="F7322" t="str">
            <v>NORMAL</v>
          </cell>
          <cell r="G7322" t="str">
            <v>ITQ6355</v>
          </cell>
          <cell r="H7322">
            <v>44959</v>
          </cell>
          <cell r="I7322" t="str">
            <v>ENTREGADO</v>
          </cell>
          <cell r="J7322">
            <v>44960</v>
          </cell>
          <cell r="K7322" t="str">
            <v>KARLA GABRIELA DIAZ LOPEZ</v>
          </cell>
          <cell r="L7322" t="str">
            <v> E16- S5A CASA S5-45 SSA UNA CUADRA BANCO FRL BARRIO QUITO</v>
          </cell>
        </row>
        <row r="7323">
          <cell r="A7323" t="str">
            <v>SG_23_160</v>
          </cell>
          <cell r="B7323">
            <v>508763</v>
          </cell>
          <cell r="C7323" t="str">
            <v>SG_23_160</v>
          </cell>
          <cell r="D7323" t="str">
            <v>SG</v>
          </cell>
          <cell r="E7323" t="str">
            <v>DESPACHO</v>
          </cell>
          <cell r="F7323" t="str">
            <v>NORMAL</v>
          </cell>
          <cell r="G7323" t="str">
            <v>FT83744</v>
          </cell>
          <cell r="H7323">
            <v>44959</v>
          </cell>
          <cell r="I7323" t="str">
            <v>ENTREGADO</v>
          </cell>
          <cell r="J7323">
            <v>44960</v>
          </cell>
          <cell r="K7323" t="str">
            <v>FERREMUNDO S A</v>
          </cell>
          <cell r="L7323" t="str">
            <v>KM. 16 ½  VÍA A DAULE, AV. RÍO DAULE, MZ. C3 SL. 28 Y P.I. PASCUALES.</v>
          </cell>
        </row>
        <row r="7324">
          <cell r="A7324" t="str">
            <v>SG_23_159</v>
          </cell>
          <cell r="B7324">
            <v>508762</v>
          </cell>
          <cell r="C7324" t="str">
            <v>SG_23_159</v>
          </cell>
          <cell r="D7324" t="str">
            <v>SG</v>
          </cell>
          <cell r="E7324" t="str">
            <v>DESPACHO</v>
          </cell>
          <cell r="F7324" t="str">
            <v>NORMAL</v>
          </cell>
          <cell r="G7324" t="str">
            <v>FT83745</v>
          </cell>
          <cell r="H7324">
            <v>44959</v>
          </cell>
          <cell r="I7324" t="str">
            <v>ENTREGADO</v>
          </cell>
          <cell r="J7324">
            <v>44960</v>
          </cell>
          <cell r="K7324" t="str">
            <v>CASTILLO HERMANOS</v>
          </cell>
          <cell r="L7324" t="str">
            <v>DE LOS CEREZOS Y AV GALO PLAZA LASSO PORTON NEGRO BODEGA DEL FONDO</v>
          </cell>
        </row>
        <row r="7325">
          <cell r="A7325" t="str">
            <v>2023-01296</v>
          </cell>
          <cell r="B7325">
            <v>508743</v>
          </cell>
          <cell r="C7325" t="str">
            <v>2023-01296</v>
          </cell>
          <cell r="D7325" t="str">
            <v>MOVISTAR</v>
          </cell>
          <cell r="E7325" t="str">
            <v>DESPACHO</v>
          </cell>
          <cell r="F7325" t="str">
            <v>NORMAL</v>
          </cell>
          <cell r="G7325" t="str">
            <v>031080202301296</v>
          </cell>
          <cell r="H7325">
            <v>44959</v>
          </cell>
          <cell r="I7325" t="str">
            <v>ENTREGADO</v>
          </cell>
          <cell r="J7325">
            <v>44960</v>
          </cell>
          <cell r="K7325" t="str">
            <v>NORPHONE ZONIFICACION CARCHI CALLE_CARLOS JOSE CAMPOVERDE BERRU</v>
          </cell>
          <cell r="L7325" t="str">
            <v>AV. MARIANO ACOSTA 2147 Y VICTOR GOMEZ JURADO</v>
          </cell>
        </row>
        <row r="7326">
          <cell r="A7326" t="str">
            <v>2023-01297</v>
          </cell>
          <cell r="B7326">
            <v>508744</v>
          </cell>
          <cell r="C7326" t="str">
            <v>2023-01297</v>
          </cell>
          <cell r="D7326" t="str">
            <v>MOVISTAR</v>
          </cell>
          <cell r="E7326" t="str">
            <v>DESPACHO</v>
          </cell>
          <cell r="F7326" t="str">
            <v>NORMAL</v>
          </cell>
          <cell r="G7326" t="str">
            <v>031080202301297</v>
          </cell>
          <cell r="H7326">
            <v>44959</v>
          </cell>
          <cell r="I7326" t="str">
            <v>ENTREGADO</v>
          </cell>
          <cell r="J7326">
            <v>44960</v>
          </cell>
          <cell r="K7326" t="str">
            <v>NORPHONE ZONIFICACION GUAYAS CALLE_SILVIA ALVAREZ</v>
          </cell>
          <cell r="L7326" t="str">
            <v>AV. 9 de Octubre y Pedro Carbo (CAV MOVISTAR)</v>
          </cell>
        </row>
        <row r="7327">
          <cell r="A7327" t="str">
            <v>2023-01298</v>
          </cell>
          <cell r="B7327">
            <v>508745</v>
          </cell>
          <cell r="C7327" t="str">
            <v>2023-01298</v>
          </cell>
          <cell r="D7327" t="str">
            <v>MOVISTAR</v>
          </cell>
          <cell r="E7327" t="str">
            <v>DESPACHO</v>
          </cell>
          <cell r="F7327" t="str">
            <v>NORMAL</v>
          </cell>
          <cell r="G7327" t="str">
            <v>031080202301298</v>
          </cell>
          <cell r="H7327">
            <v>44959</v>
          </cell>
          <cell r="I7327" t="str">
            <v>ENTREGADO</v>
          </cell>
          <cell r="J7327">
            <v>44960</v>
          </cell>
          <cell r="K7327" t="str">
            <v>NORPHONE ZONIFICACION PICHINCHA_Gisela Aleaga</v>
          </cell>
          <cell r="L7327" t="str">
            <v>Republica del Salvador y Naciones Unidas SUYANA Torre Corporativa Piso 12</v>
          </cell>
        </row>
        <row r="7328">
          <cell r="A7328" t="str">
            <v>2023-01299</v>
          </cell>
          <cell r="B7328">
            <v>508746</v>
          </cell>
          <cell r="C7328" t="str">
            <v>2023-01299</v>
          </cell>
          <cell r="D7328" t="str">
            <v>MOVISTAR</v>
          </cell>
          <cell r="E7328" t="str">
            <v>DESPACHO</v>
          </cell>
          <cell r="F7328" t="str">
            <v>NORMAL</v>
          </cell>
          <cell r="G7328" t="str">
            <v>031080202301299</v>
          </cell>
          <cell r="H7328">
            <v>44959</v>
          </cell>
          <cell r="I7328" t="str">
            <v>ENTREGADO</v>
          </cell>
          <cell r="J7328">
            <v>44960</v>
          </cell>
          <cell r="K7328" t="str">
            <v>NORPHONE ZONIFICACION TUNGURAHUA_PAOLA MORAN</v>
          </cell>
          <cell r="L7328" t="str">
            <v>AV CEVALLOS ENTRE CALLES MERA Y MARTINEZ CAV NORPHONE</v>
          </cell>
        </row>
        <row r="7329">
          <cell r="A7329" t="str">
            <v>2023-01300</v>
          </cell>
          <cell r="B7329">
            <v>508747</v>
          </cell>
          <cell r="C7329" t="str">
            <v>2023-01300</v>
          </cell>
          <cell r="D7329" t="str">
            <v>MOVISTAR</v>
          </cell>
          <cell r="E7329" t="str">
            <v>DESPACHO</v>
          </cell>
          <cell r="F7329" t="str">
            <v>NORMAL</v>
          </cell>
          <cell r="G7329" t="str">
            <v>031080202301300</v>
          </cell>
          <cell r="H7329">
            <v>44959</v>
          </cell>
          <cell r="I7329" t="str">
            <v>ENTREGADO</v>
          </cell>
          <cell r="J7329">
            <v>44960</v>
          </cell>
          <cell r="K7329" t="str">
            <v>NORPHONE ZONIFICACION IMBABURA CALLE_CARLOS JOSE CAMPOVERDE BERRU</v>
          </cell>
          <cell r="L7329" t="str">
            <v>AV. MARIANO ACOSTA 2147 Y VICTOR GOMEZ JURADO</v>
          </cell>
        </row>
        <row r="7330">
          <cell r="A7330" t="str">
            <v>2023-01301</v>
          </cell>
          <cell r="B7330">
            <v>508748</v>
          </cell>
          <cell r="C7330" t="str">
            <v>2023-01301</v>
          </cell>
          <cell r="D7330" t="str">
            <v>MOVISTAR</v>
          </cell>
          <cell r="E7330" t="str">
            <v>DESPACHO</v>
          </cell>
          <cell r="F7330" t="str">
            <v>NORMAL</v>
          </cell>
          <cell r="G7330" t="str">
            <v>031080202301301</v>
          </cell>
          <cell r="H7330">
            <v>44959</v>
          </cell>
          <cell r="I7330" t="str">
            <v>ENTREGADO</v>
          </cell>
          <cell r="J7330">
            <v>44960</v>
          </cell>
          <cell r="K7330" t="str">
            <v>NORPHONE ZONIFICACION SANTA ELENA CALLE_JOSE GUAMAN / FUNCIONARIO CAV MOVISTAR</v>
          </cell>
          <cell r="L7330" t="str">
            <v>C.C. Paseo Shopping Libertad CAV MOVISTAR: AV Carlos Espinosa E/ calle 10 y 11 C.C. Paseo Shopping Libertad</v>
          </cell>
        </row>
        <row r="7331">
          <cell r="A7331" t="str">
            <v>2023-01302</v>
          </cell>
          <cell r="B7331">
            <v>508749</v>
          </cell>
          <cell r="C7331" t="str">
            <v>2023-01302</v>
          </cell>
          <cell r="D7331" t="str">
            <v>MOVISTAR</v>
          </cell>
          <cell r="E7331" t="str">
            <v>DESPACHO</v>
          </cell>
          <cell r="F7331" t="str">
            <v>NORMAL</v>
          </cell>
          <cell r="G7331" t="str">
            <v>031080202301302</v>
          </cell>
          <cell r="H7331">
            <v>44959</v>
          </cell>
          <cell r="I7331" t="str">
            <v>ENTREGADO</v>
          </cell>
          <cell r="J7331">
            <v>44960</v>
          </cell>
          <cell r="K7331" t="str">
            <v>GRUPO ROMERO (C.C. MALL EL FORTIN)_ROMERO RODRIGUEZ MAURENY GEANELLA</v>
          </cell>
          <cell r="L7331" t="str">
            <v>AV PERIMETRAL CALLE CASUARINA CENTRO COMERCIAL  MALL DEL FORTIN</v>
          </cell>
        </row>
        <row r="7332">
          <cell r="A7332" t="str">
            <v>2023-01303</v>
          </cell>
          <cell r="B7332">
            <v>508750</v>
          </cell>
          <cell r="C7332" t="str">
            <v>2023-01303</v>
          </cell>
          <cell r="D7332" t="str">
            <v>MOVISTAR</v>
          </cell>
          <cell r="E7332" t="str">
            <v>DESPACHO</v>
          </cell>
          <cell r="F7332" t="str">
            <v>NORMAL</v>
          </cell>
          <cell r="G7332" t="str">
            <v>FT83799</v>
          </cell>
          <cell r="H7332">
            <v>44959</v>
          </cell>
          <cell r="I7332" t="str">
            <v>ENTREGADO</v>
          </cell>
          <cell r="J7332">
            <v>44960</v>
          </cell>
          <cell r="K7332" t="str">
            <v>PUENTES ZAPATA INGRID PAOLA QUITO_PUENTES ZAPATA INGRID PAOLA</v>
          </cell>
          <cell r="L7332" t="str">
            <v>Yanez Pinzon S/N Y La Nina, esquina, Edificio Las Carabelas Piso 3 oficina 303.</v>
          </cell>
        </row>
        <row r="7333">
          <cell r="A7333" t="str">
            <v>2023-01304</v>
          </cell>
          <cell r="B7333">
            <v>508751</v>
          </cell>
          <cell r="C7333" t="str">
            <v>2023-01304</v>
          </cell>
          <cell r="D7333" t="str">
            <v>MOVISTAR</v>
          </cell>
          <cell r="E7333" t="str">
            <v>DESPACHO</v>
          </cell>
          <cell r="F7333" t="str">
            <v>NORMAL</v>
          </cell>
          <cell r="G7333" t="str">
            <v>FT83813</v>
          </cell>
          <cell r="H7333">
            <v>44959</v>
          </cell>
          <cell r="I7333" t="str">
            <v>ENTREGADO</v>
          </cell>
          <cell r="J7333">
            <v>44960</v>
          </cell>
          <cell r="K7333" t="str">
            <v>MORENO HIDALGO JHON FREDY GUAYAQUIL_MORENO HIDALGO JHON FREDY</v>
          </cell>
          <cell r="L7333" t="str">
            <v>9 de octubre y Carchi, edificio Platinium referencia arriba de pizza Dominos</v>
          </cell>
        </row>
        <row r="7334">
          <cell r="A7334" t="str">
            <v>2023-01305</v>
          </cell>
          <cell r="B7334">
            <v>508752</v>
          </cell>
          <cell r="C7334" t="str">
            <v>2023-01305</v>
          </cell>
          <cell r="D7334" t="str">
            <v>MOVISTAR</v>
          </cell>
          <cell r="E7334" t="str">
            <v>DESPACHO</v>
          </cell>
          <cell r="F7334" t="str">
            <v>NORMAL</v>
          </cell>
          <cell r="G7334" t="str">
            <v>031080202301305</v>
          </cell>
          <cell r="H7334">
            <v>44959</v>
          </cell>
          <cell r="I7334" t="str">
            <v>ENTREGADO</v>
          </cell>
          <cell r="J7334">
            <v>44960</v>
          </cell>
          <cell r="K7334" t="str">
            <v>ISLA DANICELL PASEO SHOPPING MACHALA_Ana Isabel Gomez Arce</v>
          </cell>
          <cell r="L7334" t="str">
            <v>Ave. 25 de Junio Km 1 y 12 via PSJ., C.C. Paseo Shopping Machala, Isla movistar frente a Pharmacys</v>
          </cell>
        </row>
        <row r="7335">
          <cell r="A7335" t="str">
            <v>2023-01306</v>
          </cell>
          <cell r="B7335">
            <v>508753</v>
          </cell>
          <cell r="C7335" t="str">
            <v>2023-01306</v>
          </cell>
          <cell r="D7335" t="str">
            <v>MOVISTAR</v>
          </cell>
          <cell r="E7335" t="str">
            <v>DESPACHO</v>
          </cell>
          <cell r="F7335" t="str">
            <v>NORMAL</v>
          </cell>
          <cell r="G7335" t="str">
            <v>FT83811</v>
          </cell>
          <cell r="H7335">
            <v>44959</v>
          </cell>
          <cell r="I7335" t="str">
            <v>ENTREGADO</v>
          </cell>
          <cell r="J7335">
            <v>44960</v>
          </cell>
          <cell r="K7335" t="str">
            <v>DISTRIMARKET ZONIFICADO GUAYAQUIL CALLE_VERONICA CHIRAN</v>
          </cell>
          <cell r="L7335" t="str">
            <v>Av 2 entre las calles Josue Robles Bodero y Salomon Pinargote atras del banco de Gyq</v>
          </cell>
        </row>
        <row r="7336">
          <cell r="A7336" t="str">
            <v>2023-01307</v>
          </cell>
          <cell r="B7336">
            <v>508754</v>
          </cell>
          <cell r="C7336" t="str">
            <v>2023-01307</v>
          </cell>
          <cell r="D7336" t="str">
            <v>MOVISTAR</v>
          </cell>
          <cell r="E7336" t="str">
            <v>DESPACHO</v>
          </cell>
          <cell r="F7336" t="str">
            <v>NORMAL</v>
          </cell>
          <cell r="G7336" t="str">
            <v>FT83722</v>
          </cell>
          <cell r="H7336">
            <v>44959</v>
          </cell>
          <cell r="I7336" t="str">
            <v>ENTREGADO</v>
          </cell>
          <cell r="J7336">
            <v>44960</v>
          </cell>
          <cell r="K7336" t="str">
            <v>DISTRIMARKET ZONIFICACION GYE MOVISTAR_VERONICA CHIRAN</v>
          </cell>
          <cell r="L7336" t="str">
            <v>CIUDADELA SAUCES VI MZ 259 S 16 CASA TUENTI</v>
          </cell>
        </row>
        <row r="7337">
          <cell r="A7337" t="str">
            <v>2023-01308</v>
          </cell>
          <cell r="B7337">
            <v>508755</v>
          </cell>
          <cell r="C7337" t="str">
            <v>2023-01308</v>
          </cell>
          <cell r="D7337" t="str">
            <v>MOVISTAR</v>
          </cell>
          <cell r="E7337" t="str">
            <v>DESPACHO</v>
          </cell>
          <cell r="F7337" t="str">
            <v>NORMAL</v>
          </cell>
          <cell r="G7337" t="str">
            <v>031080202301308</v>
          </cell>
          <cell r="H7337">
            <v>44959</v>
          </cell>
          <cell r="I7337" t="str">
            <v>ENTREGADO</v>
          </cell>
          <cell r="J7337">
            <v>44960</v>
          </cell>
          <cell r="K7337" t="str">
            <v>FDV&amp;H Productos y Servicios Esmeraldas_VICTOR HUGO FLORES DE VALGAZ ANDRADE</v>
          </cell>
          <cell r="L7337" t="str">
            <v>Av Olmedo 007, entre Manuela Canizares y Vicente Maldonado Piedrahita</v>
          </cell>
        </row>
        <row r="7338">
          <cell r="A7338" t="str">
            <v>2023-01309</v>
          </cell>
          <cell r="B7338">
            <v>508756</v>
          </cell>
          <cell r="C7338" t="str">
            <v>2023-01309</v>
          </cell>
          <cell r="D7338" t="str">
            <v>MOVISTAR</v>
          </cell>
          <cell r="E7338" t="str">
            <v>DESPACHO</v>
          </cell>
          <cell r="F7338" t="str">
            <v>NORMAL</v>
          </cell>
          <cell r="G7338" t="str">
            <v>031080202301309</v>
          </cell>
          <cell r="H7338">
            <v>44959</v>
          </cell>
          <cell r="I7338" t="str">
            <v>ENTREGADO</v>
          </cell>
          <cell r="J7338">
            <v>44960</v>
          </cell>
          <cell r="K7338" t="str">
            <v>KS COMUNICATIONS_KAREN SALES</v>
          </cell>
          <cell r="L7338" t="str">
            <v>AV LIBERTAD 703 Y MANABI ESMERALDAS ESMERALDAS ESMERALDAS</v>
          </cell>
        </row>
        <row r="7339">
          <cell r="A7339" t="str">
            <v>2023-01310</v>
          </cell>
          <cell r="B7339">
            <v>508757</v>
          </cell>
          <cell r="C7339" t="str">
            <v>2023-01310</v>
          </cell>
          <cell r="D7339" t="str">
            <v>MOVISTAR</v>
          </cell>
          <cell r="E7339" t="str">
            <v>DESPACHO</v>
          </cell>
          <cell r="F7339" t="str">
            <v>NORMAL</v>
          </cell>
          <cell r="G7339" t="str">
            <v>031080202301310</v>
          </cell>
          <cell r="H7339">
            <v>44959</v>
          </cell>
          <cell r="I7339" t="str">
            <v>ENTREGADO</v>
          </cell>
          <cell r="J7339">
            <v>44960</v>
          </cell>
          <cell r="K7339" t="str">
            <v>AE CELISTICS CCI_KLEBER GRANDA_DANY IMBAQUINGO</v>
          </cell>
          <cell r="L7339" t="str">
            <v>AV AMAZONAS Y NACIONES UNIDAS CENTRO COMERCIAL INAQUITO LC 223 224</v>
          </cell>
        </row>
        <row r="7340">
          <cell r="A7340" t="str">
            <v>2023-01311</v>
          </cell>
          <cell r="B7340">
            <v>508758</v>
          </cell>
          <cell r="C7340" t="str">
            <v>2023-01311</v>
          </cell>
          <cell r="D7340" t="str">
            <v>MOVISTAR</v>
          </cell>
          <cell r="E7340" t="str">
            <v>DESPACHO</v>
          </cell>
          <cell r="F7340" t="str">
            <v>NORMAL</v>
          </cell>
          <cell r="G7340" t="str">
            <v>031080202301311</v>
          </cell>
          <cell r="H7340">
            <v>44959</v>
          </cell>
          <cell r="I7340" t="str">
            <v>ENTREGADO</v>
          </cell>
          <cell r="J7340">
            <v>44960</v>
          </cell>
          <cell r="K7340" t="str">
            <v>AE CELISTICS PORTAL SHOPPING_KLEBER GRANDA_DANY IMBAQUINGO</v>
          </cell>
          <cell r="L7340" t="str">
            <v xml:space="preserve">GALO PLAZA LASSO Y AV SIMON BOLIVAR CC PORTAL SHOPPING TERCER PISO P350 LOCAL MOVISTAR </v>
          </cell>
        </row>
        <row r="7341">
          <cell r="A7341" t="str">
            <v>2023-01312</v>
          </cell>
          <cell r="B7341">
            <v>508759</v>
          </cell>
          <cell r="C7341" t="str">
            <v>2023-01312</v>
          </cell>
          <cell r="D7341" t="str">
            <v>MOVISTAR</v>
          </cell>
          <cell r="E7341" t="str">
            <v>DESPACHO</v>
          </cell>
          <cell r="F7341" t="str">
            <v>NORMAL</v>
          </cell>
          <cell r="G7341" t="str">
            <v>031080202301312</v>
          </cell>
          <cell r="H7341">
            <v>44959</v>
          </cell>
          <cell r="I7341" t="str">
            <v>ENTREGADO</v>
          </cell>
          <cell r="J7341">
            <v>44960</v>
          </cell>
          <cell r="K7341" t="str">
            <v>CAVS AE SALESLAND RECREO_DIEGO MENA</v>
          </cell>
          <cell r="L7341" t="str">
            <v>AV PEDRO VICENTE MALDONADO CENTRO COMERCIAL RECREO NUM 37 45PLANTA BAJA QUITO</v>
          </cell>
        </row>
        <row r="7342">
          <cell r="A7342" t="str">
            <v>2023-01313</v>
          </cell>
          <cell r="B7342">
            <v>508760</v>
          </cell>
          <cell r="C7342" t="str">
            <v>2023-01313</v>
          </cell>
          <cell r="D7342" t="str">
            <v>MOVISTAR</v>
          </cell>
          <cell r="E7342" t="str">
            <v>DESPACHO</v>
          </cell>
          <cell r="F7342" t="str">
            <v>NORMAL</v>
          </cell>
          <cell r="G7342" t="str">
            <v>FT83805</v>
          </cell>
          <cell r="H7342">
            <v>44959</v>
          </cell>
          <cell r="I7342" t="str">
            <v>ENTREGADO</v>
          </cell>
          <cell r="J7342">
            <v>44960</v>
          </cell>
          <cell r="K7342" t="str">
            <v>DINADEC S A GUAYAQUIL_MELISA HIDALGO</v>
          </cell>
          <cell r="L7342" t="str">
            <v>KM 15 5 VA A DAULE  BODEGA GRIFFINE GARITA 2</v>
          </cell>
        </row>
        <row r="7343">
          <cell r="A7343" t="str">
            <v>2023-01314</v>
          </cell>
          <cell r="B7343">
            <v>508761</v>
          </cell>
          <cell r="C7343" t="str">
            <v>2023-01314</v>
          </cell>
          <cell r="D7343" t="str">
            <v>TUENTI</v>
          </cell>
          <cell r="E7343" t="str">
            <v>DESPACHO</v>
          </cell>
          <cell r="F7343" t="str">
            <v>NORMAL</v>
          </cell>
          <cell r="G7343" t="str">
            <v>FT83810</v>
          </cell>
          <cell r="H7343">
            <v>44959</v>
          </cell>
          <cell r="I7343" t="str">
            <v>ENTREGADO</v>
          </cell>
          <cell r="J7343">
            <v>44960</v>
          </cell>
          <cell r="K7343" t="str">
            <v>TARSISINVEST TUENTI KENNEDY_MARCO BASTIDAS TOALA</v>
          </cell>
          <cell r="L7343" t="str">
            <v>Urdenor 2, Mz. 288 Villa 12 (Detras de las antenas de Tv Cable de la Juan Tancamarengo.</v>
          </cell>
        </row>
        <row r="7344">
          <cell r="A7344" t="str">
            <v>2023-01290</v>
          </cell>
          <cell r="B7344">
            <v>508737</v>
          </cell>
          <cell r="C7344" t="str">
            <v>2023-01290</v>
          </cell>
          <cell r="D7344" t="str">
            <v>MOVISTAR</v>
          </cell>
          <cell r="E7344" t="str">
            <v>DESPACHO</v>
          </cell>
          <cell r="F7344" t="str">
            <v>NORMAL</v>
          </cell>
          <cell r="G7344" t="str">
            <v>031080202301290</v>
          </cell>
          <cell r="H7344">
            <v>44959</v>
          </cell>
          <cell r="I7344" t="str">
            <v>ENTREGADO</v>
          </cell>
          <cell r="J7344">
            <v>44960</v>
          </cell>
          <cell r="K7344" t="str">
            <v>TECECAB PICHINCHA ZONIFICACION_BELEN JARAMILLO</v>
          </cell>
          <cell r="L7344" t="str">
            <v>AV. AMAZONAS N21-147 Y ROCA</v>
          </cell>
        </row>
        <row r="7345">
          <cell r="A7345" t="str">
            <v>2023-01291</v>
          </cell>
          <cell r="B7345">
            <v>508738</v>
          </cell>
          <cell r="C7345" t="str">
            <v>2023-01291</v>
          </cell>
          <cell r="D7345" t="str">
            <v>MOVISTAR</v>
          </cell>
          <cell r="E7345" t="str">
            <v>DESPACHO</v>
          </cell>
          <cell r="F7345" t="str">
            <v>NORMAL</v>
          </cell>
          <cell r="G7345" t="str">
            <v>FT83798</v>
          </cell>
          <cell r="H7345">
            <v>44959</v>
          </cell>
          <cell r="I7345" t="str">
            <v>ENTREGADO</v>
          </cell>
          <cell r="J7345">
            <v>44960</v>
          </cell>
          <cell r="K7345" t="str">
            <v>NORPHONE CALLE PICHINCHA_Gisela Aleaga</v>
          </cell>
          <cell r="L7345" t="str">
            <v>Republica del Salvador y Naciones Unidas SUYANA Torre Corporativa Piso 12</v>
          </cell>
        </row>
        <row r="7346">
          <cell r="A7346" t="str">
            <v>2023-01292</v>
          </cell>
          <cell r="B7346">
            <v>508739</v>
          </cell>
          <cell r="C7346" t="str">
            <v>2023-01292</v>
          </cell>
          <cell r="D7346" t="str">
            <v>MOVISTAR</v>
          </cell>
          <cell r="E7346" t="str">
            <v>DESPACHO</v>
          </cell>
          <cell r="F7346" t="str">
            <v>NORMAL</v>
          </cell>
          <cell r="G7346" t="str">
            <v>FEX46019</v>
          </cell>
          <cell r="H7346">
            <v>44959</v>
          </cell>
          <cell r="I7346" t="str">
            <v>ENTREGADO</v>
          </cell>
          <cell r="J7346">
            <v>44959</v>
          </cell>
          <cell r="K7346" t="str">
            <v>CAVS AE SALESLAND SCALA_DIEGO FERNANDO MENA VILLALBA</v>
          </cell>
          <cell r="L7346" t="str">
            <v>KILOMETRO 12 ½, PARROQUIA DE CUMBAYA, CENTRO COMERCIAL SCALA SHOPPING, PLANTA BAJA, LOCAL L104</v>
          </cell>
        </row>
        <row r="7347">
          <cell r="A7347" t="str">
            <v>2023-01293</v>
          </cell>
          <cell r="B7347">
            <v>508740</v>
          </cell>
          <cell r="C7347" t="str">
            <v>2023-01293</v>
          </cell>
          <cell r="D7347" t="str">
            <v>MOVISTAR</v>
          </cell>
          <cell r="E7347" t="str">
            <v>DESPACHO</v>
          </cell>
          <cell r="F7347" t="str">
            <v>NORMAL</v>
          </cell>
          <cell r="G7347" t="str">
            <v>FT83723</v>
          </cell>
          <cell r="H7347">
            <v>44959</v>
          </cell>
          <cell r="I7347" t="str">
            <v>ENTREGADO</v>
          </cell>
          <cell r="J7347">
            <v>44960</v>
          </cell>
          <cell r="K7347" t="str">
            <v>NORPHONE ZONIFICACION - GUAYAS_ISAAC GAVILANEZ</v>
          </cell>
          <cell r="L7347" t="str">
            <v>AV. 9 de Octubre y Pedro Carbo (CAV MOVISTAR)</v>
          </cell>
        </row>
        <row r="7348">
          <cell r="A7348" t="str">
            <v>2023-01294</v>
          </cell>
          <cell r="B7348">
            <v>508741</v>
          </cell>
          <cell r="C7348" t="str">
            <v>2023-01294</v>
          </cell>
          <cell r="D7348" t="str">
            <v>MOVISTAR</v>
          </cell>
          <cell r="E7348" t="str">
            <v>DESPACHO</v>
          </cell>
          <cell r="F7348" t="str">
            <v>NORMAL</v>
          </cell>
          <cell r="G7348" t="str">
            <v>031080202301294</v>
          </cell>
          <cell r="H7348">
            <v>44959</v>
          </cell>
          <cell r="I7348" t="str">
            <v>ENTREGADO</v>
          </cell>
          <cell r="J7348">
            <v>44960</v>
          </cell>
          <cell r="K7348" t="str">
            <v>NORPHONE ZONIFICACION - SANTA ELENA_LIBERTAD</v>
          </cell>
          <cell r="L7348" t="str">
            <v>C.C. PASEO SHOPPING LIBERTAD CAV MOVISTAR: AV CARLOS ESPINOSA E/ CALLE 10 Y 11 C.C. PASEO SHOPPING LIBERTAD</v>
          </cell>
        </row>
        <row r="7349">
          <cell r="A7349" t="str">
            <v>2023-01295</v>
          </cell>
          <cell r="B7349">
            <v>508742</v>
          </cell>
          <cell r="C7349" t="str">
            <v>2023-01295</v>
          </cell>
          <cell r="D7349" t="str">
            <v>MOVISTAR</v>
          </cell>
          <cell r="E7349" t="str">
            <v>DESPACHO</v>
          </cell>
          <cell r="F7349" t="str">
            <v>NORMAL</v>
          </cell>
          <cell r="G7349" t="str">
            <v>031080202301295</v>
          </cell>
          <cell r="H7349">
            <v>44959</v>
          </cell>
          <cell r="I7349" t="str">
            <v>ENTREGADO</v>
          </cell>
          <cell r="J7349">
            <v>44960</v>
          </cell>
          <cell r="K7349" t="str">
            <v>NORPHONE ZONIFICACION CARCHI 2_CARLOS JOSE CAMPOVERDE BERRU</v>
          </cell>
          <cell r="L7349" t="str">
            <v>AV. MARIANO ACOSTA 2147 Y VICTOR GOMEZ JURADO</v>
          </cell>
        </row>
        <row r="7350">
          <cell r="A7350" t="str">
            <v>2491044</v>
          </cell>
          <cell r="B7350">
            <v>508735</v>
          </cell>
          <cell r="C7350" t="str">
            <v>2491044</v>
          </cell>
          <cell r="D7350" t="str">
            <v>MDELIVERY</v>
          </cell>
          <cell r="E7350" t="str">
            <v>DESPACHO</v>
          </cell>
          <cell r="F7350" t="str">
            <v>EXPRESS</v>
          </cell>
          <cell r="G7350" t="str">
            <v>031080024910441</v>
          </cell>
          <cell r="H7350">
            <v>44959</v>
          </cell>
          <cell r="I7350" t="str">
            <v>ENTREGADO</v>
          </cell>
          <cell r="J7350">
            <v>44960</v>
          </cell>
          <cell r="K7350" t="str">
            <v>SILVANA PERALTA Y O VALERIA PERALTA_CARPINTERIA Y TAPICERIA INTERNACIONAL CTIN CIA LT</v>
          </cell>
          <cell r="L7350" t="str">
            <v>CORNELIO VINTIMILLA 2 56 Y CARLOS TOSI EN CARPINTERIA FRENTE A CARTOPEL CUENCA AZUAY</v>
          </cell>
        </row>
        <row r="7351">
          <cell r="A7351" t="str">
            <v>2490839</v>
          </cell>
          <cell r="B7351">
            <v>508736</v>
          </cell>
          <cell r="C7351" t="str">
            <v>2490839</v>
          </cell>
          <cell r="D7351" t="str">
            <v>MDELIVERY</v>
          </cell>
          <cell r="E7351" t="str">
            <v>DESPACHO</v>
          </cell>
          <cell r="F7351" t="str">
            <v>EXPRESS</v>
          </cell>
          <cell r="G7351" t="str">
            <v>FT83672</v>
          </cell>
          <cell r="H7351">
            <v>44959</v>
          </cell>
          <cell r="I7351" t="str">
            <v>ENTREGADO</v>
          </cell>
          <cell r="J7351">
            <v>44960</v>
          </cell>
          <cell r="K7351" t="str">
            <v>THALIA VELEZ GABRIELA MALO_PYCCA S A</v>
          </cell>
          <cell r="L7351" t="str">
            <v>GUAYAS GUAYAQUIL EDIFICIO PYCCA 3ER PISO OF ADMINISTRACION GENERAL BOYACA 1205 Y 9 DE OCTUBRE GUAYAQUIL ECUADOR</v>
          </cell>
        </row>
        <row r="7352">
          <cell r="A7352" t="str">
            <v>11568312327</v>
          </cell>
          <cell r="B7352">
            <v>508722</v>
          </cell>
          <cell r="C7352" t="str">
            <v>11568312327</v>
          </cell>
          <cell r="D7352" t="str">
            <v>TEKMAN</v>
          </cell>
          <cell r="E7352" t="str">
            <v>DESPACHO</v>
          </cell>
          <cell r="F7352" t="str">
            <v>NORMAL</v>
          </cell>
          <cell r="G7352" t="str">
            <v>031002004234611</v>
          </cell>
          <cell r="H7352">
            <v>44959</v>
          </cell>
          <cell r="I7352" t="str">
            <v>ENTREGADO</v>
          </cell>
          <cell r="J7352">
            <v>44965</v>
          </cell>
          <cell r="K7352" t="str">
            <v>BENEDETTI (QUITO, PICHINCHA) CEI (INFANTIL)</v>
          </cell>
          <cell r="L7352" t="str">
            <v>AV LA PRENSA N67_176 DAVID LEDESMA</v>
          </cell>
        </row>
        <row r="7353">
          <cell r="A7353" t="str">
            <v>11032120654</v>
          </cell>
          <cell r="B7353">
            <v>508723</v>
          </cell>
          <cell r="C7353" t="str">
            <v>11032120654</v>
          </cell>
          <cell r="D7353" t="str">
            <v>TEKMAN</v>
          </cell>
          <cell r="E7353" t="str">
            <v>DESPACHO</v>
          </cell>
          <cell r="F7353" t="str">
            <v>NORMAL</v>
          </cell>
          <cell r="G7353" t="str">
            <v>031002004235223</v>
          </cell>
          <cell r="H7353">
            <v>44959</v>
          </cell>
          <cell r="I7353" t="str">
            <v>ENTREGADO</v>
          </cell>
          <cell r="J7353">
            <v>44965</v>
          </cell>
          <cell r="K7353" t="str">
            <v>SAN MARINO (QUITO, PICHINCHA), COLEGIO</v>
          </cell>
          <cell r="L7353" t="str">
            <v>AV MARISCAL SUCRE S24-178 TABIAZO</v>
          </cell>
        </row>
        <row r="7354">
          <cell r="A7354" t="str">
            <v>8706167819</v>
          </cell>
          <cell r="B7354">
            <v>508724</v>
          </cell>
          <cell r="C7354" t="str">
            <v>8706167819</v>
          </cell>
          <cell r="D7354" t="str">
            <v>TEKMAN</v>
          </cell>
          <cell r="E7354" t="str">
            <v>DESPACHO</v>
          </cell>
          <cell r="F7354" t="str">
            <v>NORMAL</v>
          </cell>
          <cell r="G7354" t="str">
            <v>031002004234794</v>
          </cell>
          <cell r="H7354">
            <v>44959</v>
          </cell>
          <cell r="I7354" t="str">
            <v>ENTREGADO</v>
          </cell>
          <cell r="J7354">
            <v>44965</v>
          </cell>
          <cell r="K7354" t="str">
            <v>INTERNACIONAL (QUITO, PICHINCHA), LICEO</v>
          </cell>
          <cell r="L7354" t="str">
            <v>C. DE LAS AMAPOLAS E15-268, QUITO 170503</v>
          </cell>
        </row>
        <row r="7355">
          <cell r="A7355" t="str">
            <v>11850637718</v>
          </cell>
          <cell r="B7355">
            <v>508725</v>
          </cell>
          <cell r="C7355" t="str">
            <v>11850637718</v>
          </cell>
          <cell r="D7355" t="str">
            <v>TEKMAN</v>
          </cell>
          <cell r="E7355" t="str">
            <v>DESPACHO</v>
          </cell>
          <cell r="F7355" t="str">
            <v>NORMAL</v>
          </cell>
          <cell r="G7355" t="str">
            <v>031002004234224</v>
          </cell>
          <cell r="H7355">
            <v>44959</v>
          </cell>
          <cell r="I7355" t="str">
            <v>ENTREGADO</v>
          </cell>
          <cell r="J7355">
            <v>44965</v>
          </cell>
          <cell r="K7355" t="str">
            <v>SAN PABLO (RIOBAMBA, CHIMBORAZO) UE</v>
          </cell>
          <cell r="L7355" t="str">
            <v>CALLES JAIME ROLDOS Y OTTO AROSEMA, BARRIO 11 DE NOVIEMBRE</v>
          </cell>
        </row>
        <row r="7356">
          <cell r="A7356" t="str">
            <v>11659400858</v>
          </cell>
          <cell r="B7356">
            <v>508726</v>
          </cell>
          <cell r="C7356" t="str">
            <v>11659400858</v>
          </cell>
          <cell r="D7356" t="str">
            <v>TEKMAN</v>
          </cell>
          <cell r="E7356" t="str">
            <v>DESPACHO</v>
          </cell>
          <cell r="F7356" t="str">
            <v>NORMAL</v>
          </cell>
          <cell r="G7356" t="str">
            <v>031002004235110</v>
          </cell>
          <cell r="H7356">
            <v>44959</v>
          </cell>
          <cell r="I7356" t="str">
            <v>ENTREGADO</v>
          </cell>
          <cell r="J7356">
            <v>44965</v>
          </cell>
          <cell r="K7356" t="str">
            <v>BELL ACADEMY (CUENCA, AZUAY), UE</v>
          </cell>
          <cell r="L7356" t="str">
            <v>CAMINO A LAS PENCAS SN/ ENTRE CALLE DEL FAIQUE Y AV. DE LAS AMERICAS</v>
          </cell>
        </row>
        <row r="7357">
          <cell r="A7357" t="str">
            <v>7635494700</v>
          </cell>
          <cell r="B7357">
            <v>508728</v>
          </cell>
          <cell r="C7357" t="str">
            <v>7635494700</v>
          </cell>
          <cell r="D7357" t="str">
            <v>TEKMAN</v>
          </cell>
          <cell r="E7357" t="str">
            <v>DESPACHO</v>
          </cell>
          <cell r="F7357" t="str">
            <v>NORMAL</v>
          </cell>
          <cell r="G7357" t="str">
            <v>031002004234164</v>
          </cell>
          <cell r="H7357">
            <v>44959</v>
          </cell>
          <cell r="I7357" t="str">
            <v>ENTREGADO</v>
          </cell>
          <cell r="J7357">
            <v>44965</v>
          </cell>
          <cell r="K7357" t="str">
            <v>DR. GOLEMAN (QUITO, PICHINCHA), UE</v>
          </cell>
          <cell r="L7357" t="str">
            <v>ISACC NEWTON N6-238 Y GEOVANI CALLES</v>
          </cell>
        </row>
        <row r="7358">
          <cell r="A7358" t="str">
            <v>7635347970</v>
          </cell>
          <cell r="B7358">
            <v>508729</v>
          </cell>
          <cell r="C7358" t="str">
            <v>7635347970</v>
          </cell>
          <cell r="D7358" t="str">
            <v>TEKMAN</v>
          </cell>
          <cell r="E7358" t="str">
            <v>DESPACHO</v>
          </cell>
          <cell r="F7358" t="str">
            <v>NORMAL</v>
          </cell>
          <cell r="G7358" t="str">
            <v>031002004234675</v>
          </cell>
          <cell r="H7358">
            <v>44959</v>
          </cell>
          <cell r="I7358" t="str">
            <v>ENTREGADO</v>
          </cell>
          <cell r="J7358">
            <v>44965</v>
          </cell>
          <cell r="K7358" t="str">
            <v xml:space="preserve">RAUL SOLANO </v>
          </cell>
          <cell r="L7358" t="str">
            <v>JUAN DE DIOS NAVAS 6 48 Y AV FRAY VACAS GALINDO</v>
          </cell>
        </row>
        <row r="7359">
          <cell r="A7359" t="str">
            <v>11850835120</v>
          </cell>
          <cell r="B7359">
            <v>508730</v>
          </cell>
          <cell r="C7359" t="str">
            <v>11850835120</v>
          </cell>
          <cell r="D7359" t="str">
            <v>TEKMAN</v>
          </cell>
          <cell r="E7359" t="str">
            <v>DESPACHO</v>
          </cell>
          <cell r="F7359" t="str">
            <v>NORMAL</v>
          </cell>
          <cell r="G7359" t="str">
            <v>031002004234080</v>
          </cell>
          <cell r="H7359">
            <v>44959</v>
          </cell>
          <cell r="I7359" t="str">
            <v>ENTREGADO</v>
          </cell>
          <cell r="J7359">
            <v>44965</v>
          </cell>
          <cell r="K7359" t="str">
            <v>SAN FELIPE NERI (RIOBAMBA), UE</v>
          </cell>
          <cell r="L7359" t="str">
            <v>JUAN DE VELASCO Y VELOZ </v>
          </cell>
        </row>
        <row r="7360">
          <cell r="A7360" t="str">
            <v>11357212825</v>
          </cell>
          <cell r="B7360">
            <v>508731</v>
          </cell>
          <cell r="C7360" t="str">
            <v>11357212825</v>
          </cell>
          <cell r="D7360" t="str">
            <v>TEKMAN</v>
          </cell>
          <cell r="E7360" t="str">
            <v>DESPACHO</v>
          </cell>
          <cell r="F7360" t="str">
            <v>NORMAL</v>
          </cell>
          <cell r="G7360" t="str">
            <v>031002004235135</v>
          </cell>
          <cell r="H7360">
            <v>44959</v>
          </cell>
          <cell r="I7360" t="str">
            <v>ENTREGADO</v>
          </cell>
          <cell r="J7360">
            <v>44965</v>
          </cell>
          <cell r="K7360" t="str">
            <v>SAN FRANCISCO DE SALES (CUENCA, AZUAY), UE/HECTOR PAZMINO</v>
          </cell>
          <cell r="L7360" t="str">
            <v>MARISCAL LAMAR 10-43 Y GENERAL TORRES</v>
          </cell>
        </row>
        <row r="7361">
          <cell r="A7361" t="str">
            <v>11566927942</v>
          </cell>
          <cell r="B7361">
            <v>508732</v>
          </cell>
          <cell r="C7361" t="str">
            <v>11566927942</v>
          </cell>
          <cell r="D7361" t="str">
            <v>TEKMAN</v>
          </cell>
          <cell r="E7361" t="str">
            <v>DESPACHO</v>
          </cell>
          <cell r="F7361" t="str">
            <v>NORMAL</v>
          </cell>
          <cell r="G7361" t="str">
            <v>031002004235248</v>
          </cell>
          <cell r="H7361">
            <v>44959</v>
          </cell>
          <cell r="I7361" t="str">
            <v>ENTREGADO</v>
          </cell>
          <cell r="J7361">
            <v>44965</v>
          </cell>
          <cell r="K7361" t="str">
            <v xml:space="preserve">PAPELERIA LA ESPERANZA </v>
          </cell>
          <cell r="L7361" t="str">
            <v>ORIENTE S/N SUCRE CIUDADELA EL CONQUISTADOR</v>
          </cell>
        </row>
        <row r="7362">
          <cell r="A7362" t="str">
            <v>11661209757</v>
          </cell>
          <cell r="B7362">
            <v>508733</v>
          </cell>
          <cell r="C7362" t="str">
            <v>11661209757</v>
          </cell>
          <cell r="D7362" t="str">
            <v>TEKMAN</v>
          </cell>
          <cell r="E7362" t="str">
            <v>DESPACHO</v>
          </cell>
          <cell r="F7362" t="str">
            <v>NORMAL</v>
          </cell>
          <cell r="G7362" t="str">
            <v>031002004234747</v>
          </cell>
          <cell r="H7362">
            <v>44959</v>
          </cell>
          <cell r="I7362" t="str">
            <v>ENTREGADO</v>
          </cell>
          <cell r="J7362">
            <v>44965</v>
          </cell>
          <cell r="K7362" t="str">
            <v>GUAGUA KIDS (QUITO, PICHINCHA), CDI</v>
          </cell>
          <cell r="L7362" t="str">
            <v>SELVA ALEGRE OE3-284 AMERICA</v>
          </cell>
        </row>
        <row r="7363">
          <cell r="A7363" t="str">
            <v>11568012665</v>
          </cell>
          <cell r="B7363">
            <v>508734</v>
          </cell>
          <cell r="C7363" t="str">
            <v>11568012665</v>
          </cell>
          <cell r="D7363" t="str">
            <v>TEKMAN</v>
          </cell>
          <cell r="E7363" t="str">
            <v>DESPACHO</v>
          </cell>
          <cell r="F7363" t="str">
            <v>NORMAL</v>
          </cell>
          <cell r="G7363" t="str">
            <v>031002004234864</v>
          </cell>
          <cell r="H7363">
            <v>44959</v>
          </cell>
          <cell r="I7363" t="str">
            <v>ENTREGADO</v>
          </cell>
          <cell r="J7363">
            <v>44965</v>
          </cell>
          <cell r="K7363" t="str">
            <v>JATARINA LEARNING CENTER</v>
          </cell>
          <cell r="L7363" t="str">
            <v>URBANIZACION PINAR ALTO, CALLE D N47-09</v>
          </cell>
        </row>
        <row r="7364">
          <cell r="A7364" t="str">
            <v>20003097591428</v>
          </cell>
          <cell r="B7364">
            <v>508714</v>
          </cell>
          <cell r="C7364" t="str">
            <v>20003097591428</v>
          </cell>
          <cell r="D7364" t="str">
            <v>CONECEL</v>
          </cell>
          <cell r="E7364" t="str">
            <v>DESPACHO</v>
          </cell>
          <cell r="F7364" t="str">
            <v>NORMAL</v>
          </cell>
          <cell r="G7364" t="str">
            <v>031002004232913</v>
          </cell>
          <cell r="H7364">
            <v>44959</v>
          </cell>
          <cell r="I7364" t="str">
            <v>DEVOLUCION_EN_PROCESO</v>
          </cell>
          <cell r="J7364">
            <v>44970</v>
          </cell>
          <cell r="K7364" t="str">
            <v xml:space="preserve">AMELIA ELIZABETH TOBAR VILLACIS / </v>
          </cell>
          <cell r="L7364" t="str">
            <v>RIOBAMBA / LIZARZABURU / CALLE JACINTO GONZALES Y REY CACHA N18-65 CASA DE DOS PISOS COLOR CREMA CON CAFE FRENTE A LA CLINICA DE ODONTOLOGIA ESDENT</v>
          </cell>
        </row>
        <row r="7365">
          <cell r="A7365" t="str">
            <v>20003095738910</v>
          </cell>
          <cell r="B7365">
            <v>508715</v>
          </cell>
          <cell r="C7365" t="str">
            <v>20003095738910</v>
          </cell>
          <cell r="D7365" t="str">
            <v>CONECEL</v>
          </cell>
          <cell r="E7365" t="str">
            <v>DESPACHO</v>
          </cell>
          <cell r="F7365" t="str">
            <v>NORMAL</v>
          </cell>
          <cell r="G7365" t="str">
            <v>GR20003095738910</v>
          </cell>
          <cell r="H7365">
            <v>44959</v>
          </cell>
          <cell r="I7365" t="str">
            <v>ENTREGADO</v>
          </cell>
          <cell r="J7365">
            <v>44967</v>
          </cell>
          <cell r="K7365" t="str">
            <v xml:space="preserve">WILLIAM NAPOLEON CABRERA CASTRO / </v>
          </cell>
          <cell r="L7365" t="str">
            <v>TENA / TENA / CALLE AEROPUERTO 1 E ISIDRO AYORA ROCAFUERTE CASA DE UN PISO COLOR BLANCO JUNTO A LA ESCUELA JOSE PELAES</v>
          </cell>
        </row>
        <row r="7366">
          <cell r="A7366" t="str">
            <v>2491362</v>
          </cell>
          <cell r="B7366">
            <v>508666</v>
          </cell>
          <cell r="C7366" t="str">
            <v>2491362</v>
          </cell>
          <cell r="D7366" t="str">
            <v>MDELIVERY</v>
          </cell>
          <cell r="E7366" t="str">
            <v>DESPACHO</v>
          </cell>
          <cell r="F7366" t="str">
            <v>NORMAL</v>
          </cell>
          <cell r="G7366" t="str">
            <v>IC6409</v>
          </cell>
          <cell r="H7366">
            <v>44959</v>
          </cell>
          <cell r="I7366" t="str">
            <v>ENTREGADO</v>
          </cell>
          <cell r="J7366">
            <v>44960</v>
          </cell>
          <cell r="K7366" t="str">
            <v>Catalina Vega_IMMEVI</v>
          </cell>
          <cell r="L7366" t="str">
            <v>Calle Vieja 6 41 y Alcabalas</v>
          </cell>
        </row>
        <row r="7367">
          <cell r="A7367" t="str">
            <v>2491364</v>
          </cell>
          <cell r="B7367">
            <v>508667</v>
          </cell>
          <cell r="C7367" t="str">
            <v>2491364</v>
          </cell>
          <cell r="D7367" t="str">
            <v>MDELIVERY</v>
          </cell>
          <cell r="E7367" t="str">
            <v>DESPACHO</v>
          </cell>
          <cell r="F7367" t="str">
            <v>NORMAL</v>
          </cell>
          <cell r="G7367" t="str">
            <v>031080002491364</v>
          </cell>
          <cell r="H7367">
            <v>44959</v>
          </cell>
          <cell r="I7367" t="str">
            <v>ENTREGADO</v>
          </cell>
          <cell r="J7367">
            <v>44960</v>
          </cell>
          <cell r="K7367" t="str">
            <v>ALEX DANIEL MOLINA ALCIVAR_SANTIAGO ALEJANDRO SANCHEZ TIRADO</v>
          </cell>
          <cell r="L7367" t="str">
            <v>KRONOS COMUNICACIONES CALLE BAQUERIZO MORENO Y AV LOS CHASQUIS CASA COLOR BEICH 3P JUNTO A LAVANDERIA MARY TERE</v>
          </cell>
        </row>
        <row r="7368">
          <cell r="A7368" t="str">
            <v>2491365</v>
          </cell>
          <cell r="B7368">
            <v>508668</v>
          </cell>
          <cell r="C7368" t="str">
            <v>2491365</v>
          </cell>
          <cell r="D7368" t="str">
            <v>MDELIVERY</v>
          </cell>
          <cell r="E7368" t="str">
            <v>DESPACHO</v>
          </cell>
          <cell r="F7368" t="str">
            <v>NORMAL</v>
          </cell>
          <cell r="G7368" t="str">
            <v>031080002491365</v>
          </cell>
          <cell r="H7368">
            <v>44959</v>
          </cell>
          <cell r="I7368" t="str">
            <v>ENTREGADO</v>
          </cell>
          <cell r="J7368">
            <v>44960</v>
          </cell>
          <cell r="K7368" t="str">
            <v>IRVIN DARIO VASQUEZ ESCOBAR_IRVIN DARIO VASQUEZ ESCOBAR</v>
          </cell>
          <cell r="L7368" t="str">
            <v>EDIFICIO OBRECO PISO 1 AVENIDA LUIS ANGEL ROMAN KM 1 1 2 VIA ANTIGUA PAJONAL JUNTO A INDUMACO DIAGONAL AL ASILO DE ANCIANOS ESTEBAL QUIROLA</v>
          </cell>
        </row>
        <row r="7369">
          <cell r="A7369" t="str">
            <v>2491367</v>
          </cell>
          <cell r="B7369">
            <v>508669</v>
          </cell>
          <cell r="C7369" t="str">
            <v>2491367</v>
          </cell>
          <cell r="D7369" t="str">
            <v>MDELIVERY</v>
          </cell>
          <cell r="E7369" t="str">
            <v>DESPACHO</v>
          </cell>
          <cell r="F7369" t="str">
            <v>NORMAL</v>
          </cell>
          <cell r="G7369" t="str">
            <v>FT83688</v>
          </cell>
          <cell r="H7369">
            <v>44959</v>
          </cell>
          <cell r="I7369" t="str">
            <v>ENTREGADO</v>
          </cell>
          <cell r="J7369">
            <v>44960</v>
          </cell>
          <cell r="K7369" t="str">
            <v>MARTHA ELINA PALADINES REYES_MARTHA ELINA PALADINES REYES</v>
          </cell>
          <cell r="L7369" t="str">
            <v>VALDERRAMA N 29 53 Y AV BARTOLOME DE LAS CASAS</v>
          </cell>
        </row>
        <row r="7370">
          <cell r="A7370" t="str">
            <v>2491368_1</v>
          </cell>
          <cell r="B7370">
            <v>508670</v>
          </cell>
          <cell r="C7370" t="str">
            <v>2491368_1</v>
          </cell>
          <cell r="D7370" t="str">
            <v>MDELIVERY</v>
          </cell>
          <cell r="E7370" t="str">
            <v>DESPACHO</v>
          </cell>
          <cell r="F7370" t="str">
            <v>NORMAL</v>
          </cell>
          <cell r="G7370" t="str">
            <v>FT83689</v>
          </cell>
          <cell r="H7370">
            <v>44959</v>
          </cell>
          <cell r="I7370" t="str">
            <v>ENTREGADO</v>
          </cell>
          <cell r="J7370">
            <v>44960</v>
          </cell>
          <cell r="K7370" t="str">
            <v>BRYAN DARIO GUACHAMIN AREVALO_BRYAN DARIO GUACHAMIN AREVALO</v>
          </cell>
          <cell r="L7370" t="str">
            <v>CENTRO COMERCIAL EL CONDADO SHOPPING PLANTA BAJA AVENIDA MARISCAL SUCRE TIENDA DE ELECTRONICA</v>
          </cell>
        </row>
        <row r="7371">
          <cell r="A7371" t="str">
            <v>2491369</v>
          </cell>
          <cell r="B7371">
            <v>508671</v>
          </cell>
          <cell r="C7371" t="str">
            <v>2491369</v>
          </cell>
          <cell r="D7371" t="str">
            <v>MDELIVERY</v>
          </cell>
          <cell r="E7371" t="str">
            <v>DESPACHO</v>
          </cell>
          <cell r="F7371" t="str">
            <v>NORMAL</v>
          </cell>
          <cell r="G7371" t="str">
            <v>FT83687</v>
          </cell>
          <cell r="H7371">
            <v>44959</v>
          </cell>
          <cell r="I7371" t="str">
            <v>ENTREGADO</v>
          </cell>
          <cell r="J7371">
            <v>44960</v>
          </cell>
          <cell r="K7371" t="str">
            <v>JOSE RAUL ESPINOZA JARAMILLO_JOSE RAUL ESPINOZA JARAMILLO</v>
          </cell>
          <cell r="L7371" t="str">
            <v>RUMILOMA AV NAPO Y HUANCAVILCA AGAPANTHUS SHOOPING CENTER LOCAL 3</v>
          </cell>
        </row>
        <row r="7372">
          <cell r="A7372" t="str">
            <v>2491370</v>
          </cell>
          <cell r="B7372">
            <v>508672</v>
          </cell>
          <cell r="C7372" t="str">
            <v>2491370</v>
          </cell>
          <cell r="D7372" t="str">
            <v>MDELIVERY</v>
          </cell>
          <cell r="E7372" t="str">
            <v>DESPACHO</v>
          </cell>
          <cell r="F7372" t="str">
            <v>NORMAL</v>
          </cell>
          <cell r="G7372" t="str">
            <v>031080002491370</v>
          </cell>
          <cell r="H7372">
            <v>44959</v>
          </cell>
          <cell r="I7372" t="str">
            <v>ENTREGADO</v>
          </cell>
          <cell r="J7372">
            <v>44960</v>
          </cell>
          <cell r="K7372" t="str">
            <v>TRAMACO MILAGRO CLIENTE RETIRA EN OFICINAS_WILFRIDO ABEL BUSTAMANTE LIMONES</v>
          </cell>
          <cell r="L7372" t="str">
            <v>AV 17 DE SEPTIEMBRE Y 1ERO DE MAYO FRENTE A INNOVA DIAGONAL AL LICEO CRISTIANO AGENCIA PUNTO DE ATENCION DE TRAMACO MILAGRO CLIENTE RETIRA DE OFICINA</v>
          </cell>
        </row>
        <row r="7373">
          <cell r="A7373" t="str">
            <v>2491371</v>
          </cell>
          <cell r="B7373">
            <v>508673</v>
          </cell>
          <cell r="C7373" t="str">
            <v>2491371</v>
          </cell>
          <cell r="D7373" t="str">
            <v>MDELIVERY</v>
          </cell>
          <cell r="E7373" t="str">
            <v>DESPACHO</v>
          </cell>
          <cell r="F7373" t="str">
            <v>NORMAL</v>
          </cell>
          <cell r="G7373" t="str">
            <v>FT83693</v>
          </cell>
          <cell r="H7373">
            <v>44959</v>
          </cell>
          <cell r="I7373" t="str">
            <v>ENTREGADO</v>
          </cell>
          <cell r="J7373">
            <v>44960</v>
          </cell>
          <cell r="K7373" t="str">
            <v>Maria del Carmen Villamar_COMERCIALIZADORA DIRECTA DE CONSUMOS MASIVOS TECOB</v>
          </cell>
          <cell r="L7373" t="str">
            <v>Vozandes N41 130 y Mariano Echeverria Empresa Tecobil Alimentos</v>
          </cell>
        </row>
        <row r="7374">
          <cell r="A7374" t="str">
            <v>2491372</v>
          </cell>
          <cell r="B7374">
            <v>508674</v>
          </cell>
          <cell r="C7374" t="str">
            <v>2491372</v>
          </cell>
          <cell r="D7374" t="str">
            <v>MDELIVERY</v>
          </cell>
          <cell r="E7374" t="str">
            <v>DESPACHO</v>
          </cell>
          <cell r="F7374" t="str">
            <v>NORMAL</v>
          </cell>
          <cell r="G7374" t="str">
            <v>031080002491372</v>
          </cell>
          <cell r="H7374">
            <v>44959</v>
          </cell>
          <cell r="I7374" t="str">
            <v>ENTREGADO</v>
          </cell>
          <cell r="J7374">
            <v>44964</v>
          </cell>
          <cell r="K7374" t="str">
            <v>CATHERINE JIMENEZ_MARIO RENE JIMENEZ CUEVA</v>
          </cell>
          <cell r="L7374" t="str">
            <v xml:space="preserve"> AVENIDA ANTONIO JOSE DE SUCRE ENTRE JOSE MEJIA Y GARCIA MORENO REFERENCIA RETIRO EN OFICINA DE TRAMACO RETIRA </v>
          </cell>
        </row>
        <row r="7375">
          <cell r="A7375" t="str">
            <v>2491375</v>
          </cell>
          <cell r="B7375">
            <v>508675</v>
          </cell>
          <cell r="C7375" t="str">
            <v>2491375</v>
          </cell>
          <cell r="D7375" t="str">
            <v>MDELIVERY</v>
          </cell>
          <cell r="E7375" t="str">
            <v>DESPACHO</v>
          </cell>
          <cell r="F7375" t="str">
            <v>NORMAL</v>
          </cell>
          <cell r="G7375" t="str">
            <v>031080002491375</v>
          </cell>
          <cell r="H7375">
            <v>44959</v>
          </cell>
          <cell r="I7375" t="str">
            <v>ENTREGADO</v>
          </cell>
          <cell r="J7375">
            <v>44965</v>
          </cell>
          <cell r="K7375" t="str">
            <v>CATHERINE JIMENEZ_FAUSTO ALEXANDER CADENA COLLAGUAZO</v>
          </cell>
          <cell r="L7375" t="str">
            <v xml:space="preserve"> AVENIDA ANTONIO JOSE DE SUCRE ENTRE JOSE MEJIA Y GARCIA MORENO REFERENCIA RETIRO EN OFICINA DE TRAMACO RETIRA </v>
          </cell>
        </row>
        <row r="7376">
          <cell r="A7376" t="str">
            <v>2491377</v>
          </cell>
          <cell r="B7376">
            <v>508676</v>
          </cell>
          <cell r="C7376" t="str">
            <v>2491377</v>
          </cell>
          <cell r="D7376" t="str">
            <v>MDELIVERY</v>
          </cell>
          <cell r="E7376" t="str">
            <v>DESPACHO</v>
          </cell>
          <cell r="F7376" t="str">
            <v>NORMAL</v>
          </cell>
          <cell r="G7376" t="str">
            <v>FT83715</v>
          </cell>
          <cell r="H7376">
            <v>44959</v>
          </cell>
          <cell r="I7376" t="str">
            <v>ENTREGADO</v>
          </cell>
          <cell r="J7376">
            <v>44960</v>
          </cell>
          <cell r="K7376" t="str">
            <v>ISRAEL JONATHAN PAUTE TORRES_ISRAEL JONATHAN PAUTE TORRES</v>
          </cell>
          <cell r="L7376" t="str">
            <v>AV MIGUEL H ALCIVAR Y AV NAHIM ISAIAS EDIFICIO TORRES DEL NORETE PISO 3 OFICINA 306</v>
          </cell>
        </row>
        <row r="7377">
          <cell r="A7377" t="str">
            <v>2491378</v>
          </cell>
          <cell r="B7377">
            <v>508677</v>
          </cell>
          <cell r="C7377" t="str">
            <v>2491378</v>
          </cell>
          <cell r="D7377" t="str">
            <v>MDELIVERY</v>
          </cell>
          <cell r="E7377" t="str">
            <v>DESPACHO</v>
          </cell>
          <cell r="F7377" t="str">
            <v>NORMAL</v>
          </cell>
          <cell r="G7377" t="str">
            <v>FT83692</v>
          </cell>
          <cell r="H7377">
            <v>44959</v>
          </cell>
          <cell r="I7377" t="str">
            <v>ENTREGADO</v>
          </cell>
          <cell r="J7377">
            <v>44960</v>
          </cell>
          <cell r="K7377" t="str">
            <v xml:space="preserve">Andrea Vilema_INDUSTRIA RECICLADORA DE CAUCHO ECOCAUCHO S A </v>
          </cell>
          <cell r="L7377" t="str">
            <v>PICHINCHA QUITO Jose Andrade OE1 124 Av Juan de Selis Ecocaucho</v>
          </cell>
        </row>
        <row r="7378">
          <cell r="A7378" t="str">
            <v>2491379</v>
          </cell>
          <cell r="B7378">
            <v>508678</v>
          </cell>
          <cell r="C7378" t="str">
            <v>2491379</v>
          </cell>
          <cell r="D7378" t="str">
            <v>MDELIVERY</v>
          </cell>
          <cell r="E7378" t="str">
            <v>DESPACHO</v>
          </cell>
          <cell r="F7378" t="str">
            <v>NORMAL</v>
          </cell>
          <cell r="G7378" t="str">
            <v>FT83713</v>
          </cell>
          <cell r="H7378">
            <v>44959</v>
          </cell>
          <cell r="I7378" t="str">
            <v>ENTREGADO</v>
          </cell>
          <cell r="J7378">
            <v>44960</v>
          </cell>
          <cell r="K7378" t="str">
            <v xml:space="preserve">ESCOBAR SILVA SHIRLEY ALEXANDRA_ASISTENCIAS INDIVIDUALES PROGRAMADAS ASINPRO S A </v>
          </cell>
          <cell r="L7378" t="str">
            <v>GUAYAQUIL Av Joaquin J Orrantia Gonzalez y 1 Pasaje 1A NE ENTREGA EN EL EDIFICIO TRADE BUILDING TORRE A OFICINA 719</v>
          </cell>
        </row>
        <row r="7379">
          <cell r="A7379" t="str">
            <v>2492581</v>
          </cell>
          <cell r="B7379">
            <v>508679</v>
          </cell>
          <cell r="C7379" t="str">
            <v>2492581</v>
          </cell>
          <cell r="D7379" t="str">
            <v>MDELIVERY</v>
          </cell>
          <cell r="E7379" t="str">
            <v>DESPACHO</v>
          </cell>
          <cell r="F7379" t="str">
            <v>NORMAL</v>
          </cell>
          <cell r="G7379" t="str">
            <v>FT83696</v>
          </cell>
          <cell r="H7379">
            <v>44959</v>
          </cell>
          <cell r="I7379" t="str">
            <v>ENTREGADO</v>
          </cell>
          <cell r="J7379">
            <v>44960</v>
          </cell>
          <cell r="K7379" t="str">
            <v>Karola Leines_SERVICENTURIOSA S A</v>
          </cell>
          <cell r="L7379" t="str">
            <v>Av Americas y Av MaNoscas Piso Alto arriba Servientrega</v>
          </cell>
        </row>
        <row r="7380">
          <cell r="A7380" t="str">
            <v>2492583</v>
          </cell>
          <cell r="B7380">
            <v>508680</v>
          </cell>
          <cell r="C7380" t="str">
            <v>2492583</v>
          </cell>
          <cell r="D7380" t="str">
            <v>MDELIVERY</v>
          </cell>
          <cell r="E7380" t="str">
            <v>DESPACHO</v>
          </cell>
          <cell r="F7380" t="str">
            <v>NORMAL</v>
          </cell>
          <cell r="G7380" t="str">
            <v>FT83718</v>
          </cell>
          <cell r="H7380">
            <v>44959</v>
          </cell>
          <cell r="I7380" t="str">
            <v>ENTREGADO</v>
          </cell>
          <cell r="J7380">
            <v>44963</v>
          </cell>
          <cell r="K7380" t="str">
            <v xml:space="preserve">SALTOS FIGUEROA LUIS ALEXANDER_IAPROCESS S A </v>
          </cell>
          <cell r="L7380" t="str">
            <v>EDICIO MILLENIUM TOWER DIAGONAL AL CC EL DORADO PLATINUM 2 OFICINA 1114</v>
          </cell>
        </row>
        <row r="7381">
          <cell r="A7381" t="str">
            <v>2492586</v>
          </cell>
          <cell r="B7381">
            <v>508682</v>
          </cell>
          <cell r="C7381" t="str">
            <v>2492586</v>
          </cell>
          <cell r="D7381" t="str">
            <v>MDELIVERY</v>
          </cell>
          <cell r="E7381" t="str">
            <v>DESPACHO</v>
          </cell>
          <cell r="F7381" t="str">
            <v>NORMAL</v>
          </cell>
          <cell r="G7381" t="str">
            <v>FT83717</v>
          </cell>
          <cell r="H7381">
            <v>44959</v>
          </cell>
          <cell r="I7381" t="str">
            <v>ENTREGADO</v>
          </cell>
          <cell r="J7381">
            <v>44960</v>
          </cell>
          <cell r="K7381" t="str">
            <v>STEFANIA NICOLE PERALTA SALDARRIAGA_STEFANIA NICOLE PERALTA SALDARRIAGA</v>
          </cell>
          <cell r="L7381" t="str">
            <v>Guerrero valenzuela 3705 calle F El Estero pb letamendi</v>
          </cell>
        </row>
        <row r="7382">
          <cell r="A7382" t="str">
            <v>2492588</v>
          </cell>
          <cell r="B7382">
            <v>508683</v>
          </cell>
          <cell r="C7382" t="str">
            <v>2492588</v>
          </cell>
          <cell r="D7382" t="str">
            <v>MDELIVERY</v>
          </cell>
          <cell r="E7382" t="str">
            <v>DESPACHO</v>
          </cell>
          <cell r="F7382" t="str">
            <v>NORMAL</v>
          </cell>
          <cell r="G7382" t="str">
            <v>031080002492588</v>
          </cell>
          <cell r="H7382">
            <v>44959</v>
          </cell>
          <cell r="I7382" t="str">
            <v>ENTREGADO</v>
          </cell>
          <cell r="J7382">
            <v>44960</v>
          </cell>
          <cell r="K7382" t="str">
            <v>FAUSTO RIGOBERTO GARCIA MORALES_FAUSTO RIGOBERTO GARCIA MORALES</v>
          </cell>
          <cell r="L7382" t="str">
            <v>SANTO DOMINGO CALLE 6 O y PJEF PLAN DE VIVIENDA MUNICIPAL BARRIO 14 DE JUNIO CASA 1 PISO COLOR CELESTE</v>
          </cell>
        </row>
        <row r="7383">
          <cell r="A7383" t="str">
            <v>2492589</v>
          </cell>
          <cell r="B7383">
            <v>508684</v>
          </cell>
          <cell r="C7383" t="str">
            <v>2492589</v>
          </cell>
          <cell r="D7383" t="str">
            <v>MDELIVERY</v>
          </cell>
          <cell r="E7383" t="str">
            <v>DESPACHO</v>
          </cell>
          <cell r="F7383" t="str">
            <v>NORMAL</v>
          </cell>
          <cell r="G7383" t="str">
            <v>FT83721</v>
          </cell>
          <cell r="H7383">
            <v>44959</v>
          </cell>
          <cell r="I7383" t="str">
            <v>ENTREGADO</v>
          </cell>
          <cell r="J7383">
            <v>44964</v>
          </cell>
          <cell r="K7383" t="str">
            <v xml:space="preserve"> DOUGLAS GEOVANNI ROSERO ROJAS _ DOUGLAS GEOVANNI ROSERO ROJAS </v>
          </cell>
          <cell r="L7383" t="str">
            <v xml:space="preserve"> AV QUITO 1916 Y AYACUCHO REFERENCIA EDIFICIO ESQUINERO COLOR BAIGE </v>
          </cell>
        </row>
        <row r="7384">
          <cell r="A7384" t="str">
            <v>2492590</v>
          </cell>
          <cell r="B7384">
            <v>508685</v>
          </cell>
          <cell r="C7384" t="str">
            <v>2492590</v>
          </cell>
          <cell r="D7384" t="str">
            <v>MDELIVERY</v>
          </cell>
          <cell r="E7384" t="str">
            <v>DESPACHO</v>
          </cell>
          <cell r="F7384" t="str">
            <v>DERIVADO PICK UP</v>
          </cell>
          <cell r="G7384" t="str">
            <v>031080002492590</v>
          </cell>
          <cell r="H7384">
            <v>44959</v>
          </cell>
          <cell r="I7384" t="str">
            <v>ENTREGADO</v>
          </cell>
          <cell r="J7384">
            <v>44960</v>
          </cell>
          <cell r="K7384" t="str">
            <v>VERONICA NOVOA O GABRIEL MEJIA_FLORES VERDES S A FLORDES</v>
          </cell>
          <cell r="L7384" t="str">
            <v>RETIRA AGENCIA TRAMACO CAYAMBE VARGAS OE2 36 Y MORALES</v>
          </cell>
        </row>
        <row r="7385">
          <cell r="A7385" t="str">
            <v>2492591</v>
          </cell>
          <cell r="B7385">
            <v>508686</v>
          </cell>
          <cell r="C7385" t="str">
            <v>2492591</v>
          </cell>
          <cell r="D7385" t="str">
            <v>MDELIVERY</v>
          </cell>
          <cell r="E7385" t="str">
            <v>DESPACHO</v>
          </cell>
          <cell r="F7385" t="str">
            <v>NORMAL</v>
          </cell>
          <cell r="G7385" t="str">
            <v>031080002492591</v>
          </cell>
          <cell r="H7385">
            <v>44959</v>
          </cell>
          <cell r="I7385" t="str">
            <v>ENTREGADO</v>
          </cell>
          <cell r="J7385">
            <v>44960</v>
          </cell>
          <cell r="K7385" t="str">
            <v xml:space="preserve"> ROBERTH ANDRES DELGADO MACIAS O ANGELA ALCIVAR_ROBERTH ANDRES DELGADO MACIAS</v>
          </cell>
          <cell r="L7385" t="str">
            <v>Av 2 entre calle 11 y 12 Manta edificio Banco Pichincha 4to piso oficina 401</v>
          </cell>
        </row>
        <row r="7386">
          <cell r="A7386" t="str">
            <v>2492595</v>
          </cell>
          <cell r="B7386">
            <v>508687</v>
          </cell>
          <cell r="C7386" t="str">
            <v>2492595</v>
          </cell>
          <cell r="D7386" t="str">
            <v>MDELIVERY</v>
          </cell>
          <cell r="E7386" t="str">
            <v>DESPACHO</v>
          </cell>
          <cell r="F7386" t="str">
            <v>NORMAL</v>
          </cell>
          <cell r="G7386" t="str">
            <v>FT83720</v>
          </cell>
          <cell r="H7386">
            <v>44959</v>
          </cell>
          <cell r="I7386" t="str">
            <v>ENTREGADO</v>
          </cell>
          <cell r="J7386">
            <v>44960</v>
          </cell>
          <cell r="K7386" t="str">
            <v>JOSE ANDY ALCIVAR GOMEZ_JOSE ANDY ALCIVAR GOMEZ</v>
          </cell>
          <cell r="L7386" t="str">
            <v>AV EMILIO ROMERO LOTIZACION SATIRION ENTREGAR EN CENL EP DIAGONAL AL CITY MALL</v>
          </cell>
        </row>
        <row r="7387">
          <cell r="A7387" t="str">
            <v>2492596</v>
          </cell>
          <cell r="B7387">
            <v>508688</v>
          </cell>
          <cell r="C7387" t="str">
            <v>2492596</v>
          </cell>
          <cell r="D7387" t="str">
            <v>MDELIVERY</v>
          </cell>
          <cell r="E7387" t="str">
            <v>DESPACHO</v>
          </cell>
          <cell r="F7387" t="str">
            <v>NORMAL</v>
          </cell>
          <cell r="G7387" t="str">
            <v>IC6407</v>
          </cell>
          <cell r="H7387">
            <v>44959</v>
          </cell>
          <cell r="I7387" t="str">
            <v>ENTREGADO</v>
          </cell>
          <cell r="J7387">
            <v>44960</v>
          </cell>
          <cell r="K7387" t="str">
            <v>ROSARIO NOEMI PESANTEZ MARQUEZ O_ROSARIO NOEMI PESANTEZ MARQUEZ</v>
          </cell>
          <cell r="L7387" t="str">
            <v>AV RICARDO DURAN Y CAMINO VIEJO A BANOS EN LA Y EDIFICIO DE 3 PISOS ESQUINERO CON VENTANALES GRANDES SEGUNDO PISO ENTREGAR EN LA MANANA HASTA LA 1PM</v>
          </cell>
        </row>
        <row r="7388">
          <cell r="A7388" t="str">
            <v>2492598</v>
          </cell>
          <cell r="B7388">
            <v>508689</v>
          </cell>
          <cell r="C7388" t="str">
            <v>2492598</v>
          </cell>
          <cell r="D7388" t="str">
            <v>MDELIVERY</v>
          </cell>
          <cell r="E7388" t="str">
            <v>DESPACHO</v>
          </cell>
          <cell r="F7388" t="str">
            <v>NORMAL</v>
          </cell>
          <cell r="G7388" t="str">
            <v>FT83686</v>
          </cell>
          <cell r="H7388">
            <v>44959</v>
          </cell>
          <cell r="I7388" t="str">
            <v>ENTREGADO</v>
          </cell>
          <cell r="J7388">
            <v>44960</v>
          </cell>
          <cell r="K7388" t="str">
            <v>MESA AGUAS GRACE SILVANA_INDUSTRIAL Y AGROPECUARIA CLARCOMCORP</v>
          </cell>
          <cell r="L7388" t="str">
            <v>QUITO Leonardo Tejada 105 Antigua via a Nayon urbanizacion Lomas de Monteserrin edificio Ibis del Moral 1 departamento 2B</v>
          </cell>
        </row>
        <row r="7389">
          <cell r="A7389" t="str">
            <v>2492600</v>
          </cell>
          <cell r="B7389">
            <v>508691</v>
          </cell>
          <cell r="C7389" t="str">
            <v>2492600</v>
          </cell>
          <cell r="D7389" t="str">
            <v>MDELIVERY</v>
          </cell>
          <cell r="E7389" t="str">
            <v>DESPACHO</v>
          </cell>
          <cell r="F7389" t="str">
            <v>NORMAL</v>
          </cell>
          <cell r="G7389" t="str">
            <v>FT83685</v>
          </cell>
          <cell r="H7389">
            <v>44959</v>
          </cell>
          <cell r="I7389" t="str">
            <v>ENTREGADO</v>
          </cell>
          <cell r="J7389">
            <v>44960</v>
          </cell>
          <cell r="K7389" t="str">
            <v>CARLOS PATRICIO PILATAXI GUAIRACAJA_CARLOS PATRICIO PILATAXI GUAIRACAJA</v>
          </cell>
          <cell r="L7389" t="str">
            <v>BUENOS AIRES Y JUAN LARREASECTOR ELEJIDO EN EL EDIFICIO DEL INEC</v>
          </cell>
        </row>
        <row r="7390">
          <cell r="A7390" t="str">
            <v>2492605</v>
          </cell>
          <cell r="B7390">
            <v>508692</v>
          </cell>
          <cell r="C7390" t="str">
            <v>2492605</v>
          </cell>
          <cell r="D7390" t="str">
            <v>MDELIVERY</v>
          </cell>
          <cell r="E7390" t="str">
            <v>DESPACHO</v>
          </cell>
          <cell r="F7390" t="str">
            <v>NORMAL</v>
          </cell>
          <cell r="G7390" t="str">
            <v>FT83694</v>
          </cell>
          <cell r="H7390">
            <v>44959</v>
          </cell>
          <cell r="I7390" t="str">
            <v>ENTREGADO</v>
          </cell>
          <cell r="J7390">
            <v>44960</v>
          </cell>
          <cell r="K7390" t="str">
            <v xml:space="preserve">MAYRA ORTIZ_CONFITECA C A </v>
          </cell>
          <cell r="L7390" t="str">
            <v>PANAMERICANA SUR KM 9 Y CONDOR NAN SECTOR GUAJALO ALADO DE PETROECUADOR</v>
          </cell>
        </row>
        <row r="7391">
          <cell r="A7391" t="str">
            <v>2492608</v>
          </cell>
          <cell r="B7391">
            <v>508693</v>
          </cell>
          <cell r="C7391" t="str">
            <v>2492608</v>
          </cell>
          <cell r="D7391" t="str">
            <v>MDELIVERY</v>
          </cell>
          <cell r="E7391" t="str">
            <v>DESPACHO</v>
          </cell>
          <cell r="F7391" t="str">
            <v>NORMAL</v>
          </cell>
          <cell r="G7391" t="str">
            <v>031080002492608</v>
          </cell>
          <cell r="H7391">
            <v>44959</v>
          </cell>
          <cell r="I7391" t="str">
            <v>ENTREGADO</v>
          </cell>
          <cell r="J7391">
            <v>44965</v>
          </cell>
          <cell r="K7391" t="str">
            <v>DARWIN ELIZALDE_JESSICA SOFIA JARAMILLO ESPINOSA</v>
          </cell>
          <cell r="L7391" t="str">
            <v>LOJA JUAN JOSE SAMANIEGO E IBEROAMERICA EN EL HOSPITAL ISIDRO AYORA</v>
          </cell>
        </row>
        <row r="7392">
          <cell r="A7392" t="str">
            <v>2492609</v>
          </cell>
          <cell r="B7392">
            <v>508694</v>
          </cell>
          <cell r="C7392" t="str">
            <v>2492609</v>
          </cell>
          <cell r="D7392" t="str">
            <v>MDELIVERY</v>
          </cell>
          <cell r="E7392" t="str">
            <v>DESPACHO</v>
          </cell>
          <cell r="F7392" t="str">
            <v>NORMAL</v>
          </cell>
          <cell r="G7392" t="str">
            <v>FT83684</v>
          </cell>
          <cell r="H7392">
            <v>44959</v>
          </cell>
          <cell r="I7392" t="str">
            <v>ENTREGADO</v>
          </cell>
          <cell r="J7392">
            <v>44960</v>
          </cell>
          <cell r="K7392" t="str">
            <v>Marcos Alvarez_TECNISEGUROS S A AGENCIA ASESORA PRODUCTORA DE SE</v>
          </cell>
          <cell r="L7392" t="str">
            <v>De las Buganvillas N45 129 y De las Higueras Quito</v>
          </cell>
        </row>
        <row r="7393">
          <cell r="A7393" t="str">
            <v>2492610</v>
          </cell>
          <cell r="B7393">
            <v>508695</v>
          </cell>
          <cell r="C7393" t="str">
            <v>2492610</v>
          </cell>
          <cell r="D7393" t="str">
            <v>MDELIVERY</v>
          </cell>
          <cell r="E7393" t="str">
            <v>DESPACHO</v>
          </cell>
          <cell r="F7393" t="str">
            <v>NORMAL</v>
          </cell>
          <cell r="G7393" t="str">
            <v>FT83690</v>
          </cell>
          <cell r="H7393">
            <v>44959</v>
          </cell>
          <cell r="I7393" t="str">
            <v>ENTREGADO</v>
          </cell>
          <cell r="J7393">
            <v>44960</v>
          </cell>
          <cell r="K7393" t="str">
            <v xml:space="preserve">Andres Cornejo_CORNEJOTEX CIA LTDA </v>
          </cell>
          <cell r="L7393" t="str">
            <v xml:space="preserve">calle quito y Benalcazar zambiza quito ecuador </v>
          </cell>
        </row>
        <row r="7394">
          <cell r="A7394" t="str">
            <v>2492612</v>
          </cell>
          <cell r="B7394">
            <v>508696</v>
          </cell>
          <cell r="C7394" t="str">
            <v>2492612</v>
          </cell>
          <cell r="D7394" t="str">
            <v>MDELIVERY</v>
          </cell>
          <cell r="E7394" t="str">
            <v>DESPACHO</v>
          </cell>
          <cell r="F7394" t="str">
            <v>NORMAL</v>
          </cell>
          <cell r="G7394" t="str">
            <v>FT83719</v>
          </cell>
          <cell r="H7394">
            <v>44959</v>
          </cell>
          <cell r="I7394" t="str">
            <v>ENTREGADO</v>
          </cell>
          <cell r="J7394">
            <v>44960</v>
          </cell>
          <cell r="K7394" t="str">
            <v>Jenniffer Villacis_ASOCIACION SOLIDARISTA PROFUTURO</v>
          </cell>
          <cell r="L7394" t="str">
            <v>Av Jose Rodriguez Bonin y Av Barcelona Planta San Eduardo Holcim Ecuador Planta Baja Guayaquil Ecuador</v>
          </cell>
        </row>
        <row r="7395">
          <cell r="A7395" t="str">
            <v>2492620</v>
          </cell>
          <cell r="B7395">
            <v>508697</v>
          </cell>
          <cell r="C7395" t="str">
            <v>2492620</v>
          </cell>
          <cell r="D7395" t="str">
            <v>MDELIVERY</v>
          </cell>
          <cell r="E7395" t="str">
            <v>DESPACHO</v>
          </cell>
          <cell r="F7395" t="str">
            <v>NORMAL</v>
          </cell>
          <cell r="G7395" t="str">
            <v>FT83695</v>
          </cell>
          <cell r="H7395">
            <v>44959</v>
          </cell>
          <cell r="I7395" t="str">
            <v>ENTREGADO</v>
          </cell>
          <cell r="J7395">
            <v>44963</v>
          </cell>
          <cell r="K7395" t="str">
            <v xml:space="preserve">Ximena Medrano_NOVOPAN DEL ECUADOR S A </v>
          </cell>
          <cell r="L7395" t="str">
            <v>PICHINCHA QUITO Via la troncal Distrital E35 entre Pifo y Sangolqui Pichincha</v>
          </cell>
        </row>
        <row r="7396">
          <cell r="A7396" t="str">
            <v>2492629</v>
          </cell>
          <cell r="B7396">
            <v>508698</v>
          </cell>
          <cell r="C7396" t="str">
            <v>2492629</v>
          </cell>
          <cell r="D7396" t="str">
            <v>MDELIVERY</v>
          </cell>
          <cell r="E7396" t="str">
            <v>DESPACHO</v>
          </cell>
          <cell r="F7396" t="str">
            <v>NORMAL</v>
          </cell>
          <cell r="G7396" t="str">
            <v>031080002492629</v>
          </cell>
          <cell r="H7396">
            <v>44959</v>
          </cell>
          <cell r="I7396" t="str">
            <v>ENTREGADO</v>
          </cell>
          <cell r="J7396">
            <v>44960</v>
          </cell>
          <cell r="K7396" t="str">
            <v>Diana Delgado_DIRECSA</v>
          </cell>
          <cell r="L7396" t="str">
            <v>Km 9 via Manta Montecristi ViA MANTA MONTECRISTI</v>
          </cell>
        </row>
        <row r="7397">
          <cell r="A7397" t="str">
            <v>2491381</v>
          </cell>
          <cell r="B7397">
            <v>508699</v>
          </cell>
          <cell r="C7397" t="str">
            <v>2491381</v>
          </cell>
          <cell r="D7397" t="str">
            <v>MDELIVERY</v>
          </cell>
          <cell r="E7397" t="str">
            <v>DESPACHO</v>
          </cell>
          <cell r="F7397" t="str">
            <v>EXPRESS</v>
          </cell>
          <cell r="G7397" t="str">
            <v>FTR46073</v>
          </cell>
          <cell r="H7397">
            <v>44959</v>
          </cell>
          <cell r="I7397" t="str">
            <v>ENTREGADO</v>
          </cell>
          <cell r="J7397">
            <v>44960</v>
          </cell>
          <cell r="K7397" t="str">
            <v>Roberto Ramirez y o Mauricio Echeverria_ROAD TRACK CIA LTDA</v>
          </cell>
          <cell r="L7397" t="str">
            <v xml:space="preserve">CALLE MANUEL NAJAS OE1 181 Y JUAN DE SELIS CARCELEN INDUSTRIAL </v>
          </cell>
        </row>
        <row r="7398">
          <cell r="A7398" t="str">
            <v>2491381_1</v>
          </cell>
          <cell r="B7398">
            <v>508700</v>
          </cell>
          <cell r="C7398" t="str">
            <v>2491381_1</v>
          </cell>
          <cell r="D7398" t="str">
            <v>MDELIVERY</v>
          </cell>
          <cell r="E7398" t="str">
            <v>DESPACHO</v>
          </cell>
          <cell r="F7398" t="str">
            <v>EXPRESS</v>
          </cell>
          <cell r="G7398" t="str">
            <v>FTR46074</v>
          </cell>
          <cell r="H7398">
            <v>44959</v>
          </cell>
          <cell r="I7398" t="str">
            <v>ENTREGADO</v>
          </cell>
          <cell r="J7398">
            <v>44960</v>
          </cell>
          <cell r="K7398" t="str">
            <v>Roberto Ramirez y o Mauricio Echeverria_ROAD TRACK CIA LTDA</v>
          </cell>
          <cell r="L7398" t="str">
            <v xml:space="preserve">CALLE MANUEL NAJAS OE1 181 Y JUAN DE SELIS CARCELEN INDUSTRIAL </v>
          </cell>
        </row>
        <row r="7399">
          <cell r="A7399" t="str">
            <v>2491381_2</v>
          </cell>
          <cell r="B7399">
            <v>508701</v>
          </cell>
          <cell r="C7399" t="str">
            <v>2491381_2</v>
          </cell>
          <cell r="D7399" t="str">
            <v>MDELIVERY</v>
          </cell>
          <cell r="E7399" t="str">
            <v>DESPACHO</v>
          </cell>
          <cell r="F7399" t="str">
            <v>EXPRESS</v>
          </cell>
          <cell r="G7399" t="str">
            <v>FTR46075</v>
          </cell>
          <cell r="H7399">
            <v>44959</v>
          </cell>
          <cell r="I7399" t="str">
            <v>ENTREGADO</v>
          </cell>
          <cell r="J7399">
            <v>44960</v>
          </cell>
          <cell r="K7399" t="str">
            <v>Roberto Ramirez y o Mauricio Echeverria_ROAD TRACK CIA LTDA</v>
          </cell>
          <cell r="L7399" t="str">
            <v xml:space="preserve">CALLE MANUEL NAJAS OE1 181 Y JUAN DE SELIS CARCELEN INDUSTRIAL </v>
          </cell>
        </row>
        <row r="7400">
          <cell r="A7400" t="str">
            <v>2491381_3</v>
          </cell>
          <cell r="B7400">
            <v>508702</v>
          </cell>
          <cell r="C7400" t="str">
            <v>2491381_3</v>
          </cell>
          <cell r="D7400" t="str">
            <v>MDELIVERY</v>
          </cell>
          <cell r="E7400" t="str">
            <v>DESPACHO</v>
          </cell>
          <cell r="F7400" t="str">
            <v>EXPRESS</v>
          </cell>
          <cell r="G7400" t="str">
            <v>FTR46076</v>
          </cell>
          <cell r="H7400">
            <v>44959</v>
          </cell>
          <cell r="I7400" t="str">
            <v>ENTREGADO</v>
          </cell>
          <cell r="J7400">
            <v>44960</v>
          </cell>
          <cell r="K7400" t="str">
            <v>Roberto Ramirez y o Mauricio Echeverria_ROAD TRACK CIA LTDA</v>
          </cell>
          <cell r="L7400" t="str">
            <v xml:space="preserve">CALLE MANUEL NAJAS OE1 181 Y JUAN DE SELIS CARCELEN INDUSTRIAL </v>
          </cell>
        </row>
        <row r="7401">
          <cell r="A7401" t="str">
            <v>2491100</v>
          </cell>
          <cell r="B7401">
            <v>508646</v>
          </cell>
          <cell r="C7401" t="str">
            <v>2491100</v>
          </cell>
          <cell r="D7401" t="str">
            <v>MDELIVERY</v>
          </cell>
          <cell r="E7401" t="str">
            <v>DESPACHO</v>
          </cell>
          <cell r="F7401" t="str">
            <v>EXPRESS</v>
          </cell>
          <cell r="G7401" t="str">
            <v>FTR46018</v>
          </cell>
          <cell r="H7401">
            <v>44959</v>
          </cell>
          <cell r="I7401" t="str">
            <v>ENTREGADO</v>
          </cell>
          <cell r="J7401">
            <v>44959</v>
          </cell>
          <cell r="K7401" t="str">
            <v xml:space="preserve">CRISTINA DETKEN_DISTRIVEHIC DISTRIBUIDORA DE VEHICULOS S A </v>
          </cell>
          <cell r="L7401" t="str">
            <v xml:space="preserve"> PICHINCHA QUITO AV GRANADOS NA DE LOS HIGUERAS MARESA </v>
          </cell>
        </row>
        <row r="7402">
          <cell r="A7402" t="str">
            <v>2491363</v>
          </cell>
          <cell r="B7402">
            <v>508647</v>
          </cell>
          <cell r="C7402" t="str">
            <v>2491363</v>
          </cell>
          <cell r="D7402" t="str">
            <v>MDELIVERY</v>
          </cell>
          <cell r="E7402" t="str">
            <v>DESPACHO</v>
          </cell>
          <cell r="F7402" t="str">
            <v>EXPRESS</v>
          </cell>
          <cell r="G7402" t="str">
            <v>FTR45993</v>
          </cell>
          <cell r="H7402">
            <v>44959</v>
          </cell>
          <cell r="I7402" t="str">
            <v>ENTREGADO</v>
          </cell>
          <cell r="J7402">
            <v>44959</v>
          </cell>
          <cell r="K7402" t="str">
            <v>CRISTIAN PAREDES_ BANCO PICHINCHA CA</v>
          </cell>
          <cell r="L7402" t="str">
            <v>Amazonas y Pereira Matriz Banco Pichincha Av Piso 7</v>
          </cell>
        </row>
        <row r="7403">
          <cell r="A7403" t="str">
            <v>2491380</v>
          </cell>
          <cell r="B7403">
            <v>508648</v>
          </cell>
          <cell r="C7403" t="str">
            <v>2491380</v>
          </cell>
          <cell r="D7403" t="str">
            <v>MDELIVERY</v>
          </cell>
          <cell r="E7403" t="str">
            <v>DESPACHO</v>
          </cell>
          <cell r="F7403" t="str">
            <v>EXPRESS</v>
          </cell>
          <cell r="G7403" t="str">
            <v>FTR45984</v>
          </cell>
          <cell r="H7403">
            <v>44959</v>
          </cell>
          <cell r="I7403" t="str">
            <v>ENTREGADO</v>
          </cell>
          <cell r="J7403">
            <v>44959</v>
          </cell>
          <cell r="K7403" t="str">
            <v xml:space="preserve"> LUIS ALFONSO CARCHI FERNANDEZ_ LUIS ALFONSO CARCHI FERNANDEZ</v>
          </cell>
          <cell r="L7403" t="str">
            <v>AMAZONAS Y NACIONES UNIDAS EDIFICIO TORRE EMPRESARIAL UNICORNIO II OFICINA 901 PISO 9</v>
          </cell>
        </row>
        <row r="7404">
          <cell r="A7404" t="str">
            <v>2492582</v>
          </cell>
          <cell r="B7404">
            <v>508649</v>
          </cell>
          <cell r="C7404" t="str">
            <v>2492582</v>
          </cell>
          <cell r="D7404" t="str">
            <v>MDELIVERY</v>
          </cell>
          <cell r="E7404" t="str">
            <v>DESPACHO</v>
          </cell>
          <cell r="F7404" t="str">
            <v>EXPRESS</v>
          </cell>
          <cell r="G7404" t="str">
            <v>FTR45985</v>
          </cell>
          <cell r="H7404">
            <v>44959</v>
          </cell>
          <cell r="I7404" t="str">
            <v>ENTREGADO</v>
          </cell>
          <cell r="J7404">
            <v>44960</v>
          </cell>
          <cell r="K7404" t="str">
            <v>MARIA JOSE YAGUANA_JONATHAN FERNANDO SANTAFE YANEZ</v>
          </cell>
          <cell r="L7404" t="str">
            <v>CENTRO DE QUITO CALLES CUENCA Y GALAPAGOS</v>
          </cell>
        </row>
        <row r="7405">
          <cell r="A7405" t="str">
            <v>2492592</v>
          </cell>
          <cell r="B7405">
            <v>508650</v>
          </cell>
          <cell r="C7405" t="str">
            <v>2492592</v>
          </cell>
          <cell r="D7405" t="str">
            <v>MDELIVERY</v>
          </cell>
          <cell r="E7405" t="str">
            <v>DESPACHO</v>
          </cell>
          <cell r="F7405" t="str">
            <v>EXPRESS</v>
          </cell>
          <cell r="G7405" t="str">
            <v>FTR45995</v>
          </cell>
          <cell r="H7405">
            <v>44959</v>
          </cell>
          <cell r="I7405" t="str">
            <v>ENTREGADO</v>
          </cell>
          <cell r="J7405">
            <v>44959</v>
          </cell>
          <cell r="K7405" t="str">
            <v xml:space="preserve">MONCAYO DEL POZO DANIEL ALEJANDRO O FERNANDA FELIX_SELECT SERVICES SECURITY SELECTSECURITY CIA LTDA </v>
          </cell>
          <cell r="L7405" t="str">
            <v>Luxemburgo y holanda edificio Axios oficina 402</v>
          </cell>
        </row>
        <row r="7406">
          <cell r="A7406" t="str">
            <v>2492597</v>
          </cell>
          <cell r="B7406">
            <v>508651</v>
          </cell>
          <cell r="C7406" t="str">
            <v>2492597</v>
          </cell>
          <cell r="D7406" t="str">
            <v>MDELIVERY</v>
          </cell>
          <cell r="E7406" t="str">
            <v>DESPACHO</v>
          </cell>
          <cell r="F7406" t="str">
            <v>EXPRESS</v>
          </cell>
          <cell r="G7406" t="str">
            <v>FEX46007</v>
          </cell>
          <cell r="H7406">
            <v>44959</v>
          </cell>
          <cell r="I7406" t="str">
            <v>ENTREGADO</v>
          </cell>
          <cell r="J7406">
            <v>44959</v>
          </cell>
          <cell r="K7406" t="str">
            <v xml:space="preserve"> FREIRE VILLAVICENCIO ANDRES GUSTAVO_ FREIRE VILLAVICENCIO ANDRES GUSTAVO</v>
          </cell>
          <cell r="L7406" t="str">
            <v>Calle Enrique Guerrero y Av Galo Plaza Bodegas LUVI 6 Oe 1 05</v>
          </cell>
        </row>
        <row r="7407">
          <cell r="A7407" t="str">
            <v>2492601</v>
          </cell>
          <cell r="B7407">
            <v>508652</v>
          </cell>
          <cell r="C7407" t="str">
            <v>2492601</v>
          </cell>
          <cell r="D7407" t="str">
            <v>MDELIVERY</v>
          </cell>
          <cell r="E7407" t="str">
            <v>DESPACHO</v>
          </cell>
          <cell r="F7407" t="str">
            <v>EXPRESS</v>
          </cell>
          <cell r="G7407" t="str">
            <v>FEX46006</v>
          </cell>
          <cell r="H7407">
            <v>44959</v>
          </cell>
          <cell r="I7407" t="str">
            <v>ENTREGADO</v>
          </cell>
          <cell r="J7407">
            <v>44959</v>
          </cell>
          <cell r="K7407" t="str">
            <v xml:space="preserve"> BSK MAYORISTA DE TURISMO CIA LTDA _ BSK MAYORISTA DE TURISMO CIA LTDA </v>
          </cell>
          <cell r="L7407" t="str">
            <v>Ramon Borja E8 173 y Ramon Borja Brasilia 1 C 92</v>
          </cell>
        </row>
        <row r="7408">
          <cell r="A7408" t="str">
            <v>2492602</v>
          </cell>
          <cell r="B7408">
            <v>508653</v>
          </cell>
          <cell r="C7408" t="str">
            <v>2492602</v>
          </cell>
          <cell r="D7408" t="str">
            <v>MDELIVERY</v>
          </cell>
          <cell r="E7408" t="str">
            <v>DESPACHO</v>
          </cell>
          <cell r="F7408" t="str">
            <v>EXPRESS</v>
          </cell>
          <cell r="G7408" t="str">
            <v>FTR45983</v>
          </cell>
          <cell r="H7408">
            <v>44959</v>
          </cell>
          <cell r="I7408" t="str">
            <v>ENTREGADO</v>
          </cell>
          <cell r="J7408">
            <v>44959</v>
          </cell>
          <cell r="K7408" t="str">
            <v>DIEGO VACA_CAMILO GUEVARA</v>
          </cell>
          <cell r="L7408" t="str">
            <v xml:space="preserve"> gps del cliente 0 210168 78 515175 calle guatemala y condorcunga secto mirador san juan la independecia</v>
          </cell>
        </row>
        <row r="7409">
          <cell r="A7409" t="str">
            <v>2492613</v>
          </cell>
          <cell r="B7409">
            <v>508654</v>
          </cell>
          <cell r="C7409" t="str">
            <v>2492613</v>
          </cell>
          <cell r="D7409" t="str">
            <v>MDELIVERY</v>
          </cell>
          <cell r="E7409" t="str">
            <v>DESPACHO</v>
          </cell>
          <cell r="F7409" t="str">
            <v>EXPRESS</v>
          </cell>
          <cell r="G7409" t="str">
            <v>FTR45999</v>
          </cell>
          <cell r="H7409">
            <v>44959</v>
          </cell>
          <cell r="I7409" t="str">
            <v>ENTREGADO</v>
          </cell>
          <cell r="J7409">
            <v>44959</v>
          </cell>
          <cell r="K7409" t="str">
            <v xml:space="preserve">TERESA RUBIO_ HOSPITAL METROPOLITANO S A S </v>
          </cell>
          <cell r="L7409" t="str">
            <v>Av Mariana de Jesus s n y Nicolas Arteta Hospital Metropolitano Area Talento Humano</v>
          </cell>
        </row>
        <row r="7410">
          <cell r="A7410" t="str">
            <v>2492614</v>
          </cell>
          <cell r="B7410">
            <v>508655</v>
          </cell>
          <cell r="C7410" t="str">
            <v>2492614</v>
          </cell>
          <cell r="D7410" t="str">
            <v>MDELIVERY</v>
          </cell>
          <cell r="E7410" t="str">
            <v>DESPACHO</v>
          </cell>
          <cell r="F7410" t="str">
            <v>EXPRESS</v>
          </cell>
          <cell r="G7410" t="str">
            <v>FTR45998</v>
          </cell>
          <cell r="H7410">
            <v>44959</v>
          </cell>
          <cell r="I7410" t="str">
            <v>ENTREGADO</v>
          </cell>
          <cell r="J7410">
            <v>44959</v>
          </cell>
          <cell r="K7410" t="str">
            <v>CRISTINA CHICAIZA_RIOCHE EC</v>
          </cell>
          <cell r="L7410" t="str">
            <v>AV SIMON BOLIVAR S N Y VIA A NAYON COMPLEJO ECOPARK TORRE 5 ROCHE</v>
          </cell>
        </row>
        <row r="7411">
          <cell r="A7411" t="str">
            <v>2492615</v>
          </cell>
          <cell r="B7411">
            <v>508656</v>
          </cell>
          <cell r="C7411" t="str">
            <v>2492615</v>
          </cell>
          <cell r="D7411" t="str">
            <v>MDELIVERY</v>
          </cell>
          <cell r="E7411" t="str">
            <v>DESPACHO</v>
          </cell>
          <cell r="F7411" t="str">
            <v>EXPRESS</v>
          </cell>
          <cell r="G7411" t="str">
            <v>FTR45997</v>
          </cell>
          <cell r="H7411">
            <v>44959</v>
          </cell>
          <cell r="I7411" t="str">
            <v>ENTREGADO</v>
          </cell>
          <cell r="J7411">
            <v>44959</v>
          </cell>
          <cell r="K7411" t="str">
            <v>Maritza Rodriguez_CLYAN SERVICES WORLD S A</v>
          </cell>
          <cell r="L7411" t="str">
            <v>PICHINCHA QUITO EDIF METROPOLITAN AV NACIONES UNIDAS E INAQUITO CLYANCOMBUSTIBLES OFICINAS 1113 1114</v>
          </cell>
        </row>
        <row r="7412">
          <cell r="A7412" t="str">
            <v>2492616</v>
          </cell>
          <cell r="B7412">
            <v>508657</v>
          </cell>
          <cell r="C7412" t="str">
            <v>2492616</v>
          </cell>
          <cell r="D7412" t="str">
            <v>MDELIVERY</v>
          </cell>
          <cell r="E7412" t="str">
            <v>DESPACHO</v>
          </cell>
          <cell r="F7412" t="str">
            <v>EXPRESS</v>
          </cell>
          <cell r="G7412" t="str">
            <v>FTR45996</v>
          </cell>
          <cell r="H7412">
            <v>44959</v>
          </cell>
          <cell r="I7412" t="str">
            <v>ENTREGADO</v>
          </cell>
          <cell r="J7412">
            <v>44959</v>
          </cell>
          <cell r="K7412" t="str">
            <v>Maritza Rodriguez_OPERADORA DE TRANSPORTE Y LOGISTICA ALBUJA VACA OPTYLAV S A</v>
          </cell>
          <cell r="L7412" t="str">
            <v>PICHINCHA QUITO EDIF METROPOLITAN AV NACIONES UNIDAS E INAQUITO CLYANCOMBUSTIBLES OFICINAS 1113 1114</v>
          </cell>
        </row>
        <row r="7413">
          <cell r="A7413" t="str">
            <v>2492622</v>
          </cell>
          <cell r="B7413">
            <v>508658</v>
          </cell>
          <cell r="C7413" t="str">
            <v>2492622</v>
          </cell>
          <cell r="D7413" t="str">
            <v>MDELIVERY</v>
          </cell>
          <cell r="E7413" t="str">
            <v>DESPACHO</v>
          </cell>
          <cell r="F7413" t="str">
            <v>EXPRESS</v>
          </cell>
          <cell r="G7413" t="str">
            <v>FTR45994</v>
          </cell>
          <cell r="H7413">
            <v>44959</v>
          </cell>
          <cell r="I7413" t="str">
            <v>ENTREGADO</v>
          </cell>
          <cell r="J7413">
            <v>44959</v>
          </cell>
          <cell r="K7413" t="str">
            <v xml:space="preserve">Viviana Peralta_YANBAL ECUADOR S A </v>
          </cell>
          <cell r="L7413" t="str">
            <v>Av De la Republica E 7 61 y Martin Carrion Edif Titaniuim</v>
          </cell>
        </row>
        <row r="7414">
          <cell r="A7414" t="str">
            <v>2492623</v>
          </cell>
          <cell r="B7414">
            <v>508659</v>
          </cell>
          <cell r="C7414" t="str">
            <v>2492623</v>
          </cell>
          <cell r="D7414" t="str">
            <v>MDELIVERY</v>
          </cell>
          <cell r="E7414" t="str">
            <v>DESPACHO</v>
          </cell>
          <cell r="F7414" t="str">
            <v>EXPRESS</v>
          </cell>
          <cell r="G7414" t="str">
            <v>FTR45982</v>
          </cell>
          <cell r="H7414">
            <v>44959</v>
          </cell>
          <cell r="I7414" t="str">
            <v>ENTREGADO</v>
          </cell>
          <cell r="J7414">
            <v>44959</v>
          </cell>
          <cell r="K7414" t="str">
            <v xml:space="preserve">Klever Godoy_ MEGASUPPLY S A </v>
          </cell>
          <cell r="L7414" t="str">
            <v>RUMIPAMBA VASCO DE CONTRERAS N34 180 Y LALLEMENT</v>
          </cell>
        </row>
        <row r="7415">
          <cell r="A7415" t="str">
            <v>2492626</v>
          </cell>
          <cell r="B7415">
            <v>508660</v>
          </cell>
          <cell r="C7415" t="str">
            <v>2492626</v>
          </cell>
          <cell r="D7415" t="str">
            <v>MDELIVERY</v>
          </cell>
          <cell r="E7415" t="str">
            <v>DESPACHO</v>
          </cell>
          <cell r="F7415" t="str">
            <v>EXPRESS</v>
          </cell>
          <cell r="G7415" t="str">
            <v>FTR45986</v>
          </cell>
          <cell r="H7415">
            <v>44959</v>
          </cell>
          <cell r="I7415" t="str">
            <v>ENTREGADO</v>
          </cell>
          <cell r="J7415">
            <v>44959</v>
          </cell>
          <cell r="K7415" t="str">
            <v>DANIEL MICOLTA_DANIEL MICOLTA</v>
          </cell>
          <cell r="L7415" t="str">
            <v>Maldonado S9 459 y Gil Martin junto a pizzeria el Hornero de la villaflora</v>
          </cell>
        </row>
        <row r="7416">
          <cell r="A7416" t="str">
            <v>2492628</v>
          </cell>
          <cell r="B7416">
            <v>508661</v>
          </cell>
          <cell r="C7416" t="str">
            <v>2492628</v>
          </cell>
          <cell r="D7416" t="str">
            <v>MDELIVERY</v>
          </cell>
          <cell r="E7416" t="str">
            <v>DESPACHO</v>
          </cell>
          <cell r="F7416" t="str">
            <v>EXPRESS</v>
          </cell>
          <cell r="G7416" t="str">
            <v>FTR45992</v>
          </cell>
          <cell r="H7416">
            <v>44959</v>
          </cell>
          <cell r="I7416" t="str">
            <v>ENTREGADO</v>
          </cell>
          <cell r="J7416">
            <v>44959</v>
          </cell>
          <cell r="K7416" t="str">
            <v xml:space="preserve">Jose Tayupanta_HALLIBURTON LATIN AMERICA S R L </v>
          </cell>
          <cell r="L7416" t="str">
            <v>Av Amazonas y Villalengua Edicio EuroCenter piso 8</v>
          </cell>
        </row>
        <row r="7417">
          <cell r="A7417" t="str">
            <v>2491090</v>
          </cell>
          <cell r="B7417">
            <v>508662</v>
          </cell>
          <cell r="C7417" t="str">
            <v>2491090</v>
          </cell>
          <cell r="D7417" t="str">
            <v>MDELIVERY</v>
          </cell>
          <cell r="E7417" t="str">
            <v>DESPACHO</v>
          </cell>
          <cell r="F7417" t="str">
            <v>NORMAL</v>
          </cell>
          <cell r="G7417" t="str">
            <v>FT83716</v>
          </cell>
          <cell r="H7417">
            <v>44959</v>
          </cell>
          <cell r="I7417" t="str">
            <v>ENTREGADO</v>
          </cell>
          <cell r="J7417">
            <v>44963</v>
          </cell>
          <cell r="K7417" t="str">
            <v>VANESSA PRADO_PILAR DEL ROCIO VULGARIN MEZA</v>
          </cell>
          <cell r="L7417" t="str">
            <v xml:space="preserve"> Puntilla via Samborondon Urbanizacion el Rio solar 79 Familia Suarez Vulgarin pueden dejar en garita o con la empleada Miriam Merelo https www google com maps place Urbanizacion El Rio @ 2 1357696 79</v>
          </cell>
        </row>
        <row r="7418">
          <cell r="A7418" t="str">
            <v>2491091</v>
          </cell>
          <cell r="B7418">
            <v>508663</v>
          </cell>
          <cell r="C7418" t="str">
            <v>2491091</v>
          </cell>
          <cell r="D7418" t="str">
            <v>MDELIVERY</v>
          </cell>
          <cell r="E7418" t="str">
            <v>DESPACHO</v>
          </cell>
          <cell r="F7418" t="str">
            <v>NORMAL</v>
          </cell>
          <cell r="G7418" t="str">
            <v>031080002491091</v>
          </cell>
          <cell r="H7418">
            <v>44959</v>
          </cell>
          <cell r="I7418" t="str">
            <v>ENTREGADO</v>
          </cell>
          <cell r="J7418">
            <v>44960</v>
          </cell>
          <cell r="K7418" t="str">
            <v>Pricila Cueva_DIRECCION EMPRESARIAL S A DIRECSA</v>
          </cell>
          <cell r="L7418" t="str">
            <v>Urbanizacion Aroyo Azul Calle Transmarina y Av Hugo Mayo Nota tambien puede recibir Gabriela Anchundia</v>
          </cell>
        </row>
        <row r="7419">
          <cell r="A7419" t="str">
            <v>2491092</v>
          </cell>
          <cell r="B7419">
            <v>508664</v>
          </cell>
          <cell r="C7419" t="str">
            <v>2491092</v>
          </cell>
          <cell r="D7419" t="str">
            <v>MDELIVERY</v>
          </cell>
          <cell r="E7419" t="str">
            <v>DESPACHO</v>
          </cell>
          <cell r="F7419" t="str">
            <v>NORMAL</v>
          </cell>
          <cell r="G7419" t="str">
            <v>FT83714</v>
          </cell>
          <cell r="H7419">
            <v>44959</v>
          </cell>
          <cell r="I7419" t="str">
            <v>ENTREGADO</v>
          </cell>
          <cell r="J7419">
            <v>44960</v>
          </cell>
          <cell r="K7419" t="str">
            <v>LIDIA PRICILA ORELLANA CASTILLO_LIDIA PRICILA ORELLANA CASTILLO</v>
          </cell>
          <cell r="L7419" t="str">
            <v>DR EMILIO ROMERO Y AV BENJAMIN CARRION EDIFICIO ESQ LABRA QUE LABRA EMPANADAS ALBORADA 6TA ETAPA MZ 601 VILLA 1 PISO 1 OFICINA</v>
          </cell>
        </row>
        <row r="7420">
          <cell r="A7420" t="str">
            <v>2491360</v>
          </cell>
          <cell r="B7420">
            <v>508665</v>
          </cell>
          <cell r="C7420" t="str">
            <v>2491360</v>
          </cell>
          <cell r="D7420" t="str">
            <v>MDELIVERY</v>
          </cell>
          <cell r="E7420" t="str">
            <v>DESPACHO</v>
          </cell>
          <cell r="F7420" t="str">
            <v>NORMAL</v>
          </cell>
          <cell r="G7420" t="str">
            <v>031080002491360</v>
          </cell>
          <cell r="H7420">
            <v>44959</v>
          </cell>
          <cell r="I7420" t="str">
            <v>ENTREGADO</v>
          </cell>
          <cell r="J7420">
            <v>44965</v>
          </cell>
          <cell r="K7420" t="str">
            <v>FLOR MARIA AGUIRRE VALAREZO_FLOR MARIA AGUIRRE VALAREZO</v>
          </cell>
          <cell r="L7420" t="str">
            <v xml:space="preserve">CIUDAD DE LOJA CALLES ARGENTINA Y BOLIVIA COMANDO DE POLICIA NACIONAL </v>
          </cell>
        </row>
        <row r="7421">
          <cell r="A7421" t="str">
            <v>23-269</v>
          </cell>
          <cell r="B7421">
            <v>508628</v>
          </cell>
          <cell r="C7421" t="str">
            <v>23-269</v>
          </cell>
          <cell r="D7421" t="str">
            <v>VENTURA</v>
          </cell>
          <cell r="E7421" t="str">
            <v>DESPACHO</v>
          </cell>
          <cell r="F7421" t="str">
            <v>NORMAL</v>
          </cell>
          <cell r="G7421" t="str">
            <v>FT83726</v>
          </cell>
          <cell r="H7421">
            <v>44959</v>
          </cell>
          <cell r="I7421" t="str">
            <v>ENTREGADO</v>
          </cell>
          <cell r="J7421">
            <v>44960</v>
          </cell>
          <cell r="K7421" t="str">
            <v>E. MAULME C.A. GYE</v>
          </cell>
          <cell r="L7421" t="str">
            <v xml:space="preserve">AV DE LAS AMERICAS 601 Y CALLE 13 </v>
          </cell>
        </row>
        <row r="7422">
          <cell r="A7422" t="str">
            <v>23-275</v>
          </cell>
          <cell r="B7422">
            <v>508629</v>
          </cell>
          <cell r="C7422" t="str">
            <v>23-275</v>
          </cell>
          <cell r="D7422" t="str">
            <v>VENTURA</v>
          </cell>
          <cell r="E7422" t="str">
            <v>DESPACHO</v>
          </cell>
          <cell r="F7422" t="str">
            <v>NORMAL</v>
          </cell>
          <cell r="G7422" t="str">
            <v>FT83728</v>
          </cell>
          <cell r="H7422">
            <v>44959</v>
          </cell>
          <cell r="I7422" t="str">
            <v>ENTREGADO</v>
          </cell>
          <cell r="J7422">
            <v>44960</v>
          </cell>
          <cell r="K7422" t="str">
            <v>PROAUTO QUITO</v>
          </cell>
          <cell r="L7422" t="str">
            <v>AV. ELOY ALFARO Y RUSIA</v>
          </cell>
        </row>
        <row r="7423">
          <cell r="A7423" t="str">
            <v>23-261</v>
          </cell>
          <cell r="B7423">
            <v>508630</v>
          </cell>
          <cell r="C7423" t="str">
            <v>23-261</v>
          </cell>
          <cell r="D7423" t="str">
            <v>VENTURA</v>
          </cell>
          <cell r="E7423" t="str">
            <v>DESPACHO</v>
          </cell>
          <cell r="F7423" t="str">
            <v>NORMAL</v>
          </cell>
          <cell r="G7423" t="str">
            <v>FT83724</v>
          </cell>
          <cell r="H7423">
            <v>44959</v>
          </cell>
          <cell r="I7423" t="str">
            <v>ENTREGADO</v>
          </cell>
          <cell r="J7423">
            <v>44960</v>
          </cell>
          <cell r="K7423" t="str">
            <v>ASSA CUMBAYA</v>
          </cell>
          <cell r="L7423" t="str">
            <v>AV INTEROCEANICA Y PASAJE LEONIDAS PLAZA</v>
          </cell>
        </row>
        <row r="7424">
          <cell r="A7424" t="str">
            <v>23-265</v>
          </cell>
          <cell r="B7424">
            <v>508631</v>
          </cell>
          <cell r="C7424" t="str">
            <v>23-265</v>
          </cell>
          <cell r="D7424" t="str">
            <v>VENTURA</v>
          </cell>
          <cell r="E7424" t="str">
            <v>DESPACHO</v>
          </cell>
          <cell r="F7424" t="str">
            <v>NORMAL</v>
          </cell>
          <cell r="G7424" t="str">
            <v>031002004234836</v>
          </cell>
          <cell r="H7424">
            <v>44959</v>
          </cell>
          <cell r="I7424" t="str">
            <v>ENTREGADO</v>
          </cell>
          <cell r="J7424">
            <v>44960</v>
          </cell>
          <cell r="K7424" t="str">
            <v>ASSA RIOBAMBA</v>
          </cell>
          <cell r="L7424" t="str">
            <v>AV. DE LA PRENSA 45-86 Y AV. MANUEL ELICIO FLOR</v>
          </cell>
        </row>
        <row r="7425">
          <cell r="A7425" t="str">
            <v>23-263</v>
          </cell>
          <cell r="B7425">
            <v>508632</v>
          </cell>
          <cell r="C7425" t="str">
            <v>23-263</v>
          </cell>
          <cell r="D7425" t="str">
            <v>VENTURA</v>
          </cell>
          <cell r="E7425" t="str">
            <v>DESPACHO</v>
          </cell>
          <cell r="F7425" t="str">
            <v>NORMAL</v>
          </cell>
          <cell r="G7425" t="str">
            <v>031002004234837</v>
          </cell>
          <cell r="H7425">
            <v>44959</v>
          </cell>
          <cell r="I7425" t="str">
            <v>ENTREGADO</v>
          </cell>
          <cell r="J7425">
            <v>44960</v>
          </cell>
          <cell r="K7425" t="str">
            <v>ASSA MIRAFLORES</v>
          </cell>
          <cell r="L7425" t="str">
            <v>AV FRANCISCO FLOR Y BOLIVAR</v>
          </cell>
        </row>
        <row r="7426">
          <cell r="A7426" t="str">
            <v>23-267</v>
          </cell>
          <cell r="B7426">
            <v>508633</v>
          </cell>
          <cell r="C7426" t="str">
            <v>23-267</v>
          </cell>
          <cell r="D7426" t="str">
            <v>VENTURA</v>
          </cell>
          <cell r="E7426" t="str">
            <v>DESPACHO</v>
          </cell>
          <cell r="F7426" t="str">
            <v>NORMAL</v>
          </cell>
          <cell r="G7426" t="str">
            <v>FT83725</v>
          </cell>
          <cell r="H7426">
            <v>44959</v>
          </cell>
          <cell r="I7426" t="str">
            <v>ENTREGADO</v>
          </cell>
          <cell r="J7426">
            <v>44960</v>
          </cell>
          <cell r="K7426" t="str">
            <v>ASSA VALLE</v>
          </cell>
          <cell r="L7426" t="str">
            <v>CALLE ISABELA ENTRE AV. SAN LUIS Y AV.GENERAL</v>
          </cell>
        </row>
        <row r="7427">
          <cell r="A7427" t="str">
            <v>23-272</v>
          </cell>
          <cell r="B7427">
            <v>508634</v>
          </cell>
          <cell r="C7427" t="str">
            <v>23-272</v>
          </cell>
          <cell r="D7427" t="str">
            <v>VENTURA</v>
          </cell>
          <cell r="E7427" t="str">
            <v>DESPACHO</v>
          </cell>
          <cell r="F7427" t="str">
            <v>NORMAL</v>
          </cell>
          <cell r="G7427" t="str">
            <v>031002004234841</v>
          </cell>
          <cell r="H7427">
            <v>44959</v>
          </cell>
          <cell r="I7427" t="str">
            <v>ENTREGADO</v>
          </cell>
          <cell r="J7427">
            <v>44960</v>
          </cell>
          <cell r="K7427" t="str">
            <v>NORWAGEN</v>
          </cell>
          <cell r="L7427" t="str">
            <v>AV MARIANO ACOSTA # 1 Y LUIS JARAMILLO PEREZ</v>
          </cell>
        </row>
        <row r="7428">
          <cell r="A7428" t="str">
            <v>23-270</v>
          </cell>
          <cell r="B7428">
            <v>508635</v>
          </cell>
          <cell r="C7428" t="str">
            <v>23-270</v>
          </cell>
          <cell r="D7428" t="str">
            <v>VENTURA</v>
          </cell>
          <cell r="E7428" t="str">
            <v>DESPACHO</v>
          </cell>
          <cell r="F7428" t="str">
            <v>NORMAL</v>
          </cell>
          <cell r="G7428" t="str">
            <v>FT83727</v>
          </cell>
          <cell r="H7428">
            <v>44959</v>
          </cell>
          <cell r="I7428" t="str">
            <v>ENTREGADO</v>
          </cell>
          <cell r="J7428">
            <v>44960</v>
          </cell>
          <cell r="K7428" t="str">
            <v>ECUAWAGEN</v>
          </cell>
          <cell r="L7428" t="str">
            <v> AV. DE LOS GRANADOS E14-70 E ISLA MARCHENA.</v>
          </cell>
        </row>
        <row r="7429">
          <cell r="A7429" t="str">
            <v>23-264</v>
          </cell>
          <cell r="B7429">
            <v>508636</v>
          </cell>
          <cell r="C7429" t="str">
            <v>23-264</v>
          </cell>
          <cell r="D7429" t="str">
            <v>VENTURA</v>
          </cell>
          <cell r="E7429" t="str">
            <v>DESPACHO</v>
          </cell>
          <cell r="F7429" t="str">
            <v>NORMAL</v>
          </cell>
          <cell r="G7429" t="str">
            <v>FT83703</v>
          </cell>
          <cell r="H7429">
            <v>44959</v>
          </cell>
          <cell r="I7429" t="str">
            <v>ENTREGADO</v>
          </cell>
          <cell r="J7429">
            <v>44960</v>
          </cell>
          <cell r="K7429" t="str">
            <v>ASSA QUITO SUR</v>
          </cell>
          <cell r="L7429" t="str">
            <v>AV. MALDONADO S12-72 Y PUJILI</v>
          </cell>
        </row>
        <row r="7430">
          <cell r="A7430" t="str">
            <v>23-268</v>
          </cell>
          <cell r="B7430">
            <v>508637</v>
          </cell>
          <cell r="C7430" t="str">
            <v>23-268</v>
          </cell>
          <cell r="D7430" t="str">
            <v>VENTURA</v>
          </cell>
          <cell r="E7430" t="str">
            <v>DESPACHO</v>
          </cell>
          <cell r="F7430" t="str">
            <v>NORMAL</v>
          </cell>
          <cell r="G7430" t="str">
            <v>FT83702</v>
          </cell>
          <cell r="H7430">
            <v>44959</v>
          </cell>
          <cell r="I7430" t="str">
            <v>ENTREGADO</v>
          </cell>
          <cell r="J7430">
            <v>44960</v>
          </cell>
          <cell r="K7430" t="str">
            <v>DISMARKLUB GYE</v>
          </cell>
          <cell r="L7430" t="str">
            <v>AV. CARLOS JULIO AROSEMENA KM 11 ½</v>
          </cell>
        </row>
        <row r="7431">
          <cell r="A7431" t="str">
            <v>23-274</v>
          </cell>
          <cell r="B7431">
            <v>508638</v>
          </cell>
          <cell r="C7431" t="str">
            <v>23-274</v>
          </cell>
          <cell r="D7431" t="str">
            <v>VENTURA</v>
          </cell>
          <cell r="E7431" t="str">
            <v>DESPACHO</v>
          </cell>
          <cell r="F7431" t="str">
            <v>NORMAL</v>
          </cell>
          <cell r="G7431" t="str">
            <v>031002004234842</v>
          </cell>
          <cell r="H7431">
            <v>44959</v>
          </cell>
          <cell r="I7431" t="str">
            <v>ENTREGADO</v>
          </cell>
          <cell r="J7431">
            <v>44960</v>
          </cell>
          <cell r="K7431" t="str">
            <v>PROAUTO C.A. LOJA</v>
          </cell>
          <cell r="L7431" t="str">
            <v>AV. SALVADOR BUSTAMANTE Y NEWYORK</v>
          </cell>
        </row>
        <row r="7432">
          <cell r="A7432" t="str">
            <v>23-260</v>
          </cell>
          <cell r="B7432">
            <v>508640</v>
          </cell>
          <cell r="C7432" t="str">
            <v>23-260</v>
          </cell>
          <cell r="D7432" t="str">
            <v>VENTURA</v>
          </cell>
          <cell r="E7432" t="str">
            <v>DESPACHO</v>
          </cell>
          <cell r="F7432" t="str">
            <v>NORMAL</v>
          </cell>
          <cell r="G7432" t="str">
            <v>031002004234839</v>
          </cell>
          <cell r="H7432">
            <v>44959</v>
          </cell>
          <cell r="I7432" t="str">
            <v>ENTREGADO</v>
          </cell>
          <cell r="J7432">
            <v>44964</v>
          </cell>
          <cell r="K7432" t="str">
            <v>ASSA AMBATO MATRIZ</v>
          </cell>
          <cell r="L7432" t="str">
            <v>AV. ATAHUALPA Y RIO GUAYLLABAMBA</v>
          </cell>
        </row>
        <row r="7433">
          <cell r="A7433" t="str">
            <v>23-266</v>
          </cell>
          <cell r="B7433">
            <v>508641</v>
          </cell>
          <cell r="C7433" t="str">
            <v>23-266</v>
          </cell>
          <cell r="D7433" t="str">
            <v>VENTURA</v>
          </cell>
          <cell r="E7433" t="str">
            <v>DESPACHO</v>
          </cell>
          <cell r="F7433" t="str">
            <v>NORMAL</v>
          </cell>
          <cell r="G7433" t="str">
            <v>031002004234838</v>
          </cell>
          <cell r="H7433">
            <v>44959</v>
          </cell>
          <cell r="I7433" t="str">
            <v>ENTREGADO</v>
          </cell>
          <cell r="J7433">
            <v>44960</v>
          </cell>
          <cell r="K7433" t="str">
            <v>ASSA RIOBAMBA LATONERIA</v>
          </cell>
          <cell r="L7433" t="str">
            <v>AV. LIZARZABURO Y RIO GUAYAS</v>
          </cell>
        </row>
        <row r="7434">
          <cell r="A7434" t="str">
            <v>23-262</v>
          </cell>
          <cell r="B7434">
            <v>508626</v>
          </cell>
          <cell r="C7434" t="str">
            <v>23-262</v>
          </cell>
          <cell r="D7434" t="str">
            <v>VENTURA</v>
          </cell>
          <cell r="E7434" t="str">
            <v>DESPACHO</v>
          </cell>
          <cell r="F7434" t="str">
            <v>NORMAL</v>
          </cell>
          <cell r="G7434" t="str">
            <v>031002004234835</v>
          </cell>
          <cell r="H7434">
            <v>44959</v>
          </cell>
          <cell r="I7434" t="str">
            <v>ENTREGADO</v>
          </cell>
          <cell r="J7434">
            <v>44960</v>
          </cell>
          <cell r="K7434" t="str">
            <v>ASSA MANTA</v>
          </cell>
          <cell r="L7434" t="str">
            <v>AV 4 DE NOVIEMBRE ENTRE CALLES 311 Y  312</v>
          </cell>
        </row>
        <row r="7435">
          <cell r="A7435" t="str">
            <v>23-273</v>
          </cell>
          <cell r="B7435">
            <v>508627</v>
          </cell>
          <cell r="C7435" t="str">
            <v>23-273</v>
          </cell>
          <cell r="D7435" t="str">
            <v>VENTURA</v>
          </cell>
          <cell r="E7435" t="str">
            <v>DESPACHO</v>
          </cell>
          <cell r="F7435" t="str">
            <v>NORMAL</v>
          </cell>
          <cell r="G7435" t="str">
            <v>IC6395</v>
          </cell>
          <cell r="H7435">
            <v>44959</v>
          </cell>
          <cell r="I7435" t="str">
            <v>ENTREGADO</v>
          </cell>
          <cell r="J7435">
            <v>44960</v>
          </cell>
          <cell r="K7435" t="str">
            <v>PROAUTO C.A. CUENCA</v>
          </cell>
          <cell r="L7435" t="str">
            <v>AV. GIL RAMIREZ DAVALOS Y TURUHAYCO</v>
          </cell>
        </row>
        <row r="7436">
          <cell r="A7436" t="str">
            <v>53596</v>
          </cell>
          <cell r="B7436">
            <v>508613</v>
          </cell>
          <cell r="C7436" t="str">
            <v>53596</v>
          </cell>
          <cell r="D7436" t="str">
            <v>DEGSO</v>
          </cell>
          <cell r="E7436" t="str">
            <v>DESPACHO</v>
          </cell>
          <cell r="F7436" t="str">
            <v>NORMAL</v>
          </cell>
          <cell r="G7436" t="str">
            <v>FT83704</v>
          </cell>
          <cell r="H7436">
            <v>44959</v>
          </cell>
          <cell r="I7436" t="str">
            <v>ENTREGADO</v>
          </cell>
          <cell r="J7436">
            <v>44960</v>
          </cell>
          <cell r="K7436" t="str">
            <v xml:space="preserve">RENDON LOPEZ VANESSA ALEXANDRA </v>
          </cell>
          <cell r="L7436" t="str">
            <v>GUAYAQUIL URB. LAS RIBERAS CASA K36, KM 1,5 VIA A SAMBORONDON-CONTACTO VANESA RENDON 099 586 8013</v>
          </cell>
        </row>
        <row r="7437">
          <cell r="A7437" t="str">
            <v>53529</v>
          </cell>
          <cell r="B7437">
            <v>508615</v>
          </cell>
          <cell r="C7437" t="str">
            <v>53529</v>
          </cell>
          <cell r="D7437" t="str">
            <v>DEGSO</v>
          </cell>
          <cell r="E7437" t="str">
            <v>DESPACHO</v>
          </cell>
          <cell r="F7437" t="str">
            <v>NORMAL</v>
          </cell>
          <cell r="H7437">
            <v>44959</v>
          </cell>
          <cell r="I7437" t="str">
            <v>EN_PROCESO</v>
          </cell>
          <cell r="J7437">
            <v>44959</v>
          </cell>
          <cell r="K7437" t="str">
            <v>REPCONTVER S.A.</v>
          </cell>
          <cell r="L7437" t="str">
            <v>TRAMACO-GUAYAQUIL-TARQUI-KM 23 Y MEDIO VIA PERIMETRAL MZ 134 SL 01- A LADO DE CUMBRES DEL SOL. FRENTE AL HOSPITAL UNIVERSITARIO-WENDY BRIONES 096 883 9684</v>
          </cell>
        </row>
        <row r="7438">
          <cell r="A7438" t="str">
            <v>53602</v>
          </cell>
          <cell r="B7438">
            <v>508618</v>
          </cell>
          <cell r="C7438" t="str">
            <v>53602</v>
          </cell>
          <cell r="D7438" t="str">
            <v>DEGSO</v>
          </cell>
          <cell r="E7438" t="str">
            <v>DESPACHO</v>
          </cell>
          <cell r="F7438" t="str">
            <v>NORMAL</v>
          </cell>
          <cell r="G7438" t="str">
            <v>FT83705</v>
          </cell>
          <cell r="H7438">
            <v>44959</v>
          </cell>
          <cell r="I7438" t="str">
            <v>ENTREGADO</v>
          </cell>
          <cell r="J7438">
            <v>44960</v>
          </cell>
          <cell r="K7438" t="str">
            <v>KUBIEC S.A.</v>
          </cell>
          <cell r="L7438" t="str">
            <v>DIRECCION: SUR - AV. HUAYANAY NAN OE1-476 Y PANAMERICANA SUR KM 10</v>
          </cell>
        </row>
        <row r="7439">
          <cell r="A7439" t="str">
            <v>53603</v>
          </cell>
          <cell r="B7439">
            <v>508619</v>
          </cell>
          <cell r="C7439" t="str">
            <v>53603</v>
          </cell>
          <cell r="D7439" t="str">
            <v>DEGSO</v>
          </cell>
          <cell r="E7439" t="str">
            <v>DESPACHO</v>
          </cell>
          <cell r="F7439" t="str">
            <v>NORMAL</v>
          </cell>
          <cell r="G7439" t="str">
            <v>FT83706</v>
          </cell>
          <cell r="H7439">
            <v>44959</v>
          </cell>
          <cell r="I7439" t="str">
            <v>ENTREGADO</v>
          </cell>
          <cell r="J7439">
            <v>44960</v>
          </cell>
          <cell r="K7439" t="str">
            <v xml:space="preserve">PROCESADORA NACIONAL DE ALIMENTOS C.A. PRONACA                             </v>
          </cell>
          <cell r="L7439" t="str">
            <v>DIRECCION: AV. INTEROCEANICA KM 35 VIA EL QUINCHE  - SUMINISTROS PLANTA YARUQUI - ATENCION MARCELO ORTIZ</v>
          </cell>
        </row>
        <row r="7440">
          <cell r="A7440" t="str">
            <v>18641242</v>
          </cell>
          <cell r="B7440">
            <v>508610</v>
          </cell>
          <cell r="C7440" t="str">
            <v>18641242</v>
          </cell>
          <cell r="D7440" t="str">
            <v>SPARE</v>
          </cell>
          <cell r="E7440" t="str">
            <v>DESPACHO</v>
          </cell>
          <cell r="F7440" t="str">
            <v>NORMAL</v>
          </cell>
          <cell r="G7440" t="str">
            <v>83607</v>
          </cell>
          <cell r="H7440">
            <v>44959</v>
          </cell>
          <cell r="I7440" t="str">
            <v>ENTREGADO</v>
          </cell>
          <cell r="J7440">
            <v>44959</v>
          </cell>
          <cell r="K7440" t="str">
            <v>OFICINA HUAWEI - GYE</v>
          </cell>
          <cell r="L7440" t="str">
            <v>AV. FRANCISCO DE ORELLANA Y ALBERTO BORGES, EDIFICIO CLARO CENTRUM PISO 12</v>
          </cell>
        </row>
        <row r="7441">
          <cell r="A7441" t="str">
            <v>2023-01260</v>
          </cell>
          <cell r="B7441">
            <v>508580</v>
          </cell>
          <cell r="C7441" t="str">
            <v>2023-01260</v>
          </cell>
          <cell r="D7441" t="str">
            <v>MOVISTAR</v>
          </cell>
          <cell r="E7441" t="str">
            <v>DESPACHO</v>
          </cell>
          <cell r="F7441" t="str">
            <v>NORMAL</v>
          </cell>
          <cell r="G7441" t="str">
            <v>031080202301260</v>
          </cell>
          <cell r="H7441">
            <v>44959</v>
          </cell>
          <cell r="I7441" t="str">
            <v>ENTREGADO</v>
          </cell>
          <cell r="J7441">
            <v>44960</v>
          </cell>
          <cell r="K7441" t="str">
            <v>GRUPO ROMERO (C.C. MALL EL FORTIN)_ROMERO RODRIGUEZ MAURENY GEANELLA</v>
          </cell>
          <cell r="L7441" t="str">
            <v>Av perimetral calle casuarina Centro Comercial  Mall del fortin</v>
          </cell>
        </row>
        <row r="7442">
          <cell r="A7442" t="str">
            <v>2023-01261</v>
          </cell>
          <cell r="B7442">
            <v>508581</v>
          </cell>
          <cell r="C7442" t="str">
            <v>2023-01261</v>
          </cell>
          <cell r="D7442" t="str">
            <v>MOVISTAR</v>
          </cell>
          <cell r="E7442" t="str">
            <v>DESPACHO</v>
          </cell>
          <cell r="F7442" t="str">
            <v>NORMAL</v>
          </cell>
          <cell r="G7442" t="str">
            <v>031080202301261</v>
          </cell>
          <cell r="H7442">
            <v>44959</v>
          </cell>
          <cell r="I7442" t="str">
            <v>ENTREGADO</v>
          </cell>
          <cell r="J7442">
            <v>44960</v>
          </cell>
          <cell r="K7442" t="str">
            <v>CAVS AE SALESLAND CONDADO_DIEGO MENA</v>
          </cell>
          <cell r="L7442" t="str">
            <v>AV DE LA PRENSA Y AV KENNED CENTRO COMERCIAL CONDADO SHOPING NIVEL 3 NUM L35 4 355 QUITO</v>
          </cell>
        </row>
        <row r="7443">
          <cell r="A7443" t="str">
            <v>2023-01262</v>
          </cell>
          <cell r="B7443">
            <v>508582</v>
          </cell>
          <cell r="C7443" t="str">
            <v>2023-01262</v>
          </cell>
          <cell r="D7443" t="str">
            <v>MOVISTAR</v>
          </cell>
          <cell r="E7443" t="str">
            <v>DESPACHO</v>
          </cell>
          <cell r="F7443" t="str">
            <v>NORMAL</v>
          </cell>
          <cell r="G7443" t="str">
            <v>IC6410</v>
          </cell>
          <cell r="H7443">
            <v>44959</v>
          </cell>
          <cell r="I7443" t="str">
            <v>ENTREGADO</v>
          </cell>
          <cell r="J7443">
            <v>44960</v>
          </cell>
          <cell r="K7443" t="str">
            <v>CAVS AE SALESLAND CUENCA REMIGIO_DIEGO MENA</v>
          </cell>
          <cell r="L7443" t="str">
            <v>AV REMIGIO CCRESPO Y FEDERICO PROANO NUM 294 CUENCA</v>
          </cell>
        </row>
        <row r="7444">
          <cell r="A7444" t="str">
            <v>2023-01263</v>
          </cell>
          <cell r="B7444">
            <v>508583</v>
          </cell>
          <cell r="C7444" t="str">
            <v>2023-01263</v>
          </cell>
          <cell r="D7444" t="str">
            <v>MOVISTAR</v>
          </cell>
          <cell r="E7444" t="str">
            <v>DESPACHO</v>
          </cell>
          <cell r="F7444" t="str">
            <v>NORMAL</v>
          </cell>
          <cell r="G7444" t="str">
            <v>FT83787</v>
          </cell>
          <cell r="H7444">
            <v>44959</v>
          </cell>
          <cell r="I7444" t="str">
            <v>ENTREGADO</v>
          </cell>
          <cell r="J7444">
            <v>44960</v>
          </cell>
          <cell r="K7444" t="str">
            <v>CAVS AE SALESLAND AMERICA_DIEGO MENA</v>
          </cell>
          <cell r="L7444" t="str">
            <v>LAZA DE LAS AMERICAS INTERSECCION AV NACIONES UNIDAS Y REPUBLICA PB 6 2 QUITO</v>
          </cell>
        </row>
        <row r="7445">
          <cell r="A7445" t="str">
            <v>2023-01264</v>
          </cell>
          <cell r="B7445">
            <v>508584</v>
          </cell>
          <cell r="C7445" t="str">
            <v>2023-01264</v>
          </cell>
          <cell r="D7445" t="str">
            <v>MOVISTAR</v>
          </cell>
          <cell r="E7445" t="str">
            <v>DESPACHO</v>
          </cell>
          <cell r="F7445" t="str">
            <v>NORMAL</v>
          </cell>
          <cell r="G7445" t="str">
            <v>IC6412</v>
          </cell>
          <cell r="H7445">
            <v>44959</v>
          </cell>
          <cell r="I7445" t="str">
            <v>ENTREGADO</v>
          </cell>
          <cell r="J7445">
            <v>44960</v>
          </cell>
          <cell r="K7445" t="str">
            <v>CAVS AE SALESLAND CUENCA CENTRO_DIEGO MENA</v>
          </cell>
          <cell r="L7445" t="str">
            <v>CALLE BOLIVAR Y LUIS CORDERO N 755 CUENCA</v>
          </cell>
        </row>
        <row r="7446">
          <cell r="A7446" t="str">
            <v>2023-01265</v>
          </cell>
          <cell r="B7446">
            <v>508585</v>
          </cell>
          <cell r="C7446" t="str">
            <v>2023-01265</v>
          </cell>
          <cell r="D7446" t="str">
            <v>MOVISTAR</v>
          </cell>
          <cell r="E7446" t="str">
            <v>DESPACHO</v>
          </cell>
          <cell r="F7446" t="str">
            <v>NORMAL</v>
          </cell>
          <cell r="G7446" t="str">
            <v>031080202301265</v>
          </cell>
          <cell r="H7446">
            <v>44959</v>
          </cell>
          <cell r="I7446" t="str">
            <v>ENTREGADO</v>
          </cell>
          <cell r="J7446">
            <v>44960</v>
          </cell>
          <cell r="K7446" t="str">
            <v xml:space="preserve">CAVS AE SALESLAND MACHALA_MENA DIEGO </v>
          </cell>
          <cell r="L7446" t="str">
            <v>CALLE ROCAFUERTE 1005 ENTRE 09 DE MAYO Y GUAYAS</v>
          </cell>
        </row>
        <row r="7447">
          <cell r="A7447" t="str">
            <v>2023-01266</v>
          </cell>
          <cell r="B7447">
            <v>508586</v>
          </cell>
          <cell r="C7447" t="str">
            <v>2023-01266</v>
          </cell>
          <cell r="D7447" t="str">
            <v>MOVISTAR</v>
          </cell>
          <cell r="E7447" t="str">
            <v>DESPACHO</v>
          </cell>
          <cell r="F7447" t="str">
            <v>NORMAL</v>
          </cell>
          <cell r="G7447" t="str">
            <v>FT83801</v>
          </cell>
          <cell r="H7447">
            <v>44959</v>
          </cell>
          <cell r="I7447" t="str">
            <v>ENTREGADO</v>
          </cell>
          <cell r="J7447">
            <v>44960</v>
          </cell>
          <cell r="K7447" t="str">
            <v>CELL FORCE QUITO_HECTOR VALLEJO</v>
          </cell>
          <cell r="L7447" t="str">
            <v>Mariana de Jesus y Ulloa Esquina edificio Mariana Plaza oficina 6 b</v>
          </cell>
        </row>
        <row r="7448">
          <cell r="A7448" t="str">
            <v>2023-01267</v>
          </cell>
          <cell r="B7448">
            <v>508587</v>
          </cell>
          <cell r="C7448" t="str">
            <v>2023-01267</v>
          </cell>
          <cell r="D7448" t="str">
            <v>MOVISTAR</v>
          </cell>
          <cell r="E7448" t="str">
            <v>DESPACHO</v>
          </cell>
          <cell r="F7448" t="str">
            <v>NORMAL</v>
          </cell>
          <cell r="G7448" t="str">
            <v>FT83804</v>
          </cell>
          <cell r="H7448">
            <v>44959</v>
          </cell>
          <cell r="I7448" t="str">
            <v>ENTREGADO</v>
          </cell>
          <cell r="J7448">
            <v>44960</v>
          </cell>
          <cell r="K7448" t="str">
            <v xml:space="preserve">AE NORPHONE 9 DE OCT_LOURDES BRAVO </v>
          </cell>
          <cell r="L7448" t="str">
            <v xml:space="preserve">9 DE OCTUBRE ENTRE PEDRO CARBO Y GENERAL CORDOVA, EDIFICIO SAN FRANCISCO 300 LOCAL NO. 8 PLANTA BAJA (PARTE EXTERIOR) </v>
          </cell>
        </row>
        <row r="7449">
          <cell r="A7449" t="str">
            <v>2023-01268</v>
          </cell>
          <cell r="B7449">
            <v>508588</v>
          </cell>
          <cell r="C7449" t="str">
            <v>2023-01268</v>
          </cell>
          <cell r="D7449" t="str">
            <v>MOVISTAR</v>
          </cell>
          <cell r="E7449" t="str">
            <v>DESPACHO</v>
          </cell>
          <cell r="F7449" t="str">
            <v>NORMAL</v>
          </cell>
          <cell r="G7449" t="str">
            <v>031080202301268</v>
          </cell>
          <cell r="H7449">
            <v>44959</v>
          </cell>
          <cell r="I7449" t="str">
            <v>ENTREGADO</v>
          </cell>
          <cell r="J7449">
            <v>44960</v>
          </cell>
          <cell r="K7449" t="str">
            <v>AE NORPHONE MALL DEL SOL_Andy Solorzano - Samantha Enriquez</v>
          </cell>
          <cell r="L7449" t="str">
            <v>AV. JOAQUIN ORRANTIA Y AV. CONSTITUCION. PARROQUIA TARQUI 4TO PSJ. 1 NE.POSTAL 090513</v>
          </cell>
        </row>
        <row r="7450">
          <cell r="A7450" t="str">
            <v>2023-01269</v>
          </cell>
          <cell r="B7450">
            <v>508589</v>
          </cell>
          <cell r="C7450" t="str">
            <v>2023-01269</v>
          </cell>
          <cell r="D7450" t="str">
            <v>MOVISTAR</v>
          </cell>
          <cell r="E7450" t="str">
            <v>DESPACHO</v>
          </cell>
          <cell r="F7450" t="str">
            <v>NORMAL</v>
          </cell>
          <cell r="G7450" t="str">
            <v>031080202301269</v>
          </cell>
          <cell r="H7450">
            <v>44959</v>
          </cell>
          <cell r="I7450" t="str">
            <v>ENTREGADO</v>
          </cell>
          <cell r="J7450">
            <v>44960</v>
          </cell>
          <cell r="K7450" t="str">
            <v xml:space="preserve">AE NORPHONE POLICENTRO_LOURDES BRAVO </v>
          </cell>
          <cell r="L7450" t="str">
            <v>Cdla Kenney Av Del Periodista y Dr Juan Bautista Arzube CC Policentro local 9</v>
          </cell>
        </row>
        <row r="7451">
          <cell r="A7451" t="str">
            <v>2023-01270</v>
          </cell>
          <cell r="B7451">
            <v>508590</v>
          </cell>
          <cell r="C7451" t="str">
            <v>2023-01270</v>
          </cell>
          <cell r="D7451" t="str">
            <v>MOVISTAR</v>
          </cell>
          <cell r="E7451" t="str">
            <v>DESPACHO</v>
          </cell>
          <cell r="F7451" t="str">
            <v>NORMAL</v>
          </cell>
          <cell r="G7451" t="str">
            <v>031080202301270</v>
          </cell>
          <cell r="H7451">
            <v>44959</v>
          </cell>
          <cell r="I7451" t="str">
            <v>ENTREGADO</v>
          </cell>
          <cell r="J7451">
            <v>44961</v>
          </cell>
          <cell r="K7451" t="str">
            <v>AE NORPHONE PORTOVIEJO_JORGE EDUARDO GUZMAN BENITEZ</v>
          </cell>
          <cell r="L7451" t="str">
            <v>Av. America y, Jorge Washington, Portoviejo LOCAL 16 Y 17 PLANTA BAJA</v>
          </cell>
        </row>
        <row r="7452">
          <cell r="A7452" t="str">
            <v>2023-01271</v>
          </cell>
          <cell r="B7452">
            <v>508591</v>
          </cell>
          <cell r="C7452" t="str">
            <v>2023-01271</v>
          </cell>
          <cell r="D7452" t="str">
            <v>MOVISTAR</v>
          </cell>
          <cell r="E7452" t="str">
            <v>DESPACHO</v>
          </cell>
          <cell r="F7452" t="str">
            <v>NORMAL</v>
          </cell>
          <cell r="G7452" t="str">
            <v>031080202301271</v>
          </cell>
          <cell r="H7452">
            <v>44959</v>
          </cell>
          <cell r="I7452" t="str">
            <v>ENTREGADO</v>
          </cell>
          <cell r="J7452">
            <v>44960</v>
          </cell>
          <cell r="K7452" t="str">
            <v>AE NORPHONE RIOBAMBA_LOURDES BRAVO</v>
          </cell>
          <cell r="L7452" t="str">
            <v>10 DE AGOSTO Y GARCIA MORENO ESQUINA LOCAL PLANTA BAJA DIAGONAL BANCO INTERNACIONAL</v>
          </cell>
        </row>
        <row r="7453">
          <cell r="A7453" t="str">
            <v>2023-01272</v>
          </cell>
          <cell r="B7453">
            <v>508592</v>
          </cell>
          <cell r="C7453" t="str">
            <v>2023-01272</v>
          </cell>
          <cell r="D7453" t="str">
            <v>MOVISTAR</v>
          </cell>
          <cell r="E7453" t="str">
            <v>DESPACHO</v>
          </cell>
          <cell r="F7453" t="str">
            <v>NORMAL</v>
          </cell>
          <cell r="G7453" t="str">
            <v>031080202301272</v>
          </cell>
          <cell r="H7453">
            <v>44959</v>
          </cell>
          <cell r="I7453" t="str">
            <v>ENTREGADO</v>
          </cell>
          <cell r="J7453">
            <v>44960</v>
          </cell>
          <cell r="K7453" t="str">
            <v xml:space="preserve">AE NORPHONE SANTO DOMINGO_LOURDES BRAVO </v>
          </cell>
          <cell r="L7453" t="str">
            <v>Av Quito &amp; Av. Abraham Calazaccon. C C. Paseo Shoping. Local 15 Frente a Computron al Lado de Crocs</v>
          </cell>
        </row>
        <row r="7454">
          <cell r="A7454" t="str">
            <v>2023-01273</v>
          </cell>
          <cell r="B7454">
            <v>508593</v>
          </cell>
          <cell r="C7454" t="str">
            <v>2023-01273</v>
          </cell>
          <cell r="D7454" t="str">
            <v>MOVISTAR</v>
          </cell>
          <cell r="E7454" t="str">
            <v>DESPACHO</v>
          </cell>
          <cell r="F7454" t="str">
            <v>NORMAL</v>
          </cell>
          <cell r="G7454" t="str">
            <v>031080202301273</v>
          </cell>
          <cell r="H7454">
            <v>44959</v>
          </cell>
          <cell r="I7454" t="str">
            <v>ENTREGADO</v>
          </cell>
          <cell r="J7454">
            <v>44960</v>
          </cell>
          <cell r="K7454" t="str">
            <v>CAVS AE NORPHONE EL CONDADO_PUSDA CHEZA ERIKA ELIZABETH</v>
          </cell>
          <cell r="L7454" t="str">
            <v>AVENIDA DE LA PRENSA Y AVENIDA KENNEDY CC CONDADO SHOPPING  LOCAL 314 FRENTE A KIA</v>
          </cell>
        </row>
        <row r="7455">
          <cell r="A7455" t="str">
            <v>2023-01274</v>
          </cell>
          <cell r="B7455">
            <v>508594</v>
          </cell>
          <cell r="C7455" t="str">
            <v>2023-01274</v>
          </cell>
          <cell r="D7455" t="str">
            <v>MOVISTAR</v>
          </cell>
          <cell r="E7455" t="str">
            <v>DESPACHO</v>
          </cell>
          <cell r="F7455" t="str">
            <v>NORMAL</v>
          </cell>
          <cell r="G7455" t="str">
            <v>031080202301274</v>
          </cell>
          <cell r="H7455">
            <v>44959</v>
          </cell>
          <cell r="I7455" t="str">
            <v>ENTREGADO</v>
          </cell>
          <cell r="J7455">
            <v>44960</v>
          </cell>
          <cell r="K7455" t="str">
            <v>CAVS AE NORPHONE EL JARDIN_PAOLA MORAN</v>
          </cell>
          <cell r="L7455" t="str">
            <v xml:space="preserve">AV AMAZONAS N6  114 Y REPUBLICA CC EL JARDIN  </v>
          </cell>
        </row>
        <row r="7456">
          <cell r="A7456" t="str">
            <v>2023-01275</v>
          </cell>
          <cell r="B7456">
            <v>508595</v>
          </cell>
          <cell r="C7456" t="str">
            <v>2023-01275</v>
          </cell>
          <cell r="D7456" t="str">
            <v>MOVISTAR</v>
          </cell>
          <cell r="E7456" t="str">
            <v>DESPACHO</v>
          </cell>
          <cell r="F7456" t="str">
            <v>NORMAL</v>
          </cell>
          <cell r="G7456" t="str">
            <v>031080202301275</v>
          </cell>
          <cell r="H7456">
            <v>44959</v>
          </cell>
          <cell r="I7456" t="str">
            <v>ENTREGADO</v>
          </cell>
          <cell r="J7456">
            <v>44960</v>
          </cell>
          <cell r="K7456" t="str">
            <v>CAVS AE NORPHONE EL PORTAL_LOURDES BRAVO</v>
          </cell>
          <cell r="L7456" t="str">
            <v>AV GALO PLAZA LASSO Y AV SIMON BOLIVAR CENTRO COMERCIAL PORTAL SHOPPING LOCAL P25253 PISO DOS</v>
          </cell>
        </row>
        <row r="7457">
          <cell r="A7457" t="str">
            <v>2023-01276</v>
          </cell>
          <cell r="B7457">
            <v>508596</v>
          </cell>
          <cell r="C7457" t="str">
            <v>2023-01276</v>
          </cell>
          <cell r="D7457" t="str">
            <v>MOVISTAR</v>
          </cell>
          <cell r="E7457" t="str">
            <v>DESPACHO</v>
          </cell>
          <cell r="F7457" t="str">
            <v>NORMAL</v>
          </cell>
          <cell r="G7457" t="str">
            <v>031080202301276</v>
          </cell>
          <cell r="H7457">
            <v>44959</v>
          </cell>
          <cell r="I7457" t="str">
            <v>ENTREGADO</v>
          </cell>
          <cell r="J7457">
            <v>44960</v>
          </cell>
          <cell r="K7457" t="str">
            <v>NORPHONE AMBATO_PAOLA MORAN</v>
          </cell>
          <cell r="L7457" t="str">
            <v>AV CEVALLOS ENTRE CALLES MERA Y MARTINEZ CAV NORPHONE</v>
          </cell>
        </row>
        <row r="7458">
          <cell r="A7458" t="str">
            <v>2023-01277</v>
          </cell>
          <cell r="B7458">
            <v>508597</v>
          </cell>
          <cell r="C7458" t="str">
            <v>2023-01277</v>
          </cell>
          <cell r="D7458" t="str">
            <v>MOVISTAR</v>
          </cell>
          <cell r="E7458" t="str">
            <v>DESPACHO</v>
          </cell>
          <cell r="F7458" t="str">
            <v>NORMAL</v>
          </cell>
          <cell r="G7458" t="str">
            <v>031080202301277</v>
          </cell>
          <cell r="H7458">
            <v>44959</v>
          </cell>
          <cell r="I7458" t="str">
            <v>ENTREGADO</v>
          </cell>
          <cell r="J7458">
            <v>44960</v>
          </cell>
          <cell r="K7458" t="str">
            <v>NORPHONE C.C. PASEO SHOPPING LA LIBERTAD_LOURDES BRAVO</v>
          </cell>
          <cell r="L7458" t="str">
            <v xml:space="preserve">C.C. EL PASEO SHOPPING LA PENINSULA LOCAL 1 PLANTA BAJA BARRIO SAN FRANCISCO MZ 38. CALLE 9 </v>
          </cell>
        </row>
        <row r="7459">
          <cell r="A7459" t="str">
            <v>2023-01278</v>
          </cell>
          <cell r="B7459">
            <v>508598</v>
          </cell>
          <cell r="C7459" t="str">
            <v>2023-01278</v>
          </cell>
          <cell r="D7459" t="str">
            <v>MOVISTAR</v>
          </cell>
          <cell r="E7459" t="str">
            <v>DESPACHO</v>
          </cell>
          <cell r="F7459" t="str">
            <v>NORMAL</v>
          </cell>
          <cell r="G7459" t="str">
            <v>031080202301278</v>
          </cell>
          <cell r="H7459">
            <v>44959</v>
          </cell>
          <cell r="I7459" t="str">
            <v>ENTREGADO</v>
          </cell>
          <cell r="J7459">
            <v>44960</v>
          </cell>
          <cell r="K7459" t="str">
            <v>NORPHONE C.C. Riocentro Ceibos_PAOLA MORAN</v>
          </cell>
          <cell r="L7459" t="str">
            <v>C.C. RIOCENTRO CEIBOS LOCAL 28 AV DEL BOMBERO VIA A LA COSTA KM 65</v>
          </cell>
        </row>
        <row r="7460">
          <cell r="A7460" t="str">
            <v>2023-01279</v>
          </cell>
          <cell r="B7460">
            <v>508599</v>
          </cell>
          <cell r="C7460" t="str">
            <v>2023-01279</v>
          </cell>
          <cell r="D7460" t="str">
            <v>MOVISTAR</v>
          </cell>
          <cell r="E7460" t="str">
            <v>DESPACHO</v>
          </cell>
          <cell r="F7460" t="str">
            <v>NORMAL</v>
          </cell>
          <cell r="G7460" t="str">
            <v>031080202301279</v>
          </cell>
          <cell r="H7460">
            <v>44959</v>
          </cell>
          <cell r="I7460" t="str">
            <v>ENTREGADO</v>
          </cell>
          <cell r="J7460">
            <v>44960</v>
          </cell>
          <cell r="K7460" t="str">
            <v>NORPHONE C.C. Riocentro Norte_PAOLA MORAN</v>
          </cell>
          <cell r="L7460" t="str">
            <v>CENTRO COMERCIAL RIOCENTRO NORTE AV FRANCISCO DE ORELLANA LOCAL 10 PRIMERA PUERTA</v>
          </cell>
        </row>
        <row r="7461">
          <cell r="A7461" t="str">
            <v>2023-01280</v>
          </cell>
          <cell r="B7461">
            <v>508600</v>
          </cell>
          <cell r="C7461" t="str">
            <v>2023-01280</v>
          </cell>
          <cell r="D7461" t="str">
            <v>MOVISTAR</v>
          </cell>
          <cell r="E7461" t="str">
            <v>DESPACHO</v>
          </cell>
          <cell r="F7461" t="str">
            <v>NORMAL</v>
          </cell>
          <cell r="G7461" t="str">
            <v>031080202301280</v>
          </cell>
          <cell r="H7461">
            <v>44959</v>
          </cell>
          <cell r="I7461" t="str">
            <v>ENTREGADO</v>
          </cell>
          <cell r="J7461">
            <v>44960</v>
          </cell>
          <cell r="K7461" t="str">
            <v>NORPHONE C.C. Riocentro Sur_PAOLA MORAN</v>
          </cell>
          <cell r="L7461" t="str">
            <v>C.C. RIOCENTRO SUR AV 25 DE JULIO LOCAL 43 JUNTO A LA UNIV. AGRARIA</v>
          </cell>
        </row>
        <row r="7462">
          <cell r="A7462" t="str">
            <v>2023-01281</v>
          </cell>
          <cell r="B7462">
            <v>508601</v>
          </cell>
          <cell r="C7462" t="str">
            <v>2023-01281</v>
          </cell>
          <cell r="D7462" t="str">
            <v>MOVISTAR</v>
          </cell>
          <cell r="E7462" t="str">
            <v>DESPACHO</v>
          </cell>
          <cell r="F7462" t="str">
            <v>NORMAL</v>
          </cell>
          <cell r="G7462" t="str">
            <v>031080202301281</v>
          </cell>
          <cell r="H7462">
            <v>44959</v>
          </cell>
          <cell r="I7462" t="str">
            <v>ENTREGADO</v>
          </cell>
          <cell r="J7462">
            <v>44960</v>
          </cell>
          <cell r="K7462" t="str">
            <v>NORPHONE C.C. Shopping Duran_PAOLA MORAN</v>
          </cell>
          <cell r="L7462" t="str">
            <v>CC SHOPPING DURAN KILOMETRO 35 DE LA AUTOPISTA DURAN  BOLICHE56</v>
          </cell>
        </row>
        <row r="7463">
          <cell r="A7463" t="str">
            <v>2023-01282</v>
          </cell>
          <cell r="B7463">
            <v>508602</v>
          </cell>
          <cell r="C7463" t="str">
            <v>2023-01282</v>
          </cell>
          <cell r="D7463" t="str">
            <v>MOVISTAR</v>
          </cell>
          <cell r="E7463" t="str">
            <v>DESPACHO</v>
          </cell>
          <cell r="F7463" t="str">
            <v>NORMAL</v>
          </cell>
          <cell r="G7463" t="str">
            <v>031080202301282</v>
          </cell>
          <cell r="H7463">
            <v>44959</v>
          </cell>
          <cell r="I7463" t="str">
            <v>ENTREGADO</v>
          </cell>
          <cell r="J7463">
            <v>44960</v>
          </cell>
          <cell r="K7463" t="str">
            <v>NORPHONE C.C. SHOPPING MANTA_LOURDES BRAVO</v>
          </cell>
          <cell r="L7463" t="str">
            <v>AV. 4 DE NOVIEMBRE, MANTA 130210   LOCAL 21 PLANTA ALTA</v>
          </cell>
        </row>
        <row r="7464">
          <cell r="A7464" t="str">
            <v>2023-01283</v>
          </cell>
          <cell r="B7464">
            <v>508603</v>
          </cell>
          <cell r="C7464" t="str">
            <v>2023-01283</v>
          </cell>
          <cell r="D7464" t="str">
            <v>MOVISTAR</v>
          </cell>
          <cell r="E7464" t="str">
            <v>DESPACHO</v>
          </cell>
          <cell r="F7464" t="str">
            <v>NORMAL</v>
          </cell>
          <cell r="G7464" t="str">
            <v>031080202301283</v>
          </cell>
          <cell r="H7464">
            <v>44959</v>
          </cell>
          <cell r="I7464" t="str">
            <v>ENTREGADO</v>
          </cell>
          <cell r="J7464">
            <v>44960</v>
          </cell>
          <cell r="K7464" t="str">
            <v xml:space="preserve">NORPHONE CAVS DAS LATACUNGA_LOURDES BRAVO </v>
          </cell>
          <cell r="L7464" t="str">
            <v>BELISARIO QUEVEDO 807 Y JUAN ABEL ECHEVERRIA  JUNTO ALMACENES LA GANGA ED. DE 3 PISOS LATACUNGA</v>
          </cell>
        </row>
        <row r="7465">
          <cell r="A7465" t="str">
            <v>2023-01284</v>
          </cell>
          <cell r="B7465">
            <v>508604</v>
          </cell>
          <cell r="C7465" t="str">
            <v>2023-01284</v>
          </cell>
          <cell r="D7465" t="str">
            <v>MOVISTAR</v>
          </cell>
          <cell r="E7465" t="str">
            <v>DESPACHO</v>
          </cell>
          <cell r="F7465" t="str">
            <v>NORMAL</v>
          </cell>
          <cell r="G7465" t="str">
            <v>031080202301284</v>
          </cell>
          <cell r="H7465">
            <v>44959</v>
          </cell>
          <cell r="I7465" t="str">
            <v>ENTREGADO</v>
          </cell>
          <cell r="J7465">
            <v>44960</v>
          </cell>
          <cell r="K7465" t="str">
            <v xml:space="preserve">NORPHONE CAVS DAS SANTO DOMINGO_LOURDES BRAVO </v>
          </cell>
          <cell r="L7465" t="str">
            <v>29 DE MAYO Y LATACUNGA A LADO DEL POLLO GUS SANTO DOMINGO</v>
          </cell>
        </row>
        <row r="7466">
          <cell r="A7466" t="str">
            <v>2023-01285</v>
          </cell>
          <cell r="B7466">
            <v>508605</v>
          </cell>
          <cell r="C7466" t="str">
            <v>2023-01285</v>
          </cell>
          <cell r="D7466" t="str">
            <v>MOVISTAR</v>
          </cell>
          <cell r="E7466" t="str">
            <v>DESPACHO</v>
          </cell>
          <cell r="F7466" t="str">
            <v>NORMAL</v>
          </cell>
          <cell r="G7466" t="str">
            <v>FT83785</v>
          </cell>
          <cell r="H7466">
            <v>44959</v>
          </cell>
          <cell r="I7466" t="str">
            <v>ENTREGADO</v>
          </cell>
          <cell r="J7466">
            <v>44960</v>
          </cell>
          <cell r="K7466" t="str">
            <v xml:space="preserve">NORPHONE CAVS DAS TUMBACO_LOURDES BRAVO </v>
          </cell>
          <cell r="L7466" t="str">
            <v xml:space="preserve">AV INTEROCEANICA Y JUAN MONTALVO JUNTO A PRODUBANCO CC SANTA MARIA </v>
          </cell>
        </row>
        <row r="7467">
          <cell r="A7467" t="str">
            <v>2023-01286</v>
          </cell>
          <cell r="B7467">
            <v>508606</v>
          </cell>
          <cell r="C7467" t="str">
            <v>2023-01286</v>
          </cell>
          <cell r="D7467" t="str">
            <v>MOVISTAR</v>
          </cell>
          <cell r="E7467" t="str">
            <v>DESPACHO</v>
          </cell>
          <cell r="F7467" t="str">
            <v>NORMAL</v>
          </cell>
          <cell r="G7467" t="str">
            <v>031080202301286</v>
          </cell>
          <cell r="H7467">
            <v>44959</v>
          </cell>
          <cell r="I7467" t="str">
            <v>ENTREGADO</v>
          </cell>
          <cell r="J7467">
            <v>44960</v>
          </cell>
          <cell r="K7467" t="str">
            <v>NORPHONE CAYAMBE_PAOLA MORAN</v>
          </cell>
          <cell r="L7467" t="str">
            <v>GRAN AKI AV RESTAURACION Y JUNIN LOCAL ESQUINERO CAYAMBE</v>
          </cell>
        </row>
        <row r="7468">
          <cell r="A7468" t="str">
            <v>2023-01287</v>
          </cell>
          <cell r="B7468">
            <v>508607</v>
          </cell>
          <cell r="C7468" t="str">
            <v>2023-01287</v>
          </cell>
          <cell r="D7468" t="str">
            <v>MOVISTAR</v>
          </cell>
          <cell r="E7468" t="str">
            <v>DESPACHO</v>
          </cell>
          <cell r="F7468" t="str">
            <v>NORMAL</v>
          </cell>
          <cell r="G7468" t="str">
            <v>031080202301287</v>
          </cell>
          <cell r="H7468">
            <v>44959</v>
          </cell>
          <cell r="I7468" t="str">
            <v>ENTREGADO</v>
          </cell>
          <cell r="J7468">
            <v>44960</v>
          </cell>
          <cell r="K7468" t="str">
            <v>NORPHONE LA PLAZA IBARRA_PAOLA MORAN</v>
          </cell>
          <cell r="L7468" t="str">
            <v>LOCAL 22 Y 23 CCLA PLAZA AV MARIANO ACOSTA Y2147 Y VICTOR GOMEZ JURADO IBARRA</v>
          </cell>
        </row>
        <row r="7469">
          <cell r="A7469" t="str">
            <v>2023-01288</v>
          </cell>
          <cell r="B7469">
            <v>508608</v>
          </cell>
          <cell r="C7469" t="str">
            <v>2023-01288</v>
          </cell>
          <cell r="D7469" t="str">
            <v>MOVISTAR</v>
          </cell>
          <cell r="E7469" t="str">
            <v>DESPACHO</v>
          </cell>
          <cell r="F7469" t="str">
            <v>NORMAL</v>
          </cell>
          <cell r="G7469" t="str">
            <v>031080202301288</v>
          </cell>
          <cell r="H7469">
            <v>44959</v>
          </cell>
          <cell r="I7469" t="str">
            <v>ENTREGADO</v>
          </cell>
          <cell r="J7469">
            <v>44960</v>
          </cell>
          <cell r="K7469" t="str">
            <v>NORPHONE CHONE_LOURDES BRAVO</v>
          </cell>
          <cell r="L7469" t="str">
            <v>CENTRO CALLE PICHINCHA ENTRE CALLES WASHINGTON Y BOLIVAR A LADO DE ALMACENES ARTEFACTA</v>
          </cell>
        </row>
        <row r="7470">
          <cell r="A7470" t="str">
            <v>2023-01289</v>
          </cell>
          <cell r="B7470">
            <v>508609</v>
          </cell>
          <cell r="C7470" t="str">
            <v>2023-01289</v>
          </cell>
          <cell r="D7470" t="str">
            <v>MOVISTAR</v>
          </cell>
          <cell r="E7470" t="str">
            <v>DESPACHO</v>
          </cell>
          <cell r="F7470" t="str">
            <v>NORMAL</v>
          </cell>
          <cell r="G7470" t="str">
            <v>031080202301289</v>
          </cell>
          <cell r="H7470">
            <v>44959</v>
          </cell>
          <cell r="I7470" t="str">
            <v>ENTREGADO</v>
          </cell>
          <cell r="J7470">
            <v>44960</v>
          </cell>
          <cell r="K7470" t="str">
            <v>AGENTE AE CELISTICS EL RECREO QUITO_KLEBER GRANDA_DANY IMBAQUINGO</v>
          </cell>
          <cell r="L7470" t="str">
            <v xml:space="preserve">FRANQUICIA PEDRO VICENTE MALDONADO 510194 Y CALVAS CC RECREO OF P106 </v>
          </cell>
        </row>
        <row r="7471">
          <cell r="A7471" t="str">
            <v>2023-01244</v>
          </cell>
          <cell r="B7471">
            <v>508564</v>
          </cell>
          <cell r="C7471" t="str">
            <v>2023-01244</v>
          </cell>
          <cell r="D7471" t="str">
            <v>MOVISTAR</v>
          </cell>
          <cell r="E7471" t="str">
            <v>DESPACHO</v>
          </cell>
          <cell r="F7471" t="str">
            <v>NORMAL</v>
          </cell>
          <cell r="G7471" t="str">
            <v>031080202301244</v>
          </cell>
          <cell r="H7471">
            <v>44959</v>
          </cell>
          <cell r="I7471" t="str">
            <v>ENTREGADO</v>
          </cell>
          <cell r="J7471">
            <v>44960</v>
          </cell>
          <cell r="K7471" t="str">
            <v>CAVS SAN MARINO_CARLOS FRANCO_ERIKA GOMEZ_IAN RIVERA</v>
          </cell>
          <cell r="L7471" t="str">
            <v>AV FRANCISCO DE ORELLANA SN Y AV PLAZA DANIN</v>
          </cell>
        </row>
        <row r="7472">
          <cell r="A7472" t="str">
            <v>2023-01245</v>
          </cell>
          <cell r="B7472">
            <v>508565</v>
          </cell>
          <cell r="C7472" t="str">
            <v>2023-01245</v>
          </cell>
          <cell r="D7472" t="str">
            <v>MOVISTAR</v>
          </cell>
          <cell r="E7472" t="str">
            <v>DESPACHO</v>
          </cell>
          <cell r="F7472" t="str">
            <v>NORMAL</v>
          </cell>
          <cell r="G7472" t="str">
            <v>031080202301245</v>
          </cell>
          <cell r="H7472">
            <v>44959</v>
          </cell>
          <cell r="I7472" t="str">
            <v>ENTREGADO</v>
          </cell>
          <cell r="J7472">
            <v>44960</v>
          </cell>
          <cell r="K7472" t="str">
            <v>CAV MALL DEL PACIFICO_Maria Fernanda Carvajal Reinoso</v>
          </cell>
          <cell r="L7472" t="str">
            <v>Avenida Malecon y Calle 23 , Centro Comercial Mall del Pacifico, Local PB -057-058</v>
          </cell>
        </row>
        <row r="7473">
          <cell r="A7473" t="str">
            <v>2023-01246</v>
          </cell>
          <cell r="B7473">
            <v>508566</v>
          </cell>
          <cell r="C7473" t="str">
            <v>2023-01246</v>
          </cell>
          <cell r="D7473" t="str">
            <v>MOVISTAR</v>
          </cell>
          <cell r="E7473" t="str">
            <v>DESPACHO</v>
          </cell>
          <cell r="F7473" t="str">
            <v>NORMAL</v>
          </cell>
          <cell r="G7473" t="str">
            <v>IC6414</v>
          </cell>
          <cell r="H7473">
            <v>44959</v>
          </cell>
          <cell r="I7473" t="str">
            <v>ENTREGADO</v>
          </cell>
          <cell r="J7473">
            <v>44960</v>
          </cell>
          <cell r="K7473" t="str">
            <v>CAVS MALL DEL RIO_SANTIAGO IVAN PINEDA BERMEO_ALIRIO JOSE BRICENO RIVAS</v>
          </cell>
          <cell r="L7473" t="str">
            <v>AV FELIPE II LB86 Y CIRCUNVALACION SUR CC MALL DEL RIO</v>
          </cell>
        </row>
        <row r="7474">
          <cell r="A7474" t="str">
            <v>2023-01247</v>
          </cell>
          <cell r="B7474">
            <v>508567</v>
          </cell>
          <cell r="C7474" t="str">
            <v>2023-01247</v>
          </cell>
          <cell r="D7474" t="str">
            <v>MOVISTAR</v>
          </cell>
          <cell r="E7474" t="str">
            <v>DESPACHO</v>
          </cell>
          <cell r="F7474" t="str">
            <v>NORMAL</v>
          </cell>
          <cell r="G7474" t="str">
            <v>FTR45991</v>
          </cell>
          <cell r="H7474">
            <v>44959</v>
          </cell>
          <cell r="I7474" t="str">
            <v>ENTREGADO</v>
          </cell>
          <cell r="J7474">
            <v>44959</v>
          </cell>
          <cell r="K7474" t="str">
            <v>CAVS QUICENTRO_KLEVER ANDRES REA BARRERA_ESTEBAN ALEJANDRO JIMENEZ ORTIZ</v>
          </cell>
          <cell r="L7474" t="str">
            <v>AV 6 DE DICIEMBRE NOP104 Y NACIONES UNIDAS CQUICENTRO SHOPPING PLANTA ALTA LOCAL 9</v>
          </cell>
        </row>
        <row r="7475">
          <cell r="A7475" t="str">
            <v>2023-01248</v>
          </cell>
          <cell r="B7475">
            <v>508568</v>
          </cell>
          <cell r="C7475" t="str">
            <v>2023-01248</v>
          </cell>
          <cell r="D7475" t="str">
            <v>MOVISTAR</v>
          </cell>
          <cell r="E7475" t="str">
            <v>DESPACHO</v>
          </cell>
          <cell r="F7475" t="str">
            <v>NORMAL</v>
          </cell>
          <cell r="G7475" t="str">
            <v>IC6411</v>
          </cell>
          <cell r="H7475">
            <v>44959</v>
          </cell>
          <cell r="I7475" t="str">
            <v>ENTREGADO</v>
          </cell>
          <cell r="J7475">
            <v>44960</v>
          </cell>
          <cell r="K7475" t="str">
            <v>OC OPTIMUSCELL_ANA LUCIA MOGROVEJO AZANZA</v>
          </cell>
          <cell r="L7475" t="str">
            <v>LUIS CORDERO 7100 Y PRESIDENTE CORDOVA ESQUINA JUNTO A LA CASA DE LA CULTURA FRENTE A LOS BOMBEROS</v>
          </cell>
        </row>
        <row r="7476">
          <cell r="A7476" t="str">
            <v>2023-01249</v>
          </cell>
          <cell r="B7476">
            <v>508569</v>
          </cell>
          <cell r="C7476" t="str">
            <v>2023-01249</v>
          </cell>
          <cell r="D7476" t="str">
            <v>MOVISTAR</v>
          </cell>
          <cell r="E7476" t="str">
            <v>DESPACHO</v>
          </cell>
          <cell r="F7476" t="str">
            <v>NORMAL</v>
          </cell>
          <cell r="G7476" t="str">
            <v>031080202301249</v>
          </cell>
          <cell r="H7476">
            <v>44959</v>
          </cell>
          <cell r="I7476" t="str">
            <v>ENTREGADO</v>
          </cell>
          <cell r="J7476">
            <v>44961</v>
          </cell>
          <cell r="K7476" t="str">
            <v>CC PASEO SHOPPING (DANICELL)_DANIELA BARRAZUETA</v>
          </cell>
          <cell r="L7476" t="str">
            <v>DV VIA MACHALA – PASAJE EN EL KM 1 ½ CENTRO COMERCIAL PASEO SHOPPING MACHALA MACHALA EL ORO</v>
          </cell>
        </row>
        <row r="7477">
          <cell r="A7477" t="str">
            <v>2023-01250</v>
          </cell>
          <cell r="B7477">
            <v>508570</v>
          </cell>
          <cell r="C7477" t="str">
            <v>2023-01250</v>
          </cell>
          <cell r="D7477" t="str">
            <v>MOVISTAR</v>
          </cell>
          <cell r="E7477" t="str">
            <v>DESPACHO</v>
          </cell>
          <cell r="F7477" t="str">
            <v>NORMAL</v>
          </cell>
          <cell r="G7477" t="str">
            <v>031080202301250</v>
          </cell>
          <cell r="H7477">
            <v>44959</v>
          </cell>
          <cell r="I7477" t="str">
            <v>ENTREGADO</v>
          </cell>
          <cell r="J7477">
            <v>44960</v>
          </cell>
          <cell r="K7477" t="str">
            <v>ISLA DANICELL PASEO SHOPPING MACHALA_Ana Isabel Gomez Arce</v>
          </cell>
          <cell r="L7477" t="str">
            <v>Ave. 25 de Junio Km 1 y 12 via PSJ., C.C. Paseo Shopping Machala, Isla movistar frente a Pharmacys</v>
          </cell>
        </row>
        <row r="7478">
          <cell r="A7478" t="str">
            <v>2023-01251</v>
          </cell>
          <cell r="B7478">
            <v>508571</v>
          </cell>
          <cell r="C7478" t="str">
            <v>2023-01251</v>
          </cell>
          <cell r="D7478" t="str">
            <v>MOVISTAR</v>
          </cell>
          <cell r="E7478" t="str">
            <v>DESPACHO</v>
          </cell>
          <cell r="F7478" t="str">
            <v>NORMAL</v>
          </cell>
          <cell r="G7478" t="str">
            <v>031080202301251</v>
          </cell>
          <cell r="H7478">
            <v>44959</v>
          </cell>
          <cell r="I7478" t="str">
            <v>ENTREGADO</v>
          </cell>
          <cell r="J7478">
            <v>44960</v>
          </cell>
          <cell r="K7478" t="str">
            <v>AGENTE AE CELISTICS SAN LUIS_KLEBER GRANDA_DANY IMBAQUINGO</v>
          </cell>
          <cell r="L7478" t="str">
            <v xml:space="preserve">CAVS PREMIUM AUTOPISTA GRAL RUMINAHUI Y AV SAN LUIS  </v>
          </cell>
        </row>
        <row r="7479">
          <cell r="A7479" t="str">
            <v>2023-01252</v>
          </cell>
          <cell r="B7479">
            <v>508572</v>
          </cell>
          <cell r="C7479" t="str">
            <v>2023-01252</v>
          </cell>
          <cell r="D7479" t="str">
            <v>MOVISTAR</v>
          </cell>
          <cell r="E7479" t="str">
            <v>DESPACHO</v>
          </cell>
          <cell r="F7479" t="str">
            <v>NORMAL</v>
          </cell>
          <cell r="G7479" t="str">
            <v>031080202301252</v>
          </cell>
          <cell r="H7479">
            <v>44959</v>
          </cell>
          <cell r="I7479" t="str">
            <v>ENTREGADO</v>
          </cell>
          <cell r="J7479">
            <v>44960</v>
          </cell>
          <cell r="K7479" t="str">
            <v>PDV QUICENTRO SUR (XPERTO.NET)_XIMENA GIRALDO</v>
          </cell>
          <cell r="L7479" t="str">
            <v xml:space="preserve">AV MORAN VALVERDE C C QUICENTRO SUR LOCAL  188 NIVEL 1 JUNTO A LAN </v>
          </cell>
        </row>
        <row r="7480">
          <cell r="A7480" t="str">
            <v>2023-01253</v>
          </cell>
          <cell r="B7480">
            <v>508573</v>
          </cell>
          <cell r="C7480" t="str">
            <v>2023-01253</v>
          </cell>
          <cell r="D7480" t="str">
            <v>MOVISTAR</v>
          </cell>
          <cell r="E7480" t="str">
            <v>DESPACHO</v>
          </cell>
          <cell r="F7480" t="str">
            <v>NORMAL</v>
          </cell>
          <cell r="G7480" t="str">
            <v>031080202301253</v>
          </cell>
          <cell r="H7480">
            <v>44959</v>
          </cell>
          <cell r="I7480" t="str">
            <v>ENTREGADO</v>
          </cell>
          <cell r="J7480">
            <v>44960</v>
          </cell>
          <cell r="K7480" t="str">
            <v>AE CELISTICS QUICENTRO SUR_KLEBER GRANDA_DANY IMBAQUINGO</v>
          </cell>
          <cell r="L7480" t="str">
            <v xml:space="preserve">MORAN VALVERDE Y TENIENTE HUGO ORTIZ CC QUICENTRO SHOPPING SUR N 1 LOCAL 91 – 92 JUNTO A MEGAMAXI </v>
          </cell>
        </row>
        <row r="7481">
          <cell r="A7481" t="str">
            <v>2023-01254</v>
          </cell>
          <cell r="B7481">
            <v>508574</v>
          </cell>
          <cell r="C7481" t="str">
            <v>2023-01254</v>
          </cell>
          <cell r="D7481" t="str">
            <v>MOVISTAR</v>
          </cell>
          <cell r="E7481" t="str">
            <v>DESPACHO</v>
          </cell>
          <cell r="F7481" t="str">
            <v>NORMAL</v>
          </cell>
          <cell r="G7481" t="str">
            <v>031080202301254</v>
          </cell>
          <cell r="H7481">
            <v>44959</v>
          </cell>
          <cell r="I7481" t="str">
            <v>ENTREGADO</v>
          </cell>
          <cell r="J7481">
            <v>44960</v>
          </cell>
          <cell r="K7481" t="str">
            <v>AE CELISTICS PORTAL SHOPPING_KLEBER GRANDA_DANY IMBAQUINGO</v>
          </cell>
          <cell r="L7481" t="str">
            <v xml:space="preserve">GALO PLAZA LASSO Y AV SIMON BOLIVAR CC PORTAL SHOPPING TERCER PISO P350 LOCAL MOVISTAR </v>
          </cell>
        </row>
        <row r="7482">
          <cell r="A7482" t="str">
            <v>2023-01255</v>
          </cell>
          <cell r="B7482">
            <v>508575</v>
          </cell>
          <cell r="C7482" t="str">
            <v>2023-01255</v>
          </cell>
          <cell r="D7482" t="str">
            <v>MOVISTAR</v>
          </cell>
          <cell r="E7482" t="str">
            <v>DESPACHO</v>
          </cell>
          <cell r="F7482" t="str">
            <v>NORMAL</v>
          </cell>
          <cell r="G7482" t="str">
            <v>031080202301255</v>
          </cell>
          <cell r="H7482">
            <v>44959</v>
          </cell>
          <cell r="I7482" t="str">
            <v>ENTREGADO</v>
          </cell>
          <cell r="J7482">
            <v>44960</v>
          </cell>
          <cell r="K7482" t="str">
            <v>AE CELISTICS CCI_KLEBER GRANDA_DANY IMBAQUINGO</v>
          </cell>
          <cell r="L7482" t="str">
            <v>AV AMAZONAS Y NACIONES UNIDAS CENTRO COMERCIAL INAQUITO LC 223 224</v>
          </cell>
        </row>
        <row r="7483">
          <cell r="A7483" t="str">
            <v>2023-01256</v>
          </cell>
          <cell r="B7483">
            <v>508576</v>
          </cell>
          <cell r="C7483" t="str">
            <v>2023-01256</v>
          </cell>
          <cell r="D7483" t="str">
            <v>MOVISTAR</v>
          </cell>
          <cell r="E7483" t="str">
            <v>DESPACHO</v>
          </cell>
          <cell r="F7483" t="str">
            <v>NORMAL</v>
          </cell>
          <cell r="G7483" t="str">
            <v>031080202301256</v>
          </cell>
          <cell r="H7483">
            <v>44959</v>
          </cell>
          <cell r="I7483" t="str">
            <v>ENTREGADO</v>
          </cell>
          <cell r="J7483">
            <v>44960</v>
          </cell>
          <cell r="K7483" t="str">
            <v>CELISTICS CAVS DAS AMBATO CENTRO_KLEBER GRANDA_DANY IMBAQUINGO</v>
          </cell>
          <cell r="L7483" t="str">
            <v>CALLE SUCRE ENTRE CALLE MERA Y MARTINEZ N 750</v>
          </cell>
        </row>
        <row r="7484">
          <cell r="A7484" t="str">
            <v>2023-01257</v>
          </cell>
          <cell r="B7484">
            <v>508577</v>
          </cell>
          <cell r="C7484" t="str">
            <v>2023-01257</v>
          </cell>
          <cell r="D7484" t="str">
            <v>MOVISTAR</v>
          </cell>
          <cell r="E7484" t="str">
            <v>DESPACHO</v>
          </cell>
          <cell r="F7484" t="str">
            <v>NORMAL</v>
          </cell>
          <cell r="G7484" t="str">
            <v>031080202301257</v>
          </cell>
          <cell r="H7484">
            <v>44959</v>
          </cell>
          <cell r="I7484" t="str">
            <v>ENTREGADO</v>
          </cell>
          <cell r="J7484">
            <v>44960</v>
          </cell>
          <cell r="K7484" t="str">
            <v>AGENTE AE CELISTICS MALL DE LOS ANDES_KLEBER GRANDA_DANY IMBAQUINGO</v>
          </cell>
          <cell r="L7484" t="str">
            <v>Av. Atahualpa y Victor Hugo, Centro Comercial Mall de los Andes Local #120.</v>
          </cell>
        </row>
        <row r="7485">
          <cell r="A7485" t="str">
            <v>2023-01258</v>
          </cell>
          <cell r="B7485">
            <v>508578</v>
          </cell>
          <cell r="C7485" t="str">
            <v>2023-01258</v>
          </cell>
          <cell r="D7485" t="str">
            <v>MOVISTAR</v>
          </cell>
          <cell r="E7485" t="str">
            <v>DESPACHO</v>
          </cell>
          <cell r="F7485" t="str">
            <v>NORMAL</v>
          </cell>
          <cell r="G7485" t="str">
            <v>031080202301258</v>
          </cell>
          <cell r="H7485">
            <v>44959</v>
          </cell>
          <cell r="I7485" t="str">
            <v>ENTREGADO</v>
          </cell>
          <cell r="J7485">
            <v>44960</v>
          </cell>
          <cell r="K7485" t="str">
            <v>AE CELISTICS MALTERIA LATACUNGA_MARIA JOSE TOBAR ZAMBRANO</v>
          </cell>
          <cell r="L7485" t="str">
            <v>AV. ELOY ALFARO ENTRE CALLE GATAZO Y AV. MARCO AURELIO SUBIA, CENTRO COMERCIAL LA MALTERIA PLAZA, PLANTA BAJA, LOCAL PB-007</v>
          </cell>
        </row>
        <row r="7486">
          <cell r="A7486" t="str">
            <v>FACT_2023_50</v>
          </cell>
          <cell r="B7486">
            <v>508563</v>
          </cell>
          <cell r="C7486" t="str">
            <v>FACT_2023_50</v>
          </cell>
          <cell r="D7486" t="str">
            <v>FACTOR</v>
          </cell>
          <cell r="E7486" t="str">
            <v>DESPACHO</v>
          </cell>
          <cell r="F7486" t="str">
            <v>NORMAL</v>
          </cell>
          <cell r="G7486" t="str">
            <v>031002004233421</v>
          </cell>
          <cell r="H7486">
            <v>44959</v>
          </cell>
          <cell r="I7486" t="str">
            <v>ENTREGADO</v>
          </cell>
          <cell r="J7486">
            <v>44960</v>
          </cell>
          <cell r="K7486" t="str">
            <v>IMPOFACTOR IBARRA</v>
          </cell>
          <cell r="L7486" t="str">
            <v>AV MARIANO ACOSTA # 1 Y LUIS JARAMILLO PEREZ</v>
          </cell>
        </row>
        <row r="7487">
          <cell r="A7487" t="str">
            <v>FACT_2023_49</v>
          </cell>
          <cell r="B7487">
            <v>508562</v>
          </cell>
          <cell r="C7487" t="str">
            <v>FACT_2023_49</v>
          </cell>
          <cell r="D7487" t="str">
            <v>FACTOR</v>
          </cell>
          <cell r="E7487" t="str">
            <v>DESPACHO</v>
          </cell>
          <cell r="F7487" t="str">
            <v>NORMAL</v>
          </cell>
          <cell r="G7487" t="str">
            <v>FT83698</v>
          </cell>
          <cell r="H7487">
            <v>44959</v>
          </cell>
          <cell r="I7487" t="str">
            <v>ENTREGADO</v>
          </cell>
          <cell r="J7487">
            <v>44960</v>
          </cell>
          <cell r="K7487" t="str">
            <v>E MAULME</v>
          </cell>
          <cell r="L7487" t="str">
            <v>AV DE LAS AMERICAS 795 Y CALLE 13 A FRENTE A LA</v>
          </cell>
        </row>
        <row r="7488">
          <cell r="A7488" t="str">
            <v>FACT_2023_48</v>
          </cell>
          <cell r="B7488">
            <v>508561</v>
          </cell>
          <cell r="C7488" t="str">
            <v>FACT_2023_48</v>
          </cell>
          <cell r="D7488" t="str">
            <v>FACTOR</v>
          </cell>
          <cell r="E7488" t="str">
            <v>DESPACHO</v>
          </cell>
          <cell r="F7488" t="str">
            <v>NORMAL</v>
          </cell>
          <cell r="G7488" t="str">
            <v>FT83697</v>
          </cell>
          <cell r="H7488">
            <v>44959</v>
          </cell>
          <cell r="I7488" t="str">
            <v>ENTREGADO</v>
          </cell>
          <cell r="J7488">
            <v>44960</v>
          </cell>
          <cell r="K7488" t="str">
            <v>PROAUTO CARAPUNGO</v>
          </cell>
          <cell r="L7488" t="str">
            <v>CARAPUNGO, AV. SIMÓN BOLÍVAR Y PANAMERICANA NORTE.</v>
          </cell>
        </row>
        <row r="7489">
          <cell r="A7489" t="str">
            <v>FACT_2023_47</v>
          </cell>
          <cell r="B7489">
            <v>508560</v>
          </cell>
          <cell r="C7489" t="str">
            <v>FACT_2023_47</v>
          </cell>
          <cell r="D7489" t="str">
            <v>FACTOR</v>
          </cell>
          <cell r="E7489" t="str">
            <v>DESPACHO</v>
          </cell>
          <cell r="F7489" t="str">
            <v>NORMAL</v>
          </cell>
          <cell r="G7489" t="str">
            <v>IC6383</v>
          </cell>
          <cell r="H7489">
            <v>44959</v>
          </cell>
          <cell r="I7489" t="str">
            <v>ENTREGADO</v>
          </cell>
          <cell r="J7489">
            <v>44960</v>
          </cell>
          <cell r="K7489" t="str">
            <v>MIRASOL - CUENCA</v>
          </cell>
          <cell r="L7489" t="str">
            <v>AV. ESPAÑA 2-114 Y SEBASTIAN DE BENALCAZAR</v>
          </cell>
        </row>
        <row r="7490">
          <cell r="A7490" t="str">
            <v>2023-01243</v>
          </cell>
          <cell r="B7490">
            <v>508559</v>
          </cell>
          <cell r="C7490" t="str">
            <v>2023-01243</v>
          </cell>
          <cell r="D7490" t="str">
            <v>MOVISTAR</v>
          </cell>
          <cell r="E7490" t="str">
            <v>DESPACHO</v>
          </cell>
          <cell r="F7490" t="str">
            <v>NORMAL</v>
          </cell>
          <cell r="G7490" t="str">
            <v>FT83812</v>
          </cell>
          <cell r="H7490">
            <v>44959</v>
          </cell>
          <cell r="I7490" t="str">
            <v>ENTREGADO</v>
          </cell>
          <cell r="J7490">
            <v>44960</v>
          </cell>
          <cell r="K7490" t="str">
            <v>GUSTAVO ADOLFO TONATO CRESPATA_GUSTAVO ADOLFO TONATO CRESPATA</v>
          </cell>
          <cell r="L7490" t="str">
            <v>URB. LA HERRADURA. AV. JUAN TANCA MARENGO # 24. MZ 9. EMPRESA QUICKER. FRENTE A ECOMUNDO.</v>
          </cell>
        </row>
        <row r="7491">
          <cell r="A7491" t="str">
            <v>2023-01242</v>
          </cell>
          <cell r="B7491">
            <v>508558</v>
          </cell>
          <cell r="C7491" t="str">
            <v>2023-01242</v>
          </cell>
          <cell r="D7491" t="str">
            <v>MOVISTAR</v>
          </cell>
          <cell r="E7491" t="str">
            <v>DESPACHO</v>
          </cell>
          <cell r="F7491" t="str">
            <v>NORMAL</v>
          </cell>
          <cell r="G7491" t="str">
            <v>FT83642</v>
          </cell>
          <cell r="H7491">
            <v>44959</v>
          </cell>
          <cell r="I7491" t="str">
            <v>ENTREGADO</v>
          </cell>
          <cell r="J7491">
            <v>44960</v>
          </cell>
          <cell r="K7491" t="str">
            <v> CTEC CONECTIVIDAD &amp; TECNOLOGIA S.A_IVAN GALARZA</v>
          </cell>
          <cell r="L7491" t="str">
            <v>ELOY ALFARO Y AVIGIRAS MEGA KYWI</v>
          </cell>
        </row>
        <row r="7492">
          <cell r="A7492" t="str">
            <v>2490976</v>
          </cell>
          <cell r="B7492">
            <v>508516</v>
          </cell>
          <cell r="C7492" t="str">
            <v>2490976</v>
          </cell>
          <cell r="D7492" t="str">
            <v>MDELIVERY</v>
          </cell>
          <cell r="E7492" t="str">
            <v>DESPACHO</v>
          </cell>
          <cell r="F7492" t="str">
            <v>NORMAL</v>
          </cell>
          <cell r="G7492" t="str">
            <v>FT83663</v>
          </cell>
          <cell r="H7492">
            <v>44959</v>
          </cell>
          <cell r="I7492" t="str">
            <v>ENTREGADO</v>
          </cell>
          <cell r="J7492">
            <v>44960</v>
          </cell>
          <cell r="K7492" t="str">
            <v>TATIANA TAPIA_INSTITUTO SUPERIOR TECNOLOGICO BOLIVARIANO DE TECNOLOGIA</v>
          </cell>
          <cell r="L7492" t="str">
            <v>GUAYAS GUAYAQUIL Victor Manuel Rendon 236 Pedro Carbo UNIVERSITARIO BOLIVARIANO DE TECNOLOGIA</v>
          </cell>
        </row>
        <row r="7493">
          <cell r="A7493" t="str">
            <v>2490977</v>
          </cell>
          <cell r="B7493">
            <v>508517</v>
          </cell>
          <cell r="C7493" t="str">
            <v>2490977</v>
          </cell>
          <cell r="D7493" t="str">
            <v>MDELIVERY</v>
          </cell>
          <cell r="E7493" t="str">
            <v>DESPACHO</v>
          </cell>
          <cell r="F7493" t="str">
            <v>NORMAL</v>
          </cell>
          <cell r="G7493" t="str">
            <v>FT83659</v>
          </cell>
          <cell r="H7493">
            <v>44959</v>
          </cell>
          <cell r="I7493" t="str">
            <v>ENTREGADO</v>
          </cell>
          <cell r="J7493">
            <v>44963</v>
          </cell>
          <cell r="K7493" t="str">
            <v>Martha Garcia_ECUAPRIMAS</v>
          </cell>
          <cell r="L7493" t="str">
            <v>Villa Club Etapa Magna Mz 16 V11 y Avnda Leon Febres Cordero diagonal a la Iglesia San Alberto Magno</v>
          </cell>
        </row>
        <row r="7494">
          <cell r="A7494" t="str">
            <v>2490978</v>
          </cell>
          <cell r="B7494">
            <v>508518</v>
          </cell>
          <cell r="C7494" t="str">
            <v>2490978</v>
          </cell>
          <cell r="D7494" t="str">
            <v>MDELIVERY</v>
          </cell>
          <cell r="E7494" t="str">
            <v>DESPACHO</v>
          </cell>
          <cell r="F7494" t="str">
            <v>NORMAL</v>
          </cell>
          <cell r="G7494" t="str">
            <v>FT83617</v>
          </cell>
          <cell r="H7494">
            <v>44959</v>
          </cell>
          <cell r="I7494" t="str">
            <v>ENTREGADO</v>
          </cell>
          <cell r="J7494">
            <v>44960</v>
          </cell>
          <cell r="K7494" t="str">
            <v>JAVIER BALLADARES_YESENIA ELIZABETH DE LA CRUZ CHINACHI</v>
          </cell>
          <cell r="L7494" t="str">
            <v xml:space="preserve"> AUTOPISTA GENERAL RUMINAHUI KM 2 1 2 SECTOR ANTIGUO PEAJE VIA AL VALLE DE LOS CHILLOS ENTREGAR EN EL LOCAL DE LICORES A DOMICILIO QUITO DRINKS Antes de la Cevicheria La Gaviota Azul </v>
          </cell>
        </row>
        <row r="7495">
          <cell r="A7495" t="str">
            <v>2490979</v>
          </cell>
          <cell r="B7495">
            <v>508519</v>
          </cell>
          <cell r="C7495" t="str">
            <v>2490979</v>
          </cell>
          <cell r="D7495" t="str">
            <v>MDELIVERY</v>
          </cell>
          <cell r="E7495" t="str">
            <v>DESPACHO</v>
          </cell>
          <cell r="F7495" t="str">
            <v>NORMAL</v>
          </cell>
          <cell r="G7495" t="str">
            <v>FT83668</v>
          </cell>
          <cell r="H7495">
            <v>44959</v>
          </cell>
          <cell r="I7495" t="str">
            <v>ENTREGADO</v>
          </cell>
          <cell r="J7495">
            <v>44960</v>
          </cell>
          <cell r="K7495" t="str">
            <v xml:space="preserve">ANDREA PALACIOS_BOPACOMPANY S A </v>
          </cell>
          <cell r="L7495" t="str">
            <v>OFIC 10AV JERONIMO AVILES Y EMMA ORTIZ BERMEO EDIF INVERNADERO 3ER PISO OFIC 202</v>
          </cell>
        </row>
        <row r="7496">
          <cell r="A7496" t="str">
            <v>2490980</v>
          </cell>
          <cell r="B7496">
            <v>508520</v>
          </cell>
          <cell r="C7496" t="str">
            <v>2490980</v>
          </cell>
          <cell r="D7496" t="str">
            <v>MDELIVERY</v>
          </cell>
          <cell r="E7496" t="str">
            <v>DESPACHO</v>
          </cell>
          <cell r="F7496" t="str">
            <v>NORMAL</v>
          </cell>
          <cell r="G7496" t="str">
            <v>FT83638</v>
          </cell>
          <cell r="H7496">
            <v>44959</v>
          </cell>
          <cell r="I7496" t="str">
            <v>ENTREGADO</v>
          </cell>
          <cell r="J7496">
            <v>44960</v>
          </cell>
          <cell r="K7496" t="str">
            <v xml:space="preserve">JESUS CRESPO_COMERCIALIZADORA TRAMA COLOR MULTITEXTIL CIA LTDA </v>
          </cell>
          <cell r="L7496" t="str">
            <v>POMASQUI AUTOPISTA MANUEL CORDOVA GALARZA N3 843 ENTRADA DE GALPONES MADEVAL</v>
          </cell>
        </row>
        <row r="7497">
          <cell r="A7497" t="str">
            <v>2490982</v>
          </cell>
          <cell r="B7497">
            <v>508521</v>
          </cell>
          <cell r="C7497" t="str">
            <v>2490982</v>
          </cell>
          <cell r="D7497" t="str">
            <v>MDELIVERY</v>
          </cell>
          <cell r="E7497" t="str">
            <v>DESPACHO</v>
          </cell>
          <cell r="F7497" t="str">
            <v>NORMAL</v>
          </cell>
          <cell r="G7497" t="str">
            <v>IC6398</v>
          </cell>
          <cell r="H7497">
            <v>44959</v>
          </cell>
          <cell r="I7497" t="str">
            <v>ENTREGADO</v>
          </cell>
          <cell r="J7497">
            <v>44960</v>
          </cell>
          <cell r="K7497" t="str">
            <v>JUAN LOZANO_INDIAN MOTOS INMOT S A</v>
          </cell>
          <cell r="L7497" t="str">
            <v>AV GRAN COLOMBIA 22 2680Y UNIDAD NACIONAL</v>
          </cell>
        </row>
        <row r="7498">
          <cell r="A7498" t="str">
            <v>2490985</v>
          </cell>
          <cell r="B7498">
            <v>508522</v>
          </cell>
          <cell r="C7498" t="str">
            <v>2490985</v>
          </cell>
          <cell r="D7498" t="str">
            <v>MDELIVERY</v>
          </cell>
          <cell r="E7498" t="str">
            <v>DESPACHO</v>
          </cell>
          <cell r="F7498" t="str">
            <v>NORMAL</v>
          </cell>
          <cell r="G7498" t="str">
            <v>FT83643</v>
          </cell>
          <cell r="H7498">
            <v>44959</v>
          </cell>
          <cell r="I7498" t="str">
            <v>ENTREGADO</v>
          </cell>
          <cell r="J7498">
            <v>44964</v>
          </cell>
          <cell r="K7498" t="str">
            <v>JOHANNA GALARZA MAYRA PUSDA_PROVEFARMA</v>
          </cell>
          <cell r="L7498" t="str">
            <v>CooporaciOn GPF Av de los Shyris KM 5 1 2 Via AmaguaNa BODEGAS DE PROVEFARMA</v>
          </cell>
        </row>
        <row r="7499">
          <cell r="A7499" t="str">
            <v>2491000</v>
          </cell>
          <cell r="B7499">
            <v>508523</v>
          </cell>
          <cell r="C7499" t="str">
            <v>2491000</v>
          </cell>
          <cell r="D7499" t="str">
            <v>MDELIVERY</v>
          </cell>
          <cell r="E7499" t="str">
            <v>DESPACHO</v>
          </cell>
          <cell r="F7499" t="str">
            <v>NORMAL</v>
          </cell>
          <cell r="G7499" t="str">
            <v>031080002491000</v>
          </cell>
          <cell r="H7499">
            <v>44959</v>
          </cell>
          <cell r="I7499" t="str">
            <v>ENTREGADO</v>
          </cell>
          <cell r="J7499">
            <v>44960</v>
          </cell>
          <cell r="K7499" t="str">
            <v>TANIA MARTINEZ_ECUAPRIMAS</v>
          </cell>
          <cell r="L7499" t="str">
            <v xml:space="preserve">KM 12 5 VIA A DAULE LOTIZACION LOS RANCHOS ATRaS DE ECUASAL Galapesca </v>
          </cell>
        </row>
        <row r="7500">
          <cell r="A7500" t="str">
            <v>2491001</v>
          </cell>
          <cell r="B7500">
            <v>508524</v>
          </cell>
          <cell r="C7500" t="str">
            <v>2491001</v>
          </cell>
          <cell r="D7500" t="str">
            <v>MDELIVERY</v>
          </cell>
          <cell r="E7500" t="str">
            <v>DESPACHO</v>
          </cell>
          <cell r="F7500" t="str">
            <v>NORMAL</v>
          </cell>
          <cell r="G7500" t="str">
            <v>FT83636</v>
          </cell>
          <cell r="H7500">
            <v>44959</v>
          </cell>
          <cell r="I7500" t="str">
            <v>ENTREGADO</v>
          </cell>
          <cell r="J7500">
            <v>44963</v>
          </cell>
          <cell r="K7500" t="str">
            <v xml:space="preserve">Ximena Medrano_NOVOPAN DEL ECUADOR S A </v>
          </cell>
          <cell r="L7500" t="str">
            <v>Via la troncal Distrital E35 entre Pifo y Sangolqui</v>
          </cell>
        </row>
        <row r="7501">
          <cell r="A7501" t="str">
            <v>2491002</v>
          </cell>
          <cell r="B7501">
            <v>508525</v>
          </cell>
          <cell r="C7501" t="str">
            <v>2491002</v>
          </cell>
          <cell r="D7501" t="str">
            <v>MDELIVERY</v>
          </cell>
          <cell r="E7501" t="str">
            <v>DESPACHO</v>
          </cell>
          <cell r="F7501" t="str">
            <v>NORMAL</v>
          </cell>
          <cell r="G7501" t="str">
            <v>FT83608</v>
          </cell>
          <cell r="H7501">
            <v>44959</v>
          </cell>
          <cell r="I7501" t="str">
            <v>ENTREGADO</v>
          </cell>
          <cell r="J7501">
            <v>44960</v>
          </cell>
          <cell r="K7501" t="str">
            <v xml:space="preserve">Ana Rodriguez_ERNST Y YOUNG ECUADOR E Y Y CIA LTDA </v>
          </cell>
          <cell r="L7501" t="str">
            <v>Inglaterra E3 266 y Av Amazonas edf Stratta piso 11</v>
          </cell>
        </row>
        <row r="7502">
          <cell r="A7502" t="str">
            <v>2491007</v>
          </cell>
          <cell r="B7502">
            <v>508526</v>
          </cell>
          <cell r="C7502" t="str">
            <v>2491007</v>
          </cell>
          <cell r="D7502" t="str">
            <v>MDELIVERY</v>
          </cell>
          <cell r="E7502" t="str">
            <v>DESPACHO</v>
          </cell>
          <cell r="F7502" t="str">
            <v>NORMAL</v>
          </cell>
          <cell r="G7502" t="str">
            <v>FT83649</v>
          </cell>
          <cell r="H7502">
            <v>44959</v>
          </cell>
          <cell r="I7502" t="str">
            <v>ENTREGADO</v>
          </cell>
          <cell r="J7502">
            <v>44960</v>
          </cell>
          <cell r="K7502" t="str">
            <v>Nefi Trujillo_IGLESIA DE JESUCRISTO DE LOS SANTOS DE LOS ULTIMOS DIAS EN EL ECUADOR</v>
          </cell>
          <cell r="L7502" t="str">
            <v>Colon E8 71 entre Diego de Almagro y Yanez Pinzon</v>
          </cell>
        </row>
        <row r="7503">
          <cell r="A7503" t="str">
            <v>2491017</v>
          </cell>
          <cell r="B7503">
            <v>508527</v>
          </cell>
          <cell r="C7503" t="str">
            <v>2491017</v>
          </cell>
          <cell r="D7503" t="str">
            <v>MDELIVERY</v>
          </cell>
          <cell r="E7503" t="str">
            <v>DESPACHO</v>
          </cell>
          <cell r="F7503" t="str">
            <v>NORMAL</v>
          </cell>
          <cell r="G7503" t="str">
            <v>FT83667 / 031080002491017</v>
          </cell>
          <cell r="H7503">
            <v>44959</v>
          </cell>
          <cell r="I7503" t="str">
            <v>ENTREGADO</v>
          </cell>
          <cell r="J7503">
            <v>44965</v>
          </cell>
          <cell r="K7503" t="str">
            <v>COLON ALFONSO SOLEDISPA OCHOA_COLON ALFONSO SOLEDISPA OCHOA</v>
          </cell>
          <cell r="L7503" t="str">
            <v>AVENIDA LATACUNGA Y COJIMIES EN EL CEMENTERIO VIEJO DE PASCUAL</v>
          </cell>
        </row>
        <row r="7504">
          <cell r="A7504" t="str">
            <v>2491018</v>
          </cell>
          <cell r="B7504">
            <v>508528</v>
          </cell>
          <cell r="C7504" t="str">
            <v>2491018</v>
          </cell>
          <cell r="D7504" t="str">
            <v>MDELIVERY</v>
          </cell>
          <cell r="E7504" t="str">
            <v>DESPACHO</v>
          </cell>
          <cell r="F7504" t="str">
            <v>NORMAL</v>
          </cell>
          <cell r="G7504" t="str">
            <v>FT83639</v>
          </cell>
          <cell r="H7504">
            <v>44959</v>
          </cell>
          <cell r="I7504" t="str">
            <v>ENTREGADO</v>
          </cell>
          <cell r="J7504">
            <v>44960</v>
          </cell>
          <cell r="K7504" t="str">
            <v>ISABEL SAMANIEGO_NESTLE ECUADOR S A</v>
          </cell>
          <cell r="L7504" t="str">
            <v>AV SIMON BOLIVAR S N Y VIA A NAYON COMPLEJO CORPORATIVO EKOPARK TORRE 2</v>
          </cell>
        </row>
        <row r="7505">
          <cell r="A7505" t="str">
            <v>2491019</v>
          </cell>
          <cell r="B7505">
            <v>508529</v>
          </cell>
          <cell r="C7505" t="str">
            <v>2491019</v>
          </cell>
          <cell r="D7505" t="str">
            <v>MDELIVERY</v>
          </cell>
          <cell r="E7505" t="str">
            <v>DESPACHO</v>
          </cell>
          <cell r="F7505" t="str">
            <v>NORMAL</v>
          </cell>
          <cell r="G7505" t="str">
            <v>FT83661</v>
          </cell>
          <cell r="H7505">
            <v>44959</v>
          </cell>
          <cell r="I7505" t="str">
            <v>ENTREGADO</v>
          </cell>
          <cell r="J7505">
            <v>44960</v>
          </cell>
          <cell r="K7505" t="str">
            <v>CRISTIAN CASTRO_DINERS CLUB DEL ECUADOR S A DINERS CLUB DEL ECUADOR S A</v>
          </cell>
          <cell r="L7505" t="str">
            <v xml:space="preserve">Victor Emilio Estrada y Lomas Edificio Diners club Gye </v>
          </cell>
        </row>
        <row r="7506">
          <cell r="A7506" t="str">
            <v>2491025</v>
          </cell>
          <cell r="B7506">
            <v>508530</v>
          </cell>
          <cell r="C7506" t="str">
            <v>2491025</v>
          </cell>
          <cell r="D7506" t="str">
            <v>MDELIVERY</v>
          </cell>
          <cell r="E7506" t="str">
            <v>DESPACHO</v>
          </cell>
          <cell r="F7506" t="str">
            <v>NORMAL</v>
          </cell>
          <cell r="G7506" t="str">
            <v>031080002491025</v>
          </cell>
          <cell r="H7506">
            <v>44959</v>
          </cell>
          <cell r="I7506" t="str">
            <v>ENTREGADO</v>
          </cell>
          <cell r="J7506">
            <v>44965</v>
          </cell>
          <cell r="K7506" t="str">
            <v>VERONICA LILIANA MEJIA MEZA_VERONICA LILIANA MEJIA MEZA</v>
          </cell>
          <cell r="L7506" t="str">
            <v xml:space="preserve"> Shushufindi Unidad Nacional y Pablo Malanec En farmacias economicas Las Vegas </v>
          </cell>
        </row>
        <row r="7507">
          <cell r="A7507" t="str">
            <v>2491026</v>
          </cell>
          <cell r="B7507">
            <v>508531</v>
          </cell>
          <cell r="C7507" t="str">
            <v>2491026</v>
          </cell>
          <cell r="D7507" t="str">
            <v>MDELIVERY</v>
          </cell>
          <cell r="E7507" t="str">
            <v>DESPACHO</v>
          </cell>
          <cell r="F7507" t="str">
            <v>NORMAL</v>
          </cell>
          <cell r="G7507" t="str">
            <v>FT83615</v>
          </cell>
          <cell r="H7507">
            <v>44959</v>
          </cell>
          <cell r="I7507" t="str">
            <v>ENTREGADO</v>
          </cell>
          <cell r="J7507">
            <v>44964</v>
          </cell>
          <cell r="K7507" t="str">
            <v>Teresa Carcelen_MINISO ECUADOR S A</v>
          </cell>
          <cell r="L7507" t="str">
            <v>PICHINCHA QUITO Juan Leon Mera sn y Orellana edificio Ministerio de Transporte y Obras Publicas</v>
          </cell>
        </row>
        <row r="7508">
          <cell r="A7508" t="str">
            <v>2491027</v>
          </cell>
          <cell r="B7508">
            <v>508532</v>
          </cell>
          <cell r="C7508" t="str">
            <v>2491027</v>
          </cell>
          <cell r="D7508" t="str">
            <v>MDELIVERY</v>
          </cell>
          <cell r="E7508" t="str">
            <v>DESPACHO</v>
          </cell>
          <cell r="F7508" t="str">
            <v>NORMAL</v>
          </cell>
          <cell r="G7508" t="str">
            <v>FT83653</v>
          </cell>
          <cell r="H7508">
            <v>44959</v>
          </cell>
          <cell r="I7508" t="str">
            <v>ENTREGADO</v>
          </cell>
          <cell r="J7508">
            <v>44960</v>
          </cell>
          <cell r="K7508" t="str">
            <v>Lorena Poblete_AMBIENSA</v>
          </cell>
          <cell r="L7508" t="str">
            <v>Av Francisco de Orellana Edificio WTC Torre A piso 10 OFICINA 1001</v>
          </cell>
        </row>
        <row r="7509">
          <cell r="A7509" t="str">
            <v>2491030</v>
          </cell>
          <cell r="B7509">
            <v>508533</v>
          </cell>
          <cell r="C7509" t="str">
            <v>2491030</v>
          </cell>
          <cell r="D7509" t="str">
            <v>MDELIVERY</v>
          </cell>
          <cell r="E7509" t="str">
            <v>DESPACHO</v>
          </cell>
          <cell r="F7509" t="str">
            <v>NORMAL</v>
          </cell>
          <cell r="G7509" t="str">
            <v>FT83664</v>
          </cell>
          <cell r="H7509">
            <v>44959</v>
          </cell>
          <cell r="I7509" t="str">
            <v>ENTREGADO</v>
          </cell>
          <cell r="J7509">
            <v>44960</v>
          </cell>
          <cell r="K7509" t="str">
            <v>IRMARYS VANESSA LOPEZ ROJAS_IRMARYS VANESSA LOPEZ ROJAS</v>
          </cell>
          <cell r="L7509" t="str">
            <v xml:space="preserve">urdesa av victor emilio estrada guayacanes edificio cordoba 722 </v>
          </cell>
        </row>
        <row r="7510">
          <cell r="A7510" t="str">
            <v>2491031</v>
          </cell>
          <cell r="B7510">
            <v>508534</v>
          </cell>
          <cell r="C7510" t="str">
            <v>2491031</v>
          </cell>
          <cell r="D7510" t="str">
            <v>MDELIVERY</v>
          </cell>
          <cell r="E7510" t="str">
            <v>DESPACHO</v>
          </cell>
          <cell r="F7510" t="str">
            <v>NORMAL</v>
          </cell>
          <cell r="G7510" t="str">
            <v>FT83635</v>
          </cell>
          <cell r="H7510">
            <v>44959</v>
          </cell>
          <cell r="I7510" t="str">
            <v>ENTREGADO</v>
          </cell>
          <cell r="J7510">
            <v>44960</v>
          </cell>
          <cell r="K7510" t="str">
            <v xml:space="preserve">Leonardo Herdoiza_LACTALIS DEL ECUADOR S A </v>
          </cell>
          <cell r="L7510" t="str">
            <v>PICHINCHA QUITO Av Naciones Unidas E3 39 Y Amazonas Edificio la PREVISORA Torrea A Oficina 501</v>
          </cell>
        </row>
        <row r="7511">
          <cell r="A7511" t="str">
            <v>2491033</v>
          </cell>
          <cell r="B7511">
            <v>508535</v>
          </cell>
          <cell r="C7511" t="str">
            <v>2491033</v>
          </cell>
          <cell r="D7511" t="str">
            <v>MDELIVERY</v>
          </cell>
          <cell r="E7511" t="str">
            <v>DESPACHO</v>
          </cell>
          <cell r="F7511" t="str">
            <v>NORMAL</v>
          </cell>
          <cell r="G7511" t="str">
            <v>FT83633</v>
          </cell>
          <cell r="H7511">
            <v>44959</v>
          </cell>
          <cell r="I7511" t="str">
            <v>ENTREGADO</v>
          </cell>
          <cell r="J7511">
            <v>44960</v>
          </cell>
          <cell r="K7511" t="str">
            <v>Carlos Herrera Cevallos_ASOCIACION DE EMPLEADOS Y TRABAJADORES OMNIBUS B B</v>
          </cell>
          <cell r="L7511" t="str">
            <v xml:space="preserve">Quito Pichincha Calle S4D E21 139 y calle E21B junto a la Av Simon Bolivar antes de llegar al peaje de bajar a San Rarafel Coop 14 de Diciembre </v>
          </cell>
        </row>
        <row r="7512">
          <cell r="A7512" t="str">
            <v>2491035</v>
          </cell>
          <cell r="B7512">
            <v>508536</v>
          </cell>
          <cell r="C7512" t="str">
            <v>2491035</v>
          </cell>
          <cell r="D7512" t="str">
            <v>MDELIVERY</v>
          </cell>
          <cell r="E7512" t="str">
            <v>DESPACHO</v>
          </cell>
          <cell r="F7512" t="str">
            <v>NORMAL</v>
          </cell>
          <cell r="G7512" t="str">
            <v>031080002491035</v>
          </cell>
          <cell r="H7512">
            <v>44959</v>
          </cell>
          <cell r="I7512" t="str">
            <v>ENTREGADO</v>
          </cell>
          <cell r="J7512">
            <v>44960</v>
          </cell>
          <cell r="K7512" t="str">
            <v>MARTHA GUERRERO_CLUB DE EMPLEADOS POLITECNICOS DE CHIMBORAZO</v>
          </cell>
          <cell r="L7512" t="str">
            <v>PANAMERICANA SUR KM 1 1 2 ESPOCH CLUB DE EMPLEADOS POLITECNICOS DE CHIMBORAZO FRENTE A LA FACULTAD DE CIENCIAS</v>
          </cell>
        </row>
        <row r="7513">
          <cell r="A7513" t="str">
            <v>2491037</v>
          </cell>
          <cell r="B7513">
            <v>508537</v>
          </cell>
          <cell r="C7513" t="str">
            <v>2491037</v>
          </cell>
          <cell r="D7513" t="str">
            <v>MDELIVERY</v>
          </cell>
          <cell r="E7513" t="str">
            <v>DESPACHO</v>
          </cell>
          <cell r="F7513" t="str">
            <v>NORMAL</v>
          </cell>
          <cell r="G7513" t="str">
            <v>031080002491037</v>
          </cell>
          <cell r="H7513">
            <v>44959</v>
          </cell>
          <cell r="I7513" t="str">
            <v>ENTREGADO</v>
          </cell>
          <cell r="J7513">
            <v>44966</v>
          </cell>
          <cell r="K7513" t="str">
            <v>JORGE ANDRES BRIONES CEDENO_JORGE ANDRES BRIONES CEDENO</v>
          </cell>
          <cell r="L7513" t="str">
            <v>CDLA 3 DE MAYO CALLE TUNGURAHUA Y CALLE H VILLA COLOR VERDE CLARO CERCA TIENDA MISTER GATO</v>
          </cell>
        </row>
        <row r="7514">
          <cell r="A7514" t="str">
            <v>2491039</v>
          </cell>
          <cell r="B7514">
            <v>508538</v>
          </cell>
          <cell r="C7514" t="str">
            <v>2491039</v>
          </cell>
          <cell r="D7514" t="str">
            <v>MDELIVERY</v>
          </cell>
          <cell r="E7514" t="str">
            <v>DESPACHO</v>
          </cell>
          <cell r="F7514" t="str">
            <v>NORMAL</v>
          </cell>
          <cell r="G7514" t="str">
            <v>FT83637</v>
          </cell>
          <cell r="H7514">
            <v>44959</v>
          </cell>
          <cell r="I7514" t="str">
            <v>ENTREGADO</v>
          </cell>
          <cell r="J7514">
            <v>44964</v>
          </cell>
          <cell r="K7514" t="str">
            <v xml:space="preserve">AIDA GOMEZ_QUITO AIRPORT MANAGEMENT ECUADOR QUIAMAECUADOR S A </v>
          </cell>
          <cell r="L7514" t="str">
            <v>Aeropuerto Mariscal Sucre Oficinas Quiport Edificio QAC</v>
          </cell>
        </row>
        <row r="7515">
          <cell r="A7515" t="str">
            <v>2491040</v>
          </cell>
          <cell r="B7515">
            <v>508539</v>
          </cell>
          <cell r="C7515" t="str">
            <v>2491040</v>
          </cell>
          <cell r="D7515" t="str">
            <v>MDELIVERY</v>
          </cell>
          <cell r="E7515" t="str">
            <v>DESPACHO</v>
          </cell>
          <cell r="F7515" t="str">
            <v>NORMAL</v>
          </cell>
          <cell r="G7515" t="str">
            <v>FT83662</v>
          </cell>
          <cell r="H7515">
            <v>44959</v>
          </cell>
          <cell r="I7515" t="str">
            <v>ENTREGADO</v>
          </cell>
          <cell r="J7515">
            <v>44960</v>
          </cell>
          <cell r="K7515" t="str">
            <v>Ximena Soledad Gomez Haz_BANCO GUAYAQUIL S A</v>
          </cell>
          <cell r="L7515" t="str">
            <v>GUAYAS GUAYAQUIL Pichincha edificio anexo Banco Guayaquil piso 3 P Icaza</v>
          </cell>
        </row>
        <row r="7516">
          <cell r="A7516" t="str">
            <v>2491041</v>
          </cell>
          <cell r="B7516">
            <v>508540</v>
          </cell>
          <cell r="C7516" t="str">
            <v>2491041</v>
          </cell>
          <cell r="D7516" t="str">
            <v>MDELIVERY</v>
          </cell>
          <cell r="E7516" t="str">
            <v>DESPACHO</v>
          </cell>
          <cell r="F7516" t="str">
            <v>NORMAL</v>
          </cell>
          <cell r="G7516" t="str">
            <v>FT83665</v>
          </cell>
          <cell r="H7516">
            <v>44959</v>
          </cell>
          <cell r="I7516" t="str">
            <v>ENTREGADO</v>
          </cell>
          <cell r="J7516">
            <v>44960</v>
          </cell>
          <cell r="K7516" t="str">
            <v xml:space="preserve">IRMARYS VANESSA LOPEZ ROJAS_LASROJAS CORPORATION S A </v>
          </cell>
          <cell r="L7516" t="str">
            <v xml:space="preserve">urdesa av victor emilio estrada guayacanes edificio cordoba 722 </v>
          </cell>
        </row>
        <row r="7517">
          <cell r="A7517" t="str">
            <v>2491043</v>
          </cell>
          <cell r="B7517">
            <v>508541</v>
          </cell>
          <cell r="C7517" t="str">
            <v>2491043</v>
          </cell>
          <cell r="D7517" t="str">
            <v>MDELIVERY</v>
          </cell>
          <cell r="E7517" t="str">
            <v>DESPACHO</v>
          </cell>
          <cell r="F7517" t="str">
            <v>NORMAL</v>
          </cell>
          <cell r="G7517" t="str">
            <v>IC6405</v>
          </cell>
          <cell r="H7517">
            <v>44959</v>
          </cell>
          <cell r="I7517" t="str">
            <v>ENTREGADO</v>
          </cell>
          <cell r="J7517">
            <v>44960</v>
          </cell>
          <cell r="K7517" t="str">
            <v>Veronica Narvaez_ASOCIACION DE PROFESORES DE LA UNIVERSIDAD DE CUEN</v>
          </cell>
          <cell r="L7517" t="str">
            <v>Honorato Loyola 2 40 y Agustin Cueva</v>
          </cell>
        </row>
        <row r="7518">
          <cell r="A7518" t="str">
            <v>2491045</v>
          </cell>
          <cell r="B7518">
            <v>508542</v>
          </cell>
          <cell r="C7518" t="str">
            <v>2491045</v>
          </cell>
          <cell r="D7518" t="str">
            <v>MDELIVERY</v>
          </cell>
          <cell r="E7518" t="str">
            <v>DESPACHO</v>
          </cell>
          <cell r="F7518" t="str">
            <v>NORMAL</v>
          </cell>
          <cell r="G7518" t="str">
            <v>FT83613</v>
          </cell>
          <cell r="H7518">
            <v>44959</v>
          </cell>
          <cell r="I7518" t="str">
            <v>ENTREGADO</v>
          </cell>
          <cell r="J7518">
            <v>44960</v>
          </cell>
          <cell r="K7518" t="str">
            <v xml:space="preserve">TATIANA ALMEIDA_TOTAL TEK S A </v>
          </cell>
          <cell r="L7518" t="str">
            <v xml:space="preserve"> CALLE LOS GUARUMOS 449 Y 6 DE DICIEMBRE SECTOR SAN ISIDRO DEL INCA EDIF TOTAL TEK QUITO QUITO PICHINCHA REGION SIERRA Ecuador </v>
          </cell>
        </row>
        <row r="7519">
          <cell r="A7519" t="str">
            <v>2491046</v>
          </cell>
          <cell r="B7519">
            <v>508543</v>
          </cell>
          <cell r="C7519" t="str">
            <v>2491046</v>
          </cell>
          <cell r="D7519" t="str">
            <v>MDELIVERY</v>
          </cell>
          <cell r="E7519" t="str">
            <v>DESPACHO</v>
          </cell>
          <cell r="F7519" t="str">
            <v>NORMAL</v>
          </cell>
          <cell r="G7519" t="str">
            <v>031080002491046</v>
          </cell>
          <cell r="H7519">
            <v>44959</v>
          </cell>
          <cell r="I7519" t="str">
            <v>ENTREGADO</v>
          </cell>
          <cell r="J7519">
            <v>44960</v>
          </cell>
          <cell r="K7519" t="str">
            <v>JOSELYN ELIZABETH SANCHEZ PRIETO_JOSELYN ELIZABETH SANCHEZ PRIETO</v>
          </cell>
          <cell r="L7519" t="str">
            <v xml:space="preserve">EL ORO BARRIO VENECIA CALLE 17 OESTE Y 1RA SUR CASA DE 1 PISO COLOR TURQUESA CON PORTON NEGRO GOLPEAR EL PORToN DIAGONAL A LA IGLESIA PENTECOSTAL COMUNICARSE CON LA SRA ANTES DE ACERCARSE </v>
          </cell>
        </row>
        <row r="7520">
          <cell r="A7520" t="str">
            <v>2491047</v>
          </cell>
          <cell r="B7520">
            <v>508544</v>
          </cell>
          <cell r="C7520" t="str">
            <v>2491047</v>
          </cell>
          <cell r="D7520" t="str">
            <v>MDELIVERY</v>
          </cell>
          <cell r="E7520" t="str">
            <v>DESPACHO</v>
          </cell>
          <cell r="F7520" t="str">
            <v>NORMAL</v>
          </cell>
          <cell r="G7520" t="str">
            <v>031080002491047</v>
          </cell>
          <cell r="H7520">
            <v>44959</v>
          </cell>
          <cell r="I7520" t="str">
            <v>ENTREGADO</v>
          </cell>
          <cell r="J7520">
            <v>44967</v>
          </cell>
          <cell r="K7520" t="str">
            <v>ALBERTO CIRILO VALLE CALDERON_ALBERTO CIRILO VALLE CALDERON</v>
          </cell>
          <cell r="L7520" t="str">
            <v xml:space="preserve">EL ORO SECTOR SAN RAFAEL CALLE SHYRIS LA AGUADA CAMARONERA POR LA CALLE SHIRYS HAY UNA PUERTA DE FIERRO GRANDE AL COSTADO QUEDA UNA RECICLADORA SE ENTREGA EN UNA CAMARONERA LLAMADA LOS ROCILLOS EN LA </v>
          </cell>
        </row>
        <row r="7521">
          <cell r="A7521" t="str">
            <v>2491048</v>
          </cell>
          <cell r="B7521">
            <v>508545</v>
          </cell>
          <cell r="C7521" t="str">
            <v>2491048</v>
          </cell>
          <cell r="D7521" t="str">
            <v>MDELIVERY</v>
          </cell>
          <cell r="E7521" t="str">
            <v>DESPACHO</v>
          </cell>
          <cell r="F7521" t="str">
            <v>NORMAL</v>
          </cell>
          <cell r="G7521" t="str">
            <v>FT83666</v>
          </cell>
          <cell r="H7521">
            <v>44959</v>
          </cell>
          <cell r="I7521" t="str">
            <v>ENTREGADO</v>
          </cell>
          <cell r="J7521">
            <v>44960</v>
          </cell>
          <cell r="K7521" t="str">
            <v xml:space="preserve">Jenny Jara_AUTOMOTORES ZHONG XING CIA LTDA </v>
          </cell>
          <cell r="L7521" t="str">
            <v xml:space="preserve"> GUAYAS GUAYAQUIL Cdla Porton de Las Lomas 0 MZ 32 VILLA 31 Indicar en la garita que entregara un pedido en la casa de la Familia Wang </v>
          </cell>
        </row>
        <row r="7522">
          <cell r="A7522" t="str">
            <v>2491049</v>
          </cell>
          <cell r="B7522">
            <v>508546</v>
          </cell>
          <cell r="C7522" t="str">
            <v>2491049</v>
          </cell>
          <cell r="D7522" t="str">
            <v>MDELIVERY</v>
          </cell>
          <cell r="E7522" t="str">
            <v>DESPACHO</v>
          </cell>
          <cell r="F7522" t="str">
            <v>NORMAL</v>
          </cell>
          <cell r="G7522" t="str">
            <v>031080002491049</v>
          </cell>
          <cell r="H7522">
            <v>44959</v>
          </cell>
          <cell r="I7522" t="str">
            <v>ENTREGADO</v>
          </cell>
          <cell r="J7522">
            <v>44960</v>
          </cell>
          <cell r="K7522" t="str">
            <v>ANGEL PATRICIO DELGADO ORMAZA 1709291585_HERCILIA NATIVIDAD BRIONES LUCAS</v>
          </cell>
          <cell r="L7522" t="str">
            <v xml:space="preserve">GUAYAS CIUDADELA LAS ORQUIDEAS PARROQUIA PASCUALES MANZANA 10 29 SOLAR 33 CIUDADELA LAS ORQUIDEAS VILLA DE UNA PLANTA UN PORTON NARANJA GRANDE A UNA CUADRA DE LA IGLESIA CATOLICA JESUS EL BUEN PASTOR </v>
          </cell>
        </row>
        <row r="7523">
          <cell r="A7523" t="str">
            <v>2491050</v>
          </cell>
          <cell r="B7523">
            <v>508547</v>
          </cell>
          <cell r="C7523" t="str">
            <v>2491050</v>
          </cell>
          <cell r="D7523" t="str">
            <v>MDELIVERY</v>
          </cell>
          <cell r="E7523" t="str">
            <v>DESPACHO</v>
          </cell>
          <cell r="F7523" t="str">
            <v>NORMAL</v>
          </cell>
          <cell r="G7523" t="str">
            <v>031080002491050</v>
          </cell>
          <cell r="H7523">
            <v>44959</v>
          </cell>
          <cell r="I7523" t="str">
            <v>ENTREGADO</v>
          </cell>
          <cell r="J7523">
            <v>44964</v>
          </cell>
          <cell r="K7523" t="str">
            <v>MICHAEL RONALDO NARANJO ZAMBRANO_MICHAEL RONALDO NARANJO ZAMBRANO</v>
          </cell>
          <cell r="L7523" t="str">
            <v>RETIRO EN AGENCIA LA LIBERTAD</v>
          </cell>
        </row>
        <row r="7524">
          <cell r="A7524" t="str">
            <v>2491051</v>
          </cell>
          <cell r="B7524">
            <v>508548</v>
          </cell>
          <cell r="C7524" t="str">
            <v>2491051</v>
          </cell>
          <cell r="D7524" t="str">
            <v>MDELIVERY</v>
          </cell>
          <cell r="E7524" t="str">
            <v>DESPACHO</v>
          </cell>
          <cell r="F7524" t="str">
            <v>NORMAL</v>
          </cell>
          <cell r="G7524" t="str">
            <v>IC6399</v>
          </cell>
          <cell r="H7524">
            <v>44959</v>
          </cell>
          <cell r="I7524" t="str">
            <v>ENTREGADO</v>
          </cell>
          <cell r="J7524">
            <v>44960</v>
          </cell>
          <cell r="K7524" t="str">
            <v>VERONICA INIGUEZ_ASOCIACION MUTUALISTA DE AHORRO Y CREDITO PARA LA VIVIENDA AZUAY</v>
          </cell>
          <cell r="L7524" t="str">
            <v>AZUAY CUENCA HERMANO MIGUEL sn Y BOLIVAR ESQUINA</v>
          </cell>
        </row>
        <row r="7525">
          <cell r="A7525" t="str">
            <v>2491056</v>
          </cell>
          <cell r="B7525">
            <v>508549</v>
          </cell>
          <cell r="C7525" t="str">
            <v>2491056</v>
          </cell>
          <cell r="D7525" t="str">
            <v>MDELIVERY</v>
          </cell>
          <cell r="E7525" t="str">
            <v>DESPACHO</v>
          </cell>
          <cell r="F7525" t="str">
            <v>NORMAL</v>
          </cell>
          <cell r="G7525" t="str">
            <v>FT83614</v>
          </cell>
          <cell r="H7525">
            <v>44959</v>
          </cell>
          <cell r="I7525" t="str">
            <v>ENTREGADO</v>
          </cell>
          <cell r="J7525">
            <v>44960</v>
          </cell>
          <cell r="K7525" t="str">
            <v>ANGELA GALARZA_PICAVAL CASA DE VALORES S A</v>
          </cell>
          <cell r="L7525" t="str">
            <v xml:space="preserve"> PICHINCHA QUITO Av 12 de Octubre N24 562 Luis Cordero WTC Torre A Piso 12 </v>
          </cell>
        </row>
        <row r="7526">
          <cell r="A7526" t="str">
            <v>2491057</v>
          </cell>
          <cell r="B7526">
            <v>508550</v>
          </cell>
          <cell r="C7526" t="str">
            <v>2491057</v>
          </cell>
          <cell r="D7526" t="str">
            <v>MDELIVERY</v>
          </cell>
          <cell r="E7526" t="str">
            <v>DESPACHO</v>
          </cell>
          <cell r="F7526" t="str">
            <v>NORMAL</v>
          </cell>
          <cell r="G7526" t="str">
            <v>031080002491057</v>
          </cell>
          <cell r="H7526">
            <v>44959</v>
          </cell>
          <cell r="I7526" t="str">
            <v>ENTREGADO</v>
          </cell>
          <cell r="J7526">
            <v>44960</v>
          </cell>
          <cell r="K7526" t="str">
            <v>FABIAN GUERRERO DANNY DEL SALTO_MANUEL RIGOBERTO OTORONGO CORNEJO</v>
          </cell>
          <cell r="L7526" t="str">
            <v>AMBATO CDLA INGAHURCO CHILE 03 30 Y URUGUAY AL LADO DE RESTAURANT LA SAZON DEL NEGRO</v>
          </cell>
        </row>
        <row r="7527">
          <cell r="A7527" t="str">
            <v>2491061</v>
          </cell>
          <cell r="B7527">
            <v>508551</v>
          </cell>
          <cell r="C7527" t="str">
            <v>2491061</v>
          </cell>
          <cell r="D7527" t="str">
            <v>MDELIVERY</v>
          </cell>
          <cell r="E7527" t="str">
            <v>DESPACHO</v>
          </cell>
          <cell r="F7527" t="str">
            <v>NORMAL</v>
          </cell>
          <cell r="G7527" t="str">
            <v>FT83669</v>
          </cell>
          <cell r="H7527">
            <v>44959</v>
          </cell>
          <cell r="I7527" t="str">
            <v>ENTREGADO</v>
          </cell>
          <cell r="J7527">
            <v>44960</v>
          </cell>
          <cell r="K7527" t="str">
            <v>MAXIMO MEDINA_NESTLE ECUADOR S A</v>
          </cell>
          <cell r="L7527" t="str">
            <v>AV CARLOS JULIO AROSEMENA Y AV LAS MONJAS COMPLEJO BERLIN EDIFICIO HAMBURGO</v>
          </cell>
        </row>
        <row r="7528">
          <cell r="A7528" t="str">
            <v>2491062</v>
          </cell>
          <cell r="B7528">
            <v>508552</v>
          </cell>
          <cell r="C7528" t="str">
            <v>2491062</v>
          </cell>
          <cell r="D7528" t="str">
            <v>MDELIVERY</v>
          </cell>
          <cell r="E7528" t="str">
            <v>DESPACHO</v>
          </cell>
          <cell r="F7528" t="str">
            <v>NORMAL</v>
          </cell>
          <cell r="G7528" t="str">
            <v>031080002491062</v>
          </cell>
          <cell r="H7528">
            <v>44959</v>
          </cell>
          <cell r="I7528" t="str">
            <v>ENTREGADO</v>
          </cell>
          <cell r="J7528">
            <v>44960</v>
          </cell>
          <cell r="K7528" t="str">
            <v>FABIAN GUERRERO DANNY DEL SALTO_MANUEL RIGOBERTO OTORONGO CORNEJO</v>
          </cell>
          <cell r="L7528" t="str">
            <v>AMBATO CDLA INGAHURCO CHILE 03 30 Y URUGUAY AL LADO DE RESTAURANT LA SAZON DEL NEGRO</v>
          </cell>
        </row>
        <row r="7529">
          <cell r="A7529" t="str">
            <v>2491063</v>
          </cell>
          <cell r="B7529">
            <v>508553</v>
          </cell>
          <cell r="C7529" t="str">
            <v>2491063</v>
          </cell>
          <cell r="D7529" t="str">
            <v>MDELIVERY</v>
          </cell>
          <cell r="E7529" t="str">
            <v>DESPACHO</v>
          </cell>
          <cell r="F7529" t="str">
            <v>NORMAL</v>
          </cell>
          <cell r="G7529" t="str">
            <v>FT83610</v>
          </cell>
          <cell r="H7529">
            <v>44959</v>
          </cell>
          <cell r="I7529" t="str">
            <v>ENTREGADO</v>
          </cell>
          <cell r="J7529">
            <v>44960</v>
          </cell>
          <cell r="K7529" t="str">
            <v xml:space="preserve">Lucila Conejo_INDUCEPSA S A </v>
          </cell>
          <cell r="L7529" t="str">
            <v>Av 6 de diciembre n24 48 y Foch</v>
          </cell>
        </row>
        <row r="7530">
          <cell r="A7530" t="str">
            <v>2491064</v>
          </cell>
          <cell r="B7530">
            <v>508554</v>
          </cell>
          <cell r="C7530" t="str">
            <v>2491064</v>
          </cell>
          <cell r="D7530" t="str">
            <v>MDELIVERY</v>
          </cell>
          <cell r="E7530" t="str">
            <v>DESPACHO</v>
          </cell>
          <cell r="F7530" t="str">
            <v>NORMAL</v>
          </cell>
          <cell r="G7530" t="str">
            <v>FT83634</v>
          </cell>
          <cell r="H7530">
            <v>44959</v>
          </cell>
          <cell r="I7530" t="str">
            <v>ENTREGADO</v>
          </cell>
          <cell r="J7530">
            <v>44960</v>
          </cell>
          <cell r="K7530" t="str">
            <v>YULEM MAUTONG JIMENEZ_COOPERATIVA DE AHORRO Y CREDITO DE TRABAJADORES AG</v>
          </cell>
          <cell r="L7530" t="str">
            <v xml:space="preserve">AV CARLOS JULIO AROSEMENA CENTRO COMERCIAL ALBAN BORJA PUERTA 3 GLOBAL CONSULT MEZANNINE </v>
          </cell>
        </row>
        <row r="7531">
          <cell r="A7531" t="str">
            <v>2491067</v>
          </cell>
          <cell r="B7531">
            <v>508555</v>
          </cell>
          <cell r="C7531" t="str">
            <v>2491067</v>
          </cell>
          <cell r="D7531" t="str">
            <v>MDELIVERY</v>
          </cell>
          <cell r="E7531" t="str">
            <v>DESPACHO</v>
          </cell>
          <cell r="F7531" t="str">
            <v>NORMAL</v>
          </cell>
          <cell r="G7531" t="str">
            <v>FT83616</v>
          </cell>
          <cell r="H7531">
            <v>44959</v>
          </cell>
          <cell r="I7531" t="str">
            <v>ENTREGADO</v>
          </cell>
          <cell r="J7531">
            <v>44960</v>
          </cell>
          <cell r="K7531" t="str">
            <v>SANTIAGO CARRASCO DENIS DAVILA O ESTBAN BENALCAZAR_SANTIAGO ROBERTO CARRASCO DUENAS</v>
          </cell>
          <cell r="L7531" t="str">
            <v>LA CATALINA ALDAZ Y PORTUGAL EDIFICIO LA RECOLETA OFICINA 107 PISO 10 PICHINCHA QUITO</v>
          </cell>
        </row>
        <row r="7532">
          <cell r="A7532" t="str">
            <v>2491079</v>
          </cell>
          <cell r="B7532">
            <v>508556</v>
          </cell>
          <cell r="C7532" t="str">
            <v>2491079</v>
          </cell>
          <cell r="D7532" t="str">
            <v>MDELIVERY</v>
          </cell>
          <cell r="E7532" t="str">
            <v>DESPACHO</v>
          </cell>
          <cell r="F7532" t="str">
            <v>NORMAL</v>
          </cell>
          <cell r="G7532" t="str">
            <v>031080002491079</v>
          </cell>
          <cell r="H7532">
            <v>44959</v>
          </cell>
          <cell r="I7532" t="str">
            <v>ENTREGADO</v>
          </cell>
          <cell r="J7532">
            <v>44960</v>
          </cell>
          <cell r="K7532" t="str">
            <v>GUSTAVO HELIO DEL ROSARIO LINDAO_KATHERINE ELIZABETH ASENCIO NUNEZ</v>
          </cell>
          <cell r="L7532" t="str">
            <v>KILOMETRO 110 VILLA LA COSTA Y VIA AL PUERTO CHANDUY DENTRO DE LA GASOLINERA PERO RIO LA Y</v>
          </cell>
        </row>
        <row r="7533">
          <cell r="A7533" t="str">
            <v>2491080</v>
          </cell>
          <cell r="B7533">
            <v>508557</v>
          </cell>
          <cell r="C7533" t="str">
            <v>2491080</v>
          </cell>
          <cell r="D7533" t="str">
            <v>MDELIVERY</v>
          </cell>
          <cell r="E7533" t="str">
            <v>DESPACHO</v>
          </cell>
          <cell r="F7533" t="str">
            <v>NORMAL</v>
          </cell>
          <cell r="G7533" t="str">
            <v>FT83648</v>
          </cell>
          <cell r="H7533">
            <v>44959</v>
          </cell>
          <cell r="I7533" t="str">
            <v>ENTREGADO</v>
          </cell>
          <cell r="J7533">
            <v>44960</v>
          </cell>
          <cell r="K7533" t="str">
            <v xml:space="preserve">ANA VANROZELEN_ZAIMELLA DEL ECUADOR S A </v>
          </cell>
          <cell r="L7533" t="str">
            <v>Calle Juan De Dios Morales lote 1 y panamericana sur SECTOR LA BALBINA AMAGUANA</v>
          </cell>
        </row>
        <row r="7534">
          <cell r="A7534" t="str">
            <v>2490997</v>
          </cell>
          <cell r="B7534">
            <v>508497</v>
          </cell>
          <cell r="C7534" t="str">
            <v>2490997</v>
          </cell>
          <cell r="D7534" t="str">
            <v>MDELIVERY</v>
          </cell>
          <cell r="E7534" t="str">
            <v>DESPACHO</v>
          </cell>
          <cell r="F7534" t="str">
            <v>EXPRESS</v>
          </cell>
          <cell r="G7534" t="str">
            <v>FTR45988</v>
          </cell>
          <cell r="H7534">
            <v>44959</v>
          </cell>
          <cell r="I7534" t="str">
            <v>ENTREGADO</v>
          </cell>
          <cell r="J7534">
            <v>44959</v>
          </cell>
          <cell r="K7534" t="str">
            <v>INES HERRERA LIBIA_INES HERRERA LIBIA</v>
          </cell>
          <cell r="L7534" t="str">
            <v>V MARISCAL SUCRE LOCAL 40 Y PASAJE N CENTRO COMERCIAL BILOXI LOCAL 40 LA VELA MAGICA DIAGONAL AL HORNADO PASTUSO</v>
          </cell>
        </row>
        <row r="7535">
          <cell r="A7535" t="str">
            <v>2490999</v>
          </cell>
          <cell r="B7535">
            <v>508498</v>
          </cell>
          <cell r="C7535" t="str">
            <v>2490999</v>
          </cell>
          <cell r="D7535" t="str">
            <v>MDELIVERY</v>
          </cell>
          <cell r="E7535" t="str">
            <v>DESPACHO</v>
          </cell>
          <cell r="F7535" t="str">
            <v>EXPRESS</v>
          </cell>
          <cell r="G7535" t="str">
            <v>FEX46008</v>
          </cell>
          <cell r="H7535">
            <v>44959</v>
          </cell>
          <cell r="I7535" t="str">
            <v>ENTREGADO</v>
          </cell>
          <cell r="J7535">
            <v>44959</v>
          </cell>
          <cell r="K7535" t="str">
            <v>Jessica Intriago_OPTYTECH TECNOLOGIAS DE TELECOMUNICACIONES CIA LT</v>
          </cell>
          <cell r="L7535" t="str">
            <v xml:space="preserve"> Jose Vivanco N44 51 e Isla Isabela Referencia CASA BLANCA DE 2 PISOS </v>
          </cell>
        </row>
        <row r="7536">
          <cell r="A7536" t="str">
            <v>2491032</v>
          </cell>
          <cell r="B7536">
            <v>508499</v>
          </cell>
          <cell r="C7536" t="str">
            <v>2491032</v>
          </cell>
          <cell r="D7536" t="str">
            <v>MDELIVERY</v>
          </cell>
          <cell r="E7536" t="str">
            <v>DESPACHO</v>
          </cell>
          <cell r="F7536" t="str">
            <v>EXPRESS</v>
          </cell>
          <cell r="G7536" t="str">
            <v>FEX46016</v>
          </cell>
          <cell r="H7536">
            <v>44959</v>
          </cell>
          <cell r="I7536" t="str">
            <v>ENTREGADO</v>
          </cell>
          <cell r="J7536">
            <v>44959</v>
          </cell>
          <cell r="K7536" t="str">
            <v xml:space="preserve">Marianela Ortega_DIVERSIMPORT CIA LTDA </v>
          </cell>
          <cell r="L7536" t="str">
            <v>AV EL INCA E7 74 Y FRANCISCO IZAZAGA</v>
          </cell>
        </row>
        <row r="7537">
          <cell r="A7537" t="str">
            <v>2491034</v>
          </cell>
          <cell r="B7537">
            <v>508500</v>
          </cell>
          <cell r="C7537" t="str">
            <v>2491034</v>
          </cell>
          <cell r="D7537" t="str">
            <v>MDELIVERY</v>
          </cell>
          <cell r="E7537" t="str">
            <v>DESPACHO</v>
          </cell>
          <cell r="F7537" t="str">
            <v>EXPRESS</v>
          </cell>
          <cell r="G7537" t="str">
            <v>FEX46011</v>
          </cell>
          <cell r="H7537">
            <v>44959</v>
          </cell>
          <cell r="I7537" t="str">
            <v>ENTREGADO</v>
          </cell>
          <cell r="J7537">
            <v>44959</v>
          </cell>
          <cell r="K7537" t="str">
            <v xml:space="preserve">Kelvin Flor_FEILO SYLVANIA N V </v>
          </cell>
          <cell r="L7537" t="str">
            <v>SCT BRASILIA 2 DE LOS JAZMINES N53 147 SAN CARLOS QUITO</v>
          </cell>
        </row>
        <row r="7538">
          <cell r="A7538" t="str">
            <v>2491036</v>
          </cell>
          <cell r="B7538">
            <v>508501</v>
          </cell>
          <cell r="C7538" t="str">
            <v>2491036</v>
          </cell>
          <cell r="D7538" t="str">
            <v>MDELIVERY</v>
          </cell>
          <cell r="E7538" t="str">
            <v>DESPACHO</v>
          </cell>
          <cell r="F7538" t="str">
            <v>EXPRESS</v>
          </cell>
          <cell r="G7538" t="str">
            <v>FEX46015</v>
          </cell>
          <cell r="H7538">
            <v>44959</v>
          </cell>
          <cell r="I7538" t="str">
            <v>ENTREGADO</v>
          </cell>
          <cell r="J7538">
            <v>44959</v>
          </cell>
          <cell r="K7538" t="str">
            <v>VERONICA SERRANO_ASOCIACION CULTURAL ACADEMIA COTOPAXI</v>
          </cell>
          <cell r="L7538" t="str">
            <v xml:space="preserve"> academia Cotopaxi mismo Calle de las higuerillas y Alondras sector monteserrin </v>
          </cell>
        </row>
        <row r="7539">
          <cell r="A7539" t="str">
            <v>2491052</v>
          </cell>
          <cell r="B7539">
            <v>508502</v>
          </cell>
          <cell r="C7539" t="str">
            <v>2491052</v>
          </cell>
          <cell r="D7539" t="str">
            <v>MDELIVERY</v>
          </cell>
          <cell r="E7539" t="str">
            <v>DESPACHO</v>
          </cell>
          <cell r="F7539" t="str">
            <v>EXPRESS</v>
          </cell>
          <cell r="G7539" t="str">
            <v>FTR45987</v>
          </cell>
          <cell r="H7539">
            <v>44959</v>
          </cell>
          <cell r="I7539" t="str">
            <v>ENTREGADO</v>
          </cell>
          <cell r="J7539">
            <v>44959</v>
          </cell>
          <cell r="K7539" t="str">
            <v>OMAR AMBATO_GLOBALPLAN SA</v>
          </cell>
          <cell r="L7539" t="str">
            <v>COLON 1794 Y AV 10 DE AGOSTO EDIF CFC 5TO PISO OFICINAS GLOBALPLAN QUITO PICHINCHA</v>
          </cell>
        </row>
        <row r="7540">
          <cell r="A7540" t="str">
            <v>2491055</v>
          </cell>
          <cell r="B7540">
            <v>508503</v>
          </cell>
          <cell r="C7540" t="str">
            <v>2491055</v>
          </cell>
          <cell r="D7540" t="str">
            <v>MDELIVERY</v>
          </cell>
          <cell r="E7540" t="str">
            <v>DESPACHO</v>
          </cell>
          <cell r="F7540" t="str">
            <v>EXPRESS</v>
          </cell>
          <cell r="G7540" t="str">
            <v>FTR46003</v>
          </cell>
          <cell r="H7540">
            <v>44959</v>
          </cell>
          <cell r="I7540" t="str">
            <v>ENTREGADO</v>
          </cell>
          <cell r="J7540">
            <v>44959</v>
          </cell>
          <cell r="K7540" t="str">
            <v xml:space="preserve">Domenica Vaca_ROBALINO ABOGADOS ECUADOR FEREC S A </v>
          </cell>
          <cell r="L7540" t="str">
            <v>Av 12 de octubre N26 48 y Lincoln edificio Mirage piso 7</v>
          </cell>
        </row>
        <row r="7541">
          <cell r="A7541" t="str">
            <v>2491058</v>
          </cell>
          <cell r="B7541">
            <v>508504</v>
          </cell>
          <cell r="C7541" t="str">
            <v>2491058</v>
          </cell>
          <cell r="D7541" t="str">
            <v>MDELIVERY</v>
          </cell>
          <cell r="E7541" t="str">
            <v>DESPACHO</v>
          </cell>
          <cell r="F7541" t="str">
            <v>EXPRESS</v>
          </cell>
          <cell r="G7541" t="str">
            <v>FTR45989</v>
          </cell>
          <cell r="H7541">
            <v>44959</v>
          </cell>
          <cell r="I7541" t="str">
            <v>ENTREGADO</v>
          </cell>
          <cell r="J7541">
            <v>44959</v>
          </cell>
          <cell r="K7541" t="str">
            <v xml:space="preserve">Maria Cristina Detken Salgado_DISTRIVEHIC DISTRIBUIDORA DE VEHICULOS S A </v>
          </cell>
          <cell r="L7541" t="str">
            <v>Jipijapa Av de los Granados E11 67 y de las Hiedras esq Edif Corporacion Maresa 5to piso</v>
          </cell>
        </row>
        <row r="7542">
          <cell r="A7542" t="str">
            <v>2491060</v>
          </cell>
          <cell r="B7542">
            <v>508505</v>
          </cell>
          <cell r="C7542" t="str">
            <v>2491060</v>
          </cell>
          <cell r="D7542" t="str">
            <v>MDELIVERY</v>
          </cell>
          <cell r="E7542" t="str">
            <v>DESPACHO</v>
          </cell>
          <cell r="F7542" t="str">
            <v>EXPRESS</v>
          </cell>
          <cell r="G7542" t="str">
            <v>FTR45990</v>
          </cell>
          <cell r="H7542">
            <v>44959</v>
          </cell>
          <cell r="I7542" t="str">
            <v>ENTREGADO</v>
          </cell>
          <cell r="J7542">
            <v>44959</v>
          </cell>
          <cell r="K7542" t="str">
            <v xml:space="preserve">Cristina Detken_DISTRIVEHIC DISTRIBUIDORA DE VEHICULOS S A </v>
          </cell>
          <cell r="L7542" t="str">
            <v>AV DE LOS GRANADOS E11 67 Y LAS HIEDRAS</v>
          </cell>
        </row>
        <row r="7543">
          <cell r="A7543" t="str">
            <v>2491065</v>
          </cell>
          <cell r="B7543">
            <v>508506</v>
          </cell>
          <cell r="C7543" t="str">
            <v>2491065</v>
          </cell>
          <cell r="D7543" t="str">
            <v>MDELIVERY</v>
          </cell>
          <cell r="E7543" t="str">
            <v>DESPACHO</v>
          </cell>
          <cell r="F7543" t="str">
            <v>EXPRESS</v>
          </cell>
          <cell r="G7543" t="str">
            <v>FTR46001</v>
          </cell>
          <cell r="H7543">
            <v>44959</v>
          </cell>
          <cell r="I7543" t="str">
            <v>ENTREGADO</v>
          </cell>
          <cell r="J7543">
            <v>44959</v>
          </cell>
          <cell r="K7543" t="str">
            <v>OTECEL_OTECEL</v>
          </cell>
          <cell r="L7543" t="str">
            <v>AV DE LOS SHYRIS Y NNUU QUICENTRO SHOPPING NUEVO LOCAL MOVISTAR</v>
          </cell>
        </row>
        <row r="7544">
          <cell r="A7544" t="str">
            <v>2491068</v>
          </cell>
          <cell r="B7544">
            <v>508507</v>
          </cell>
          <cell r="C7544" t="str">
            <v>2491068</v>
          </cell>
          <cell r="D7544" t="str">
            <v>MDELIVERY</v>
          </cell>
          <cell r="E7544" t="str">
            <v>DESPACHO</v>
          </cell>
          <cell r="F7544" t="str">
            <v>EXPRESS</v>
          </cell>
          <cell r="G7544" t="str">
            <v>FTR46005</v>
          </cell>
          <cell r="H7544">
            <v>44959</v>
          </cell>
          <cell r="I7544" t="str">
            <v>ENTREGADO</v>
          </cell>
          <cell r="J7544">
            <v>44959</v>
          </cell>
          <cell r="K7544" t="str">
            <v xml:space="preserve">KELLI VILLAMARIN LUIS TOAPANTA_COMERCIAL KYWI S A </v>
          </cell>
          <cell r="L7544" t="str">
            <v>AV 10 DE AGOSTO N24 59 Y LUIS CORDERO EDIF COMERCIAL KYWI</v>
          </cell>
        </row>
        <row r="7545">
          <cell r="A7545" t="str">
            <v>2491072</v>
          </cell>
          <cell r="B7545">
            <v>508508</v>
          </cell>
          <cell r="C7545" t="str">
            <v>2491072</v>
          </cell>
          <cell r="D7545" t="str">
            <v>MDELIVERY</v>
          </cell>
          <cell r="E7545" t="str">
            <v>DESPACHO</v>
          </cell>
          <cell r="F7545" t="str">
            <v>EXPRESS</v>
          </cell>
          <cell r="G7545" t="str">
            <v>FTR46004</v>
          </cell>
          <cell r="H7545">
            <v>44959</v>
          </cell>
          <cell r="I7545" t="str">
            <v>ENTREGADO</v>
          </cell>
          <cell r="J7545">
            <v>44959</v>
          </cell>
          <cell r="K7545" t="str">
            <v xml:space="preserve">KELLI VILLAMARIN LUIS TOAPANTA_COMERCIAL KYWI S A </v>
          </cell>
          <cell r="L7545" t="str">
            <v>AV 10 DE AGOSTO N24 59 Y LUIS CORDERO EDIF COMERCIAL KYWI</v>
          </cell>
        </row>
        <row r="7546">
          <cell r="A7546" t="str">
            <v>2491076</v>
          </cell>
          <cell r="B7546">
            <v>508509</v>
          </cell>
          <cell r="C7546" t="str">
            <v>2491076</v>
          </cell>
          <cell r="D7546" t="str">
            <v>MDELIVERY</v>
          </cell>
          <cell r="E7546" t="str">
            <v>DESPACHO</v>
          </cell>
          <cell r="F7546" t="str">
            <v>EXPRESS</v>
          </cell>
          <cell r="G7546" t="str">
            <v>FTR46000</v>
          </cell>
          <cell r="H7546">
            <v>44959</v>
          </cell>
          <cell r="I7546" t="str">
            <v>ENTREGADO</v>
          </cell>
          <cell r="J7546">
            <v>44959</v>
          </cell>
          <cell r="K7546" t="str">
            <v xml:space="preserve">EDISON NAVARRETE_QUIFATEX S A </v>
          </cell>
          <cell r="L7546" t="str">
            <v>Simon Bolivar y Via Nayon complejo Ecopark Torre 3 Movistar</v>
          </cell>
        </row>
        <row r="7547">
          <cell r="A7547" t="str">
            <v>2491077</v>
          </cell>
          <cell r="B7547">
            <v>508510</v>
          </cell>
          <cell r="C7547" t="str">
            <v>2491077</v>
          </cell>
          <cell r="D7547" t="str">
            <v>MDELIVERY</v>
          </cell>
          <cell r="E7547" t="str">
            <v>DESPACHO</v>
          </cell>
          <cell r="F7547" t="str">
            <v>EXPRESS</v>
          </cell>
          <cell r="G7547" t="str">
            <v>FEX46017</v>
          </cell>
          <cell r="H7547">
            <v>44959</v>
          </cell>
          <cell r="I7547" t="str">
            <v>ENTREGADO</v>
          </cell>
          <cell r="J7547">
            <v>44959</v>
          </cell>
          <cell r="K7547" t="str">
            <v xml:space="preserve">BELEN REGALADO VICTORIA CHUNGANDRO_QUIFATEX S A </v>
          </cell>
          <cell r="L7547" t="str">
            <v>Panamericana Norte Km 14 5 entre pasaje Cepeda y calle Leonidas ProaNo Calderon</v>
          </cell>
        </row>
        <row r="7548">
          <cell r="A7548" t="str">
            <v>2491088</v>
          </cell>
          <cell r="B7548">
            <v>508511</v>
          </cell>
          <cell r="C7548" t="str">
            <v>2491088</v>
          </cell>
          <cell r="D7548" t="str">
            <v>MDELIVERY</v>
          </cell>
          <cell r="E7548" t="str">
            <v>DESPACHO</v>
          </cell>
          <cell r="F7548" t="str">
            <v>EXPRESS</v>
          </cell>
          <cell r="G7548" t="str">
            <v>FTR46002</v>
          </cell>
          <cell r="H7548">
            <v>44959</v>
          </cell>
          <cell r="I7548" t="str">
            <v>ENTREGADO</v>
          </cell>
          <cell r="J7548">
            <v>44960</v>
          </cell>
          <cell r="K7548" t="str">
            <v xml:space="preserve">Ana Rodriguez_ERNST Y YOUNG ECUADOR E Y Y CIA LTDA </v>
          </cell>
          <cell r="L7548" t="str">
            <v>Inglaterra E3 266 y Av Amazonas edf Stratta piso 11</v>
          </cell>
        </row>
        <row r="7549">
          <cell r="A7549" t="str">
            <v>2490968</v>
          </cell>
          <cell r="B7549">
            <v>508512</v>
          </cell>
          <cell r="C7549" t="str">
            <v>2490968</v>
          </cell>
          <cell r="D7549" t="str">
            <v>MDELIVERY</v>
          </cell>
          <cell r="E7549" t="str">
            <v>DESPACHO</v>
          </cell>
          <cell r="F7549" t="str">
            <v>NORMAL</v>
          </cell>
          <cell r="G7549" t="str">
            <v>FT83609</v>
          </cell>
          <cell r="H7549">
            <v>44959</v>
          </cell>
          <cell r="I7549" t="str">
            <v>ENTREGADO</v>
          </cell>
          <cell r="J7549">
            <v>44960</v>
          </cell>
          <cell r="K7549" t="str">
            <v>PAULINA LARA_VITA ALIMENTOS C A</v>
          </cell>
          <cell r="L7549" t="str">
            <v>CALLE PEDRO PINTO Y VIA NAPO SECTOR LULUNCOTO</v>
          </cell>
        </row>
        <row r="7550">
          <cell r="A7550" t="str">
            <v>2490971</v>
          </cell>
          <cell r="B7550">
            <v>508513</v>
          </cell>
          <cell r="C7550" t="str">
            <v>2490971</v>
          </cell>
          <cell r="D7550" t="str">
            <v>MDELIVERY</v>
          </cell>
          <cell r="E7550" t="str">
            <v>DESPACHO</v>
          </cell>
          <cell r="F7550" t="str">
            <v>NORMAL</v>
          </cell>
          <cell r="G7550" t="str">
            <v>FT83652</v>
          </cell>
          <cell r="H7550">
            <v>44959</v>
          </cell>
          <cell r="I7550" t="str">
            <v>ENTREGADO</v>
          </cell>
          <cell r="J7550">
            <v>44960</v>
          </cell>
          <cell r="K7550" t="str">
            <v>Jennifer Carrion_CONSORCIO SGS REVISIONES TECNICAS</v>
          </cell>
          <cell r="L7550" t="str">
            <v>GUAYAS GUAYAQUIL Autopista Narcisa de Jesus atras de la metrovia Consorcio SGS Guayaquil</v>
          </cell>
        </row>
        <row r="7551">
          <cell r="A7551" t="str">
            <v>2490974</v>
          </cell>
          <cell r="B7551">
            <v>508514</v>
          </cell>
          <cell r="C7551" t="str">
            <v>2490974</v>
          </cell>
          <cell r="D7551" t="str">
            <v>MDELIVERY</v>
          </cell>
          <cell r="E7551" t="str">
            <v>DESPACHO</v>
          </cell>
          <cell r="F7551" t="str">
            <v>NORMAL</v>
          </cell>
          <cell r="G7551" t="str">
            <v>031080002490974</v>
          </cell>
          <cell r="H7551">
            <v>44959</v>
          </cell>
          <cell r="I7551" t="str">
            <v>ENTREGADO</v>
          </cell>
          <cell r="J7551">
            <v>44960</v>
          </cell>
          <cell r="K7551" t="str">
            <v>FRANKLIN LEONEL MORA RUIZ_FRANKLIN LEONEL MORA RUIZ</v>
          </cell>
          <cell r="L7551" t="str">
            <v>COOR 2 125122 79 781092 GODPROEX Valentina 2 Sector C V6F9 XJ Casiguana</v>
          </cell>
        </row>
        <row r="7552">
          <cell r="A7552" t="str">
            <v>2490975</v>
          </cell>
          <cell r="B7552">
            <v>508515</v>
          </cell>
          <cell r="C7552" t="str">
            <v>2490975</v>
          </cell>
          <cell r="D7552" t="str">
            <v>MDELIVERY</v>
          </cell>
          <cell r="E7552" t="str">
            <v>DESPACHO</v>
          </cell>
          <cell r="F7552" t="str">
            <v>NORMAL</v>
          </cell>
          <cell r="G7552" t="str">
            <v>031080002490975</v>
          </cell>
          <cell r="H7552">
            <v>44959</v>
          </cell>
          <cell r="I7552" t="str">
            <v>ENTREGADO</v>
          </cell>
          <cell r="J7552">
            <v>44964</v>
          </cell>
          <cell r="K7552" t="str">
            <v>DAVID GEOVANNY PEREZ BALLADARES_DAVID GEOVANNY PEREZ BALLADARES</v>
          </cell>
          <cell r="L7552" t="str">
            <v>Av Rocafuerte y Junin Edif consejo provincial el oro segundo piso Procuraduria general del estado</v>
          </cell>
        </row>
        <row r="7553">
          <cell r="A7553" t="str">
            <v>LDCGYERL08</v>
          </cell>
          <cell r="B7553">
            <v>508494</v>
          </cell>
          <cell r="C7553" t="str">
            <v>LDCGYERL08</v>
          </cell>
          <cell r="D7553" t="str">
            <v>CONECEL_DOCUMENTOS</v>
          </cell>
          <cell r="E7553" t="str">
            <v>DESPACHO</v>
          </cell>
          <cell r="F7553" t="str">
            <v>NORMAL</v>
          </cell>
          <cell r="G7553" t="str">
            <v>FT83601</v>
          </cell>
          <cell r="H7553">
            <v>44959</v>
          </cell>
          <cell r="I7553" t="str">
            <v>ENTREGADO</v>
          </cell>
          <cell r="J7553">
            <v>44959</v>
          </cell>
          <cell r="K7553" t="str">
            <v xml:space="preserve">STEPHANIE PEREZ/ACC EQUIPOS </v>
          </cell>
          <cell r="L7553" t="str">
            <v>GYE - CENTRO COMERCIAL GARZO CENTRO-ACC/REGULARIZACIONES</v>
          </cell>
        </row>
        <row r="7554">
          <cell r="A7554" t="str">
            <v>LDCGYERLS12</v>
          </cell>
          <cell r="B7554">
            <v>508495</v>
          </cell>
          <cell r="C7554" t="str">
            <v>LDCGYERLS12</v>
          </cell>
          <cell r="D7554" t="str">
            <v>CONECEL_DOCUMENTOS</v>
          </cell>
          <cell r="E7554" t="str">
            <v>DESPACHO</v>
          </cell>
          <cell r="F7554" t="str">
            <v>NORMAL</v>
          </cell>
          <cell r="G7554" t="str">
            <v>FT83602</v>
          </cell>
          <cell r="H7554">
            <v>44959</v>
          </cell>
          <cell r="I7554" t="str">
            <v>ENTREGADO</v>
          </cell>
          <cell r="J7554">
            <v>44959</v>
          </cell>
          <cell r="K7554" t="str">
            <v>STEPHANIE PEREZ ACC</v>
          </cell>
          <cell r="L7554" t="str">
            <v>GYE - CENTRO COMERCIAL GARZO CENTRO-ACC</v>
          </cell>
        </row>
        <row r="7555">
          <cell r="A7555" t="str">
            <v>LDCGYEALS14</v>
          </cell>
          <cell r="B7555">
            <v>508496</v>
          </cell>
          <cell r="C7555" t="str">
            <v>LDCGYEALS14</v>
          </cell>
          <cell r="D7555" t="str">
            <v>CONECEL_DOCUMENTOS</v>
          </cell>
          <cell r="E7555" t="str">
            <v>DESPACHO</v>
          </cell>
          <cell r="F7555" t="str">
            <v>NORMAL</v>
          </cell>
          <cell r="G7555" t="str">
            <v>FT83603</v>
          </cell>
          <cell r="H7555">
            <v>44959</v>
          </cell>
          <cell r="I7555" t="str">
            <v>ENTREGADO</v>
          </cell>
          <cell r="J7555">
            <v>44960</v>
          </cell>
          <cell r="K7555" t="str">
            <v>MARIA FERNANDA MUNOZ/CANT</v>
          </cell>
          <cell r="L7555" t="str">
            <v xml:space="preserve">QUITO AV. 10 DE AGOSTO N34-601 Y JUAN PABLO SANZ </v>
          </cell>
        </row>
        <row r="7556">
          <cell r="A7556" t="str">
            <v>21443</v>
          </cell>
          <cell r="B7556">
            <v>508479</v>
          </cell>
          <cell r="C7556" t="str">
            <v>21443</v>
          </cell>
          <cell r="D7556" t="str">
            <v>MDELIVERY</v>
          </cell>
          <cell r="E7556" t="str">
            <v>DESPACHO</v>
          </cell>
          <cell r="F7556" t="str">
            <v>NORMAL</v>
          </cell>
          <cell r="G7556" t="str">
            <v>FT83658</v>
          </cell>
          <cell r="H7556">
            <v>44959</v>
          </cell>
          <cell r="I7556" t="str">
            <v>ENTREGADO</v>
          </cell>
          <cell r="J7556">
            <v>44960</v>
          </cell>
          <cell r="K7556" t="str">
            <v>JAHAIRA ESPERANZA ANCHUNDIA PINCAY</v>
          </cell>
          <cell r="L7556" t="str">
            <v>TARQUI COOP PASTOR VERA  MZ 1982 SOLAR 19</v>
          </cell>
        </row>
        <row r="7557">
          <cell r="A7557" t="str">
            <v>21534</v>
          </cell>
          <cell r="B7557">
            <v>508480</v>
          </cell>
          <cell r="C7557" t="str">
            <v>21534</v>
          </cell>
          <cell r="D7557" t="str">
            <v>MDELIVERY</v>
          </cell>
          <cell r="E7557" t="str">
            <v>DESPACHO</v>
          </cell>
          <cell r="F7557" t="str">
            <v>NORMAL</v>
          </cell>
          <cell r="G7557" t="str">
            <v>031080000021534</v>
          </cell>
          <cell r="H7557">
            <v>44959</v>
          </cell>
          <cell r="I7557" t="str">
            <v>ENTREGADO</v>
          </cell>
          <cell r="J7557">
            <v>44965</v>
          </cell>
          <cell r="K7557" t="str">
            <v>SANDRA VIRGINIA GUALAN MOROCHO</v>
          </cell>
          <cell r="L7557" t="str">
            <v>LOJA CALLE BUCARES  SN  Y DUBLIN</v>
          </cell>
        </row>
        <row r="7558">
          <cell r="A7558" t="str">
            <v>21586</v>
          </cell>
          <cell r="B7558">
            <v>508481</v>
          </cell>
          <cell r="C7558" t="str">
            <v>21586</v>
          </cell>
          <cell r="D7558" t="str">
            <v>MDELIVERY</v>
          </cell>
          <cell r="E7558" t="str">
            <v>DESPACHO</v>
          </cell>
          <cell r="F7558" t="str">
            <v>NORMAL</v>
          </cell>
          <cell r="G7558" t="str">
            <v>FT83654</v>
          </cell>
          <cell r="H7558">
            <v>44959</v>
          </cell>
          <cell r="I7558" t="str">
            <v>ENTREGADO</v>
          </cell>
          <cell r="J7558">
            <v>44960</v>
          </cell>
          <cell r="K7558" t="str">
            <v>ERICK JOSE  VERGARA MARCILLO</v>
          </cell>
          <cell r="L7558" t="str">
            <v>XIMENA CDLA LOS ESTEROS  MZ 56A VILLA 3</v>
          </cell>
        </row>
        <row r="7559">
          <cell r="A7559" t="str">
            <v>4864190</v>
          </cell>
          <cell r="B7559">
            <v>508482</v>
          </cell>
          <cell r="C7559" t="str">
            <v>4864190</v>
          </cell>
          <cell r="D7559" t="str">
            <v>MDELIVERY</v>
          </cell>
          <cell r="E7559" t="str">
            <v>DESPACHO</v>
          </cell>
          <cell r="F7559" t="str">
            <v>NORMAL</v>
          </cell>
          <cell r="G7559" t="str">
            <v>FT83644</v>
          </cell>
          <cell r="H7559">
            <v>44959</v>
          </cell>
          <cell r="I7559" t="str">
            <v>ENTREGADO</v>
          </cell>
          <cell r="J7559">
            <v>44964</v>
          </cell>
          <cell r="K7559" t="str">
            <v>FELIPE RAFAEL ALARCON RIVADENEIRA</v>
          </cell>
          <cell r="L7559" t="str">
            <v>LA MAGDALENA CALLE TENIENTE GARCIA  OE6 126 CALLE HUALTOPO</v>
          </cell>
        </row>
        <row r="7560">
          <cell r="A7560" t="str">
            <v>4870926</v>
          </cell>
          <cell r="B7560">
            <v>508483</v>
          </cell>
          <cell r="C7560" t="str">
            <v>4870926</v>
          </cell>
          <cell r="D7560" t="str">
            <v>MDELIVERY</v>
          </cell>
          <cell r="E7560" t="str">
            <v>DESPACHO</v>
          </cell>
          <cell r="F7560" t="str">
            <v>NORMAL</v>
          </cell>
          <cell r="G7560" t="str">
            <v>031080004870926</v>
          </cell>
          <cell r="H7560">
            <v>44959</v>
          </cell>
          <cell r="I7560" t="str">
            <v>ENTREGADO</v>
          </cell>
          <cell r="J7560">
            <v>44964</v>
          </cell>
          <cell r="K7560" t="str">
            <v>DIEGO ARMANDO HERNANDEZ PILACUAN</v>
          </cell>
          <cell r="L7560" t="str">
            <v>TULCAN CALLES JOSE MARIA URBINA  SN CALLE ECUADOR</v>
          </cell>
        </row>
        <row r="7561">
          <cell r="A7561" t="str">
            <v>4876379</v>
          </cell>
          <cell r="B7561">
            <v>508484</v>
          </cell>
          <cell r="C7561" t="str">
            <v>4876379</v>
          </cell>
          <cell r="D7561" t="str">
            <v>MDELIVERY</v>
          </cell>
          <cell r="E7561" t="str">
            <v>DESPACHO</v>
          </cell>
          <cell r="F7561" t="str">
            <v>NORMAL</v>
          </cell>
          <cell r="G7561" t="str">
            <v>031080004876379</v>
          </cell>
          <cell r="H7561">
            <v>44959</v>
          </cell>
          <cell r="I7561" t="str">
            <v>ENTREGADO</v>
          </cell>
          <cell r="J7561">
            <v>44964</v>
          </cell>
          <cell r="K7561" t="str">
            <v>CRIOLLO CASTILLO KLEVER CAMILO</v>
          </cell>
          <cell r="L7561" t="str">
            <v>LOJA CALLE SANTO DOMINGO  SN  Y RIOBAMBA</v>
          </cell>
        </row>
        <row r="7562">
          <cell r="A7562" t="str">
            <v>4878532</v>
          </cell>
          <cell r="B7562">
            <v>508485</v>
          </cell>
          <cell r="C7562" t="str">
            <v>4878532</v>
          </cell>
          <cell r="D7562" t="str">
            <v>MDELIVERY</v>
          </cell>
          <cell r="E7562" t="str">
            <v>DESPACHO</v>
          </cell>
          <cell r="F7562" t="str">
            <v>DERIVADO PICK UP</v>
          </cell>
          <cell r="G7562" t="str">
            <v>031080004878532</v>
          </cell>
          <cell r="H7562">
            <v>44959</v>
          </cell>
          <cell r="I7562" t="str">
            <v>ENTREGADO</v>
          </cell>
          <cell r="J7562">
            <v>44964</v>
          </cell>
          <cell r="K7562" t="str">
            <v>SANGOQUIZA GUALLICHICO PAULO ROBERTO</v>
          </cell>
          <cell r="L7562" t="str">
            <v>OFICINA TRAMACO CENTRO DE TRANSFERENCIA CARCELEN</v>
          </cell>
        </row>
        <row r="7563">
          <cell r="A7563" t="str">
            <v>4881077</v>
          </cell>
          <cell r="B7563">
            <v>508486</v>
          </cell>
          <cell r="C7563" t="str">
            <v>4881077</v>
          </cell>
          <cell r="D7563" t="str">
            <v>MDELIVERY</v>
          </cell>
          <cell r="E7563" t="str">
            <v>DESPACHO</v>
          </cell>
          <cell r="F7563" t="str">
            <v>NORMAL</v>
          </cell>
          <cell r="G7563" t="str">
            <v>031080004881077</v>
          </cell>
          <cell r="H7563">
            <v>44959</v>
          </cell>
          <cell r="I7563" t="str">
            <v>ENTREGADO</v>
          </cell>
          <cell r="J7563">
            <v>44960</v>
          </cell>
          <cell r="K7563" t="str">
            <v>DANIEL ALEJANDRO CAMPOSANO FIGUEROA</v>
          </cell>
          <cell r="L7563" t="str">
            <v>LA AURORA CDLA VILLA CLUB  ETAPA OMEGA MZ 11 VILLA 56</v>
          </cell>
        </row>
        <row r="7564">
          <cell r="A7564" t="str">
            <v>4881079</v>
          </cell>
          <cell r="B7564">
            <v>508487</v>
          </cell>
          <cell r="C7564" t="str">
            <v>4881079</v>
          </cell>
          <cell r="D7564" t="str">
            <v>MDELIVERY</v>
          </cell>
          <cell r="E7564" t="str">
            <v>DESPACHO</v>
          </cell>
          <cell r="F7564" t="str">
            <v>NORMAL</v>
          </cell>
          <cell r="G7564" t="str">
            <v>FT83640</v>
          </cell>
          <cell r="H7564">
            <v>44959</v>
          </cell>
          <cell r="I7564" t="str">
            <v>ENTREGADO</v>
          </cell>
          <cell r="J7564">
            <v>44960</v>
          </cell>
          <cell r="K7564" t="str">
            <v>ARMANDO MAURICIO MONTA SIMBANA</v>
          </cell>
          <cell r="L7564" t="str">
            <v>CALDERON CALLE SAN CAMILO SN Y SAN JOSE</v>
          </cell>
        </row>
        <row r="7565">
          <cell r="A7565" t="str">
            <v>4882392</v>
          </cell>
          <cell r="B7565">
            <v>508488</v>
          </cell>
          <cell r="C7565" t="str">
            <v>4882392</v>
          </cell>
          <cell r="D7565" t="str">
            <v>MDELIVERY</v>
          </cell>
          <cell r="E7565" t="str">
            <v>DESPACHO</v>
          </cell>
          <cell r="F7565" t="str">
            <v>NORMAL</v>
          </cell>
          <cell r="G7565" t="str">
            <v>FT83660</v>
          </cell>
          <cell r="H7565">
            <v>44959</v>
          </cell>
          <cell r="I7565" t="str">
            <v>ENTREGADO</v>
          </cell>
          <cell r="J7565">
            <v>44960</v>
          </cell>
          <cell r="K7565" t="str">
            <v>PEDRO SAMUEL ARMIJOS LEON</v>
          </cell>
          <cell r="L7565" t="str">
            <v>TARQUI ING FELIPE PEZO CAMPUZANO  SN  Y AV BENJAMIN CARRION MORA</v>
          </cell>
        </row>
        <row r="7566">
          <cell r="A7566" t="str">
            <v>4882400</v>
          </cell>
          <cell r="B7566">
            <v>508489</v>
          </cell>
          <cell r="C7566" t="str">
            <v>4882400</v>
          </cell>
          <cell r="D7566" t="str">
            <v>MDELIVERY</v>
          </cell>
          <cell r="E7566" t="str">
            <v>DESPACHO</v>
          </cell>
          <cell r="F7566" t="str">
            <v>NORMAL</v>
          </cell>
          <cell r="G7566" t="str">
            <v>FT83655</v>
          </cell>
          <cell r="H7566">
            <v>44959</v>
          </cell>
          <cell r="I7566" t="str">
            <v>ENTREGADO</v>
          </cell>
          <cell r="J7566">
            <v>44960</v>
          </cell>
          <cell r="K7566" t="str">
            <v>GALALIZ AZUCENA TAGLE GUERRERO</v>
          </cell>
          <cell r="L7566" t="str">
            <v>TARQUI CALLE RICARDO PLANAS VILLEGAS  119  Y CALLE 3ERA</v>
          </cell>
        </row>
        <row r="7567">
          <cell r="A7567" t="str">
            <v>4882415</v>
          </cell>
          <cell r="B7567">
            <v>508490</v>
          </cell>
          <cell r="C7567" t="str">
            <v>4882415</v>
          </cell>
          <cell r="D7567" t="str">
            <v>MDELIVERY</v>
          </cell>
          <cell r="E7567" t="str">
            <v>DESPACHO</v>
          </cell>
          <cell r="F7567" t="str">
            <v>NORMAL</v>
          </cell>
          <cell r="G7567" t="str">
            <v>FT83645</v>
          </cell>
          <cell r="H7567">
            <v>44959</v>
          </cell>
          <cell r="I7567" t="str">
            <v>ENTREGADO</v>
          </cell>
          <cell r="J7567">
            <v>44960</v>
          </cell>
          <cell r="K7567" t="str">
            <v>VICTOR HUGO ALMACHE PALLARES</v>
          </cell>
          <cell r="L7567" t="str">
            <v>GUAYLLABAMBA VIA PANAMERICANA  KM 21</v>
          </cell>
        </row>
        <row r="7568">
          <cell r="A7568" t="str">
            <v>4882493</v>
          </cell>
          <cell r="B7568">
            <v>508491</v>
          </cell>
          <cell r="C7568" t="str">
            <v>4882493</v>
          </cell>
          <cell r="D7568" t="str">
            <v>MDELIVERY</v>
          </cell>
          <cell r="E7568" t="str">
            <v>DESPACHO</v>
          </cell>
          <cell r="F7568" t="str">
            <v>NORMAL</v>
          </cell>
          <cell r="G7568" t="str">
            <v>FT83641</v>
          </cell>
          <cell r="H7568">
            <v>44959</v>
          </cell>
          <cell r="I7568" t="str">
            <v>ENTREGADO</v>
          </cell>
          <cell r="J7568">
            <v>44960</v>
          </cell>
          <cell r="K7568" t="str">
            <v>RICHARD PATRICIO CORREA CAMACHO</v>
          </cell>
          <cell r="L7568" t="str">
            <v>TUMBACO CALLE JAMA  N4 106  Y PORTOVIEJO</v>
          </cell>
        </row>
        <row r="7569">
          <cell r="A7569" t="str">
            <v>4882801</v>
          </cell>
          <cell r="B7569">
            <v>508492</v>
          </cell>
          <cell r="C7569" t="str">
            <v>4882801</v>
          </cell>
          <cell r="D7569" t="str">
            <v>MDELIVERY</v>
          </cell>
          <cell r="E7569" t="str">
            <v>DESPACHO</v>
          </cell>
          <cell r="F7569" t="str">
            <v>NORMAL</v>
          </cell>
          <cell r="G7569" t="str">
            <v>031080004882801</v>
          </cell>
          <cell r="H7569">
            <v>44959</v>
          </cell>
          <cell r="I7569" t="str">
            <v>ENTREGADO</v>
          </cell>
          <cell r="J7569">
            <v>44960</v>
          </cell>
          <cell r="K7569" t="str">
            <v>ANGEL SANTIAGO ESPINOZA BUITRON</v>
          </cell>
          <cell r="L7569" t="str">
            <v>SAGRARIO  AV JAIME ROLDOS AGUILERA  SN  Y SANCHEZ Y CIFUENTES</v>
          </cell>
        </row>
        <row r="7570">
          <cell r="A7570" t="str">
            <v>4882907</v>
          </cell>
          <cell r="B7570">
            <v>508493</v>
          </cell>
          <cell r="C7570" t="str">
            <v>4882907</v>
          </cell>
          <cell r="D7570" t="str">
            <v>MDELIVERY</v>
          </cell>
          <cell r="E7570" t="str">
            <v>DESPACHO</v>
          </cell>
          <cell r="F7570" t="str">
            <v>NORMAL</v>
          </cell>
          <cell r="G7570" t="str">
            <v>031080004882907</v>
          </cell>
          <cell r="H7570">
            <v>44959</v>
          </cell>
          <cell r="I7570" t="str">
            <v>ENTREGADO</v>
          </cell>
          <cell r="J7570">
            <v>44960</v>
          </cell>
          <cell r="K7570" t="str">
            <v>JORGE LUIS GUALPA ANDRADE</v>
          </cell>
          <cell r="L7570" t="str">
            <v>OTAVALO CALLE VIRGILIO CHAVEZ  SN  JOSE M TROYA</v>
          </cell>
        </row>
        <row r="7571">
          <cell r="A7571" t="str">
            <v>13125</v>
          </cell>
          <cell r="B7571">
            <v>508460</v>
          </cell>
          <cell r="C7571" t="str">
            <v>13125</v>
          </cell>
          <cell r="D7571" t="str">
            <v>MDELIVERY</v>
          </cell>
          <cell r="E7571" t="str">
            <v>DESPACHO</v>
          </cell>
          <cell r="F7571" t="str">
            <v>NORMAL</v>
          </cell>
          <cell r="G7571" t="str">
            <v>IC6406</v>
          </cell>
          <cell r="H7571">
            <v>44959</v>
          </cell>
          <cell r="I7571" t="str">
            <v>ENTREGADO</v>
          </cell>
          <cell r="J7571">
            <v>44963</v>
          </cell>
          <cell r="K7571" t="str">
            <v>PATRICIO ALEXANDRO ANGUISACA OLEAS</v>
          </cell>
          <cell r="L7571" t="str">
            <v>YANUNCAY  CALLE GUALACEO  SN  Y CANTON BIBLIAN</v>
          </cell>
        </row>
        <row r="7572">
          <cell r="A7572" t="str">
            <v>18788</v>
          </cell>
          <cell r="B7572">
            <v>508461</v>
          </cell>
          <cell r="C7572" t="str">
            <v>18788</v>
          </cell>
          <cell r="D7572" t="str">
            <v>MDELIVERY</v>
          </cell>
          <cell r="E7572" t="str">
            <v>DESPACHO</v>
          </cell>
          <cell r="F7572" t="str">
            <v>NORMAL</v>
          </cell>
          <cell r="G7572" t="str">
            <v>031080000018788</v>
          </cell>
          <cell r="H7572">
            <v>44959</v>
          </cell>
          <cell r="I7572" t="str">
            <v>ENTREGADO</v>
          </cell>
          <cell r="J7572">
            <v>44967</v>
          </cell>
          <cell r="K7572" t="str">
            <v>DIANA CAROLINA VASQUEZ CABELLO</v>
          </cell>
          <cell r="L7572" t="str">
            <v>PASCUALES  CDLA ECOBOSQUE  MZ 4202 VILLA 2</v>
          </cell>
        </row>
        <row r="7573">
          <cell r="A7573" t="str">
            <v>18792</v>
          </cell>
          <cell r="B7573">
            <v>508462</v>
          </cell>
          <cell r="C7573" t="str">
            <v>18792</v>
          </cell>
          <cell r="D7573" t="str">
            <v>MDELIVERY</v>
          </cell>
          <cell r="E7573" t="str">
            <v>DESPACHO</v>
          </cell>
          <cell r="F7573" t="str">
            <v>NORMAL</v>
          </cell>
          <cell r="G7573" t="str">
            <v>FT83612</v>
          </cell>
          <cell r="H7573">
            <v>44959</v>
          </cell>
          <cell r="I7573" t="str">
            <v>ENTREGADO</v>
          </cell>
          <cell r="J7573">
            <v>44960</v>
          </cell>
          <cell r="K7573" t="str">
            <v>MARIA SALOME  ESTRELLA GUERRERO</v>
          </cell>
          <cell r="L7573" t="str">
            <v>INAQUITO CALLE JAPON  SN  Y ALFONSO PEREIRA</v>
          </cell>
        </row>
        <row r="7574">
          <cell r="A7574" t="str">
            <v>19808</v>
          </cell>
          <cell r="B7574">
            <v>508463</v>
          </cell>
          <cell r="C7574" t="str">
            <v>19808</v>
          </cell>
          <cell r="D7574" t="str">
            <v>MDELIVERY</v>
          </cell>
          <cell r="E7574" t="str">
            <v>DESPACHO</v>
          </cell>
          <cell r="F7574" t="str">
            <v>NORMAL</v>
          </cell>
          <cell r="G7574" t="str">
            <v>FT83651</v>
          </cell>
          <cell r="H7574">
            <v>44959</v>
          </cell>
          <cell r="I7574" t="str">
            <v>ENTREGADO</v>
          </cell>
          <cell r="J7574">
            <v>44960</v>
          </cell>
          <cell r="K7574" t="str">
            <v>RENATO ANTONIO LASCANO CONSTANTE</v>
          </cell>
          <cell r="L7574" t="str">
            <v>TARQUI  CALLE AV JUAN TANCA MARENGO SN Y AV RODRIGO CHAVEZ</v>
          </cell>
        </row>
        <row r="7575">
          <cell r="A7575" t="str">
            <v>20328</v>
          </cell>
          <cell r="B7575">
            <v>508464</v>
          </cell>
          <cell r="C7575" t="str">
            <v>20328</v>
          </cell>
          <cell r="D7575" t="str">
            <v>MDELIVERY</v>
          </cell>
          <cell r="E7575" t="str">
            <v>DESPACHO</v>
          </cell>
          <cell r="F7575" t="str">
            <v>NORMAL</v>
          </cell>
          <cell r="G7575" t="str">
            <v>FT83611</v>
          </cell>
          <cell r="H7575">
            <v>44959</v>
          </cell>
          <cell r="I7575" t="str">
            <v>ENTREGADO</v>
          </cell>
          <cell r="J7575">
            <v>44960</v>
          </cell>
          <cell r="K7575" t="str">
            <v>BRYAN DANIEL TASINCHANA SHULCA</v>
          </cell>
          <cell r="L7575" t="str">
            <v>SAN RAFAEL    AUTOPISTA GENERAL RUMINAHUI  SN AV  ILALO</v>
          </cell>
        </row>
        <row r="7576">
          <cell r="A7576" t="str">
            <v>20676</v>
          </cell>
          <cell r="B7576">
            <v>508465</v>
          </cell>
          <cell r="C7576" t="str">
            <v>20676</v>
          </cell>
          <cell r="D7576" t="str">
            <v>MDELIVERY</v>
          </cell>
          <cell r="E7576" t="str">
            <v>DESPACHO</v>
          </cell>
          <cell r="F7576" t="str">
            <v>NORMAL</v>
          </cell>
          <cell r="G7576" t="str">
            <v>FT83647</v>
          </cell>
          <cell r="H7576">
            <v>44959</v>
          </cell>
          <cell r="I7576" t="str">
            <v>ENTREGADO</v>
          </cell>
          <cell r="J7576">
            <v>44965</v>
          </cell>
          <cell r="K7576" t="str">
            <v>CARLOS FRANCISCO CHIMBO MANYA</v>
          </cell>
          <cell r="L7576" t="str">
            <v>EL QUINCHE  VIA AL QUINCHE GUAYLLABAMBA   CALLE ALFONSO</v>
          </cell>
        </row>
        <row r="7577">
          <cell r="A7577" t="str">
            <v>20720</v>
          </cell>
          <cell r="B7577">
            <v>508466</v>
          </cell>
          <cell r="C7577" t="str">
            <v>20720</v>
          </cell>
          <cell r="D7577" t="str">
            <v>MDELIVERY</v>
          </cell>
          <cell r="E7577" t="str">
            <v>DESPACHO</v>
          </cell>
          <cell r="F7577" t="str">
            <v>DERIVADO PICK UP</v>
          </cell>
          <cell r="G7577" t="str">
            <v>031080000020720</v>
          </cell>
          <cell r="H7577">
            <v>44959</v>
          </cell>
          <cell r="I7577" t="str">
            <v>ENTREGADO</v>
          </cell>
          <cell r="J7577">
            <v>44960</v>
          </cell>
          <cell r="K7577" t="str">
            <v>ALLISON JAHAIRA ESCALANTE CAMPOSANO</v>
          </cell>
          <cell r="L7577" t="str">
            <v>OFICINA TRAMACO PORTETE</v>
          </cell>
        </row>
        <row r="7578">
          <cell r="A7578" t="str">
            <v>20747</v>
          </cell>
          <cell r="B7578">
            <v>508467</v>
          </cell>
          <cell r="C7578" t="str">
            <v>20747</v>
          </cell>
          <cell r="D7578" t="str">
            <v>MDELIVERY</v>
          </cell>
          <cell r="E7578" t="str">
            <v>DESPACHO</v>
          </cell>
          <cell r="F7578" t="str">
            <v>NORMAL</v>
          </cell>
          <cell r="G7578" t="str">
            <v>FT83657</v>
          </cell>
          <cell r="H7578">
            <v>44959</v>
          </cell>
          <cell r="I7578" t="str">
            <v>ENTREGADO</v>
          </cell>
          <cell r="J7578">
            <v>44960</v>
          </cell>
          <cell r="K7578" t="str">
            <v>GRACE DENNISSE  RIOFRIO BARRE</v>
          </cell>
          <cell r="L7578" t="str">
            <v>XIMENA CIUDADELA LOS ESTEROS  MZ 54 VILLA 15</v>
          </cell>
        </row>
        <row r="7579">
          <cell r="A7579" t="str">
            <v>20771</v>
          </cell>
          <cell r="B7579">
            <v>508468</v>
          </cell>
          <cell r="C7579" t="str">
            <v>20771</v>
          </cell>
          <cell r="D7579" t="str">
            <v>MDELIVERY</v>
          </cell>
          <cell r="E7579" t="str">
            <v>DESPACHO</v>
          </cell>
          <cell r="F7579" t="str">
            <v>NORMAL</v>
          </cell>
          <cell r="G7579" t="str">
            <v>031080000020771</v>
          </cell>
          <cell r="H7579">
            <v>44959</v>
          </cell>
          <cell r="I7579" t="str">
            <v>ENTREGADO</v>
          </cell>
          <cell r="J7579">
            <v>44961</v>
          </cell>
          <cell r="K7579" t="str">
            <v>JAIRO ALEJANDRO MACIAS CEVALLOS</v>
          </cell>
          <cell r="L7579" t="str">
            <v>18 DE OCTUBRE CALLE AV UNIVERSITARIA SN Y CJON C</v>
          </cell>
        </row>
        <row r="7580">
          <cell r="A7580" t="str">
            <v>20781</v>
          </cell>
          <cell r="B7580">
            <v>508469</v>
          </cell>
          <cell r="C7580" t="str">
            <v>20781</v>
          </cell>
          <cell r="D7580" t="str">
            <v>MDELIVERY</v>
          </cell>
          <cell r="E7580" t="str">
            <v>DESPACHO</v>
          </cell>
          <cell r="F7580" t="str">
            <v>NORMAL</v>
          </cell>
          <cell r="G7580" t="str">
            <v>031080000020781</v>
          </cell>
          <cell r="H7580">
            <v>44959</v>
          </cell>
          <cell r="I7580" t="str">
            <v>ENTREGADO</v>
          </cell>
          <cell r="J7580">
            <v>44960</v>
          </cell>
          <cell r="K7580" t="str">
            <v>LUIS MANUEL CASTRO ANZULEZ</v>
          </cell>
          <cell r="L7580" t="str">
            <v>TARQUI CALLE VIA 307 SN Y AV CIRCUNVALACION</v>
          </cell>
        </row>
        <row r="7581">
          <cell r="A7581" t="str">
            <v>20856</v>
          </cell>
          <cell r="B7581">
            <v>508470</v>
          </cell>
          <cell r="C7581" t="str">
            <v>20856</v>
          </cell>
          <cell r="D7581" t="str">
            <v>MDELIVERY</v>
          </cell>
          <cell r="E7581" t="str">
            <v>DESPACHO</v>
          </cell>
          <cell r="F7581" t="str">
            <v>NORMAL</v>
          </cell>
          <cell r="G7581" t="str">
            <v>FT83646</v>
          </cell>
          <cell r="H7581">
            <v>44959</v>
          </cell>
          <cell r="I7581" t="str">
            <v>ENTREGADO</v>
          </cell>
          <cell r="J7581">
            <v>44960</v>
          </cell>
          <cell r="K7581" t="str">
            <v>CHRISTIAN ALFREDO QUISHPE VALLEJO</v>
          </cell>
          <cell r="L7581" t="str">
            <v>CALDERON  AV GEOVANI CALLES   976  CALLE LUIS VACARI</v>
          </cell>
        </row>
        <row r="7582">
          <cell r="A7582" t="str">
            <v>20941</v>
          </cell>
          <cell r="B7582">
            <v>508471</v>
          </cell>
          <cell r="C7582" t="str">
            <v>20941</v>
          </cell>
          <cell r="D7582" t="str">
            <v>MDELIVERY</v>
          </cell>
          <cell r="E7582" t="str">
            <v>DESPACHO</v>
          </cell>
          <cell r="F7582" t="str">
            <v>NORMAL</v>
          </cell>
          <cell r="G7582" t="str">
            <v>031080000020941</v>
          </cell>
          <cell r="H7582">
            <v>44959</v>
          </cell>
          <cell r="I7582" t="str">
            <v>ENTREGADO</v>
          </cell>
          <cell r="J7582">
            <v>44960</v>
          </cell>
          <cell r="K7582" t="str">
            <v>KARLA ELIZABETH ALVARADO ERAS</v>
          </cell>
          <cell r="L7582" t="str">
            <v>PORTOVELO CALLE JAIME ROLDOS AGUILERA SN Y PILLACELA</v>
          </cell>
        </row>
        <row r="7583">
          <cell r="A7583" t="str">
            <v>21071</v>
          </cell>
          <cell r="B7583">
            <v>508472</v>
          </cell>
          <cell r="C7583" t="str">
            <v>21071</v>
          </cell>
          <cell r="D7583" t="str">
            <v>MDELIVERY</v>
          </cell>
          <cell r="E7583" t="str">
            <v>DESPACHO</v>
          </cell>
          <cell r="F7583" t="str">
            <v>NORMAL</v>
          </cell>
          <cell r="G7583" t="str">
            <v>031080000021071</v>
          </cell>
          <cell r="H7583">
            <v>44959</v>
          </cell>
          <cell r="I7583" t="str">
            <v>ENTREGADO</v>
          </cell>
          <cell r="J7583">
            <v>44960</v>
          </cell>
          <cell r="K7583" t="str">
            <v>MIRYAM ANABEL FLORES GUERRERO</v>
          </cell>
          <cell r="L7583" t="str">
            <v>SAN LUIS  CALLE DE LOS GERANIOS  SN CALLE B</v>
          </cell>
        </row>
        <row r="7584">
          <cell r="A7584" t="str">
            <v>21163</v>
          </cell>
          <cell r="B7584">
            <v>508473</v>
          </cell>
          <cell r="C7584" t="str">
            <v>21163</v>
          </cell>
          <cell r="D7584" t="str">
            <v>MDELIVERY</v>
          </cell>
          <cell r="E7584" t="str">
            <v>DESPACHO</v>
          </cell>
          <cell r="F7584" t="str">
            <v>NORMAL</v>
          </cell>
          <cell r="G7584" t="str">
            <v>FT83691</v>
          </cell>
          <cell r="H7584">
            <v>44959</v>
          </cell>
          <cell r="I7584" t="str">
            <v>ENTREGADO</v>
          </cell>
          <cell r="J7584">
            <v>44960</v>
          </cell>
          <cell r="K7584" t="str">
            <v>MARCOS SANTIAGO VEGA UGSHA</v>
          </cell>
          <cell r="L7584" t="str">
            <v>COTOGCHOA CALLE PINCHO SN Y QUIJUA</v>
          </cell>
        </row>
        <row r="7585">
          <cell r="A7585" t="str">
            <v>21168</v>
          </cell>
          <cell r="B7585">
            <v>508474</v>
          </cell>
          <cell r="C7585" t="str">
            <v>21168</v>
          </cell>
          <cell r="D7585" t="str">
            <v>MDELIVERY</v>
          </cell>
          <cell r="E7585" t="str">
            <v>DESPACHO</v>
          </cell>
          <cell r="F7585" t="str">
            <v>NORMAL</v>
          </cell>
          <cell r="G7585" t="str">
            <v>031080000021168</v>
          </cell>
          <cell r="H7585">
            <v>44959</v>
          </cell>
          <cell r="I7585" t="str">
            <v>ENTREGADO</v>
          </cell>
          <cell r="J7585">
            <v>44960</v>
          </cell>
          <cell r="K7585" t="str">
            <v>KATHERINE GISLAINE YAGUANA MOLINA</v>
          </cell>
          <cell r="L7585" t="str">
            <v>PUERTO BOLIVAR CDLA DEL SEGURO CALLE AV SIMON BOLIVAR MZ 6 VIILA 9 Y 18AVA OESTE</v>
          </cell>
        </row>
        <row r="7586">
          <cell r="A7586" t="str">
            <v>21237</v>
          </cell>
          <cell r="B7586">
            <v>508475</v>
          </cell>
          <cell r="C7586" t="str">
            <v>21237</v>
          </cell>
          <cell r="D7586" t="str">
            <v>MDELIVERY</v>
          </cell>
          <cell r="E7586" t="str">
            <v>DESPACHO</v>
          </cell>
          <cell r="F7586" t="str">
            <v>NORMAL</v>
          </cell>
          <cell r="G7586" t="str">
            <v>031080000021237</v>
          </cell>
          <cell r="H7586">
            <v>44959</v>
          </cell>
          <cell r="I7586" t="str">
            <v>ENTREGADO</v>
          </cell>
          <cell r="J7586">
            <v>44960</v>
          </cell>
          <cell r="K7586" t="str">
            <v>ERIKA DAYANA CAICEDO GIL</v>
          </cell>
          <cell r="L7586" t="str">
            <v>ESMERALDAS CALLE RIO SUCIO SN  Y CJON SAN MARTIN DE PORRES</v>
          </cell>
        </row>
        <row r="7587">
          <cell r="A7587" t="str">
            <v>21324</v>
          </cell>
          <cell r="B7587">
            <v>508476</v>
          </cell>
          <cell r="C7587" t="str">
            <v>21324</v>
          </cell>
          <cell r="D7587" t="str">
            <v>MDELIVERY</v>
          </cell>
          <cell r="E7587" t="str">
            <v>DESPACHO</v>
          </cell>
          <cell r="F7587" t="str">
            <v>DERIVADO PICK UP</v>
          </cell>
          <cell r="G7587" t="str">
            <v>031080000021324</v>
          </cell>
          <cell r="H7587">
            <v>44959</v>
          </cell>
          <cell r="I7587" t="str">
            <v>ENTREGADO</v>
          </cell>
          <cell r="J7587">
            <v>44964</v>
          </cell>
          <cell r="K7587" t="str">
            <v>RUBEN DARIO VARA MACIAS</v>
          </cell>
          <cell r="L7587" t="str">
            <v>OFICINA TRAMACO QUEVEDO</v>
          </cell>
        </row>
        <row r="7588">
          <cell r="A7588" t="str">
            <v>21363</v>
          </cell>
          <cell r="B7588">
            <v>508477</v>
          </cell>
          <cell r="C7588" t="str">
            <v>21363</v>
          </cell>
          <cell r="D7588" t="str">
            <v>MDELIVERY</v>
          </cell>
          <cell r="E7588" t="str">
            <v>DESPACHO</v>
          </cell>
          <cell r="F7588" t="str">
            <v>NORMAL</v>
          </cell>
          <cell r="G7588" t="str">
            <v>FT83650</v>
          </cell>
          <cell r="H7588">
            <v>44959</v>
          </cell>
          <cell r="I7588" t="str">
            <v>ENTREGADO</v>
          </cell>
          <cell r="J7588">
            <v>44960</v>
          </cell>
          <cell r="K7588" t="str">
            <v>SANDRA KATUSKA APOLO GARBOA</v>
          </cell>
          <cell r="L7588" t="str">
            <v>TARQUI  AV DE LAS AMERICAS  SN</v>
          </cell>
        </row>
        <row r="7589">
          <cell r="A7589" t="str">
            <v>21439</v>
          </cell>
          <cell r="B7589">
            <v>508478</v>
          </cell>
          <cell r="C7589" t="str">
            <v>21439</v>
          </cell>
          <cell r="D7589" t="str">
            <v>MDELIVERY</v>
          </cell>
          <cell r="E7589" t="str">
            <v>DESPACHO</v>
          </cell>
          <cell r="F7589" t="str">
            <v>NORMAL</v>
          </cell>
          <cell r="G7589" t="str">
            <v>FT83656</v>
          </cell>
          <cell r="H7589">
            <v>44959</v>
          </cell>
          <cell r="I7589" t="str">
            <v>ENTREGADO</v>
          </cell>
          <cell r="J7589">
            <v>44960</v>
          </cell>
          <cell r="K7589" t="str">
            <v>MARIA LUISA ORDONEZ REASCO</v>
          </cell>
          <cell r="L7589" t="str">
            <v>XIMENA COOP 25 DE ENERO  MZ 159 SOLAR 22</v>
          </cell>
        </row>
        <row r="7590">
          <cell r="A7590" t="str">
            <v>25225</v>
          </cell>
          <cell r="B7590">
            <v>508455</v>
          </cell>
          <cell r="C7590" t="str">
            <v>25225</v>
          </cell>
          <cell r="D7590" t="str">
            <v>WORLINASLI</v>
          </cell>
          <cell r="E7590" t="str">
            <v>DESPACHO</v>
          </cell>
          <cell r="F7590" t="str">
            <v>NORMAL</v>
          </cell>
          <cell r="G7590" t="str">
            <v>031002004232149</v>
          </cell>
          <cell r="H7590">
            <v>44959</v>
          </cell>
          <cell r="I7590" t="str">
            <v>ENTREGADO</v>
          </cell>
          <cell r="J7590">
            <v>44960</v>
          </cell>
          <cell r="K7590" t="str">
            <v>EDUARDO ENRIQUE BELISARIO DUARTE</v>
          </cell>
          <cell r="L7590" t="str">
            <v>GUANGOPOLO, CALLE GUAYAQUIL Y PASAJE A EN LAS GRADAS. CASA DE 3 PISOS Y MATA DE AGUACATE GRANDE</v>
          </cell>
        </row>
        <row r="7591">
          <cell r="A7591" t="str">
            <v>25226</v>
          </cell>
          <cell r="B7591">
            <v>508456</v>
          </cell>
          <cell r="C7591" t="str">
            <v>25226</v>
          </cell>
          <cell r="D7591" t="str">
            <v>WORLINASLI</v>
          </cell>
          <cell r="E7591" t="str">
            <v>DESPACHO</v>
          </cell>
          <cell r="F7591" t="str">
            <v>NORMAL</v>
          </cell>
          <cell r="G7591" t="str">
            <v>83604</v>
          </cell>
          <cell r="H7591">
            <v>44959</v>
          </cell>
          <cell r="I7591" t="str">
            <v>ENTREGADO</v>
          </cell>
          <cell r="J7591">
            <v>44960</v>
          </cell>
          <cell r="K7591" t="str">
            <v>JOSE LUIS LUCAS GANCHOZO</v>
          </cell>
          <cell r="L7591" t="str">
            <v>AMAZONAS Y GASTAR DE VILLARROEL RESTAURAND POLLO STAV</v>
          </cell>
        </row>
        <row r="7592">
          <cell r="A7592" t="str">
            <v>25229</v>
          </cell>
          <cell r="B7592">
            <v>508457</v>
          </cell>
          <cell r="C7592" t="str">
            <v>25229</v>
          </cell>
          <cell r="D7592" t="str">
            <v>WORLINASLI</v>
          </cell>
          <cell r="E7592" t="str">
            <v>DESPACHO</v>
          </cell>
          <cell r="F7592" t="str">
            <v>NORMAL</v>
          </cell>
          <cell r="G7592" t="str">
            <v>83605</v>
          </cell>
          <cell r="H7592">
            <v>44959</v>
          </cell>
          <cell r="I7592" t="str">
            <v>ENTREGADO</v>
          </cell>
          <cell r="J7592">
            <v>44960</v>
          </cell>
          <cell r="K7592" t="str">
            <v>CARLOS CALDERON TAPIA</v>
          </cell>
          <cell r="L7592" t="str">
            <v>GUAMANI MANZANA 3 CASA 37</v>
          </cell>
        </row>
        <row r="7593">
          <cell r="A7593" t="str">
            <v>98888780</v>
          </cell>
          <cell r="B7593">
            <v>508415</v>
          </cell>
          <cell r="C7593" t="str">
            <v>98888780</v>
          </cell>
          <cell r="D7593" t="str">
            <v>HYCITE</v>
          </cell>
          <cell r="E7593" t="str">
            <v>DESPACHO</v>
          </cell>
          <cell r="F7593" t="str">
            <v>NORMAL</v>
          </cell>
          <cell r="G7593" t="str">
            <v>ITQ6341</v>
          </cell>
          <cell r="H7593">
            <v>44959</v>
          </cell>
          <cell r="I7593" t="str">
            <v>ENTREGADO</v>
          </cell>
          <cell r="J7593">
            <v>44960</v>
          </cell>
          <cell r="K7593" t="str">
            <v>CATALINA CRESPO</v>
          </cell>
          <cell r="L7593" t="str">
            <v>JUAN BARREIRO PJ 523D OE4-309 CIPRIANO ALVARADO QUITO//LA ISLA SOLANDA 170131 PICHINCHA</v>
          </cell>
        </row>
        <row r="7594">
          <cell r="A7594" t="str">
            <v>98888851</v>
          </cell>
          <cell r="B7594">
            <v>508416</v>
          </cell>
          <cell r="C7594" t="str">
            <v>98888851</v>
          </cell>
          <cell r="D7594" t="str">
            <v>HYCITE</v>
          </cell>
          <cell r="E7594" t="str">
            <v>DESPACHO</v>
          </cell>
          <cell r="F7594" t="str">
            <v>NORMAL</v>
          </cell>
          <cell r="G7594" t="str">
            <v>ITG6321</v>
          </cell>
          <cell r="H7594">
            <v>44959</v>
          </cell>
          <cell r="I7594" t="str">
            <v>ENTREGADO</v>
          </cell>
          <cell r="J7594">
            <v>44960</v>
          </cell>
          <cell r="K7594" t="str">
            <v>JIMMY MORAN</v>
          </cell>
          <cell r="L7594" t="str">
            <v>AV. LAS AGUAS 0211 EDIF. 1111 PISO O INTERS. JIGUAS LAURELES  TARQUI 090507 GUAYAS</v>
          </cell>
        </row>
        <row r="7595">
          <cell r="A7595" t="str">
            <v>98888917</v>
          </cell>
          <cell r="B7595">
            <v>508417</v>
          </cell>
          <cell r="C7595" t="str">
            <v>98888917</v>
          </cell>
          <cell r="D7595" t="str">
            <v>HYCITE</v>
          </cell>
          <cell r="E7595" t="str">
            <v>DESPACHO</v>
          </cell>
          <cell r="F7595" t="str">
            <v>NORMAL</v>
          </cell>
          <cell r="G7595" t="str">
            <v>031002004232105</v>
          </cell>
          <cell r="H7595">
            <v>44959</v>
          </cell>
          <cell r="I7595" t="str">
            <v>ENTREGADO</v>
          </cell>
          <cell r="J7595">
            <v>44960</v>
          </cell>
          <cell r="K7595" t="str">
            <v>JESSICA CUASQUER</v>
          </cell>
          <cell r="L7595" t="str">
            <v>JUAN MONTALVO 9 175 OBISPO MOSQUERA JUNTO AL JEAN PEAGET IBARRA//CRUZ VERDE EL SAGRARIO 100106 IMBABURA</v>
          </cell>
        </row>
        <row r="7596">
          <cell r="A7596" t="str">
            <v>98889286</v>
          </cell>
          <cell r="B7596">
            <v>508418</v>
          </cell>
          <cell r="C7596" t="str">
            <v>98889286</v>
          </cell>
          <cell r="D7596" t="str">
            <v>HYCITE</v>
          </cell>
          <cell r="E7596" t="str">
            <v>DESPACHO</v>
          </cell>
          <cell r="F7596" t="str">
            <v>NORMAL</v>
          </cell>
          <cell r="G7596" t="str">
            <v>ITQ6342</v>
          </cell>
          <cell r="H7596">
            <v>44959</v>
          </cell>
          <cell r="I7596" t="str">
            <v>ENTREGADO</v>
          </cell>
          <cell r="J7596">
            <v>44960</v>
          </cell>
          <cell r="K7596" t="str">
            <v>ALEX A LOPEZ</v>
          </cell>
          <cell r="L7596" t="str">
            <v>ALFONSO PEREZ PALLARES OE 12 Y ALBERTO ACOSTA  DISTRITO METROPOLITANO 170801 PICHINCHA</v>
          </cell>
        </row>
        <row r="7597">
          <cell r="A7597" t="str">
            <v>98890311</v>
          </cell>
          <cell r="B7597">
            <v>508419</v>
          </cell>
          <cell r="C7597" t="str">
            <v>98890311</v>
          </cell>
          <cell r="D7597" t="str">
            <v>HYCITE</v>
          </cell>
          <cell r="E7597" t="str">
            <v>DESPACHO</v>
          </cell>
          <cell r="F7597" t="str">
            <v>NORMAL</v>
          </cell>
          <cell r="G7597" t="str">
            <v>ITG6322</v>
          </cell>
          <cell r="H7597">
            <v>44959</v>
          </cell>
          <cell r="I7597" t="str">
            <v>ENTREGADO</v>
          </cell>
          <cell r="J7597">
            <v>44960</v>
          </cell>
          <cell r="K7597" t="str">
            <v>NELSON RIZZO</v>
          </cell>
          <cell r="L7597" t="str">
            <v>URB. VILLAS DEL REY ATAPA REINA ISABEL MZA 16 VILLA 1 DAULE // DAULE LA AURORA 091901 GUAYAS</v>
          </cell>
        </row>
        <row r="7598">
          <cell r="A7598" t="str">
            <v>98890411</v>
          </cell>
          <cell r="B7598">
            <v>508420</v>
          </cell>
          <cell r="C7598" t="str">
            <v>98890411</v>
          </cell>
          <cell r="D7598" t="str">
            <v>HYCITE</v>
          </cell>
          <cell r="E7598" t="str">
            <v>DESPACHO</v>
          </cell>
          <cell r="F7598" t="str">
            <v>NORMAL</v>
          </cell>
          <cell r="G7598" t="str">
            <v>ITG6323</v>
          </cell>
          <cell r="H7598">
            <v>44959</v>
          </cell>
          <cell r="I7598" t="str">
            <v>ENTREGADO</v>
          </cell>
          <cell r="J7598">
            <v>44960</v>
          </cell>
          <cell r="K7598" t="str">
            <v>TATIANA FIGUEROA</v>
          </cell>
          <cell r="L7598" t="str">
            <v>LA JOYA URB BRILLANTE MZ 13 SL 9 FRENTE DIAGONAL AL MEGAMAXI DAULE//DAULE LA AURORA 090702 GUAYAS</v>
          </cell>
        </row>
        <row r="7599">
          <cell r="A7599" t="str">
            <v>98890464</v>
          </cell>
          <cell r="B7599">
            <v>508421</v>
          </cell>
          <cell r="C7599" t="str">
            <v>98890464</v>
          </cell>
          <cell r="D7599" t="str">
            <v>HYCITE</v>
          </cell>
          <cell r="E7599" t="str">
            <v>DESPACHO</v>
          </cell>
          <cell r="F7599" t="str">
            <v>NORMAL</v>
          </cell>
          <cell r="G7599" t="str">
            <v>031002004232106</v>
          </cell>
          <cell r="H7599">
            <v>44959</v>
          </cell>
          <cell r="I7599" t="str">
            <v>ENTREGADO</v>
          </cell>
          <cell r="J7599">
            <v>44960</v>
          </cell>
          <cell r="K7599" t="str">
            <v>MAYRA SANCHEZ</v>
          </cell>
          <cell r="L7599" t="str">
            <v>URB TOACHI LAS MERCEDES KM 2 CALLE AUSTRIA Y PASAJE 1 MZA 14 CASA 11 SANTO DOMINGO // SANTO DOMINGO BOMBOLI 230119 SANTO DOMINGO</v>
          </cell>
        </row>
        <row r="7600">
          <cell r="A7600" t="str">
            <v>98890744</v>
          </cell>
          <cell r="B7600">
            <v>508422</v>
          </cell>
          <cell r="C7600" t="str">
            <v>98890744</v>
          </cell>
          <cell r="D7600" t="str">
            <v>HYCITE</v>
          </cell>
          <cell r="E7600" t="str">
            <v>DESPACHO</v>
          </cell>
          <cell r="F7600" t="str">
            <v>NORMAL</v>
          </cell>
          <cell r="G7600" t="str">
            <v>031002004232107</v>
          </cell>
          <cell r="H7600">
            <v>44959</v>
          </cell>
          <cell r="I7600" t="str">
            <v>ENTREGADO</v>
          </cell>
          <cell r="J7600">
            <v>44960</v>
          </cell>
          <cell r="K7600" t="str">
            <v>ERIKA COBENA</v>
          </cell>
          <cell r="L7600" t="str">
            <v>CAJON CL 0 Y CALLE GARCIA MORENO DG A PISCINA CAPEIRA EL CARMEN // EL CARMEN EL CARMEN 130401 MANABI</v>
          </cell>
        </row>
        <row r="7601">
          <cell r="A7601" t="str">
            <v>98891236</v>
          </cell>
          <cell r="B7601">
            <v>508423</v>
          </cell>
          <cell r="C7601" t="str">
            <v>98891236</v>
          </cell>
          <cell r="D7601" t="str">
            <v>HYCITE</v>
          </cell>
          <cell r="E7601" t="str">
            <v>DESPACHO</v>
          </cell>
          <cell r="F7601" t="str">
            <v>NORMAL</v>
          </cell>
          <cell r="G7601" t="str">
            <v>031002004232108</v>
          </cell>
          <cell r="H7601">
            <v>44959</v>
          </cell>
          <cell r="I7601" t="str">
            <v>ENTREGADO</v>
          </cell>
          <cell r="J7601">
            <v>44960</v>
          </cell>
          <cell r="K7601" t="str">
            <v>RUTH OCHOA</v>
          </cell>
          <cell r="L7601" t="str">
            <v>BALTAZAR ARAUZ Y VINOES, DG AL DEPOSITO 9 DE OCTUBRE DE CERVEZA JOSELITO BALZAR // CENTRO BALZAR 091302 GUAYAS</v>
          </cell>
        </row>
        <row r="7602">
          <cell r="A7602" t="str">
            <v>98891658</v>
          </cell>
          <cell r="B7602">
            <v>508424</v>
          </cell>
          <cell r="C7602" t="str">
            <v>98891658</v>
          </cell>
          <cell r="D7602" t="str">
            <v>HYCITE</v>
          </cell>
          <cell r="E7602" t="str">
            <v>DESPACHO</v>
          </cell>
          <cell r="F7602" t="str">
            <v>NORMAL</v>
          </cell>
          <cell r="G7602" t="str">
            <v>ITQ6343</v>
          </cell>
          <cell r="H7602">
            <v>44959</v>
          </cell>
          <cell r="I7602" t="str">
            <v>ENTREGADO</v>
          </cell>
          <cell r="J7602">
            <v>44960</v>
          </cell>
          <cell r="K7602" t="str">
            <v>NOEMI RODRIGUEZ</v>
          </cell>
          <cell r="L7602" t="str">
            <v>AV N44 EDMUNDO CARVAJAL OE4-180 Y EL CONDOR LOCAL ARTE Y MARQUETERIA QUITO//EL BOSQUE QUITO 170510 PICHINCHA</v>
          </cell>
        </row>
        <row r="7603">
          <cell r="A7603" t="str">
            <v>98891676</v>
          </cell>
          <cell r="B7603">
            <v>508425</v>
          </cell>
          <cell r="C7603" t="str">
            <v>98891676</v>
          </cell>
          <cell r="D7603" t="str">
            <v>HYCITE</v>
          </cell>
          <cell r="E7603" t="str">
            <v>DESPACHO</v>
          </cell>
          <cell r="F7603" t="str">
            <v>NORMAL</v>
          </cell>
          <cell r="G7603" t="str">
            <v>031002004232109</v>
          </cell>
          <cell r="H7603">
            <v>44959</v>
          </cell>
          <cell r="I7603" t="str">
            <v>ENTREGADO</v>
          </cell>
          <cell r="J7603">
            <v>44967</v>
          </cell>
          <cell r="K7603" t="str">
            <v>VILMA TORRES</v>
          </cell>
          <cell r="L7603" t="str">
            <v>AV DANIEL LEON BORJA / JACINTO GONZALEZ A MEDIA CUADRA DEL TERMINAL RIOBAMBA RIOBAMBA / TERMINAL TERRESTRE LIZARZABURU 060102 CHIMBORAZO</v>
          </cell>
        </row>
        <row r="7604">
          <cell r="A7604" t="str">
            <v>98891752</v>
          </cell>
          <cell r="B7604">
            <v>508426</v>
          </cell>
          <cell r="C7604" t="str">
            <v>98891752</v>
          </cell>
          <cell r="D7604" t="str">
            <v>HYCITE</v>
          </cell>
          <cell r="E7604" t="str">
            <v>DESPACHO</v>
          </cell>
          <cell r="F7604" t="str">
            <v>NORMAL</v>
          </cell>
          <cell r="G7604" t="str">
            <v>ITQ6344</v>
          </cell>
          <cell r="H7604">
            <v>44959</v>
          </cell>
          <cell r="I7604" t="str">
            <v>ENTREGADO</v>
          </cell>
          <cell r="J7604">
            <v>44960</v>
          </cell>
          <cell r="K7604" t="str">
            <v>LUIS RODRIGUEZ</v>
          </cell>
          <cell r="L7604" t="str">
            <v>CALLE S # 579 EDIFICIO ACROPOLI CALLE R DEP#1 URB CONDADO QUITO EL CONDADO 170134 PICHINCHA</v>
          </cell>
        </row>
        <row r="7605">
          <cell r="A7605" t="str">
            <v>98891817</v>
          </cell>
          <cell r="B7605">
            <v>508427</v>
          </cell>
          <cell r="C7605" t="str">
            <v>98891817</v>
          </cell>
          <cell r="D7605" t="str">
            <v>HYCITE</v>
          </cell>
          <cell r="E7605" t="str">
            <v>DESPACHO</v>
          </cell>
          <cell r="F7605" t="str">
            <v>NORMAL</v>
          </cell>
          <cell r="G7605" t="str">
            <v>TIQ6354</v>
          </cell>
          <cell r="H7605">
            <v>44959</v>
          </cell>
          <cell r="I7605" t="str">
            <v>ENTREGADO</v>
          </cell>
          <cell r="J7605">
            <v>44960</v>
          </cell>
          <cell r="K7605" t="str">
            <v>GERMANIA VALENCIA</v>
          </cell>
          <cell r="L7605" t="str">
            <v>ALBORADA 6TA ETAPA MANZANA 652 VILLA-4 DIAGONAL AL PARQUE TRIANGULAR GUAYAQUIL // GUAYAQUIL TARQUI 090508 GUAYAS</v>
          </cell>
        </row>
        <row r="7606">
          <cell r="A7606" t="str">
            <v>98892854</v>
          </cell>
          <cell r="B7606">
            <v>508428</v>
          </cell>
          <cell r="C7606" t="str">
            <v>98892854</v>
          </cell>
          <cell r="D7606" t="str">
            <v>HYCITE</v>
          </cell>
          <cell r="E7606" t="str">
            <v>DESPACHO</v>
          </cell>
          <cell r="F7606" t="str">
            <v>NORMAL</v>
          </cell>
          <cell r="G7606" t="str">
            <v>ITG6325</v>
          </cell>
          <cell r="H7606">
            <v>44959</v>
          </cell>
          <cell r="I7606" t="str">
            <v>ENTREGADO</v>
          </cell>
          <cell r="J7606">
            <v>44960</v>
          </cell>
          <cell r="K7606" t="str">
            <v>JHONATAN PINCAY</v>
          </cell>
          <cell r="L7606" t="str">
            <v>26 Y LA J ENTRANDO POR LA 25 GUAYAQUIL//SUROESTE FEBRES CORDERO 090404 GUAYAS</v>
          </cell>
        </row>
        <row r="7607">
          <cell r="A7607" t="str">
            <v>98893601</v>
          </cell>
          <cell r="B7607">
            <v>508429</v>
          </cell>
          <cell r="C7607" t="str">
            <v>98893601</v>
          </cell>
          <cell r="D7607" t="str">
            <v>HYCITE</v>
          </cell>
          <cell r="E7607" t="str">
            <v>DESPACHO</v>
          </cell>
          <cell r="F7607" t="str">
            <v>NORMAL</v>
          </cell>
          <cell r="G7607" t="str">
            <v>031002004232110</v>
          </cell>
          <cell r="H7607">
            <v>44959</v>
          </cell>
          <cell r="I7607" t="str">
            <v>ENTREGADO</v>
          </cell>
          <cell r="J7607">
            <v>44963</v>
          </cell>
          <cell r="K7607" t="str">
            <v>GUILLERMO VILLACIS</v>
          </cell>
          <cell r="L7607" t="str">
            <v>CALLE QUITO Y ABDON CALDERON JUAN PIO MONTAFAR Y ABDON CALDERON CHUNCHI//CENTRO CHUNCHI 060201 CHIMBORAZO</v>
          </cell>
        </row>
        <row r="7608">
          <cell r="A7608" t="str">
            <v>98893614</v>
          </cell>
          <cell r="B7608">
            <v>508430</v>
          </cell>
          <cell r="C7608" t="str">
            <v>98893614</v>
          </cell>
          <cell r="D7608" t="str">
            <v>HYCITE</v>
          </cell>
          <cell r="E7608" t="str">
            <v>DESPACHO</v>
          </cell>
          <cell r="F7608" t="str">
            <v>NORMAL</v>
          </cell>
          <cell r="G7608" t="str">
            <v>ITQ6345</v>
          </cell>
          <cell r="H7608">
            <v>44959</v>
          </cell>
          <cell r="I7608" t="str">
            <v>ENTREGADO</v>
          </cell>
          <cell r="J7608">
            <v>44960</v>
          </cell>
          <cell r="K7608" t="str">
            <v>CRISTINA C CABEZAS</v>
          </cell>
          <cell r="L7608" t="str">
            <v>RIO COFANES 328 Y SEGOVIA   QUITO DISTRITO METROPOLIT 170513 PICHINCHA</v>
          </cell>
        </row>
        <row r="7609">
          <cell r="A7609" t="str">
            <v>98893887</v>
          </cell>
          <cell r="B7609">
            <v>508431</v>
          </cell>
          <cell r="C7609" t="str">
            <v>98893887</v>
          </cell>
          <cell r="D7609" t="str">
            <v>HYCITE</v>
          </cell>
          <cell r="E7609" t="str">
            <v>DESPACHO</v>
          </cell>
          <cell r="F7609" t="str">
            <v>NORMAL</v>
          </cell>
          <cell r="G7609" t="str">
            <v>ITQ6346</v>
          </cell>
          <cell r="H7609">
            <v>44959</v>
          </cell>
          <cell r="I7609" t="str">
            <v>ENTREGADO</v>
          </cell>
          <cell r="J7609">
            <v>44960</v>
          </cell>
          <cell r="K7609" t="str">
            <v>ERIKA RUEDA VALMART</v>
          </cell>
          <cell r="L7609" t="str">
            <v>ISLA FERNANDINA N43-125 Y TOMAS DE BERLANGA  QUITO DISTRITO METROPOLIT 170513 PICHINCHA</v>
          </cell>
        </row>
        <row r="7610">
          <cell r="A7610" t="str">
            <v>98894545</v>
          </cell>
          <cell r="B7610">
            <v>508432</v>
          </cell>
          <cell r="C7610" t="str">
            <v>98894545</v>
          </cell>
          <cell r="D7610" t="str">
            <v>HYCITE</v>
          </cell>
          <cell r="E7610" t="str">
            <v>DESPACHO</v>
          </cell>
          <cell r="F7610" t="str">
            <v>NORMAL</v>
          </cell>
          <cell r="G7610" t="str">
            <v>ITQ6347</v>
          </cell>
          <cell r="H7610">
            <v>44959</v>
          </cell>
          <cell r="I7610" t="str">
            <v>ENTREGADO</v>
          </cell>
          <cell r="J7610">
            <v>44960</v>
          </cell>
          <cell r="K7610" t="str">
            <v>LILIANA ZUNIGA</v>
          </cell>
          <cell r="L7610" t="str">
            <v>CONJUNTO LIVORNO CASA #57 LLEGAR POR CALLE JOSE BUSTAMENTE Y FRANCISCO ARIAS QUITO ** CHICHE OBRAJE PUEMBO 170905 PICHINCHA</v>
          </cell>
        </row>
        <row r="7611">
          <cell r="A7611" t="str">
            <v>98895483</v>
          </cell>
          <cell r="B7611">
            <v>508433</v>
          </cell>
          <cell r="C7611" t="str">
            <v>98895483</v>
          </cell>
          <cell r="D7611" t="str">
            <v>HYCITE</v>
          </cell>
          <cell r="E7611" t="str">
            <v>DESPACHO</v>
          </cell>
          <cell r="F7611" t="str">
            <v>NORMAL</v>
          </cell>
          <cell r="G7611" t="str">
            <v>031002004232111</v>
          </cell>
          <cell r="H7611">
            <v>44959</v>
          </cell>
          <cell r="I7611" t="str">
            <v>ENTREGADO</v>
          </cell>
          <cell r="J7611">
            <v>44960</v>
          </cell>
          <cell r="K7611" t="str">
            <v>ALEJANDRO HERRERA BORJA</v>
          </cell>
          <cell r="L7611" t="str">
            <v>PEDRO MONCAYO 653 Y ENTER OLMEDO Y BOLIVAR  SAN FRANCISCO 100107 IMBABURA</v>
          </cell>
        </row>
        <row r="7612">
          <cell r="A7612" t="str">
            <v>98895835</v>
          </cell>
          <cell r="B7612">
            <v>508434</v>
          </cell>
          <cell r="C7612" t="str">
            <v>98895835</v>
          </cell>
          <cell r="D7612" t="str">
            <v>HYCITE</v>
          </cell>
          <cell r="E7612" t="str">
            <v>DESPACHO</v>
          </cell>
          <cell r="F7612" t="str">
            <v>NORMAL</v>
          </cell>
          <cell r="G7612" t="str">
            <v>031002004232112</v>
          </cell>
          <cell r="H7612">
            <v>44959</v>
          </cell>
          <cell r="I7612" t="str">
            <v>ENTREGADO</v>
          </cell>
          <cell r="J7612">
            <v>44960</v>
          </cell>
          <cell r="K7612" t="str">
            <v>PURIFICACION PARRA</v>
          </cell>
          <cell r="L7612" t="str">
            <v>QUINTA SUR ESTE Y OSWALDO RODRIGUEZ QUINTA SUR ESTE Y OSWALDO RODRIGUEZ NARANJAL//NARANJAL (091150) NARANJAL 091150 GUAYAS</v>
          </cell>
        </row>
        <row r="7613">
          <cell r="A7613" t="str">
            <v>98896040</v>
          </cell>
          <cell r="B7613">
            <v>508435</v>
          </cell>
          <cell r="C7613" t="str">
            <v>98896040</v>
          </cell>
          <cell r="D7613" t="str">
            <v>HYCITE</v>
          </cell>
          <cell r="E7613" t="str">
            <v>DESPACHO</v>
          </cell>
          <cell r="F7613" t="str">
            <v>NORMAL</v>
          </cell>
          <cell r="G7613" t="str">
            <v>031002004232113</v>
          </cell>
          <cell r="H7613">
            <v>44959</v>
          </cell>
          <cell r="I7613" t="str">
            <v>ENTREGADO</v>
          </cell>
          <cell r="J7613">
            <v>44960</v>
          </cell>
          <cell r="K7613" t="str">
            <v>ELSA ROSADO</v>
          </cell>
          <cell r="L7613" t="str">
            <v>MEDANDO GUALLOS DG A LA TOMA DE AGUA FRENTE A LA ESCUELA CESAR DELGADO PORTOVIEJO/LOMA BLANCA ANDRES DE VERA 130107 MANABI</v>
          </cell>
        </row>
        <row r="7614">
          <cell r="A7614" t="str">
            <v>98896120</v>
          </cell>
          <cell r="B7614">
            <v>508436</v>
          </cell>
          <cell r="C7614" t="str">
            <v>98896120</v>
          </cell>
          <cell r="D7614" t="str">
            <v>HYCITE</v>
          </cell>
          <cell r="E7614" t="str">
            <v>DESPACHO</v>
          </cell>
          <cell r="F7614" t="str">
            <v>NORMAL</v>
          </cell>
          <cell r="G7614" t="str">
            <v>ITG6326</v>
          </cell>
          <cell r="H7614">
            <v>44959</v>
          </cell>
          <cell r="I7614" t="str">
            <v>ENTREGADO</v>
          </cell>
          <cell r="J7614">
            <v>44960</v>
          </cell>
          <cell r="K7614" t="str">
            <v>DANNY MARTINEZ</v>
          </cell>
          <cell r="L7614" t="str">
            <v>CALLE 12 PASAJE 1 NE SOLAR 05 Y 3 CALLEJON 14A NE GUAYAQUIL TARQUI 090505 GUAYAS</v>
          </cell>
        </row>
        <row r="7615">
          <cell r="A7615" t="str">
            <v>98896356</v>
          </cell>
          <cell r="B7615">
            <v>508437</v>
          </cell>
          <cell r="C7615" t="str">
            <v>98896356</v>
          </cell>
          <cell r="D7615" t="str">
            <v>HYCITE</v>
          </cell>
          <cell r="E7615" t="str">
            <v>DESPACHO</v>
          </cell>
          <cell r="F7615" t="str">
            <v>NORMAL</v>
          </cell>
          <cell r="G7615" t="str">
            <v>ITQ6348</v>
          </cell>
          <cell r="H7615">
            <v>44959</v>
          </cell>
          <cell r="I7615" t="str">
            <v>ENTREGADO</v>
          </cell>
          <cell r="J7615">
            <v>44960</v>
          </cell>
          <cell r="K7615" t="str">
            <v>DIANA CORINA MORA PENA</v>
          </cell>
          <cell r="L7615" t="str">
            <v>JULIO TEODORO SALEM N57-181 MANUEL GODOY QUITO BARRIO BONANZA KENNEDY 170513 PICHINCHA</v>
          </cell>
        </row>
        <row r="7616">
          <cell r="A7616" t="str">
            <v>98896392</v>
          </cell>
          <cell r="B7616">
            <v>508438</v>
          </cell>
          <cell r="C7616" t="str">
            <v>98896392</v>
          </cell>
          <cell r="D7616" t="str">
            <v>HYCITE</v>
          </cell>
          <cell r="E7616" t="str">
            <v>DESPACHO</v>
          </cell>
          <cell r="F7616" t="str">
            <v>NORMAL</v>
          </cell>
          <cell r="G7616" t="str">
            <v>ITQ6349</v>
          </cell>
          <cell r="H7616">
            <v>44959</v>
          </cell>
          <cell r="I7616" t="str">
            <v>ENTREGADO</v>
          </cell>
          <cell r="J7616">
            <v>44960</v>
          </cell>
          <cell r="K7616" t="str">
            <v>LUIS FERNANDO NARVAEZ LEON</v>
          </cell>
          <cell r="L7616" t="str">
            <v>LEONARDO FREIRA, N83-11 Y JOSA, ORDOA,EZ CASA DE 2 PISO BLANCA FRENTE A FABRICA QUITO COTOCOLLAO 170302 PICHINCHA</v>
          </cell>
        </row>
        <row r="7617">
          <cell r="A7617" t="str">
            <v>98896632</v>
          </cell>
          <cell r="B7617">
            <v>508439</v>
          </cell>
          <cell r="C7617" t="str">
            <v>98896632</v>
          </cell>
          <cell r="D7617" t="str">
            <v>HYCITE</v>
          </cell>
          <cell r="E7617" t="str">
            <v>DESPACHO</v>
          </cell>
          <cell r="F7617" t="str">
            <v>NORMAL</v>
          </cell>
          <cell r="G7617" t="str">
            <v>ITQ6350 / ITQ6733</v>
          </cell>
          <cell r="H7617">
            <v>44959</v>
          </cell>
          <cell r="I7617" t="str">
            <v>ENTREGADO</v>
          </cell>
          <cell r="J7617">
            <v>44966</v>
          </cell>
          <cell r="K7617" t="str">
            <v xml:space="preserve"> GLORIA MARIA ARAUJO VELASCO</v>
          </cell>
          <cell r="L7617" t="str">
            <v>ANTONIA SALINAS Y PASAJE PEDRO TOBAR URBANIZACION EL MADRIGAL ( 52-33) DECIR EN LA GARITA QUE VAN A LA CASA DE LA FAMILIA PINAJERO PROVINCIA PICHINCHA QUITO// MONJAS EL MADRIGAL ITCHIMBIA, EC</v>
          </cell>
        </row>
        <row r="7618">
          <cell r="A7618" t="str">
            <v>98896689</v>
          </cell>
          <cell r="B7618">
            <v>508440</v>
          </cell>
          <cell r="C7618" t="str">
            <v>98896689</v>
          </cell>
          <cell r="D7618" t="str">
            <v>HYCITE</v>
          </cell>
          <cell r="E7618" t="str">
            <v>DESPACHO</v>
          </cell>
          <cell r="F7618" t="str">
            <v>NORMAL</v>
          </cell>
          <cell r="G7618" t="str">
            <v>ITQ6351</v>
          </cell>
          <cell r="H7618">
            <v>44959</v>
          </cell>
          <cell r="I7618" t="str">
            <v>ENTREGADO</v>
          </cell>
          <cell r="J7618">
            <v>44960</v>
          </cell>
          <cell r="K7618" t="str">
            <v>CARLOS DAVID MOSQUERA QUINAUCHO</v>
          </cell>
          <cell r="L7618" t="str">
            <v>BELLA AURORA N46-284 Y FRANCISCO MONTALV PUERTA METALICA COLOR NEGRO QUITO COCHAPAMBA NORTE COCHAPAMBA 170528 PICHINCHA</v>
          </cell>
        </row>
        <row r="7619">
          <cell r="A7619" t="str">
            <v>98896758</v>
          </cell>
          <cell r="B7619">
            <v>508441</v>
          </cell>
          <cell r="C7619" t="str">
            <v>98896758</v>
          </cell>
          <cell r="D7619" t="str">
            <v>HYCITE</v>
          </cell>
          <cell r="E7619" t="str">
            <v>DESPACHO</v>
          </cell>
          <cell r="F7619" t="str">
            <v>NORMAL</v>
          </cell>
          <cell r="G7619" t="str">
            <v>ITQ6352</v>
          </cell>
          <cell r="H7619">
            <v>44959</v>
          </cell>
          <cell r="I7619" t="str">
            <v>ENTREGADO</v>
          </cell>
          <cell r="J7619">
            <v>44960</v>
          </cell>
          <cell r="K7619" t="str">
            <v>CARLOS DAVID MOSQUERA QUINAUCHO</v>
          </cell>
          <cell r="L7619" t="str">
            <v>BELLA AURORA N46-284 Y FRANCISCO MONTALV PUERTA METALICA COLOR NEGRO QUITO COCHAPAMBA NORTE COCHAPAMBA 170528 PICHINCHA</v>
          </cell>
        </row>
        <row r="7620">
          <cell r="A7620" t="str">
            <v>98896882</v>
          </cell>
          <cell r="B7620">
            <v>508442</v>
          </cell>
          <cell r="C7620" t="str">
            <v>98896882</v>
          </cell>
          <cell r="D7620" t="str">
            <v>HYCITE</v>
          </cell>
          <cell r="E7620" t="str">
            <v>DESPACHO</v>
          </cell>
          <cell r="F7620" t="str">
            <v>NORMAL</v>
          </cell>
          <cell r="G7620" t="str">
            <v>031002004232114</v>
          </cell>
          <cell r="H7620">
            <v>44959</v>
          </cell>
          <cell r="I7620" t="str">
            <v>ENTREGADO</v>
          </cell>
          <cell r="J7620">
            <v>44960</v>
          </cell>
          <cell r="K7620" t="str">
            <v>VITALIA ALEXANDRA CHICAIZA NUNEZ</v>
          </cell>
          <cell r="L7620" t="str">
            <v>MIRAMAR MZ 1 SL 26 VILLA BLANCA 25 DE NOVIEMBRE BARRIO MIRAMAR ESMERALDAS LUIS TELLO (LAS PALMAS 080107 ESMERALDAS</v>
          </cell>
        </row>
        <row r="7621">
          <cell r="A7621" t="str">
            <v>98896958</v>
          </cell>
          <cell r="B7621">
            <v>508443</v>
          </cell>
          <cell r="C7621" t="str">
            <v>98896958</v>
          </cell>
          <cell r="D7621" t="str">
            <v>HYCITE</v>
          </cell>
          <cell r="E7621" t="str">
            <v>DESPACHO</v>
          </cell>
          <cell r="F7621" t="str">
            <v>NORMAL</v>
          </cell>
          <cell r="G7621" t="str">
            <v>031002004232115</v>
          </cell>
          <cell r="H7621">
            <v>44959</v>
          </cell>
          <cell r="I7621" t="str">
            <v>ENTREGADO</v>
          </cell>
          <cell r="J7621">
            <v>44960</v>
          </cell>
          <cell r="K7621" t="str">
            <v>MARIO YEFFERSON FLORES NAZARENO</v>
          </cell>
          <cell r="L7621" t="str">
            <v>06 DE DICIEMBRE E IMBABURA PASAJE PARAISO ESMERALDAS / SAN JOSE OBRERO 5 DEAGOSTO 080111 ESMERALDAS</v>
          </cell>
        </row>
        <row r="7622">
          <cell r="A7622" t="str">
            <v>98897045</v>
          </cell>
          <cell r="B7622">
            <v>508444</v>
          </cell>
          <cell r="C7622" t="str">
            <v>98897045</v>
          </cell>
          <cell r="D7622" t="str">
            <v>HYCITE</v>
          </cell>
          <cell r="E7622" t="str">
            <v>DESPACHO</v>
          </cell>
          <cell r="F7622" t="str">
            <v>NORMAL</v>
          </cell>
          <cell r="G7622" t="str">
            <v>ITG6327</v>
          </cell>
          <cell r="H7622">
            <v>44959</v>
          </cell>
          <cell r="I7622" t="str">
            <v>ENTREGADO</v>
          </cell>
          <cell r="J7622">
            <v>44960</v>
          </cell>
          <cell r="K7622" t="str">
            <v>RUTC OLIVIA VERA VERA</v>
          </cell>
          <cell r="L7622" t="str">
            <v>URBANIZACIA,N DE SANTA MARIA DE CASA GRANDE, SOLAR 14. DAULE LA AURORA (SATA,LITE) 091910 GUAYAS</v>
          </cell>
        </row>
        <row r="7623">
          <cell r="A7623" t="str">
            <v>98897058</v>
          </cell>
          <cell r="B7623">
            <v>508445</v>
          </cell>
          <cell r="C7623" t="str">
            <v>98897058</v>
          </cell>
          <cell r="D7623" t="str">
            <v>HYCITE</v>
          </cell>
          <cell r="E7623" t="str">
            <v>DESPACHO</v>
          </cell>
          <cell r="F7623" t="str">
            <v>NORMAL</v>
          </cell>
          <cell r="G7623" t="str">
            <v>ITG6328</v>
          </cell>
          <cell r="H7623">
            <v>44959</v>
          </cell>
          <cell r="I7623" t="str">
            <v>ENTREGADO</v>
          </cell>
          <cell r="J7623">
            <v>44960</v>
          </cell>
          <cell r="K7623" t="str">
            <v>CESAR ANDRES GARCES CANDELL</v>
          </cell>
          <cell r="L7623" t="str">
            <v>VISTA SOL KM 7 1/2 MZ.N VILLA 2 GUAYAQUIL  TARQUI 092302 GUAYAS</v>
          </cell>
        </row>
        <row r="7624">
          <cell r="A7624" t="str">
            <v>98897081</v>
          </cell>
          <cell r="B7624">
            <v>508446</v>
          </cell>
          <cell r="C7624" t="str">
            <v>98897081</v>
          </cell>
          <cell r="D7624" t="str">
            <v>HYCITE</v>
          </cell>
          <cell r="E7624" t="str">
            <v>DESPACHO</v>
          </cell>
          <cell r="F7624" t="str">
            <v>NORMAL</v>
          </cell>
          <cell r="G7624" t="str">
            <v>031002004232116</v>
          </cell>
          <cell r="H7624">
            <v>44959</v>
          </cell>
          <cell r="I7624" t="str">
            <v>ENTREGADO</v>
          </cell>
          <cell r="J7624">
            <v>44960</v>
          </cell>
          <cell r="K7624" t="str">
            <v>ROCKY CARRASCO</v>
          </cell>
          <cell r="L7624" t="str">
            <v>OLMEDO #16-13 Y ALVARADO RIOBAMBA  VELOZ 060111 CHIMBORAZO</v>
          </cell>
        </row>
        <row r="7625">
          <cell r="A7625" t="str">
            <v>98897182</v>
          </cell>
          <cell r="B7625">
            <v>508447</v>
          </cell>
          <cell r="C7625" t="str">
            <v>98897182</v>
          </cell>
          <cell r="D7625" t="str">
            <v>HYCITE</v>
          </cell>
          <cell r="E7625" t="str">
            <v>DESPACHO</v>
          </cell>
          <cell r="F7625" t="str">
            <v>NORMAL</v>
          </cell>
          <cell r="G7625" t="str">
            <v>ITQ6353</v>
          </cell>
          <cell r="H7625">
            <v>44959</v>
          </cell>
          <cell r="I7625" t="str">
            <v>ENTREGADO</v>
          </cell>
          <cell r="J7625">
            <v>44960</v>
          </cell>
          <cell r="K7625" t="str">
            <v>NANCYTERESA COLMACHI</v>
          </cell>
          <cell r="L7625" t="str">
            <v>ANTONIO TANDAZO LOTE 91 CASA 3 URBANIZACION EJERCITO NACIONAL RUMINAHUI // CASHAPAMBA SANGOLQUI 171104 PICHINCHA</v>
          </cell>
        </row>
        <row r="7626">
          <cell r="A7626" t="str">
            <v>98897250</v>
          </cell>
          <cell r="B7626">
            <v>508448</v>
          </cell>
          <cell r="C7626" t="str">
            <v>98897250</v>
          </cell>
          <cell r="D7626" t="str">
            <v>HYCITE</v>
          </cell>
          <cell r="E7626" t="str">
            <v>DESPACHO</v>
          </cell>
          <cell r="F7626" t="str">
            <v>NORMAL</v>
          </cell>
          <cell r="G7626" t="str">
            <v>ITG6329</v>
          </cell>
          <cell r="H7626">
            <v>44959</v>
          </cell>
          <cell r="I7626" t="str">
            <v>ENTREGADO</v>
          </cell>
          <cell r="J7626">
            <v>44964</v>
          </cell>
          <cell r="K7626" t="str">
            <v>BAYRON REYES</v>
          </cell>
          <cell r="L7626" t="str">
            <v>ROSALES 2 MZ J VILLA 9 ATRAS DE CLINICA LASSO GUAYAQUIL / NORTE TARQUI 090607 GUAYAS</v>
          </cell>
        </row>
        <row r="7627">
          <cell r="A7627" t="str">
            <v>98897254</v>
          </cell>
          <cell r="B7627">
            <v>508449</v>
          </cell>
          <cell r="C7627" t="str">
            <v>98897254</v>
          </cell>
          <cell r="D7627" t="str">
            <v>HYCITE</v>
          </cell>
          <cell r="E7627" t="str">
            <v>DESPACHO</v>
          </cell>
          <cell r="F7627" t="str">
            <v>NORMAL</v>
          </cell>
          <cell r="G7627" t="str">
            <v>031002004232117</v>
          </cell>
          <cell r="H7627">
            <v>44959</v>
          </cell>
          <cell r="I7627" t="str">
            <v>ENTREGADO</v>
          </cell>
          <cell r="J7627">
            <v>44960</v>
          </cell>
          <cell r="K7627" t="str">
            <v>FELIPE ABENCIO MACIAS RODRIGUEZ(S)</v>
          </cell>
          <cell r="L7627" t="str">
            <v>CALLE 7MA Y REDONDEL DE VUELTA LARGA CS4 ENTRADA POR EL COMERCIAL FAVORITO LA Y ESMERALDAS ESMERALDAS 080118 ESMERALDAS</v>
          </cell>
        </row>
        <row r="7628">
          <cell r="A7628" t="str">
            <v>98897321</v>
          </cell>
          <cell r="B7628">
            <v>508450</v>
          </cell>
          <cell r="C7628" t="str">
            <v>98897321</v>
          </cell>
          <cell r="D7628" t="str">
            <v>HYCITE</v>
          </cell>
          <cell r="E7628" t="str">
            <v>DESPACHO</v>
          </cell>
          <cell r="F7628" t="str">
            <v>NORMAL</v>
          </cell>
          <cell r="G7628" t="str">
            <v>031002004232118</v>
          </cell>
          <cell r="H7628">
            <v>44959</v>
          </cell>
          <cell r="I7628" t="str">
            <v>ENTREGADO</v>
          </cell>
          <cell r="J7628">
            <v>44960</v>
          </cell>
          <cell r="K7628" t="str">
            <v>CINTHYA FIDELA CASTILLO QUINONEZ</v>
          </cell>
          <cell r="L7628" t="str">
            <v>MEJIA S04 Y COLON ELOY ALFARO Y COLON ESMERALDAS 5 DE AGOSTO 080105 ESMERALDAS</v>
          </cell>
        </row>
        <row r="7629">
          <cell r="A7629" t="str">
            <v>98897450</v>
          </cell>
          <cell r="B7629">
            <v>508451</v>
          </cell>
          <cell r="C7629" t="str">
            <v>98897450</v>
          </cell>
          <cell r="D7629" t="str">
            <v>HYCITE</v>
          </cell>
          <cell r="E7629" t="str">
            <v>DESPACHO</v>
          </cell>
          <cell r="F7629" t="str">
            <v>NORMAL</v>
          </cell>
          <cell r="G7629" t="str">
            <v>031002004232119</v>
          </cell>
          <cell r="H7629">
            <v>44959</v>
          </cell>
          <cell r="I7629" t="str">
            <v>ENTREGADO</v>
          </cell>
          <cell r="J7629">
            <v>44960</v>
          </cell>
          <cell r="K7629" t="str">
            <v>ZOILA ISABEL FLORES IBARRA</v>
          </cell>
          <cell r="L7629" t="str">
            <v>CALLE PUYURCO Y AV DEL CHOFER FRENTE AL NUEVO MERCADO PRODUCTO DE LA Z TENA TENA 150101 NAPO</v>
          </cell>
        </row>
        <row r="7630">
          <cell r="A7630" t="str">
            <v>98845251</v>
          </cell>
          <cell r="B7630">
            <v>508371</v>
          </cell>
          <cell r="C7630" t="str">
            <v>98845251</v>
          </cell>
          <cell r="D7630" t="str">
            <v>HYCITE</v>
          </cell>
          <cell r="E7630" t="str">
            <v>DESPACHO</v>
          </cell>
          <cell r="F7630" t="str">
            <v>NORMAL</v>
          </cell>
          <cell r="G7630" t="str">
            <v>031002004232082</v>
          </cell>
          <cell r="H7630">
            <v>44959</v>
          </cell>
          <cell r="I7630" t="str">
            <v>ENTREGADO</v>
          </cell>
          <cell r="J7630">
            <v>44960</v>
          </cell>
          <cell r="K7630" t="str">
            <v>DANNY M SANCHEZ</v>
          </cell>
          <cell r="L7630" t="str">
            <v>AV 7 Y CALLE A Y CALLE B   SANTO DOMINGO DE LOS TSAC 230206 SANTO DOMINGO</v>
          </cell>
        </row>
        <row r="7631">
          <cell r="A7631" t="str">
            <v>98858417</v>
          </cell>
          <cell r="B7631">
            <v>508372</v>
          </cell>
          <cell r="C7631" t="str">
            <v>98858417</v>
          </cell>
          <cell r="D7631" t="str">
            <v>HYCITE</v>
          </cell>
          <cell r="E7631" t="str">
            <v>DESPACHO</v>
          </cell>
          <cell r="F7631" t="str">
            <v>NORMAL</v>
          </cell>
          <cell r="G7631" t="str">
            <v>031002004232083</v>
          </cell>
          <cell r="H7631">
            <v>44959</v>
          </cell>
          <cell r="I7631" t="str">
            <v>ENTREGADO</v>
          </cell>
          <cell r="J7631">
            <v>44963</v>
          </cell>
          <cell r="K7631" t="str">
            <v>ALISSON BARROS</v>
          </cell>
          <cell r="L7631" t="str">
            <v>CDLA EL PARAISO MZ 3 SL 4 CALLE G-1 Y 24VA QUEVEDO / PARAISO 24 DE MAYO 120301 LOS RIOS</v>
          </cell>
        </row>
        <row r="7632">
          <cell r="A7632" t="str">
            <v>98860269</v>
          </cell>
          <cell r="B7632">
            <v>508373</v>
          </cell>
          <cell r="C7632" t="str">
            <v>98860269</v>
          </cell>
          <cell r="D7632" t="str">
            <v>HYCITE</v>
          </cell>
          <cell r="E7632" t="str">
            <v>DESPACHO</v>
          </cell>
          <cell r="F7632" t="str">
            <v>NORMAL</v>
          </cell>
          <cell r="G7632" t="str">
            <v>031002004232084</v>
          </cell>
          <cell r="H7632">
            <v>44959</v>
          </cell>
          <cell r="I7632" t="str">
            <v>ENTREGADO</v>
          </cell>
          <cell r="J7632">
            <v>44965</v>
          </cell>
          <cell r="K7632" t="str">
            <v>SANDRA SALTOS</v>
          </cell>
          <cell r="L7632" t="str">
            <v>ANDAVIEJO SECTOR ROMERAL 500 MTS ANTES DE LA FABRICA DE LICORES ANDINOS OTAVALO / ANDAVIEJO SAN JOSE DE QUICHINCHE 100207 IMBABURA</v>
          </cell>
        </row>
        <row r="7633">
          <cell r="A7633" t="str">
            <v>98869250</v>
          </cell>
          <cell r="B7633">
            <v>508374</v>
          </cell>
          <cell r="C7633" t="str">
            <v>98869250</v>
          </cell>
          <cell r="D7633" t="str">
            <v>HYCITE</v>
          </cell>
          <cell r="E7633" t="str">
            <v>DESPACHO</v>
          </cell>
          <cell r="F7633" t="str">
            <v>NORMAL</v>
          </cell>
          <cell r="G7633" t="str">
            <v>ITG6309</v>
          </cell>
          <cell r="H7633">
            <v>44959</v>
          </cell>
          <cell r="I7633" t="str">
            <v>ENTREGADO</v>
          </cell>
          <cell r="J7633">
            <v>44960</v>
          </cell>
          <cell r="K7633" t="str">
            <v>JOHANNA E OYARVIDE</v>
          </cell>
          <cell r="L7633" t="str">
            <v>KENNEDY NORTE POMPILIO ULLOA REYES MZ309 SL 7 A UNA CUADRA AV MIGUEL H ALCIVAR  TARQUI 090607 GUAYAS</v>
          </cell>
        </row>
        <row r="7634">
          <cell r="A7634" t="str">
            <v>98870525</v>
          </cell>
          <cell r="B7634">
            <v>508375</v>
          </cell>
          <cell r="C7634" t="str">
            <v>98870525</v>
          </cell>
          <cell r="D7634" t="str">
            <v>HYCITE</v>
          </cell>
          <cell r="E7634" t="str">
            <v>DESPACHO</v>
          </cell>
          <cell r="F7634" t="str">
            <v>NORMAL</v>
          </cell>
          <cell r="G7634" t="str">
            <v>ITQ6332</v>
          </cell>
          <cell r="H7634">
            <v>44959</v>
          </cell>
          <cell r="I7634" t="str">
            <v>ENTREGADO</v>
          </cell>
          <cell r="J7634">
            <v>44963</v>
          </cell>
          <cell r="K7634" t="str">
            <v>ANA PROANO</v>
          </cell>
          <cell r="L7634" t="str">
            <v>VALENCIA S13-274 MADRID EN EL CONJUNTO ANDA LUZ CASA E1 QUITO / EL LIMONAR LUMBISI 170904 PICHINCHA</v>
          </cell>
        </row>
        <row r="7635">
          <cell r="A7635" t="str">
            <v>98871418</v>
          </cell>
          <cell r="B7635">
            <v>508376</v>
          </cell>
          <cell r="C7635" t="str">
            <v>98871418</v>
          </cell>
          <cell r="D7635" t="str">
            <v>HYCITE</v>
          </cell>
          <cell r="E7635" t="str">
            <v>DESPACHO</v>
          </cell>
          <cell r="F7635" t="str">
            <v>NORMAL</v>
          </cell>
          <cell r="G7635" t="str">
            <v>031002004232085</v>
          </cell>
          <cell r="H7635">
            <v>44959</v>
          </cell>
          <cell r="I7635" t="str">
            <v>ENTREGADO</v>
          </cell>
          <cell r="J7635">
            <v>44964</v>
          </cell>
          <cell r="K7635" t="str">
            <v>MIRIAN CEVALLOS</v>
          </cell>
          <cell r="L7635" t="str">
            <v>CONDOR MIRADOR Y CALLE S/N A DOS CUADRAS DE LA CEVICHERIA MANABI LAGO AGRIO//ORO NEGRO NUEVA LOJA 210201 SUCUMBIOS</v>
          </cell>
        </row>
        <row r="7636">
          <cell r="A7636" t="str">
            <v>98871439_A</v>
          </cell>
          <cell r="B7636">
            <v>508377</v>
          </cell>
          <cell r="C7636" t="str">
            <v>98871439_A</v>
          </cell>
          <cell r="D7636" t="str">
            <v>HYCITE</v>
          </cell>
          <cell r="E7636" t="str">
            <v>DESPACHO</v>
          </cell>
          <cell r="F7636" t="str">
            <v>NORMAL</v>
          </cell>
          <cell r="G7636" t="str">
            <v>ITQ6333</v>
          </cell>
          <cell r="H7636">
            <v>44959</v>
          </cell>
          <cell r="I7636" t="str">
            <v>ENTREGADO</v>
          </cell>
          <cell r="J7636">
            <v>44960</v>
          </cell>
          <cell r="K7636" t="str">
            <v>MARIA GRACIELA ONA</v>
          </cell>
          <cell r="L7636" t="str">
            <v>AV SAN PEDRO DE TABOADA 8290 Y GRIBALDO MIA,O,EDIFI DE 3 PISOS COLOR CREMA Y CAFE QUITO CONOCOTO 170801 PICHINCHA</v>
          </cell>
        </row>
        <row r="7637">
          <cell r="A7637" t="str">
            <v>98873611</v>
          </cell>
          <cell r="B7637">
            <v>508378</v>
          </cell>
          <cell r="C7637" t="str">
            <v>98873611</v>
          </cell>
          <cell r="D7637" t="str">
            <v>HYCITE</v>
          </cell>
          <cell r="E7637" t="str">
            <v>DESPACHO</v>
          </cell>
          <cell r="F7637" t="str">
            <v>NORMAL</v>
          </cell>
          <cell r="G7637" t="str">
            <v>ITQ6334</v>
          </cell>
          <cell r="H7637">
            <v>44959</v>
          </cell>
          <cell r="I7637" t="str">
            <v>ENTREGADO</v>
          </cell>
          <cell r="J7637">
            <v>44960</v>
          </cell>
          <cell r="K7637" t="str">
            <v>DARWIN G CUZCO C</v>
          </cell>
          <cell r="L7637" t="str">
            <v>ALFONSO PEREZ PALLARES Y ALBERTO ACOSTA ACOSTA OE12  QUITO DISTRITO METROPOLIT 170801 PICHINCHA</v>
          </cell>
        </row>
        <row r="7638">
          <cell r="A7638" t="str">
            <v>98874229</v>
          </cell>
          <cell r="B7638">
            <v>508379</v>
          </cell>
          <cell r="C7638" t="str">
            <v>98874229</v>
          </cell>
          <cell r="D7638" t="str">
            <v>HYCITE</v>
          </cell>
          <cell r="E7638" t="str">
            <v>DESPACHO</v>
          </cell>
          <cell r="F7638" t="str">
            <v>NORMAL</v>
          </cell>
          <cell r="G7638" t="str">
            <v>031002004232086</v>
          </cell>
          <cell r="H7638">
            <v>44959</v>
          </cell>
          <cell r="I7638" t="str">
            <v>ENTREGADO</v>
          </cell>
          <cell r="J7638">
            <v>44964</v>
          </cell>
          <cell r="K7638" t="str">
            <v>KELLY SILVA</v>
          </cell>
          <cell r="L7638" t="str">
            <v>EL VALLE ORIENTAL DE PAJO GUAYAS Y AZOGUES LOJA// EL VALLE VALLE (PARQUE INDUSTRIAL 110102 LOJA</v>
          </cell>
        </row>
        <row r="7639">
          <cell r="A7639" t="str">
            <v>98874471</v>
          </cell>
          <cell r="B7639">
            <v>508380</v>
          </cell>
          <cell r="C7639" t="str">
            <v>98874471</v>
          </cell>
          <cell r="D7639" t="str">
            <v>HYCITE</v>
          </cell>
          <cell r="E7639" t="str">
            <v>DESPACHO</v>
          </cell>
          <cell r="F7639" t="str">
            <v>NORMAL</v>
          </cell>
          <cell r="G7639" t="str">
            <v>031002004232087</v>
          </cell>
          <cell r="H7639">
            <v>44959</v>
          </cell>
          <cell r="I7639" t="str">
            <v>ENTREGADO</v>
          </cell>
          <cell r="J7639">
            <v>44964</v>
          </cell>
          <cell r="K7639" t="str">
            <v>JORGE E ROMAN O</v>
          </cell>
          <cell r="L7639" t="str">
            <v>TULCAN SN Y AV EDGAR CORDOBA   LA PROVIDENCIA 070207 EL ORO</v>
          </cell>
        </row>
        <row r="7640">
          <cell r="A7640" t="str">
            <v>98876276</v>
          </cell>
          <cell r="B7640">
            <v>508381</v>
          </cell>
          <cell r="C7640" t="str">
            <v>98876276</v>
          </cell>
          <cell r="D7640" t="str">
            <v>HYCITE</v>
          </cell>
          <cell r="E7640" t="str">
            <v>DESPACHO</v>
          </cell>
          <cell r="F7640" t="str">
            <v>NORMAL</v>
          </cell>
          <cell r="G7640" t="str">
            <v>031002004232088</v>
          </cell>
          <cell r="H7640">
            <v>44959</v>
          </cell>
          <cell r="I7640" t="str">
            <v>ENTREGADO</v>
          </cell>
          <cell r="J7640">
            <v>44960</v>
          </cell>
          <cell r="K7640" t="str">
            <v>KEILA PITA</v>
          </cell>
          <cell r="L7640" t="str">
            <v>AV FERREIRA Y CALLE CUARTA DETRAS CUERPO BOMBIROS DE CHONGON GUAYAQUIL / CHONGON CHONGON 090901 GUAYAS</v>
          </cell>
        </row>
        <row r="7641">
          <cell r="A7641" t="str">
            <v>98877146</v>
          </cell>
          <cell r="B7641">
            <v>508382</v>
          </cell>
          <cell r="C7641" t="str">
            <v>98877146</v>
          </cell>
          <cell r="D7641" t="str">
            <v>HYCITE</v>
          </cell>
          <cell r="E7641" t="str">
            <v>DESPACHO</v>
          </cell>
          <cell r="F7641" t="str">
            <v>NORMAL</v>
          </cell>
          <cell r="G7641" t="str">
            <v>031002004232555</v>
          </cell>
          <cell r="H7641">
            <v>44959</v>
          </cell>
          <cell r="I7641" t="str">
            <v>ENTREGADO</v>
          </cell>
          <cell r="J7641">
            <v>44960</v>
          </cell>
          <cell r="K7641" t="str">
            <v>SEGUNDO JARAMILLO</v>
          </cell>
          <cell r="L7641" t="str">
            <v>BAY PASS QUITO QUEVEDO GRUAS JARAMILLO / TSACHILA SANTO DOMINGO / BR 28 DE OCTUBRE RIO VERDE 230112 SANTO DOMINGO</v>
          </cell>
        </row>
        <row r="7642">
          <cell r="A7642" t="str">
            <v>98879176</v>
          </cell>
          <cell r="B7642">
            <v>508383</v>
          </cell>
          <cell r="C7642" t="str">
            <v>98879176</v>
          </cell>
          <cell r="D7642" t="str">
            <v>HYCITE</v>
          </cell>
          <cell r="E7642" t="str">
            <v>DESPACHO</v>
          </cell>
          <cell r="F7642" t="str">
            <v>NORMAL</v>
          </cell>
          <cell r="G7642" t="str">
            <v>031002004232090</v>
          </cell>
          <cell r="H7642">
            <v>44959</v>
          </cell>
          <cell r="I7642" t="str">
            <v>ENTREGADO</v>
          </cell>
          <cell r="J7642">
            <v>44963</v>
          </cell>
          <cell r="K7642" t="str">
            <v>KLEVER PONCE</v>
          </cell>
          <cell r="L7642" t="str">
            <v>JOSE MARIA URBINA Y VIA A QUITO UNA CUADRA DG AL HOSPITAL GONZALEZ LAGO AGRO // LAS GARZAS NUEVA LOJA (LAGO AGRIO) 210201 SUCUMBIOS</v>
          </cell>
        </row>
        <row r="7643">
          <cell r="A7643" t="str">
            <v>98880451</v>
          </cell>
          <cell r="B7643">
            <v>508384</v>
          </cell>
          <cell r="C7643" t="str">
            <v>98880451</v>
          </cell>
          <cell r="D7643" t="str">
            <v>HYCITE</v>
          </cell>
          <cell r="E7643" t="str">
            <v>DESPACHO</v>
          </cell>
          <cell r="F7643" t="str">
            <v>NORMAL</v>
          </cell>
          <cell r="G7643" t="str">
            <v>ITG6310</v>
          </cell>
          <cell r="H7643">
            <v>44959</v>
          </cell>
          <cell r="I7643" t="str">
            <v>ENTREGADO</v>
          </cell>
          <cell r="J7643">
            <v>44960</v>
          </cell>
          <cell r="K7643" t="str">
            <v>RUTH DELGADO VALLEJO</v>
          </cell>
          <cell r="L7643" t="str">
            <v>KENNEDY NORTE MZ 903 V 36 CALLE VICTOR HUGO SICOURET GUAYAQUIL GUAYAQUIL TARQUI 090150 GUAYAS</v>
          </cell>
        </row>
        <row r="7644">
          <cell r="A7644" t="str">
            <v>98880465</v>
          </cell>
          <cell r="B7644">
            <v>508385</v>
          </cell>
          <cell r="C7644" t="str">
            <v>98880465</v>
          </cell>
          <cell r="D7644" t="str">
            <v>HYCITE</v>
          </cell>
          <cell r="E7644" t="str">
            <v>DESPACHO</v>
          </cell>
          <cell r="F7644" t="str">
            <v>NORMAL</v>
          </cell>
          <cell r="G7644" t="str">
            <v>ITG6311/ 84865</v>
          </cell>
          <cell r="H7644">
            <v>44959</v>
          </cell>
          <cell r="I7644" t="str">
            <v>ENTREGADO</v>
          </cell>
          <cell r="J7644">
            <v>44966</v>
          </cell>
          <cell r="K7644" t="str">
            <v>JAN CARLOS PINO RODRIGUEZ / MARIA BELÉN OSORIO</v>
          </cell>
          <cell r="L7644" t="str">
            <v>CALLE GOMEZ RENDON Y TUNGURAHUA EN LA GASOLINERA PETROECUADOR PREGUNTAR POR MARIA BELÉN OSORIO/JAN CARLOS PINO RODRIGUEZ</v>
          </cell>
        </row>
        <row r="7645">
          <cell r="A7645" t="str">
            <v>98882211</v>
          </cell>
          <cell r="B7645">
            <v>508386</v>
          </cell>
          <cell r="C7645" t="str">
            <v>98882211</v>
          </cell>
          <cell r="D7645" t="str">
            <v>HYCITE</v>
          </cell>
          <cell r="E7645" t="str">
            <v>DESPACHO</v>
          </cell>
          <cell r="F7645" t="str">
            <v>NORMAL</v>
          </cell>
          <cell r="G7645" t="str">
            <v>ITQ6335</v>
          </cell>
          <cell r="H7645">
            <v>44959</v>
          </cell>
          <cell r="I7645" t="str">
            <v>ENTREGADO</v>
          </cell>
          <cell r="J7645">
            <v>44960</v>
          </cell>
          <cell r="K7645" t="str">
            <v>FERNANDA PASQUEL</v>
          </cell>
          <cell r="L7645" t="str">
            <v>AV GALO PLAZA LASSO Y JOSE RAFAEL BUSTAMANTE  DISTRITO METROPOLITANO 170302 PICHINCHA</v>
          </cell>
        </row>
        <row r="7646">
          <cell r="A7646" t="str">
            <v>98882304</v>
          </cell>
          <cell r="B7646">
            <v>508387</v>
          </cell>
          <cell r="C7646" t="str">
            <v>98882304</v>
          </cell>
          <cell r="D7646" t="str">
            <v>HYCITE</v>
          </cell>
          <cell r="E7646" t="str">
            <v>DESPACHO</v>
          </cell>
          <cell r="F7646" t="str">
            <v>NORMAL</v>
          </cell>
          <cell r="G7646" t="str">
            <v>031002004232556</v>
          </cell>
          <cell r="H7646">
            <v>44959</v>
          </cell>
          <cell r="I7646" t="str">
            <v>ENTREGADO</v>
          </cell>
          <cell r="J7646">
            <v>44960</v>
          </cell>
          <cell r="K7646" t="str">
            <v>IVAN ZAMBRANO</v>
          </cell>
          <cell r="L7646" t="str">
            <v>CDLA MUNICIPAL FEDERICO BRAVO BASUNTO Y EDUARDO ISAGUIRRE PORTOVIEJO//PORTOVIEJO 18 DE OCTUBRE 130103 MANABI</v>
          </cell>
        </row>
        <row r="7647">
          <cell r="A7647" t="str">
            <v>98882313</v>
          </cell>
          <cell r="B7647">
            <v>508388</v>
          </cell>
          <cell r="C7647" t="str">
            <v>98882313</v>
          </cell>
          <cell r="D7647" t="str">
            <v>HYCITE</v>
          </cell>
          <cell r="E7647" t="str">
            <v>DESPACHO</v>
          </cell>
          <cell r="F7647" t="str">
            <v>NORMAL</v>
          </cell>
          <cell r="G7647" t="str">
            <v>031002004232557</v>
          </cell>
          <cell r="H7647">
            <v>44959</v>
          </cell>
          <cell r="I7647" t="str">
            <v>ENTREGADO</v>
          </cell>
          <cell r="J7647">
            <v>44960</v>
          </cell>
          <cell r="K7647" t="str">
            <v>YANE ZAMBRANO</v>
          </cell>
          <cell r="L7647" t="str">
            <v>CDLA MUNICIPAL CALLE FEDERICO BROBA CALLE FEDERICO BRAVO BASURTO PORTOVIEJO// PORTOVIEJO 18 DE OCTUBRE 130103 MANABI</v>
          </cell>
        </row>
        <row r="7648">
          <cell r="A7648" t="str">
            <v>98882480</v>
          </cell>
          <cell r="B7648">
            <v>508389</v>
          </cell>
          <cell r="C7648" t="str">
            <v>98882480</v>
          </cell>
          <cell r="D7648" t="str">
            <v>HYCITE</v>
          </cell>
          <cell r="E7648" t="str">
            <v>DESPACHO</v>
          </cell>
          <cell r="F7648" t="str">
            <v>NORMAL</v>
          </cell>
          <cell r="G7648" t="str">
            <v>ITQ6336</v>
          </cell>
          <cell r="H7648">
            <v>44959</v>
          </cell>
          <cell r="I7648" t="str">
            <v>ENTREGADO</v>
          </cell>
          <cell r="J7648">
            <v>44963</v>
          </cell>
          <cell r="K7648" t="str">
            <v>ROBERT HIDALGO</v>
          </cell>
          <cell r="L7648" t="str">
            <v>CALLE 6 664 Y CALLE J EN EL COLEGIO ARCO IRIS OCCIDENTAL QUITO//CONSEJO PROVINCIAL COTOCOLLAO 170301 PICHINCHA</v>
          </cell>
        </row>
        <row r="7649">
          <cell r="A7649" t="str">
            <v>98882526</v>
          </cell>
          <cell r="B7649">
            <v>508390</v>
          </cell>
          <cell r="C7649" t="str">
            <v>98882526</v>
          </cell>
          <cell r="D7649" t="str">
            <v>HYCITE</v>
          </cell>
          <cell r="E7649" t="str">
            <v>DESPACHO</v>
          </cell>
          <cell r="F7649" t="str">
            <v>NORMAL</v>
          </cell>
          <cell r="G7649" t="str">
            <v>ITQ6337</v>
          </cell>
          <cell r="H7649">
            <v>44959</v>
          </cell>
          <cell r="I7649" t="str">
            <v>ENTREGADO</v>
          </cell>
          <cell r="J7649">
            <v>44963</v>
          </cell>
          <cell r="K7649" t="str">
            <v>MIGUEL IZA</v>
          </cell>
          <cell r="L7649" t="str">
            <v>AV PRINCIPAL Y B3 CASA DE COLOR AMARILLO CASA N78E QUITO///COLINAS DEL NORTE COTOCALLAO 170305 PICHINCHA</v>
          </cell>
        </row>
        <row r="7650">
          <cell r="A7650" t="str">
            <v>98882787</v>
          </cell>
          <cell r="B7650">
            <v>508391</v>
          </cell>
          <cell r="C7650" t="str">
            <v>98882787</v>
          </cell>
          <cell r="D7650" t="str">
            <v>HYCITE</v>
          </cell>
          <cell r="E7650" t="str">
            <v>DESPACHO</v>
          </cell>
          <cell r="F7650" t="str">
            <v>NORMAL</v>
          </cell>
          <cell r="G7650" t="str">
            <v>ITG6312</v>
          </cell>
          <cell r="H7650">
            <v>44959</v>
          </cell>
          <cell r="I7650" t="str">
            <v>ENTREGADO</v>
          </cell>
          <cell r="J7650">
            <v>44963</v>
          </cell>
          <cell r="K7650" t="str">
            <v>LUIS TOMALA</v>
          </cell>
          <cell r="L7650" t="str">
            <v>CALLE LA CONSOLATA MZ 3190 SOLAR 51 AV CASUARINA BAZAR AK CASA BLANCA VERDE GUAYAQUIL // COOP BALERIO ESTACIO TARQUI 090803 GUAYAS</v>
          </cell>
        </row>
        <row r="7651">
          <cell r="A7651" t="str">
            <v>98883679</v>
          </cell>
          <cell r="B7651">
            <v>508392</v>
          </cell>
          <cell r="C7651" t="str">
            <v>98883679</v>
          </cell>
          <cell r="D7651" t="str">
            <v>HYCITE</v>
          </cell>
          <cell r="E7651" t="str">
            <v>DESPACHO</v>
          </cell>
          <cell r="F7651" t="str">
            <v>NORMAL</v>
          </cell>
          <cell r="G7651" t="str">
            <v>ITQ6338</v>
          </cell>
          <cell r="H7651">
            <v>44959</v>
          </cell>
          <cell r="I7651" t="str">
            <v>ENTREGADO</v>
          </cell>
          <cell r="J7651">
            <v>44960</v>
          </cell>
          <cell r="K7651" t="str">
            <v>PABLO E SALAZAR</v>
          </cell>
          <cell r="L7651" t="str">
            <v>RIO COFANES 328 BARTOLOME DE SEGOVIA REF DETRAS DE LA GOSOLINERIA TERPEL  DISTRITO METROPOLITANO 170508 PICHINCHA</v>
          </cell>
        </row>
        <row r="7652">
          <cell r="A7652" t="str">
            <v>98883871</v>
          </cell>
          <cell r="B7652">
            <v>508393</v>
          </cell>
          <cell r="C7652" t="str">
            <v>98883871</v>
          </cell>
          <cell r="D7652" t="str">
            <v>HYCITE</v>
          </cell>
          <cell r="E7652" t="str">
            <v>DESPACHO</v>
          </cell>
          <cell r="F7652" t="str">
            <v>NORMAL</v>
          </cell>
          <cell r="G7652" t="str">
            <v>ITG6313</v>
          </cell>
          <cell r="H7652">
            <v>44959</v>
          </cell>
          <cell r="I7652" t="str">
            <v>ENTREGADO</v>
          </cell>
          <cell r="J7652">
            <v>44960</v>
          </cell>
          <cell r="K7652" t="str">
            <v>DIANA TOALA</v>
          </cell>
          <cell r="L7652" t="str">
            <v>ACASIAS MZ E3 V 18 GUAYAQUIL / SUR  XIMENA 090202 GUAYAS</v>
          </cell>
        </row>
        <row r="7653">
          <cell r="A7653" t="str">
            <v>98884026</v>
          </cell>
          <cell r="B7653">
            <v>508394</v>
          </cell>
          <cell r="C7653" t="str">
            <v>98884026</v>
          </cell>
          <cell r="D7653" t="str">
            <v>HYCITE</v>
          </cell>
          <cell r="E7653" t="str">
            <v>DESPACHO</v>
          </cell>
          <cell r="F7653" t="str">
            <v>NORMAL</v>
          </cell>
          <cell r="G7653" t="str">
            <v>ITQ6339</v>
          </cell>
          <cell r="H7653">
            <v>44959</v>
          </cell>
          <cell r="I7653" t="str">
            <v>ENTREGADO</v>
          </cell>
          <cell r="J7653">
            <v>44960</v>
          </cell>
          <cell r="K7653" t="str">
            <v>MELANIE COLOMA</v>
          </cell>
          <cell r="L7653" t="str">
            <v>15 DE NOVIEMBRE E20-181 LOTE 672 2 CUADRA DE LA UPC CASA COLOR ZOMOLE QUITO// BALCON DEL VALLE ELOY ALFARO 170409 PICHINCHA</v>
          </cell>
        </row>
        <row r="7654">
          <cell r="A7654" t="str">
            <v>98884133</v>
          </cell>
          <cell r="B7654">
            <v>508395</v>
          </cell>
          <cell r="C7654" t="str">
            <v>98884133</v>
          </cell>
          <cell r="D7654" t="str">
            <v>HYCITE</v>
          </cell>
          <cell r="E7654" t="str">
            <v>DESPACHO</v>
          </cell>
          <cell r="F7654" t="str">
            <v>NORMAL</v>
          </cell>
          <cell r="G7654" t="str">
            <v>031002004232093</v>
          </cell>
          <cell r="H7654">
            <v>44959</v>
          </cell>
          <cell r="I7654" t="str">
            <v>ENTREGADO</v>
          </cell>
          <cell r="J7654">
            <v>44963</v>
          </cell>
          <cell r="K7654" t="str">
            <v>JOSE AGUILAR</v>
          </cell>
          <cell r="L7654" t="str">
            <v>GONZALO ALBARRACIN GALO PLAZA LA MANA ** LA MANA LA MANA 050202 COTOPAXI</v>
          </cell>
        </row>
        <row r="7655">
          <cell r="A7655" t="str">
            <v>98884170</v>
          </cell>
          <cell r="B7655">
            <v>508396</v>
          </cell>
          <cell r="C7655" t="str">
            <v>98884170</v>
          </cell>
          <cell r="D7655" t="str">
            <v>HYCITE</v>
          </cell>
          <cell r="E7655" t="str">
            <v>DESPACHO</v>
          </cell>
          <cell r="F7655" t="str">
            <v>NORMAL</v>
          </cell>
          <cell r="G7655" t="str">
            <v>031002004232094</v>
          </cell>
          <cell r="H7655">
            <v>44959</v>
          </cell>
          <cell r="I7655" t="str">
            <v>ENTREGADO</v>
          </cell>
          <cell r="J7655">
            <v>44964</v>
          </cell>
          <cell r="K7655" t="str">
            <v>CARLOS BRAVO</v>
          </cell>
          <cell r="L7655" t="str">
            <v>SECTOR PARQUE FORESTAL CALLE BELE B Y CALLE SAN CAYETANO POR FABRICA FABRICI PORTOVIEJO // 12 DE MARZO 12 DE MARZO 130111 MANABI</v>
          </cell>
        </row>
        <row r="7656">
          <cell r="A7656" t="str">
            <v>98884680</v>
          </cell>
          <cell r="B7656">
            <v>508397</v>
          </cell>
          <cell r="C7656" t="str">
            <v>98884680</v>
          </cell>
          <cell r="D7656" t="str">
            <v>HYCITE</v>
          </cell>
          <cell r="E7656" t="str">
            <v>DESPACHO</v>
          </cell>
          <cell r="F7656" t="str">
            <v>NORMAL</v>
          </cell>
          <cell r="G7656" t="str">
            <v>ITG6314</v>
          </cell>
          <cell r="H7656">
            <v>44959</v>
          </cell>
          <cell r="I7656" t="str">
            <v>ENTREGADO</v>
          </cell>
          <cell r="J7656">
            <v>44960</v>
          </cell>
          <cell r="K7656" t="str">
            <v>JUAN J PIN ACARO</v>
          </cell>
          <cell r="L7656" t="str">
            <v>AV LAS AGUAS 0211 EF. 1111 PISO O INTERS. URDESA CENTRAL  TARQUI 090507 GUAYAS</v>
          </cell>
        </row>
        <row r="7657">
          <cell r="A7657" t="str">
            <v>98884962</v>
          </cell>
          <cell r="B7657">
            <v>508398</v>
          </cell>
          <cell r="C7657" t="str">
            <v>98884962</v>
          </cell>
          <cell r="D7657" t="str">
            <v>HYCITE</v>
          </cell>
          <cell r="E7657" t="str">
            <v>DESPACHO</v>
          </cell>
          <cell r="F7657" t="str">
            <v>NORMAL</v>
          </cell>
          <cell r="G7657" t="str">
            <v>031002004232095</v>
          </cell>
          <cell r="H7657">
            <v>44959</v>
          </cell>
          <cell r="I7657" t="str">
            <v>ENTREGADO</v>
          </cell>
          <cell r="J7657">
            <v>44960</v>
          </cell>
          <cell r="K7657" t="str">
            <v>MARJURIE VERA</v>
          </cell>
          <cell r="L7657" t="str">
            <v>CARLOS ANEM CAMPOS Y DAVID NARTILLO A MEDIA CUADRA DE LA ESCUELA MILENIO EL TRIUNFO // EL TRIUNFO EL TRIUNFO (EL PIEDRERO) 091601 GUAYAS</v>
          </cell>
        </row>
        <row r="7658">
          <cell r="A7658" t="str">
            <v>98885150</v>
          </cell>
          <cell r="B7658">
            <v>508399</v>
          </cell>
          <cell r="C7658" t="str">
            <v>98885150</v>
          </cell>
          <cell r="D7658" t="str">
            <v>HYCITE</v>
          </cell>
          <cell r="E7658" t="str">
            <v>DESPACHO</v>
          </cell>
          <cell r="F7658" t="str">
            <v>NORMAL</v>
          </cell>
          <cell r="G7658" t="str">
            <v>031002004232096</v>
          </cell>
          <cell r="H7658">
            <v>44959</v>
          </cell>
          <cell r="I7658" t="str">
            <v>ENTREGADO</v>
          </cell>
          <cell r="J7658">
            <v>44960</v>
          </cell>
          <cell r="K7658" t="str">
            <v>SONIA SCHNABEL</v>
          </cell>
          <cell r="L7658" t="str">
            <v>CALLE SECUNDARIA 26 DE SEPTIEMBRE MZ-I VILLA-48 PORTOVIEJO // CDLA PUERTO REAL ANDRES DE VERA 130106 MANABI</v>
          </cell>
        </row>
        <row r="7659">
          <cell r="A7659" t="str">
            <v>98885196</v>
          </cell>
          <cell r="B7659">
            <v>508400</v>
          </cell>
          <cell r="C7659" t="str">
            <v>98885196</v>
          </cell>
          <cell r="D7659" t="str">
            <v>HYCITE</v>
          </cell>
          <cell r="E7659" t="str">
            <v>DESPACHO</v>
          </cell>
          <cell r="F7659" t="str">
            <v>NORMAL</v>
          </cell>
          <cell r="G7659" t="str">
            <v>ITG6315</v>
          </cell>
          <cell r="H7659">
            <v>44959</v>
          </cell>
          <cell r="I7659" t="str">
            <v>ENTREGADO</v>
          </cell>
          <cell r="J7659">
            <v>44960</v>
          </cell>
          <cell r="K7659" t="str">
            <v>JULLY BERNABE</v>
          </cell>
          <cell r="L7659" t="str">
            <v>CDLA LAS TEXAS MZ 9 VILLA 12 AV DOMINGO CARMIN GUAYAQUIL / SUR XIMENA 090102 GUAYAS</v>
          </cell>
        </row>
        <row r="7660">
          <cell r="A7660" t="str">
            <v>98885295</v>
          </cell>
          <cell r="B7660">
            <v>508401</v>
          </cell>
          <cell r="C7660" t="str">
            <v>98885295</v>
          </cell>
          <cell r="D7660" t="str">
            <v>HYCITE</v>
          </cell>
          <cell r="E7660" t="str">
            <v>DESPACHO</v>
          </cell>
          <cell r="F7660" t="str">
            <v>NORMAL</v>
          </cell>
          <cell r="G7660" t="str">
            <v>031002004232097</v>
          </cell>
          <cell r="H7660">
            <v>44959</v>
          </cell>
          <cell r="I7660" t="str">
            <v>ENTREGADO</v>
          </cell>
          <cell r="J7660">
            <v>44960</v>
          </cell>
          <cell r="K7660" t="str">
            <v>FABRICIO BARCIA</v>
          </cell>
          <cell r="L7660" t="str">
            <v>CALLE S/N Y AVENIDA GUAYAQUIL A LADO RETEN NAVAL MACHALILLA PUERTO LOPEZ // SAN PEDRO MACHALILLA 130311 MANABI</v>
          </cell>
        </row>
        <row r="7661">
          <cell r="A7661" t="str">
            <v>98885314</v>
          </cell>
          <cell r="B7661">
            <v>508402</v>
          </cell>
          <cell r="C7661" t="str">
            <v>98885314</v>
          </cell>
          <cell r="D7661" t="str">
            <v>HYCITE</v>
          </cell>
          <cell r="E7661" t="str">
            <v>DESPACHO</v>
          </cell>
          <cell r="F7661" t="str">
            <v>NORMAL</v>
          </cell>
          <cell r="G7661" t="str">
            <v>ITG6316</v>
          </cell>
          <cell r="H7661">
            <v>44959</v>
          </cell>
          <cell r="I7661" t="str">
            <v>ENTREGADO</v>
          </cell>
          <cell r="J7661">
            <v>44963</v>
          </cell>
          <cell r="K7661" t="str">
            <v>FLOR MONTESINOS</v>
          </cell>
          <cell r="L7661" t="str">
            <v>GUASMO CENTRAL MZ 1809 SOLAR 1 A UNA CDRA DEL TUTI GUAYAQUIL // GUASMO CENTRAL XIMENA 090102 GUAYAS</v>
          </cell>
        </row>
        <row r="7662">
          <cell r="A7662" t="str">
            <v>98885323</v>
          </cell>
          <cell r="B7662">
            <v>508403</v>
          </cell>
          <cell r="C7662" t="str">
            <v>98885323</v>
          </cell>
          <cell r="D7662" t="str">
            <v>HYCITE</v>
          </cell>
          <cell r="E7662" t="str">
            <v>DESPACHO</v>
          </cell>
          <cell r="F7662" t="str">
            <v>NORMAL</v>
          </cell>
          <cell r="G7662" t="str">
            <v>031002004232098</v>
          </cell>
          <cell r="H7662">
            <v>44959</v>
          </cell>
          <cell r="I7662" t="str">
            <v>ENTREGADO</v>
          </cell>
          <cell r="J7662">
            <v>44960</v>
          </cell>
          <cell r="K7662" t="str">
            <v>HILDA CEVALLOS</v>
          </cell>
          <cell r="L7662" t="str">
            <v>AV PUERTO QUITO 0 Y 12 DE OCTUBRE FINAL LA CALLE ADAQUENADA 3 ULTIMAS CASA SANTO DOMINGO// LA INDEPENDENCIA LA CONCORDIA 080701 SANTO DOMINGO</v>
          </cell>
        </row>
        <row r="7663">
          <cell r="A7663" t="str">
            <v>98885394</v>
          </cell>
          <cell r="B7663">
            <v>508404</v>
          </cell>
          <cell r="C7663" t="str">
            <v>98885394</v>
          </cell>
          <cell r="D7663" t="str">
            <v>HYCITE</v>
          </cell>
          <cell r="E7663" t="str">
            <v>DESPACHO</v>
          </cell>
          <cell r="F7663" t="str">
            <v>NORMAL</v>
          </cell>
          <cell r="G7663" t="str">
            <v>ITQ6340 / ITQ6732</v>
          </cell>
          <cell r="H7663">
            <v>44959</v>
          </cell>
          <cell r="I7663" t="str">
            <v>ENTREGADO</v>
          </cell>
          <cell r="J7663">
            <v>44966</v>
          </cell>
          <cell r="K7663" t="str">
            <v>GEOCONDA ELIZABETH GONZALEZ SUAREZ</v>
          </cell>
          <cell r="L7663" t="str">
            <v xml:space="preserve"> INTI RAYMI LOTE 1902 Y TACHINA CASA TOMATE 2 PISOS CON PORTÓN COLOR PASTO CLIENTE INDICA QUE NO LE HAN LLAMADO, PROVINCIA PICHINCHA, QUITO / SANTA BARBARA ALTA CHILLOGALLO, EC</v>
          </cell>
        </row>
        <row r="7664">
          <cell r="A7664" t="str">
            <v>98885731</v>
          </cell>
          <cell r="B7664">
            <v>508405</v>
          </cell>
          <cell r="C7664" t="str">
            <v>98885731</v>
          </cell>
          <cell r="D7664" t="str">
            <v>HYCITE</v>
          </cell>
          <cell r="E7664" t="str">
            <v>DESPACHO</v>
          </cell>
          <cell r="F7664" t="str">
            <v>NORMAL</v>
          </cell>
          <cell r="G7664" t="str">
            <v>031002004232099</v>
          </cell>
          <cell r="H7664">
            <v>44959</v>
          </cell>
          <cell r="I7664" t="str">
            <v>ENTREGADO</v>
          </cell>
          <cell r="J7664">
            <v>44960</v>
          </cell>
          <cell r="K7664" t="str">
            <v>ALISSON GUAMAN</v>
          </cell>
          <cell r="L7664" t="str">
            <v>AV LA MARISCAL ALTA TENSION A 1 CUADRA CANCHA GAMBITA JOYA DE LOS SACHAS/ LUZ DE AMERICA JOYA DE LAS SACHAS 220101 ORELLANA</v>
          </cell>
        </row>
        <row r="7665">
          <cell r="A7665" t="str">
            <v>98885795</v>
          </cell>
          <cell r="B7665">
            <v>508406</v>
          </cell>
          <cell r="C7665" t="str">
            <v>98885795</v>
          </cell>
          <cell r="D7665" t="str">
            <v>HYCITE</v>
          </cell>
          <cell r="E7665" t="str">
            <v>DESPACHO</v>
          </cell>
          <cell r="F7665" t="str">
            <v>NORMAL</v>
          </cell>
          <cell r="G7665" t="str">
            <v>ITG6317</v>
          </cell>
          <cell r="H7665">
            <v>44959</v>
          </cell>
          <cell r="I7665" t="str">
            <v>ENTREGADO</v>
          </cell>
          <cell r="J7665">
            <v>44964</v>
          </cell>
          <cell r="K7665" t="str">
            <v>WILSON GUAMAN</v>
          </cell>
          <cell r="L7665" t="str">
            <v>COOP,. UNIDOS POR LA PAZ , MZ 2801 SL604 2 CASA DEL PISO 1 PUERTA NEGRA , GUAYAQUIL TARQUI 090804 GUAYAS</v>
          </cell>
        </row>
        <row r="7666">
          <cell r="A7666" t="str">
            <v>98887010</v>
          </cell>
          <cell r="B7666">
            <v>508407</v>
          </cell>
          <cell r="C7666" t="str">
            <v>98887010</v>
          </cell>
          <cell r="D7666" t="str">
            <v>HYCITE</v>
          </cell>
          <cell r="E7666" t="str">
            <v>DESPACHO</v>
          </cell>
          <cell r="F7666" t="str">
            <v>NORMAL</v>
          </cell>
          <cell r="G7666" t="str">
            <v>ITG6318</v>
          </cell>
          <cell r="H7666">
            <v>44959</v>
          </cell>
          <cell r="I7666" t="str">
            <v>ENTREGADO</v>
          </cell>
          <cell r="J7666">
            <v>44960</v>
          </cell>
          <cell r="K7666" t="str">
            <v>ANNABELLE BODERO</v>
          </cell>
          <cell r="L7666" t="str">
            <v>GARZOTA 2 MZ-144 VILLA-25 POR EL COLEGIO PORV TUNHURARTI GUAYAQUIL // GARZOTA TARQUI 090505 GUAYAS</v>
          </cell>
        </row>
        <row r="7667">
          <cell r="A7667" t="str">
            <v>98887303</v>
          </cell>
          <cell r="B7667">
            <v>508408</v>
          </cell>
          <cell r="C7667" t="str">
            <v>98887303</v>
          </cell>
          <cell r="D7667" t="str">
            <v>HYCITE</v>
          </cell>
          <cell r="E7667" t="str">
            <v>DESPACHO</v>
          </cell>
          <cell r="F7667" t="str">
            <v>NORMAL</v>
          </cell>
          <cell r="G7667" t="str">
            <v>031002004232100</v>
          </cell>
          <cell r="H7667">
            <v>44959</v>
          </cell>
          <cell r="I7667" t="str">
            <v>ENTREGADO</v>
          </cell>
          <cell r="J7667">
            <v>44960</v>
          </cell>
          <cell r="K7667" t="str">
            <v>LORENA SAN LUCAS L</v>
          </cell>
          <cell r="L7667" t="str">
            <v>CLL AV 5 DE JUNIO Y AV MANABI EDIFICIO PLAZA ALIANZA REF FRENTE A LA PLAZA GUI  18 DE OCTUBRE 130103 MANABA</v>
          </cell>
        </row>
        <row r="7668">
          <cell r="A7668" t="str">
            <v>98887668</v>
          </cell>
          <cell r="B7668">
            <v>508409</v>
          </cell>
          <cell r="C7668" t="str">
            <v>98887668</v>
          </cell>
          <cell r="D7668" t="str">
            <v>HYCITE</v>
          </cell>
          <cell r="E7668" t="str">
            <v>DESPACHO</v>
          </cell>
          <cell r="F7668" t="str">
            <v>NORMAL</v>
          </cell>
          <cell r="G7668" t="str">
            <v>031002004232101</v>
          </cell>
          <cell r="H7668">
            <v>44959</v>
          </cell>
          <cell r="I7668" t="str">
            <v>ENTREGADO</v>
          </cell>
          <cell r="J7668">
            <v>44972</v>
          </cell>
          <cell r="K7668" t="str">
            <v>JUDITH RIVAS</v>
          </cell>
          <cell r="L7668" t="str">
            <v>VIA LA CHORRERA LA ROSITA VIA LA ESCUELA BRACOMOROS ZAMORA // TUNANZA ZAMORA 190101 ZAMORA-CHINCHIPE</v>
          </cell>
        </row>
        <row r="7669">
          <cell r="A7669" t="str">
            <v>98887785</v>
          </cell>
          <cell r="B7669">
            <v>508410</v>
          </cell>
          <cell r="C7669" t="str">
            <v>98887785</v>
          </cell>
          <cell r="D7669" t="str">
            <v>HYCITE</v>
          </cell>
          <cell r="E7669" t="str">
            <v>DESPACHO</v>
          </cell>
          <cell r="F7669" t="str">
            <v>NORMAL</v>
          </cell>
          <cell r="G7669" t="str">
            <v>ITG6319</v>
          </cell>
          <cell r="H7669">
            <v>44959</v>
          </cell>
          <cell r="I7669" t="str">
            <v>ENTREGADO</v>
          </cell>
          <cell r="J7669">
            <v>44960</v>
          </cell>
          <cell r="K7669" t="str">
            <v>MARIA RIVERA</v>
          </cell>
          <cell r="L7669" t="str">
            <v>URB GRAN VICTORIA ETAPA ANTONIETA 11/6 DAULE // DAULE LA AURORA 090511 GUAYAS</v>
          </cell>
        </row>
        <row r="7670">
          <cell r="A7670" t="str">
            <v>98888240</v>
          </cell>
          <cell r="B7670">
            <v>508412</v>
          </cell>
          <cell r="C7670" t="str">
            <v>98888240</v>
          </cell>
          <cell r="D7670" t="str">
            <v>HYCITE</v>
          </cell>
          <cell r="E7670" t="str">
            <v>DESPACHO</v>
          </cell>
          <cell r="F7670" t="str">
            <v>NORMAL</v>
          </cell>
          <cell r="G7670" t="str">
            <v>031002004232103</v>
          </cell>
          <cell r="H7670">
            <v>44959</v>
          </cell>
          <cell r="I7670" t="str">
            <v>ENTREGADO</v>
          </cell>
          <cell r="J7670">
            <v>44961</v>
          </cell>
          <cell r="K7670" t="str">
            <v>CLOVIS CAMPOVERDE</v>
          </cell>
          <cell r="L7670" t="str">
            <v>CDLA MILADRO NORTE PORTUGAL Y ESCOBEDO A 1 CUADRA DE LA AV AMAZONAS MILAGRO// MILAGRO MILAGRO 091710 GUAYAS</v>
          </cell>
        </row>
        <row r="7671">
          <cell r="A7671" t="str">
            <v>98888404</v>
          </cell>
          <cell r="B7671">
            <v>508413</v>
          </cell>
          <cell r="C7671" t="str">
            <v>98888404</v>
          </cell>
          <cell r="D7671" t="str">
            <v>HYCITE</v>
          </cell>
          <cell r="E7671" t="str">
            <v>DESPACHO</v>
          </cell>
          <cell r="F7671" t="str">
            <v>NORMAL</v>
          </cell>
          <cell r="G7671" t="str">
            <v>ITG6320</v>
          </cell>
          <cell r="H7671">
            <v>44959</v>
          </cell>
          <cell r="I7671" t="str">
            <v>ENTREGADO</v>
          </cell>
          <cell r="J7671">
            <v>44960</v>
          </cell>
          <cell r="K7671" t="str">
            <v>GIULIANNA ROGGIERO</v>
          </cell>
          <cell r="L7671" t="str">
            <v>9 1/2 VIA A LA COSTA URB BOSQUES DE LA COSTA ETAPA ALAMEDA URB MZA 19 VILLA 6 GUAYAQUIL ** VIA A LA COSTA TARQUI 090902 GUAYAS</v>
          </cell>
        </row>
        <row r="7672">
          <cell r="A7672" t="str">
            <v>98779878</v>
          </cell>
          <cell r="B7672">
            <v>508369</v>
          </cell>
          <cell r="C7672" t="str">
            <v>98779878</v>
          </cell>
          <cell r="D7672" t="str">
            <v>HYCITE</v>
          </cell>
          <cell r="E7672" t="str">
            <v>DESPACHO</v>
          </cell>
          <cell r="F7672" t="str">
            <v>NORMAL</v>
          </cell>
          <cell r="G7672" t="str">
            <v>ITQ6330</v>
          </cell>
          <cell r="H7672">
            <v>44959</v>
          </cell>
          <cell r="I7672" t="str">
            <v>ENTREGADO</v>
          </cell>
          <cell r="J7672">
            <v>44960</v>
          </cell>
          <cell r="K7672" t="str">
            <v>MERCI ALEMAN</v>
          </cell>
          <cell r="L7672" t="str">
            <v>CAL TRANSITO AMAGUANA / ASA N6-498-C78 Y EL TAMBON QUITO / NORTE SAN ANTONIO 170312 PICHINCHA</v>
          </cell>
        </row>
        <row r="7673">
          <cell r="A7673" t="str">
            <v>98841473</v>
          </cell>
          <cell r="B7673">
            <v>508370</v>
          </cell>
          <cell r="C7673" t="str">
            <v>98841473</v>
          </cell>
          <cell r="D7673" t="str">
            <v>HYCITE</v>
          </cell>
          <cell r="E7673" t="str">
            <v>DESPACHO</v>
          </cell>
          <cell r="F7673" t="str">
            <v>NORMAL</v>
          </cell>
          <cell r="G7673" t="str">
            <v>ITQ6331 / ITQ6331 / ITQ6731</v>
          </cell>
          <cell r="H7673">
            <v>44959</v>
          </cell>
          <cell r="I7673" t="str">
            <v>ENTREGADO</v>
          </cell>
          <cell r="J7673">
            <v>44966</v>
          </cell>
          <cell r="K7673" t="str">
            <v>RAIZA BOADA</v>
          </cell>
          <cell r="L7673" t="str">
            <v>AV DE LA PRENSA N45-195 Y N45D PROVINCIA: PICHINCHA CANTON: QUITO PARROQUIA: RUMITAMBA LOCALIDAD: BARRIO CHAUPICRUZ</v>
          </cell>
        </row>
        <row r="7674">
          <cell r="A7674" t="str">
            <v>26669</v>
          </cell>
          <cell r="B7674">
            <v>508362</v>
          </cell>
          <cell r="C7674" t="str">
            <v>26669</v>
          </cell>
          <cell r="D7674" t="str">
            <v>CARESTINO</v>
          </cell>
          <cell r="E7674" t="str">
            <v>DESPACHO</v>
          </cell>
          <cell r="G7674" t="str">
            <v>83674</v>
          </cell>
          <cell r="H7674">
            <v>44959</v>
          </cell>
          <cell r="I7674" t="str">
            <v>ENTREGADO</v>
          </cell>
          <cell r="J7674">
            <v>44960</v>
          </cell>
          <cell r="K7674" t="str">
            <v>ANDREA CABEZAS</v>
          </cell>
          <cell r="L7674" t="str">
            <v>URB. VILLA CLUB - ETAPA GALAXIA MZ 14 V 65. ENTRE AURORA, POR LA AVENIDA FEBRES CORDERO</v>
          </cell>
        </row>
        <row r="7675">
          <cell r="A7675" t="str">
            <v>26673</v>
          </cell>
          <cell r="B7675">
            <v>508363</v>
          </cell>
          <cell r="C7675" t="str">
            <v>26673</v>
          </cell>
          <cell r="D7675" t="str">
            <v>CARESTINO</v>
          </cell>
          <cell r="E7675" t="str">
            <v>DESPACHO</v>
          </cell>
          <cell r="G7675" t="str">
            <v>83676</v>
          </cell>
          <cell r="H7675">
            <v>44959</v>
          </cell>
          <cell r="I7675" t="str">
            <v>ENTREGADO</v>
          </cell>
          <cell r="J7675">
            <v>44960</v>
          </cell>
          <cell r="K7675" t="str">
            <v>FLOR TORRES</v>
          </cell>
          <cell r="L7675" t="str">
            <v>KM 2.5 VIA SAMBORONDON CDLA CENTRAL PARK M18. ENTRE CALLE DEL COLEGIO LA MODERNA</v>
          </cell>
        </row>
        <row r="7676">
          <cell r="A7676" t="str">
            <v>26674</v>
          </cell>
          <cell r="B7676">
            <v>508364</v>
          </cell>
          <cell r="C7676" t="str">
            <v>26674</v>
          </cell>
          <cell r="D7676" t="str">
            <v>CARESTINO</v>
          </cell>
          <cell r="E7676" t="str">
            <v>DESPACHO</v>
          </cell>
          <cell r="G7676" t="str">
            <v>83675</v>
          </cell>
          <cell r="H7676">
            <v>44959</v>
          </cell>
          <cell r="I7676" t="str">
            <v>ENTREGADO</v>
          </cell>
          <cell r="J7676">
            <v>44960</v>
          </cell>
          <cell r="K7676" t="str">
            <v>VERONIA FLORES AGUIRRE</v>
          </cell>
          <cell r="L7676" t="str">
            <v>URB DURANCITY - AMARANTO MZ 15  V 8. ENTRE AL FRENTE DE BAZAR</v>
          </cell>
        </row>
        <row r="7677">
          <cell r="A7677" t="str">
            <v>26683</v>
          </cell>
          <cell r="B7677">
            <v>508365</v>
          </cell>
          <cell r="C7677" t="str">
            <v>26683</v>
          </cell>
          <cell r="D7677" t="str">
            <v>CARESTINO</v>
          </cell>
          <cell r="E7677" t="str">
            <v>DESPACHO</v>
          </cell>
          <cell r="G7677" t="str">
            <v>031002004233384</v>
          </cell>
          <cell r="H7677">
            <v>44959</v>
          </cell>
          <cell r="I7677" t="str">
            <v>ENTREGADO</v>
          </cell>
          <cell r="J7677">
            <v>44960</v>
          </cell>
          <cell r="K7677" t="str">
            <v>WILSON TEODORO RODAS OCHOA</v>
          </cell>
          <cell r="L7677" t="str">
            <v>CATACOCHA ENTRE SUCRE Y 18 DE NOVIEMBRE-EDIFICIO FRENTE A LA BASTA DEL JEAN 154-31 PISO/DPTO: 5. ENTRE 072571617</v>
          </cell>
        </row>
        <row r="7678">
          <cell r="A7678" t="str">
            <v>26684</v>
          </cell>
          <cell r="B7678">
            <v>508366</v>
          </cell>
          <cell r="C7678" t="str">
            <v>26684</v>
          </cell>
          <cell r="D7678" t="str">
            <v>CARESTINO</v>
          </cell>
          <cell r="E7678" t="str">
            <v>DESPACHO</v>
          </cell>
          <cell r="G7678" t="str">
            <v>031002004233352</v>
          </cell>
          <cell r="H7678">
            <v>44959</v>
          </cell>
          <cell r="I7678" t="str">
            <v>ENTREGADO</v>
          </cell>
          <cell r="J7678">
            <v>44960</v>
          </cell>
          <cell r="K7678" t="str">
            <v>SANJA RIKA VAN ROOYEN</v>
          </cell>
          <cell r="L7678" t="str">
            <v>ROBLES 1-29 PISO/DPTO: 2. ENTRE EDIFICIO DE LADRILLO CON EXTERIOR NEGRO</v>
          </cell>
        </row>
        <row r="7679">
          <cell r="A7679" t="str">
            <v>26717</v>
          </cell>
          <cell r="B7679">
            <v>508367</v>
          </cell>
          <cell r="C7679" t="str">
            <v>26717</v>
          </cell>
          <cell r="D7679" t="str">
            <v>CARESTINO</v>
          </cell>
          <cell r="E7679" t="str">
            <v>DESPACHO</v>
          </cell>
          <cell r="G7679" t="str">
            <v>031002004233410</v>
          </cell>
          <cell r="H7679">
            <v>44959</v>
          </cell>
          <cell r="I7679" t="str">
            <v>ENTREGADO</v>
          </cell>
          <cell r="J7679">
            <v>44964</v>
          </cell>
          <cell r="K7679" t="str">
            <v>MERIAN RAMON</v>
          </cell>
          <cell r="L7679" t="str">
            <v xml:space="preserve"> ENTRE ALMACEN LA CASA DE LA MANGUERA</v>
          </cell>
        </row>
        <row r="7680">
          <cell r="A7680" t="str">
            <v>26746</v>
          </cell>
          <cell r="B7680">
            <v>508368</v>
          </cell>
          <cell r="C7680" t="str">
            <v>26746</v>
          </cell>
          <cell r="D7680" t="str">
            <v>CARESTINO</v>
          </cell>
          <cell r="E7680" t="str">
            <v>DESPACHO</v>
          </cell>
          <cell r="G7680" t="str">
            <v>031002004233497</v>
          </cell>
          <cell r="H7680">
            <v>44959</v>
          </cell>
          <cell r="I7680" t="str">
            <v>ENTREGADO</v>
          </cell>
          <cell r="J7680">
            <v>44960</v>
          </cell>
          <cell r="K7680" t="str">
            <v>GEMA ELISETH BRIONES CEDENO</v>
          </cell>
          <cell r="L7680" t="str">
            <v>JUAN MONTALVO Y 17 DE DICIEMBRE 204. ENTRE CASA DE DOS PISOS ALTOS COLOR BEIGE PUERTA METALICA GRIS</v>
          </cell>
        </row>
        <row r="7681">
          <cell r="A7681" t="str">
            <v>DHL_23_046</v>
          </cell>
          <cell r="B7681">
            <v>508360</v>
          </cell>
          <cell r="C7681" t="str">
            <v>DHL_23_046</v>
          </cell>
          <cell r="D7681" t="str">
            <v>DHL</v>
          </cell>
          <cell r="E7681" t="str">
            <v>DESPACHO</v>
          </cell>
          <cell r="F7681" t="str">
            <v>NORMAL</v>
          </cell>
          <cell r="G7681" t="str">
            <v>FT83589</v>
          </cell>
          <cell r="H7681">
            <v>44959</v>
          </cell>
          <cell r="I7681" t="str">
            <v>INCIDENCIA</v>
          </cell>
          <cell r="J7681">
            <v>44960</v>
          </cell>
          <cell r="K7681" t="str">
            <v>DHL MATRIZ</v>
          </cell>
          <cell r="L7681" t="str">
            <v>AV. ELOY ALFARO 113 A Y PASAJE LOS JUNCOS EDIFICIO DHL, SECTOR COMITE DEL PUEBLO</v>
          </cell>
        </row>
        <row r="7682">
          <cell r="A7682" t="str">
            <v>DHL_23_047</v>
          </cell>
          <cell r="B7682">
            <v>508361</v>
          </cell>
          <cell r="C7682" t="str">
            <v>DHL_23_047</v>
          </cell>
          <cell r="D7682" t="str">
            <v>DHL</v>
          </cell>
          <cell r="E7682" t="str">
            <v>DESPACHO</v>
          </cell>
          <cell r="F7682" t="str">
            <v>NORMAL</v>
          </cell>
          <cell r="G7682" t="str">
            <v>FT83590</v>
          </cell>
          <cell r="H7682">
            <v>44959</v>
          </cell>
          <cell r="I7682" t="str">
            <v>ENTREGADO</v>
          </cell>
          <cell r="J7682">
            <v>44960</v>
          </cell>
          <cell r="K7682" t="str">
            <v>DHL MATRIZ</v>
          </cell>
          <cell r="L7682" t="str">
            <v>AV. ELOY ALFARO 113 A Y PASAJE LOS JUNCOS EDIFICIO DHL, SECTOR COMITE DEL PUEBLO</v>
          </cell>
        </row>
        <row r="7683">
          <cell r="A7683" t="str">
            <v>ZP_2023_015</v>
          </cell>
          <cell r="B7683">
            <v>508359</v>
          </cell>
          <cell r="C7683" t="str">
            <v>ZP_2023_015</v>
          </cell>
          <cell r="D7683" t="str">
            <v>ZIPPAK</v>
          </cell>
          <cell r="E7683" t="str">
            <v>DESPACHO</v>
          </cell>
          <cell r="F7683" t="str">
            <v>NORMAL</v>
          </cell>
          <cell r="G7683" t="str">
            <v>83588</v>
          </cell>
          <cell r="H7683">
            <v>44959</v>
          </cell>
          <cell r="I7683" t="str">
            <v>ENTREGADO</v>
          </cell>
          <cell r="J7683">
            <v>44959</v>
          </cell>
          <cell r="K7683" t="str">
            <v>UNIVERSAL SWEET INDUSTRIES S.A</v>
          </cell>
          <cell r="L7683" t="str">
            <v>ELOY ALFARO 1103 Y GOMEZ RENDÓN</v>
          </cell>
        </row>
        <row r="7684">
          <cell r="A7684" t="str">
            <v>23-257</v>
          </cell>
          <cell r="B7684">
            <v>508358</v>
          </cell>
          <cell r="C7684" t="str">
            <v>23-257</v>
          </cell>
          <cell r="D7684" t="str">
            <v>VENTURA</v>
          </cell>
          <cell r="E7684" t="str">
            <v>DESPACHO</v>
          </cell>
          <cell r="F7684" t="str">
            <v>NORMAL</v>
          </cell>
          <cell r="G7684" t="str">
            <v>IC6391</v>
          </cell>
          <cell r="H7684">
            <v>44959</v>
          </cell>
          <cell r="I7684" t="str">
            <v>ENTREGADO</v>
          </cell>
          <cell r="J7684">
            <v>44960</v>
          </cell>
          <cell r="K7684" t="str">
            <v>MIRASOL CUENCA</v>
          </cell>
          <cell r="L7684" t="str">
            <v>AV ESPAÑA 2-114 Y SEBASTIAN DE BENALCAZAR</v>
          </cell>
        </row>
        <row r="7685">
          <cell r="A7685" t="str">
            <v>23-258</v>
          </cell>
          <cell r="B7685">
            <v>508357</v>
          </cell>
          <cell r="C7685" t="str">
            <v>23-258</v>
          </cell>
          <cell r="D7685" t="str">
            <v>VENTURA</v>
          </cell>
          <cell r="E7685" t="str">
            <v>DESPACHO</v>
          </cell>
          <cell r="F7685" t="str">
            <v>NORMAL</v>
          </cell>
          <cell r="G7685" t="str">
            <v>031002004234843</v>
          </cell>
          <cell r="H7685">
            <v>44959</v>
          </cell>
          <cell r="I7685" t="str">
            <v>ENTREGADO</v>
          </cell>
          <cell r="J7685">
            <v>44964</v>
          </cell>
          <cell r="K7685" t="str">
            <v xml:space="preserve">MIRASOL LOJA </v>
          </cell>
          <cell r="L7685" t="str">
            <v>AV. ISIDRO AYORA Y JUAN JOSE FLORES </v>
          </cell>
        </row>
        <row r="7686">
          <cell r="A7686" t="str">
            <v>CLDEV_GYESIM0080</v>
          </cell>
          <cell r="B7686">
            <v>508356</v>
          </cell>
          <cell r="C7686" t="str">
            <v>CLDEV_GYESIM0080</v>
          </cell>
          <cell r="D7686" t="str">
            <v>CONECEL_DOCUMENTOS</v>
          </cell>
          <cell r="E7686" t="str">
            <v>DESPACHO</v>
          </cell>
          <cell r="F7686" t="str">
            <v>NORMAL</v>
          </cell>
          <cell r="G7686" t="str">
            <v>FT83587</v>
          </cell>
          <cell r="H7686">
            <v>44959</v>
          </cell>
          <cell r="I7686" t="str">
            <v>ENTREGADO</v>
          </cell>
          <cell r="J7686">
            <v>44959</v>
          </cell>
          <cell r="K7686" t="str">
            <v>ANA AGUIRRE / MARIA SUNTAXI - PATRICIA</v>
          </cell>
          <cell r="L7686" t="str">
            <v>CIUDADELA SANTA LEONOR MZ 6 SOLAR 17</v>
          </cell>
        </row>
        <row r="7687">
          <cell r="A7687" t="str">
            <v>SG_2023_184</v>
          </cell>
          <cell r="B7687">
            <v>508355</v>
          </cell>
          <cell r="C7687" t="str">
            <v>SG_2023_184</v>
          </cell>
          <cell r="D7687" t="str">
            <v>SG</v>
          </cell>
          <cell r="E7687" t="str">
            <v>DESPACHO</v>
          </cell>
          <cell r="F7687" t="str">
            <v>NORMAL</v>
          </cell>
          <cell r="G7687" t="str">
            <v>128315</v>
          </cell>
          <cell r="H7687">
            <v>44959</v>
          </cell>
          <cell r="I7687" t="str">
            <v>ENTREGADO</v>
          </cell>
          <cell r="J7687">
            <v>44959</v>
          </cell>
          <cell r="K7687" t="str">
            <v>PROMESA - BODEGAS GYE</v>
          </cell>
          <cell r="L7687" t="str">
            <v>KM 1 AUTOPISTA NARCISA DE JESUS (AUTOPISTA TERMINAL PASCUALES) A 100 MTS DE CIUDADES METROPOLIS 2</v>
          </cell>
        </row>
        <row r="7688">
          <cell r="A7688" t="str">
            <v>SG_2023_183</v>
          </cell>
          <cell r="B7688">
            <v>508354</v>
          </cell>
          <cell r="C7688" t="str">
            <v>SG_2023_183</v>
          </cell>
          <cell r="D7688" t="str">
            <v>SG</v>
          </cell>
          <cell r="E7688" t="str">
            <v>DESPACHO</v>
          </cell>
          <cell r="F7688" t="str">
            <v>NORMAL</v>
          </cell>
          <cell r="G7688" t="str">
            <v>128302</v>
          </cell>
          <cell r="H7688">
            <v>44959</v>
          </cell>
          <cell r="I7688" t="str">
            <v>EN_PROCESO</v>
          </cell>
          <cell r="J7688">
            <v>44959</v>
          </cell>
          <cell r="K7688" t="str">
            <v>IMPORTOOLS QUITO</v>
          </cell>
          <cell r="L7688" t="str">
            <v>AV. OCCIDENTAL 51-67 Y ANTONIO ROMÁN. EDIFICIO GABRIEL, LOCAL 1 Y 2. (SOBRE LA OCCIDENTAL SENTIDO NORTE SUR)</v>
          </cell>
        </row>
        <row r="7689">
          <cell r="A7689" t="str">
            <v>414864409</v>
          </cell>
          <cell r="B7689">
            <v>508334</v>
          </cell>
          <cell r="C7689" t="str">
            <v>414864409</v>
          </cell>
          <cell r="D7689" t="str">
            <v>FLEXTUENTI</v>
          </cell>
          <cell r="E7689" t="str">
            <v>DESPACHO</v>
          </cell>
          <cell r="F7689" t="str">
            <v>NORMAL</v>
          </cell>
          <cell r="G7689" t="str">
            <v>031080414864409</v>
          </cell>
          <cell r="H7689">
            <v>44959</v>
          </cell>
          <cell r="I7689" t="str">
            <v>ENTREGADO</v>
          </cell>
          <cell r="J7689">
            <v>44960</v>
          </cell>
          <cell r="K7689" t="str">
            <v>Juan Miguel Miraba Tuarez</v>
          </cell>
          <cell r="L7689" t="str">
            <v>18 DE OCTUBRE CALLE FRANCIA  SN PANAMA</v>
          </cell>
        </row>
        <row r="7690">
          <cell r="A7690" t="str">
            <v>414864417</v>
          </cell>
          <cell r="B7690">
            <v>508335</v>
          </cell>
          <cell r="C7690" t="str">
            <v>414864417</v>
          </cell>
          <cell r="D7690" t="str">
            <v>FLEXTUENTI</v>
          </cell>
          <cell r="E7690" t="str">
            <v>DESPACHO</v>
          </cell>
          <cell r="F7690" t="str">
            <v>NORMAL</v>
          </cell>
          <cell r="G7690" t="str">
            <v>031080414864417</v>
          </cell>
          <cell r="H7690">
            <v>44959</v>
          </cell>
          <cell r="I7690" t="str">
            <v>ENTREGADO</v>
          </cell>
          <cell r="J7690">
            <v>44965</v>
          </cell>
          <cell r="K7690" t="str">
            <v>Deiron Joel Cruz Yaguachi</v>
          </cell>
          <cell r="L7690" t="str">
            <v>JIPIJAPA CALLE 9 DE OCTUBRE  SN  ROCAFUERTE</v>
          </cell>
        </row>
        <row r="7691">
          <cell r="A7691" t="str">
            <v>414864429</v>
          </cell>
          <cell r="B7691">
            <v>508336</v>
          </cell>
          <cell r="C7691" t="str">
            <v>414864429</v>
          </cell>
          <cell r="D7691" t="str">
            <v>FLEXTUENTI</v>
          </cell>
          <cell r="E7691" t="str">
            <v>DESPACHO</v>
          </cell>
          <cell r="F7691" t="str">
            <v>NORMAL</v>
          </cell>
          <cell r="G7691" t="str">
            <v>FT83670</v>
          </cell>
          <cell r="H7691">
            <v>44959</v>
          </cell>
          <cell r="I7691" t="str">
            <v>ENTREGADO</v>
          </cell>
          <cell r="J7691">
            <v>44960</v>
          </cell>
          <cell r="K7691" t="str">
            <v>Jordy Daniel Tumbaco Quimis</v>
          </cell>
          <cell r="L7691" t="str">
            <v>TARQUI  7MO CALLEJON 27 NE MNZ 1286 VILLA 23 AUT NARCISA DE JESUS</v>
          </cell>
        </row>
        <row r="7692">
          <cell r="A7692" t="str">
            <v>414864440</v>
          </cell>
          <cell r="B7692">
            <v>508337</v>
          </cell>
          <cell r="C7692" t="str">
            <v>414864440</v>
          </cell>
          <cell r="D7692" t="str">
            <v>FLEXTUENTI</v>
          </cell>
          <cell r="E7692" t="str">
            <v>DESPACHO</v>
          </cell>
          <cell r="F7692" t="str">
            <v>NORMAL</v>
          </cell>
          <cell r="G7692" t="str">
            <v>IC6400</v>
          </cell>
          <cell r="H7692">
            <v>44959</v>
          </cell>
          <cell r="I7692" t="str">
            <v>ENTREGADO</v>
          </cell>
          <cell r="J7692">
            <v>44963</v>
          </cell>
          <cell r="K7692" t="str">
            <v>Kevin Velecela</v>
          </cell>
          <cell r="L7692" t="str">
            <v>CANARIBAMBA AV PUMAPUNGO SN  JOSE DE LA CUADRA</v>
          </cell>
        </row>
        <row r="7693">
          <cell r="A7693" t="str">
            <v>414864464</v>
          </cell>
          <cell r="B7693">
            <v>508338</v>
          </cell>
          <cell r="C7693" t="str">
            <v>414864464</v>
          </cell>
          <cell r="D7693" t="str">
            <v>FLEXTUENTI</v>
          </cell>
          <cell r="E7693" t="str">
            <v>DESPACHO</v>
          </cell>
          <cell r="F7693" t="str">
            <v>NORMAL</v>
          </cell>
          <cell r="G7693" t="str">
            <v>FT83623</v>
          </cell>
          <cell r="H7693">
            <v>44959</v>
          </cell>
          <cell r="I7693" t="str">
            <v>ENTREGADO</v>
          </cell>
          <cell r="J7693">
            <v>44960</v>
          </cell>
          <cell r="K7693" t="str">
            <v>Monica Herrera</v>
          </cell>
          <cell r="L7693" t="str">
            <v>FERROVIARIA  NARIZ DEL DIABLO E6329 SALVADOR ORTEGA</v>
          </cell>
        </row>
        <row r="7694">
          <cell r="A7694" t="str">
            <v>414864466</v>
          </cell>
          <cell r="B7694">
            <v>508339</v>
          </cell>
          <cell r="C7694" t="str">
            <v>414864466</v>
          </cell>
          <cell r="D7694" t="str">
            <v>FLEXTUENTI</v>
          </cell>
          <cell r="E7694" t="str">
            <v>DESPACHO</v>
          </cell>
          <cell r="F7694" t="str">
            <v>NORMAL</v>
          </cell>
          <cell r="G7694" t="str">
            <v>FT83671</v>
          </cell>
          <cell r="H7694">
            <v>44959</v>
          </cell>
          <cell r="I7694" t="str">
            <v>ENTREGADO</v>
          </cell>
          <cell r="J7694">
            <v>44960</v>
          </cell>
          <cell r="K7694" t="str">
            <v>Anthony Veliz</v>
          </cell>
          <cell r="L7694" t="str">
            <v>SAGRARIO  AV  GENERAL GOMEZ N 319  CALLE CHILE</v>
          </cell>
        </row>
        <row r="7695">
          <cell r="A7695" t="str">
            <v>414864544</v>
          </cell>
          <cell r="B7695">
            <v>508340</v>
          </cell>
          <cell r="C7695" t="str">
            <v>414864544</v>
          </cell>
          <cell r="D7695" t="str">
            <v>FLEXTUENTI</v>
          </cell>
          <cell r="E7695" t="str">
            <v>DESPACHO</v>
          </cell>
          <cell r="F7695" t="str">
            <v>DERIVADO PICK UP</v>
          </cell>
          <cell r="G7695" t="str">
            <v>031080414864544</v>
          </cell>
          <cell r="H7695">
            <v>44959</v>
          </cell>
          <cell r="I7695" t="str">
            <v>ENTREGADO</v>
          </cell>
          <cell r="J7695">
            <v>44967</v>
          </cell>
          <cell r="K7695" t="str">
            <v>Nicole Danielis Guevara Tiluano</v>
          </cell>
          <cell r="L7695" t="str">
            <v>OFICINA TRAMACO PORTETE</v>
          </cell>
        </row>
        <row r="7696">
          <cell r="A7696" t="str">
            <v>414875831</v>
          </cell>
          <cell r="B7696">
            <v>508341</v>
          </cell>
          <cell r="C7696" t="str">
            <v>414875831</v>
          </cell>
          <cell r="D7696" t="str">
            <v>FLEXTUENTI</v>
          </cell>
          <cell r="E7696" t="str">
            <v>DESPACHO</v>
          </cell>
          <cell r="F7696" t="str">
            <v>NORMAL</v>
          </cell>
          <cell r="G7696" t="str">
            <v>FT83624</v>
          </cell>
          <cell r="H7696">
            <v>44959</v>
          </cell>
          <cell r="I7696" t="str">
            <v>ENTREGADO</v>
          </cell>
          <cell r="J7696">
            <v>44960</v>
          </cell>
          <cell r="K7696" t="str">
            <v>Priscila Rodriguez</v>
          </cell>
          <cell r="L7696" t="str">
            <v>CHILLOGALLO AV SOLANDA OE4 90 JOSE MARIA ALEMAN</v>
          </cell>
        </row>
        <row r="7697">
          <cell r="A7697" t="str">
            <v>WS414864504</v>
          </cell>
          <cell r="B7697">
            <v>508342</v>
          </cell>
          <cell r="C7697" t="str">
            <v>WS414864504</v>
          </cell>
          <cell r="D7697" t="str">
            <v>FLEXTUENTI</v>
          </cell>
          <cell r="E7697" t="str">
            <v>DESPACHO</v>
          </cell>
          <cell r="F7697" t="str">
            <v>NORMAL</v>
          </cell>
          <cell r="G7697" t="str">
            <v>FT83626</v>
          </cell>
          <cell r="H7697">
            <v>44959</v>
          </cell>
          <cell r="I7697" t="str">
            <v>ENTREGADO</v>
          </cell>
          <cell r="J7697">
            <v>44963</v>
          </cell>
          <cell r="K7697" t="str">
            <v>Nicole Zambrano</v>
          </cell>
          <cell r="L7697" t="str">
            <v>SAN BARTOLO AV CARDENAL DE LA TORRE S13 439 LUCAS DE LA CUEVA</v>
          </cell>
        </row>
        <row r="7698">
          <cell r="A7698" t="str">
            <v>414846024</v>
          </cell>
          <cell r="B7698">
            <v>508344</v>
          </cell>
          <cell r="C7698" t="str">
            <v>414846024</v>
          </cell>
          <cell r="D7698" t="str">
            <v>FLEXTUENTI</v>
          </cell>
          <cell r="E7698" t="str">
            <v>DESPACHO</v>
          </cell>
          <cell r="F7698" t="str">
            <v>EXPRESS GYE</v>
          </cell>
          <cell r="G7698" t="str">
            <v>FT83597</v>
          </cell>
          <cell r="H7698">
            <v>44959</v>
          </cell>
          <cell r="I7698" t="str">
            <v>ENTREGADO</v>
          </cell>
          <cell r="J7698">
            <v>44959</v>
          </cell>
          <cell r="K7698" t="str">
            <v>ERICK MEDRANDA</v>
          </cell>
          <cell r="L7698" t="str">
            <v>XIMENA  AV 25 DE JULIO SN AV PIO JARAMILLO ALVARADO</v>
          </cell>
        </row>
        <row r="7699">
          <cell r="A7699" t="str">
            <v>414846026</v>
          </cell>
          <cell r="B7699">
            <v>508345</v>
          </cell>
          <cell r="C7699" t="str">
            <v>414846026</v>
          </cell>
          <cell r="D7699" t="str">
            <v>FLEXTUENTI</v>
          </cell>
          <cell r="E7699" t="str">
            <v>DESPACHO</v>
          </cell>
          <cell r="F7699" t="str">
            <v>EXPRESS GYE</v>
          </cell>
          <cell r="G7699" t="str">
            <v>FT83596</v>
          </cell>
          <cell r="H7699">
            <v>44959</v>
          </cell>
          <cell r="I7699" t="str">
            <v>ENTREGADO</v>
          </cell>
          <cell r="J7699">
            <v>44959</v>
          </cell>
          <cell r="K7699" t="str">
            <v>CARLOS ALFREDO PADILLA YUMBO</v>
          </cell>
          <cell r="L7699" t="str">
            <v>TARQUI CALLE C 19H MZ 2205 SOLAR 4   1ER B PSJE 38C NO</v>
          </cell>
        </row>
        <row r="7700">
          <cell r="A7700" t="str">
            <v>414846090</v>
          </cell>
          <cell r="B7700">
            <v>508346</v>
          </cell>
          <cell r="C7700" t="str">
            <v>414846090</v>
          </cell>
          <cell r="D7700" t="str">
            <v>FLEXTUENTI</v>
          </cell>
          <cell r="E7700" t="str">
            <v>DESPACHO</v>
          </cell>
          <cell r="F7700" t="str">
            <v>EXPRESS GYE</v>
          </cell>
          <cell r="G7700" t="str">
            <v>FT83595</v>
          </cell>
          <cell r="H7700">
            <v>44959</v>
          </cell>
          <cell r="I7700" t="str">
            <v>ENTREGADO</v>
          </cell>
          <cell r="J7700">
            <v>44959</v>
          </cell>
          <cell r="K7700" t="str">
            <v>ZULLY HEIDI CASTRO DAZA</v>
          </cell>
          <cell r="L7700" t="str">
            <v>URDANETA (GY)   AV CARLOS LUIS PLAZA DANIN N306  AV 8 NO</v>
          </cell>
        </row>
        <row r="7701">
          <cell r="A7701" t="str">
            <v>414846115</v>
          </cell>
          <cell r="B7701">
            <v>508347</v>
          </cell>
          <cell r="C7701" t="str">
            <v>414846115</v>
          </cell>
          <cell r="D7701" t="str">
            <v>FLEXTUENTI</v>
          </cell>
          <cell r="E7701" t="str">
            <v>DESPACHO</v>
          </cell>
          <cell r="F7701" t="str">
            <v>EXPRESS GYE</v>
          </cell>
          <cell r="G7701" t="str">
            <v>FT83594</v>
          </cell>
          <cell r="H7701">
            <v>44959</v>
          </cell>
          <cell r="I7701" t="str">
            <v>ENTREGADO</v>
          </cell>
          <cell r="J7701">
            <v>44959</v>
          </cell>
          <cell r="K7701" t="str">
            <v>JOHANNA MALAVE</v>
          </cell>
          <cell r="L7701" t="str">
            <v>XIMENA    CALLE 1ER PASAJE 1D SE  BLOQUE 1 CASA D3  6TO PASEO 47 SE</v>
          </cell>
        </row>
        <row r="7702">
          <cell r="A7702" t="str">
            <v>414864383</v>
          </cell>
          <cell r="B7702">
            <v>508348</v>
          </cell>
          <cell r="C7702" t="str">
            <v>414864383</v>
          </cell>
          <cell r="D7702" t="str">
            <v>FLEXTUENTI</v>
          </cell>
          <cell r="E7702" t="str">
            <v>DESPACHO</v>
          </cell>
          <cell r="F7702" t="str">
            <v>EXPRESS GYE</v>
          </cell>
          <cell r="G7702" t="str">
            <v>FT83593</v>
          </cell>
          <cell r="H7702">
            <v>44959</v>
          </cell>
          <cell r="I7702" t="str">
            <v>ENTREGADO</v>
          </cell>
          <cell r="J7702">
            <v>44959</v>
          </cell>
          <cell r="K7702" t="str">
            <v>FERNANDO SICHA</v>
          </cell>
          <cell r="L7702" t="str">
            <v>TARQUI (GY)  AV LUIS ORRANTIA CORNEJO SN  CALLE MANUEL EDUARDO CASTILLO</v>
          </cell>
        </row>
        <row r="7703">
          <cell r="A7703" t="str">
            <v>414864416</v>
          </cell>
          <cell r="B7703">
            <v>508349</v>
          </cell>
          <cell r="C7703" t="str">
            <v>414864416</v>
          </cell>
          <cell r="D7703" t="str">
            <v>FLEXTUENTI</v>
          </cell>
          <cell r="E7703" t="str">
            <v>DESPACHO</v>
          </cell>
          <cell r="F7703" t="str">
            <v>EXPRESS GYE</v>
          </cell>
          <cell r="G7703" t="str">
            <v>FT83592</v>
          </cell>
          <cell r="H7703">
            <v>44959</v>
          </cell>
          <cell r="I7703" t="str">
            <v>ENTREGADO</v>
          </cell>
          <cell r="J7703">
            <v>44959</v>
          </cell>
          <cell r="K7703" t="str">
            <v>ARTURO BURGOS</v>
          </cell>
          <cell r="L7703" t="str">
            <v>FEBRES CORDERO  AV JOSE RODRIGUEZ BONIN  SN  AV PORTETE DE TARQUI</v>
          </cell>
        </row>
        <row r="7704">
          <cell r="A7704" t="str">
            <v>414864488</v>
          </cell>
          <cell r="B7704">
            <v>508350</v>
          </cell>
          <cell r="C7704" t="str">
            <v>414864488</v>
          </cell>
          <cell r="D7704" t="str">
            <v>FLEXTUENTI</v>
          </cell>
          <cell r="E7704" t="str">
            <v>DESPACHO</v>
          </cell>
          <cell r="F7704" t="str">
            <v>EXPRESS GYE</v>
          </cell>
          <cell r="G7704" t="str">
            <v>FT83591</v>
          </cell>
          <cell r="H7704">
            <v>44959</v>
          </cell>
          <cell r="I7704" t="str">
            <v>ENTREGADO</v>
          </cell>
          <cell r="J7704">
            <v>44959</v>
          </cell>
          <cell r="K7704" t="str">
            <v>ALLYSON MERCHAN</v>
          </cell>
          <cell r="L7704" t="str">
            <v>CARBO (CONCEPCION)A A (GY) AV PEDRO CARBO NOBOA SN  CALLE FRANCISCO XAVIER AGUIRRE Y ABAD</v>
          </cell>
        </row>
        <row r="7705">
          <cell r="A7705" t="str">
            <v>414876626</v>
          </cell>
          <cell r="B7705">
            <v>508351</v>
          </cell>
          <cell r="C7705" t="str">
            <v>414876626</v>
          </cell>
          <cell r="D7705" t="str">
            <v>FLEXTUENTI</v>
          </cell>
          <cell r="E7705" t="str">
            <v>DESPACHO</v>
          </cell>
          <cell r="F7705" t="str">
            <v>NORMAL</v>
          </cell>
          <cell r="G7705" t="str">
            <v>031080414876626</v>
          </cell>
          <cell r="H7705">
            <v>44959</v>
          </cell>
          <cell r="I7705" t="str">
            <v>DEVOLUCION_EN_PROCESO</v>
          </cell>
          <cell r="J7705">
            <v>44971</v>
          </cell>
          <cell r="K7705" t="str">
            <v>Hernan Vicente Fernandez Ordonez</v>
          </cell>
          <cell r="L7705" t="str">
            <v>SUCRE ERNESTO  CHEGUEVARRA  310 30  OSWALDO GUAYASAMIN</v>
          </cell>
        </row>
        <row r="7706">
          <cell r="A7706" t="str">
            <v>414876657</v>
          </cell>
          <cell r="B7706">
            <v>508352</v>
          </cell>
          <cell r="C7706" t="str">
            <v>414876657</v>
          </cell>
          <cell r="D7706" t="str">
            <v>FLEXTUENTI</v>
          </cell>
          <cell r="E7706" t="str">
            <v>DESPACHO</v>
          </cell>
          <cell r="F7706" t="str">
            <v>NORMAL</v>
          </cell>
          <cell r="G7706" t="str">
            <v>FT83625</v>
          </cell>
          <cell r="H7706">
            <v>44959</v>
          </cell>
          <cell r="I7706" t="str">
            <v>ENTREGADO</v>
          </cell>
          <cell r="J7706">
            <v>44960</v>
          </cell>
          <cell r="K7706" t="str">
            <v>Pamela Morales</v>
          </cell>
          <cell r="L7706" t="str">
            <v>INAQUITO NACIONES UNIDAD  LOCAL 3  REPUBLICA DEL SALVADOR</v>
          </cell>
        </row>
        <row r="7707">
          <cell r="A7707" t="str">
            <v>WS414876683</v>
          </cell>
          <cell r="B7707">
            <v>508353</v>
          </cell>
          <cell r="C7707" t="str">
            <v>WS414876683</v>
          </cell>
          <cell r="D7707" t="str">
            <v>FLEXTUENTI</v>
          </cell>
          <cell r="E7707" t="str">
            <v>DESPACHO</v>
          </cell>
          <cell r="F7707" t="str">
            <v>NORMAL</v>
          </cell>
          <cell r="G7707" t="str">
            <v>FT83627</v>
          </cell>
          <cell r="H7707">
            <v>44959</v>
          </cell>
          <cell r="I7707" t="str">
            <v>ENTREGADO</v>
          </cell>
          <cell r="J7707">
            <v>44960</v>
          </cell>
          <cell r="K7707" t="str">
            <v>Orangel Valdespino</v>
          </cell>
          <cell r="L7707" t="str">
            <v>SAN ISIDRO DEL INCA  AV ELOY ALFARO  SN  LOS PINOS</v>
          </cell>
        </row>
        <row r="7708">
          <cell r="A7708" t="str">
            <v>414841054</v>
          </cell>
          <cell r="B7708">
            <v>508311</v>
          </cell>
          <cell r="C7708" t="str">
            <v>414841054</v>
          </cell>
          <cell r="D7708" t="str">
            <v>FLEXTUENTI</v>
          </cell>
          <cell r="E7708" t="str">
            <v>DESPACHO</v>
          </cell>
          <cell r="F7708" t="str">
            <v>DERIVADO PICK UP</v>
          </cell>
          <cell r="G7708" t="str">
            <v>031080414841054</v>
          </cell>
          <cell r="H7708">
            <v>44959</v>
          </cell>
          <cell r="I7708" t="str">
            <v>ENTREGADO</v>
          </cell>
          <cell r="J7708">
            <v>44966</v>
          </cell>
          <cell r="K7708" t="str">
            <v>Dustin Gavilanez</v>
          </cell>
          <cell r="L7708" t="str">
            <v>OFICINA TRAMACO MILAGRO</v>
          </cell>
        </row>
        <row r="7709">
          <cell r="A7709" t="str">
            <v>414843564</v>
          </cell>
          <cell r="B7709">
            <v>508312</v>
          </cell>
          <cell r="C7709" t="str">
            <v>414843564</v>
          </cell>
          <cell r="D7709" t="str">
            <v>FLEXTUENTI</v>
          </cell>
          <cell r="E7709" t="str">
            <v>DESPACHO</v>
          </cell>
          <cell r="F7709" t="str">
            <v>NORMAL</v>
          </cell>
          <cell r="G7709" t="str">
            <v>031080414843564</v>
          </cell>
          <cell r="H7709">
            <v>44959</v>
          </cell>
          <cell r="I7709" t="str">
            <v>ENTREGADO</v>
          </cell>
          <cell r="J7709">
            <v>44960</v>
          </cell>
          <cell r="K7709" t="str">
            <v>Nathaly Zambrano</v>
          </cell>
          <cell r="L7709" t="str">
            <v>NUEVE DE MAYO  AV ALCIDES PESANTES  MZ D1  VILLA 4  SIN NOMBRE</v>
          </cell>
        </row>
        <row r="7710">
          <cell r="A7710" t="str">
            <v>414845878</v>
          </cell>
          <cell r="B7710">
            <v>508314</v>
          </cell>
          <cell r="C7710" t="str">
            <v>414845878</v>
          </cell>
          <cell r="D7710" t="str">
            <v>FLEXTUENTI</v>
          </cell>
          <cell r="E7710" t="str">
            <v>DESPACHO</v>
          </cell>
          <cell r="F7710" t="str">
            <v>NORMAL</v>
          </cell>
          <cell r="G7710" t="str">
            <v>031080414845878</v>
          </cell>
          <cell r="H7710">
            <v>44959</v>
          </cell>
          <cell r="I7710" t="str">
            <v>ENTREGADO</v>
          </cell>
          <cell r="J7710">
            <v>44967</v>
          </cell>
          <cell r="K7710" t="str">
            <v>Justin Jeremy Palacios Sanchez</v>
          </cell>
          <cell r="L7710" t="str">
            <v>SIETE DE OCTUBRE  CALLE OCTAVA SN CALLE G</v>
          </cell>
        </row>
        <row r="7711">
          <cell r="A7711" t="str">
            <v>414845880</v>
          </cell>
          <cell r="B7711">
            <v>508315</v>
          </cell>
          <cell r="C7711" t="str">
            <v>414845880</v>
          </cell>
          <cell r="D7711" t="str">
            <v>FLEXTUENTI</v>
          </cell>
          <cell r="E7711" t="str">
            <v>DESPACHO</v>
          </cell>
          <cell r="F7711" t="str">
            <v>NORMAL</v>
          </cell>
          <cell r="G7711" t="str">
            <v>FT83618</v>
          </cell>
          <cell r="H7711">
            <v>44959</v>
          </cell>
          <cell r="I7711" t="str">
            <v>ENTREGADO</v>
          </cell>
          <cell r="J7711">
            <v>44963</v>
          </cell>
          <cell r="K7711" t="str">
            <v>Maryuri Lugo</v>
          </cell>
          <cell r="L7711" t="str">
            <v>CHILLOGALLO  CALLE OE10D LT 450  CALLE S45</v>
          </cell>
        </row>
        <row r="7712">
          <cell r="A7712" t="str">
            <v>414845944</v>
          </cell>
          <cell r="B7712">
            <v>508316</v>
          </cell>
          <cell r="C7712" t="str">
            <v>414845944</v>
          </cell>
          <cell r="D7712" t="str">
            <v>FLEXTUENTI</v>
          </cell>
          <cell r="E7712" t="str">
            <v>DESPACHO</v>
          </cell>
          <cell r="F7712" t="str">
            <v>NORMAL</v>
          </cell>
          <cell r="G7712" t="str">
            <v>031080414845944</v>
          </cell>
          <cell r="H7712">
            <v>44959</v>
          </cell>
          <cell r="I7712" t="str">
            <v>ENTREGADO</v>
          </cell>
          <cell r="J7712">
            <v>44964</v>
          </cell>
          <cell r="K7712" t="str">
            <v>Elena Intriago</v>
          </cell>
          <cell r="L7712" t="str">
            <v>LEONIDAS PROANO CALLE 20  SN  CJON 19</v>
          </cell>
        </row>
        <row r="7713">
          <cell r="A7713" t="str">
            <v>414845951</v>
          </cell>
          <cell r="B7713">
            <v>508317</v>
          </cell>
          <cell r="C7713" t="str">
            <v>414845951</v>
          </cell>
          <cell r="D7713" t="str">
            <v>FLEXTUENTI</v>
          </cell>
          <cell r="E7713" t="str">
            <v>DESPACHO</v>
          </cell>
          <cell r="F7713" t="str">
            <v>NORMAL</v>
          </cell>
          <cell r="G7713" t="str">
            <v>FT83712 / 031080414845951</v>
          </cell>
          <cell r="H7713">
            <v>44959</v>
          </cell>
          <cell r="I7713" t="str">
            <v>ENTREGADO</v>
          </cell>
          <cell r="J7713">
            <v>44967</v>
          </cell>
          <cell r="K7713" t="str">
            <v>LUIS WILFRIDO MACIAS VELEZ</v>
          </cell>
          <cell r="L7713" t="str">
            <v>POSARJA  CALLE PT WEST O CLIMACO CARVAJAL   SN  CALLE  MALPELO</v>
          </cell>
        </row>
        <row r="7714">
          <cell r="A7714" t="str">
            <v>414845999</v>
          </cell>
          <cell r="B7714">
            <v>508318</v>
          </cell>
          <cell r="C7714" t="str">
            <v>414845999</v>
          </cell>
          <cell r="D7714" t="str">
            <v>FLEXTUENTI</v>
          </cell>
          <cell r="E7714" t="str">
            <v>DESPACHO</v>
          </cell>
          <cell r="F7714" t="str">
            <v>NORMAL</v>
          </cell>
          <cell r="G7714" t="str">
            <v>031080414845999</v>
          </cell>
          <cell r="H7714">
            <v>44959</v>
          </cell>
          <cell r="I7714" t="str">
            <v>ENTREGADO</v>
          </cell>
          <cell r="J7714">
            <v>44965</v>
          </cell>
          <cell r="K7714" t="str">
            <v>Yessenia Parrales</v>
          </cell>
          <cell r="L7714" t="str">
            <v>MANUEL INOCENCIO PARRALES Y GUALE VIA GUAYAS PORTOVIEJO  SL 12  E482 SN</v>
          </cell>
        </row>
        <row r="7715">
          <cell r="A7715" t="str">
            <v>414846022</v>
          </cell>
          <cell r="B7715">
            <v>508319</v>
          </cell>
          <cell r="C7715" t="str">
            <v>414846022</v>
          </cell>
          <cell r="D7715" t="str">
            <v>FLEXTUENTI</v>
          </cell>
          <cell r="E7715" t="str">
            <v>DESPACHO</v>
          </cell>
          <cell r="F7715" t="str">
            <v>NORMAL</v>
          </cell>
          <cell r="G7715" t="str">
            <v>FT83619</v>
          </cell>
          <cell r="H7715">
            <v>44959</v>
          </cell>
          <cell r="I7715" t="str">
            <v>ENTREGADO</v>
          </cell>
          <cell r="J7715">
            <v>44960</v>
          </cell>
          <cell r="K7715" t="str">
            <v>Paulina del Rosario Rodriguez Pazmino</v>
          </cell>
          <cell r="L7715" t="str">
            <v>BELISARIO QUEVEDO   AV FRANCISCO DE ORELLANA OE3 62  9 DE OCTUBRE</v>
          </cell>
        </row>
        <row r="7716">
          <cell r="A7716" t="str">
            <v>414846025</v>
          </cell>
          <cell r="B7716">
            <v>508320</v>
          </cell>
          <cell r="C7716" t="str">
            <v>414846025</v>
          </cell>
          <cell r="D7716" t="str">
            <v>FLEXTUENTI</v>
          </cell>
          <cell r="E7716" t="str">
            <v>DESPACHO</v>
          </cell>
          <cell r="F7716" t="str">
            <v>NORMAL</v>
          </cell>
          <cell r="G7716" t="str">
            <v>FT83620</v>
          </cell>
          <cell r="H7716">
            <v>44959</v>
          </cell>
          <cell r="I7716" t="str">
            <v>ENTREGADO</v>
          </cell>
          <cell r="J7716">
            <v>44960</v>
          </cell>
          <cell r="K7716" t="str">
            <v>Diego Rojas</v>
          </cell>
          <cell r="L7716" t="str">
            <v>PUENGASI  CALLE JOSE CUERO Y CAICEDO  N341  CALLE  EMILIO ESTRADA</v>
          </cell>
        </row>
        <row r="7717">
          <cell r="A7717" t="str">
            <v>414846028</v>
          </cell>
          <cell r="B7717">
            <v>508321</v>
          </cell>
          <cell r="C7717" t="str">
            <v>414846028</v>
          </cell>
          <cell r="D7717" t="str">
            <v>FLEXTUENTI</v>
          </cell>
          <cell r="E7717" t="str">
            <v>DESPACHO</v>
          </cell>
          <cell r="F7717" t="str">
            <v>NORMAL</v>
          </cell>
          <cell r="G7717" t="str">
            <v>031080414846028</v>
          </cell>
          <cell r="H7717">
            <v>44959</v>
          </cell>
          <cell r="I7717" t="str">
            <v>ENTREGADO</v>
          </cell>
          <cell r="J7717">
            <v>44963</v>
          </cell>
          <cell r="K7717" t="str">
            <v>JOSUE CHAVEZ</v>
          </cell>
          <cell r="L7717" t="str">
            <v>VELASCO CALLE AURELIO MOSQUERA  007 OTTO AROSEMENA GOMEZ</v>
          </cell>
        </row>
        <row r="7718">
          <cell r="A7718" t="str">
            <v>414846130</v>
          </cell>
          <cell r="B7718">
            <v>508322</v>
          </cell>
          <cell r="C7718" t="str">
            <v>414846130</v>
          </cell>
          <cell r="D7718" t="str">
            <v>FLEXTUENTI</v>
          </cell>
          <cell r="E7718" t="str">
            <v>DESPACHO</v>
          </cell>
          <cell r="F7718" t="str">
            <v>NORMAL</v>
          </cell>
          <cell r="G7718" t="str">
            <v>031080414846130</v>
          </cell>
          <cell r="H7718">
            <v>44959</v>
          </cell>
          <cell r="I7718" t="str">
            <v>ENTREGADO</v>
          </cell>
          <cell r="J7718">
            <v>44964</v>
          </cell>
          <cell r="K7718" t="str">
            <v>Luis enrique Tenesaca</v>
          </cell>
          <cell r="L7718" t="str">
            <v>LIZARZABURU  CALLE ILALO SN  AV  ATAHUALPA</v>
          </cell>
        </row>
        <row r="7719">
          <cell r="A7719" t="str">
            <v>414846166</v>
          </cell>
          <cell r="B7719">
            <v>508323</v>
          </cell>
          <cell r="C7719" t="str">
            <v>414846166</v>
          </cell>
          <cell r="D7719" t="str">
            <v>FLEXTUENTI</v>
          </cell>
          <cell r="E7719" t="str">
            <v>DESPACHO</v>
          </cell>
          <cell r="F7719" t="str">
            <v>EXPRESS UIO</v>
          </cell>
          <cell r="G7719" t="str">
            <v>FEX46010</v>
          </cell>
          <cell r="H7719">
            <v>44959</v>
          </cell>
          <cell r="I7719" t="str">
            <v>ENTREGADO</v>
          </cell>
          <cell r="J7719">
            <v>44959</v>
          </cell>
          <cell r="K7719" t="str">
            <v>Ariel Morejon</v>
          </cell>
          <cell r="L7719" t="str">
            <v>KENNEDY  CALLE VICTOR MIDEROS  N52 109  CAPITAN RAMON BORJA</v>
          </cell>
        </row>
        <row r="7720">
          <cell r="A7720" t="str">
            <v>414846167</v>
          </cell>
          <cell r="B7720">
            <v>508324</v>
          </cell>
          <cell r="C7720" t="str">
            <v>414846167</v>
          </cell>
          <cell r="D7720" t="str">
            <v>FLEXTUENTI</v>
          </cell>
          <cell r="E7720" t="str">
            <v>DESPACHO</v>
          </cell>
          <cell r="F7720" t="str">
            <v>NORMAL</v>
          </cell>
          <cell r="G7720" t="str">
            <v>031080414846167</v>
          </cell>
          <cell r="H7720">
            <v>44959</v>
          </cell>
          <cell r="I7720" t="str">
            <v>ENTREGADO</v>
          </cell>
          <cell r="J7720">
            <v>44960</v>
          </cell>
          <cell r="K7720" t="str">
            <v>Mauricio Alexander Franco Mero</v>
          </cell>
          <cell r="L7720" t="str">
            <v>MILAGRO AV MARISCAL SUCRE SN NARANJITO</v>
          </cell>
        </row>
        <row r="7721">
          <cell r="A7721" t="str">
            <v>414846181</v>
          </cell>
          <cell r="B7721">
            <v>508325</v>
          </cell>
          <cell r="C7721" t="str">
            <v>414846181</v>
          </cell>
          <cell r="D7721" t="str">
            <v>FLEXTUENTI</v>
          </cell>
          <cell r="E7721" t="str">
            <v>DESPACHO</v>
          </cell>
          <cell r="F7721" t="str">
            <v>NORMAL</v>
          </cell>
          <cell r="G7721" t="str">
            <v>031080414846181</v>
          </cell>
          <cell r="H7721">
            <v>44959</v>
          </cell>
          <cell r="I7721" t="str">
            <v>ENTREGADO</v>
          </cell>
          <cell r="J7721">
            <v>44964</v>
          </cell>
          <cell r="K7721" t="str">
            <v>Mirian Tituana</v>
          </cell>
          <cell r="L7721" t="str">
            <v>ALOAG  CALLE E20  SN  PEDRO MONCAYO</v>
          </cell>
        </row>
        <row r="7722">
          <cell r="A7722" t="str">
            <v>414846184</v>
          </cell>
          <cell r="B7722">
            <v>508326</v>
          </cell>
          <cell r="C7722" t="str">
            <v>414846184</v>
          </cell>
          <cell r="D7722" t="str">
            <v>FLEXTUENTI</v>
          </cell>
          <cell r="E7722" t="str">
            <v>DESPACHO</v>
          </cell>
          <cell r="F7722" t="str">
            <v>DERIVADO PICK UP</v>
          </cell>
          <cell r="G7722" t="str">
            <v>031080414846184</v>
          </cell>
          <cell r="H7722">
            <v>44959</v>
          </cell>
          <cell r="I7722" t="str">
            <v>ENTREGADO</v>
          </cell>
          <cell r="J7722">
            <v>44967</v>
          </cell>
          <cell r="K7722" t="str">
            <v>Mauricio ernesto Castillo chere</v>
          </cell>
          <cell r="L7722" t="str">
            <v>OFICINA TRAMACO PUNTO DE ATENCION SAN MARINO</v>
          </cell>
        </row>
        <row r="7723">
          <cell r="A7723" t="str">
            <v>414846195</v>
          </cell>
          <cell r="B7723">
            <v>508327</v>
          </cell>
          <cell r="C7723" t="str">
            <v>414846195</v>
          </cell>
          <cell r="D7723" t="str">
            <v>FLEXTUENTI</v>
          </cell>
          <cell r="E7723" t="str">
            <v>DESPACHO</v>
          </cell>
          <cell r="F7723" t="str">
            <v>NORMAL</v>
          </cell>
          <cell r="G7723" t="str">
            <v>031080414846195</v>
          </cell>
          <cell r="H7723">
            <v>44959</v>
          </cell>
          <cell r="I7723" t="str">
            <v>ENTREGADO</v>
          </cell>
          <cell r="J7723">
            <v>44964</v>
          </cell>
          <cell r="K7723" t="str">
            <v>Yelena Beatriz Loor agurto</v>
          </cell>
          <cell r="L7723" t="str">
            <v>SIETE DE OCTUBRE  CALLE 9NA  CASA 2  CALLE A</v>
          </cell>
        </row>
        <row r="7724">
          <cell r="A7724" t="str">
            <v>414846237</v>
          </cell>
          <cell r="B7724">
            <v>508328</v>
          </cell>
          <cell r="C7724" t="str">
            <v>414846237</v>
          </cell>
          <cell r="D7724" t="str">
            <v>FLEXTUENTI</v>
          </cell>
          <cell r="E7724" t="str">
            <v>DESPACHO</v>
          </cell>
          <cell r="F7724" t="str">
            <v>EXPRESS UIO</v>
          </cell>
          <cell r="G7724" t="str">
            <v>FEX46009</v>
          </cell>
          <cell r="H7724">
            <v>44959</v>
          </cell>
          <cell r="I7724" t="str">
            <v>ENTREGADO</v>
          </cell>
          <cell r="J7724">
            <v>44960</v>
          </cell>
          <cell r="K7724" t="str">
            <v>LUIS HERNAN RIBADENEIRA CHANATAXI</v>
          </cell>
          <cell r="L7724" t="str">
            <v>CALDERON (PI)  CALLE PAQUELOMA SN  SN O CALLE 4 DE OCTUBRE</v>
          </cell>
        </row>
        <row r="7725">
          <cell r="A7725" t="str">
            <v>414846250</v>
          </cell>
          <cell r="B7725">
            <v>508329</v>
          </cell>
          <cell r="C7725" t="str">
            <v>414846250</v>
          </cell>
          <cell r="D7725" t="str">
            <v>FLEXTUENTI</v>
          </cell>
          <cell r="E7725" t="str">
            <v>DESPACHO</v>
          </cell>
          <cell r="F7725" t="str">
            <v>NORMAL</v>
          </cell>
          <cell r="G7725" t="str">
            <v>FT83621</v>
          </cell>
          <cell r="H7725">
            <v>44959</v>
          </cell>
          <cell r="I7725" t="str">
            <v>ENTREGADO</v>
          </cell>
          <cell r="J7725">
            <v>44960</v>
          </cell>
          <cell r="K7725" t="str">
            <v>Nestor Baldeon</v>
          </cell>
          <cell r="L7725" t="str">
            <v>CHIMBACALLE CALLE  SN  E9 51 YANGANA</v>
          </cell>
        </row>
        <row r="7726">
          <cell r="A7726" t="str">
            <v>414864351</v>
          </cell>
          <cell r="B7726">
            <v>508330</v>
          </cell>
          <cell r="C7726" t="str">
            <v>414864351</v>
          </cell>
          <cell r="D7726" t="str">
            <v>FLEXTUENTI</v>
          </cell>
          <cell r="E7726" t="str">
            <v>DESPACHO</v>
          </cell>
          <cell r="F7726" t="str">
            <v>NORMAL</v>
          </cell>
          <cell r="G7726" t="str">
            <v>031080414864351</v>
          </cell>
          <cell r="H7726">
            <v>44959</v>
          </cell>
          <cell r="I7726" t="str">
            <v>ENTREGADO</v>
          </cell>
          <cell r="J7726">
            <v>44970</v>
          </cell>
          <cell r="K7726" t="str">
            <v>Jorge hugo Larrosa gonzalez</v>
          </cell>
          <cell r="L7726" t="str">
            <v>PASCUALES  CALLE LA JOYA DE LOS SACHAS CASA 34  ELOY ALFARO DELGADO</v>
          </cell>
        </row>
        <row r="7727">
          <cell r="A7727" t="str">
            <v>414864375</v>
          </cell>
          <cell r="B7727">
            <v>508331</v>
          </cell>
          <cell r="C7727" t="str">
            <v>414864375</v>
          </cell>
          <cell r="D7727" t="str">
            <v>FLEXTUENTI</v>
          </cell>
          <cell r="E7727" t="str">
            <v>DESPACHO</v>
          </cell>
          <cell r="F7727" t="str">
            <v>NORMAL</v>
          </cell>
          <cell r="G7727" t="str">
            <v>031080414864375</v>
          </cell>
          <cell r="H7727">
            <v>44959</v>
          </cell>
          <cell r="I7727" t="str">
            <v>ENTREGADO</v>
          </cell>
          <cell r="J7727">
            <v>44960</v>
          </cell>
          <cell r="K7727" t="str">
            <v>Antonio Varela</v>
          </cell>
          <cell r="L7727" t="str">
            <v>HUACHI LORETO  CALLE LEON FEBRES CORDERO SN  BATALLA DE TARQUI</v>
          </cell>
        </row>
        <row r="7728">
          <cell r="A7728" t="str">
            <v>414864378</v>
          </cell>
          <cell r="B7728">
            <v>508332</v>
          </cell>
          <cell r="C7728" t="str">
            <v>414864378</v>
          </cell>
          <cell r="D7728" t="str">
            <v>FLEXTUENTI</v>
          </cell>
          <cell r="E7728" t="str">
            <v>DESPACHO</v>
          </cell>
          <cell r="F7728" t="str">
            <v>NORMAL</v>
          </cell>
          <cell r="G7728" t="str">
            <v>FT83622</v>
          </cell>
          <cell r="H7728">
            <v>44959</v>
          </cell>
          <cell r="I7728" t="str">
            <v>ENTREGADO</v>
          </cell>
          <cell r="J7728">
            <v>44960</v>
          </cell>
          <cell r="K7728" t="str">
            <v>Andres Yanez</v>
          </cell>
          <cell r="L7728" t="str">
            <v>TURUBAMBA  CALLE OE2B OE  217 S28C</v>
          </cell>
        </row>
        <row r="7729">
          <cell r="A7729" t="str">
            <v>SG_2023_181</v>
          </cell>
          <cell r="B7729">
            <v>508310</v>
          </cell>
          <cell r="C7729" t="str">
            <v>SG_2023_181</v>
          </cell>
          <cell r="D7729" t="str">
            <v>SG</v>
          </cell>
          <cell r="E7729" t="str">
            <v>DESPACHO</v>
          </cell>
          <cell r="F7729" t="str">
            <v>NORMAL</v>
          </cell>
          <cell r="G7729" t="str">
            <v>128310</v>
          </cell>
          <cell r="H7729">
            <v>44959</v>
          </cell>
          <cell r="I7729" t="str">
            <v>EN_PROCESO</v>
          </cell>
          <cell r="J7729">
            <v>44959</v>
          </cell>
          <cell r="K7729" t="str">
            <v>FLEXNET UIO</v>
          </cell>
          <cell r="L7729" t="str">
            <v>PANAMERICANA NORTE KM 12 1/2</v>
          </cell>
        </row>
        <row r="7730">
          <cell r="A7730" t="str">
            <v>SG_2023_187 Y ACTA</v>
          </cell>
          <cell r="B7730">
            <v>508309</v>
          </cell>
          <cell r="C7730" t="str">
            <v>SG_2023_187 Y ACTA</v>
          </cell>
          <cell r="D7730" t="str">
            <v>SG</v>
          </cell>
          <cell r="E7730" t="str">
            <v>DESPACHO</v>
          </cell>
          <cell r="F7730" t="str">
            <v>NORMAL</v>
          </cell>
          <cell r="G7730" t="str">
            <v>83606</v>
          </cell>
          <cell r="H7730">
            <v>44958</v>
          </cell>
          <cell r="I7730" t="str">
            <v>ENTREGADO</v>
          </cell>
          <cell r="J7730">
            <v>44959</v>
          </cell>
          <cell r="K7730" t="str">
            <v>GIANELLA MORA</v>
          </cell>
          <cell r="L7730" t="str">
            <v>SAMBORONDÓN, URBANIZACIÓN AQUAMARINA, VILLA 84, FAMILIA SUÁREZ.</v>
          </cell>
        </row>
        <row r="7731">
          <cell r="A7731" t="str">
            <v>KY-M0000007-EN</v>
          </cell>
          <cell r="B7731">
            <v>508307</v>
          </cell>
          <cell r="C7731" t="str">
            <v>KY-M0000007-EN</v>
          </cell>
          <cell r="D7731" t="str">
            <v>DEVICES KYNDRYL</v>
          </cell>
          <cell r="E7731" t="str">
            <v>DESPACHO</v>
          </cell>
          <cell r="F7731" t="str">
            <v>EXCLUSIVO</v>
          </cell>
          <cell r="G7731" t="str">
            <v>N000000067</v>
          </cell>
          <cell r="H7731">
            <v>44958</v>
          </cell>
          <cell r="I7731" t="str">
            <v>ENTREGADO</v>
          </cell>
          <cell r="J7731">
            <v>44959</v>
          </cell>
          <cell r="K7731" t="str">
            <v>KYNDRYL ECUADOR S.A.S.</v>
          </cell>
          <cell r="L7731" t="str">
            <v>AV. DIEGO DE ALMAGRO N32-48 Y WHYMPER  </v>
          </cell>
        </row>
        <row r="7732">
          <cell r="A7732" t="str">
            <v>TK-8050</v>
          </cell>
          <cell r="B7732">
            <v>508295</v>
          </cell>
          <cell r="C7732" t="str">
            <v>TK-8050</v>
          </cell>
          <cell r="D7732" t="str">
            <v>MDELIVERY</v>
          </cell>
          <cell r="E7732" t="str">
            <v>DESPACHO</v>
          </cell>
          <cell r="F7732" t="str">
            <v>EXPRESS</v>
          </cell>
          <cell r="G7732" t="str">
            <v>GRV8050</v>
          </cell>
          <cell r="H7732">
            <v>44958</v>
          </cell>
          <cell r="I7732" t="str">
            <v>ENTREGADO</v>
          </cell>
          <cell r="J7732">
            <v>44964</v>
          </cell>
          <cell r="K7732" t="str">
            <v>OTECEL</v>
          </cell>
          <cell r="L7732" t="str">
            <v>AVDA SIMON BOLIVAR Y VIA NAYON CONJUNTO CORPORATIVO EKOPARK TORRE 3 TELEFONICA</v>
          </cell>
        </row>
        <row r="7733">
          <cell r="A7733" t="str">
            <v>TK-8052</v>
          </cell>
          <cell r="B7733">
            <v>508296</v>
          </cell>
          <cell r="C7733" t="str">
            <v>TK-8052</v>
          </cell>
          <cell r="D7733" t="str">
            <v>MDELIVERY</v>
          </cell>
          <cell r="E7733" t="str">
            <v>DESPACHO</v>
          </cell>
          <cell r="F7733" t="str">
            <v>EXPRESS</v>
          </cell>
          <cell r="G7733" t="str">
            <v>GRV8052</v>
          </cell>
          <cell r="H7733">
            <v>44958</v>
          </cell>
          <cell r="I7733" t="str">
            <v>ENTREGADO</v>
          </cell>
          <cell r="J7733">
            <v>44964</v>
          </cell>
          <cell r="K7733" t="str">
            <v>OTECEL</v>
          </cell>
          <cell r="L7733" t="str">
            <v>AVDA SIMON BOLIVAR Y VIA NAYON CONJUNTO CORPORATIVO EKOPARK TORRE 3 TELEFONICA</v>
          </cell>
        </row>
        <row r="7734">
          <cell r="A7734" t="str">
            <v>TK-8053</v>
          </cell>
          <cell r="B7734">
            <v>508297</v>
          </cell>
          <cell r="C7734" t="str">
            <v>TK-8053</v>
          </cell>
          <cell r="D7734" t="str">
            <v>MDELIVERY</v>
          </cell>
          <cell r="E7734" t="str">
            <v>DESPACHO</v>
          </cell>
          <cell r="F7734" t="str">
            <v>EXPRESS</v>
          </cell>
          <cell r="G7734" t="str">
            <v>GRV8053</v>
          </cell>
          <cell r="H7734">
            <v>44958</v>
          </cell>
          <cell r="I7734" t="str">
            <v>ENTREGADO</v>
          </cell>
          <cell r="J7734">
            <v>44964</v>
          </cell>
          <cell r="K7734" t="str">
            <v>OTECEL</v>
          </cell>
          <cell r="L7734" t="str">
            <v>AVDA SIMON BOLIVAR Y VIA NAYON CONJUNTO CORPORATIVO EKOPARK TORRE 3 TELEFONICA</v>
          </cell>
        </row>
        <row r="7735">
          <cell r="A7735" t="str">
            <v>TK-8054</v>
          </cell>
          <cell r="B7735">
            <v>508298</v>
          </cell>
          <cell r="C7735" t="str">
            <v>TK-8054</v>
          </cell>
          <cell r="D7735" t="str">
            <v>MDELIVERY</v>
          </cell>
          <cell r="E7735" t="str">
            <v>DESPACHO</v>
          </cell>
          <cell r="F7735" t="str">
            <v>EXPRESS</v>
          </cell>
          <cell r="G7735" t="str">
            <v>GRV8054</v>
          </cell>
          <cell r="H7735">
            <v>44958</v>
          </cell>
          <cell r="I7735" t="str">
            <v>ENTREGADO</v>
          </cell>
          <cell r="J7735">
            <v>44964</v>
          </cell>
          <cell r="K7735" t="str">
            <v>OTECEL</v>
          </cell>
          <cell r="L7735" t="str">
            <v>AVDA SIMON BOLIVAR Y VIA NAYON CONJUNTO CORPORATIVO EKOPARK TORRE 3 TELEFONICA</v>
          </cell>
        </row>
        <row r="7736">
          <cell r="A7736" t="str">
            <v>TK-8055</v>
          </cell>
          <cell r="B7736">
            <v>508299</v>
          </cell>
          <cell r="C7736" t="str">
            <v>TK-8055</v>
          </cell>
          <cell r="D7736" t="str">
            <v>MDELIVERY</v>
          </cell>
          <cell r="E7736" t="str">
            <v>DESPACHO</v>
          </cell>
          <cell r="F7736" t="str">
            <v>EXPRESS</v>
          </cell>
          <cell r="G7736" t="str">
            <v>GRV8055</v>
          </cell>
          <cell r="H7736">
            <v>44958</v>
          </cell>
          <cell r="I7736" t="str">
            <v>ENTREGADO</v>
          </cell>
          <cell r="J7736">
            <v>44964</v>
          </cell>
          <cell r="K7736" t="str">
            <v>OTECEL</v>
          </cell>
          <cell r="L7736" t="str">
            <v>AVDA SIMON BOLIVAR Y VIA NAYON CONJUNTO CORPORATIVO EKOPARK TORRE 3 TELEFONICA</v>
          </cell>
        </row>
        <row r="7737">
          <cell r="A7737" t="str">
            <v>TK-8056</v>
          </cell>
          <cell r="B7737">
            <v>508300</v>
          </cell>
          <cell r="C7737" t="str">
            <v>TK-8056</v>
          </cell>
          <cell r="D7737" t="str">
            <v>MDELIVERY</v>
          </cell>
          <cell r="E7737" t="str">
            <v>DESPACHO</v>
          </cell>
          <cell r="F7737" t="str">
            <v>EXPRESS</v>
          </cell>
          <cell r="G7737" t="str">
            <v>GRV8056</v>
          </cell>
          <cell r="H7737">
            <v>44958</v>
          </cell>
          <cell r="I7737" t="str">
            <v>ENTREGADO</v>
          </cell>
          <cell r="J7737">
            <v>44964</v>
          </cell>
          <cell r="K7737" t="str">
            <v>OTECEL</v>
          </cell>
          <cell r="L7737" t="str">
            <v>AVDA SIMON BOLIVAR Y VIA NAYON CONJUNTO CORPORATIVO EKOPARK TORRE 3 TELEFONICA</v>
          </cell>
        </row>
        <row r="7738">
          <cell r="A7738" t="str">
            <v>TK-8057</v>
          </cell>
          <cell r="B7738">
            <v>508301</v>
          </cell>
          <cell r="C7738" t="str">
            <v>TK-8057</v>
          </cell>
          <cell r="D7738" t="str">
            <v>MDELIVERY</v>
          </cell>
          <cell r="E7738" t="str">
            <v>DESPACHO</v>
          </cell>
          <cell r="F7738" t="str">
            <v>EXPRESS</v>
          </cell>
          <cell r="G7738" t="str">
            <v>GRV8057</v>
          </cell>
          <cell r="H7738">
            <v>44958</v>
          </cell>
          <cell r="I7738" t="str">
            <v>ENTREGADO</v>
          </cell>
          <cell r="J7738">
            <v>44964</v>
          </cell>
          <cell r="K7738" t="str">
            <v>OTECEL</v>
          </cell>
          <cell r="L7738" t="str">
            <v>AVDA SIMON BOLIVAR Y VIA NAYON CONJUNTO CORPORATIVO EKOPARK TORRE 3 TELEFONICA</v>
          </cell>
        </row>
        <row r="7739">
          <cell r="A7739" t="str">
            <v>TK-8058</v>
          </cell>
          <cell r="B7739">
            <v>508302</v>
          </cell>
          <cell r="C7739" t="str">
            <v>TK-8058</v>
          </cell>
          <cell r="D7739" t="str">
            <v>MDELIVERY</v>
          </cell>
          <cell r="E7739" t="str">
            <v>DESPACHO</v>
          </cell>
          <cell r="F7739" t="str">
            <v>EXPRESS</v>
          </cell>
          <cell r="G7739" t="str">
            <v>GRV8058</v>
          </cell>
          <cell r="H7739">
            <v>44958</v>
          </cell>
          <cell r="I7739" t="str">
            <v>ENTREGADO</v>
          </cell>
          <cell r="J7739">
            <v>44964</v>
          </cell>
          <cell r="K7739" t="str">
            <v>OTECEL</v>
          </cell>
          <cell r="L7739" t="str">
            <v>AVDA SIMON BOLIVAR Y VIA NAYON CONJUNTO CORPORATIVO EKOPARK TORRE 3 TELEFONICA</v>
          </cell>
        </row>
        <row r="7740">
          <cell r="A7740" t="str">
            <v>TK-8059</v>
          </cell>
          <cell r="B7740">
            <v>508303</v>
          </cell>
          <cell r="C7740" t="str">
            <v>TK-8059</v>
          </cell>
          <cell r="D7740" t="str">
            <v>MDELIVERY</v>
          </cell>
          <cell r="E7740" t="str">
            <v>DESPACHO</v>
          </cell>
          <cell r="F7740" t="str">
            <v>EXPRESS</v>
          </cell>
          <cell r="G7740" t="str">
            <v>GRV8059</v>
          </cell>
          <cell r="H7740">
            <v>44958</v>
          </cell>
          <cell r="I7740" t="str">
            <v>ENTREGADO</v>
          </cell>
          <cell r="J7740">
            <v>44964</v>
          </cell>
          <cell r="K7740" t="str">
            <v>OTECEL</v>
          </cell>
          <cell r="L7740" t="str">
            <v>AVDA SIMON BOLIVAR Y VIA NAYON CONJUNTO CORPORATIVO EKOPARK TORRE 3 TELEFONICA</v>
          </cell>
        </row>
        <row r="7741">
          <cell r="A7741" t="str">
            <v>TK-8060</v>
          </cell>
          <cell r="B7741">
            <v>508304</v>
          </cell>
          <cell r="C7741" t="str">
            <v>TK-8060</v>
          </cell>
          <cell r="D7741" t="str">
            <v>MDELIVERY</v>
          </cell>
          <cell r="E7741" t="str">
            <v>DESPACHO</v>
          </cell>
          <cell r="F7741" t="str">
            <v>EXPRESS</v>
          </cell>
          <cell r="G7741" t="str">
            <v>GRV8060</v>
          </cell>
          <cell r="H7741">
            <v>44958</v>
          </cell>
          <cell r="I7741" t="str">
            <v>ENTREGADO</v>
          </cell>
          <cell r="J7741">
            <v>44964</v>
          </cell>
          <cell r="K7741" t="str">
            <v>OTECEL</v>
          </cell>
          <cell r="L7741" t="str">
            <v>AVDA SIMON BOLIVAR Y VIA NAYON CONJUNTO CORPORATIVO EKOPARK TORRE 3 TELEFONICA</v>
          </cell>
        </row>
        <row r="7742">
          <cell r="A7742" t="str">
            <v>TK-8061</v>
          </cell>
          <cell r="B7742">
            <v>508305</v>
          </cell>
          <cell r="C7742" t="str">
            <v>TK-8061</v>
          </cell>
          <cell r="D7742" t="str">
            <v>MDELIVERY</v>
          </cell>
          <cell r="E7742" t="str">
            <v>DESPACHO</v>
          </cell>
          <cell r="F7742" t="str">
            <v>EXPRESS</v>
          </cell>
          <cell r="G7742" t="str">
            <v>GRV8061</v>
          </cell>
          <cell r="H7742">
            <v>44958</v>
          </cell>
          <cell r="I7742" t="str">
            <v>ENTREGADO</v>
          </cell>
          <cell r="J7742">
            <v>44964</v>
          </cell>
          <cell r="K7742" t="str">
            <v>OTECEL</v>
          </cell>
          <cell r="L7742" t="str">
            <v>AVDA SIMON BOLIVAR Y VIA NAYON CONJUNTO CORPORATIVO EKOPARK TORRE 3 TELEFONICA</v>
          </cell>
        </row>
        <row r="7743">
          <cell r="A7743" t="str">
            <v>TK-8062</v>
          </cell>
          <cell r="B7743">
            <v>508306</v>
          </cell>
          <cell r="C7743" t="str">
            <v>TK-8062</v>
          </cell>
          <cell r="D7743" t="str">
            <v>MDELIVERY</v>
          </cell>
          <cell r="E7743" t="str">
            <v>DESPACHO</v>
          </cell>
          <cell r="F7743" t="str">
            <v>EXPRESS</v>
          </cell>
          <cell r="G7743" t="str">
            <v>GRV8062</v>
          </cell>
          <cell r="H7743">
            <v>44958</v>
          </cell>
          <cell r="I7743" t="str">
            <v>ENTREGADO</v>
          </cell>
          <cell r="J7743">
            <v>44964</v>
          </cell>
          <cell r="K7743" t="str">
            <v>OTECEL</v>
          </cell>
          <cell r="L7743" t="str">
            <v>AVDA SIMON BOLIVAR Y VIA NAYON CONJUNTO CORPORATIVO EKOPARK TORRE 3 TELEFONICA</v>
          </cell>
        </row>
        <row r="7744">
          <cell r="A7744" t="str">
            <v>TK-8047</v>
          </cell>
          <cell r="B7744">
            <v>508292</v>
          </cell>
          <cell r="C7744" t="str">
            <v>TK-8047</v>
          </cell>
          <cell r="D7744" t="str">
            <v>MDELIVERY</v>
          </cell>
          <cell r="E7744" t="str">
            <v>DESPACHO</v>
          </cell>
          <cell r="F7744" t="str">
            <v>EXPRESS</v>
          </cell>
          <cell r="G7744" t="str">
            <v>GRV8047</v>
          </cell>
          <cell r="H7744">
            <v>44958</v>
          </cell>
          <cell r="I7744" t="str">
            <v>ENTREGADO</v>
          </cell>
          <cell r="J7744">
            <v>44964</v>
          </cell>
          <cell r="K7744" t="str">
            <v>OTECEL</v>
          </cell>
          <cell r="L7744" t="str">
            <v>AVDA SIMON BOLIVAR Y VIA NAYON CONJUNTO CORPORATIVO EKOPARK TORRE 3 TELEFONICA</v>
          </cell>
        </row>
        <row r="7745">
          <cell r="A7745" t="str">
            <v>TK-8048</v>
          </cell>
          <cell r="B7745">
            <v>508293</v>
          </cell>
          <cell r="C7745" t="str">
            <v>TK-8048</v>
          </cell>
          <cell r="D7745" t="str">
            <v>MDELIVERY</v>
          </cell>
          <cell r="E7745" t="str">
            <v>DESPACHO</v>
          </cell>
          <cell r="F7745" t="str">
            <v>EXPRESS</v>
          </cell>
          <cell r="G7745" t="str">
            <v>GRV8048</v>
          </cell>
          <cell r="H7745">
            <v>44958</v>
          </cell>
          <cell r="I7745" t="str">
            <v>ENTREGADO</v>
          </cell>
          <cell r="J7745">
            <v>44964</v>
          </cell>
          <cell r="K7745" t="str">
            <v>OTECEL</v>
          </cell>
          <cell r="L7745" t="str">
            <v>AVDA SIMON BOLIVAR Y VIA NAYON CONJUNTO CORPORATIVO EKOPARK TORRE 3 TELEFONICA</v>
          </cell>
        </row>
        <row r="7746">
          <cell r="A7746" t="str">
            <v>TK-8049</v>
          </cell>
          <cell r="B7746">
            <v>508294</v>
          </cell>
          <cell r="C7746" t="str">
            <v>TK-8049</v>
          </cell>
          <cell r="D7746" t="str">
            <v>MDELIVERY</v>
          </cell>
          <cell r="E7746" t="str">
            <v>DESPACHO</v>
          </cell>
          <cell r="F7746" t="str">
            <v>EXPRESS</v>
          </cell>
          <cell r="G7746" t="str">
            <v>GRV8049</v>
          </cell>
          <cell r="H7746">
            <v>44958</v>
          </cell>
          <cell r="I7746" t="str">
            <v>ENTREGADO</v>
          </cell>
          <cell r="J7746">
            <v>44964</v>
          </cell>
          <cell r="K7746" t="str">
            <v>OTECEL</v>
          </cell>
          <cell r="L7746" t="str">
            <v>AVDA SIMON BOLIVAR Y VIA NAYON CONJUNTO CORPORATIVO EKOPARK TORRE 3 TELEFONICA</v>
          </cell>
        </row>
        <row r="7747">
          <cell r="A7747" t="str">
            <v>AGFA_ENTREGA_01</v>
          </cell>
          <cell r="B7747">
            <v>508291</v>
          </cell>
          <cell r="C7747" t="str">
            <v>AGFA_ENTREGA_01</v>
          </cell>
          <cell r="D7747" t="str">
            <v>AGFA</v>
          </cell>
          <cell r="E7747" t="str">
            <v>DESPACHO</v>
          </cell>
          <cell r="F7747" t="str">
            <v>NORMAL</v>
          </cell>
          <cell r="G7747" t="str">
            <v>83560</v>
          </cell>
          <cell r="H7747">
            <v>44958</v>
          </cell>
          <cell r="I7747" t="str">
            <v>ENTREGADO</v>
          </cell>
          <cell r="J7747">
            <v>44959</v>
          </cell>
          <cell r="K7747" t="str">
            <v>IMPRENTA DON BOSCO</v>
          </cell>
          <cell r="L7747" t="str">
            <v>RAFAEL BUSTAMANTE E6-87 Y GONZALO ZALDUMBIDE. LA KENNEDY</v>
          </cell>
        </row>
        <row r="7748">
          <cell r="A7748" t="str">
            <v>SG_2023_184_1</v>
          </cell>
          <cell r="B7748">
            <v>508290</v>
          </cell>
          <cell r="C7748" t="str">
            <v>SG_2023_184_1</v>
          </cell>
          <cell r="D7748" t="str">
            <v>SG</v>
          </cell>
          <cell r="E7748" t="str">
            <v>DESPACHO</v>
          </cell>
          <cell r="F7748" t="str">
            <v>NORMAL</v>
          </cell>
          <cell r="H7748">
            <v>44958</v>
          </cell>
          <cell r="I7748" t="str">
            <v>EN_PROCESO</v>
          </cell>
          <cell r="J7748">
            <v>44958</v>
          </cell>
          <cell r="K7748" t="str">
            <v>PROMESA - BODEGAS GYE</v>
          </cell>
          <cell r="L7748" t="str">
            <v>KM 1 AUTOPISTA NARCISA DE JESUS (AUTOPISTA TERMINAL PASCUALES) A 100 MTS DE CIUDADES METROPOLIS 2</v>
          </cell>
        </row>
        <row r="7749">
          <cell r="A7749" t="str">
            <v>SG_2023_134_182_1</v>
          </cell>
          <cell r="B7749">
            <v>508263</v>
          </cell>
          <cell r="C7749" t="str">
            <v>SG_2023_134_182_1</v>
          </cell>
          <cell r="D7749" t="str">
            <v>SG</v>
          </cell>
          <cell r="E7749" t="str">
            <v>DESPACHO</v>
          </cell>
          <cell r="F7749" t="str">
            <v>NORMAL</v>
          </cell>
          <cell r="G7749" t="str">
            <v>128313</v>
          </cell>
          <cell r="H7749">
            <v>44958</v>
          </cell>
          <cell r="I7749" t="str">
            <v>ENTREGADO</v>
          </cell>
          <cell r="J7749">
            <v>44959</v>
          </cell>
          <cell r="K7749" t="str">
            <v>FINPAC</v>
          </cell>
          <cell r="L7749" t="str">
            <v>LOTIZACION CERRO COLORADO COOP VERGELES MZ 1245 SOLAR 1-2</v>
          </cell>
        </row>
        <row r="7750">
          <cell r="A7750" t="str">
            <v>TEK_23_005</v>
          </cell>
          <cell r="B7750">
            <v>508262</v>
          </cell>
          <cell r="C7750" t="str">
            <v>TEK_23_005</v>
          </cell>
          <cell r="D7750" t="str">
            <v>TEKMAN</v>
          </cell>
          <cell r="E7750" t="str">
            <v>DESPACHO</v>
          </cell>
          <cell r="F7750" t="str">
            <v>NORMAL</v>
          </cell>
          <cell r="G7750" t="str">
            <v>FT83579</v>
          </cell>
          <cell r="H7750">
            <v>44958</v>
          </cell>
          <cell r="I7750" t="str">
            <v>ENTREGADO</v>
          </cell>
          <cell r="J7750">
            <v>44960</v>
          </cell>
          <cell r="K7750" t="str">
            <v>NAZARET CALDERON, (QUITO, PICHINCHA), C</v>
          </cell>
          <cell r="L7750" t="str">
            <v>CALLE JOSÉ MIGUEL GUARDERAS S4-278 CALDERÓN</v>
          </cell>
        </row>
        <row r="7751">
          <cell r="A7751" t="str">
            <v>TEK_23_004</v>
          </cell>
          <cell r="B7751">
            <v>508261</v>
          </cell>
          <cell r="C7751" t="str">
            <v>TEK_23_004</v>
          </cell>
          <cell r="D7751" t="str">
            <v>TEKMAN</v>
          </cell>
          <cell r="E7751" t="str">
            <v>DESPACHO</v>
          </cell>
          <cell r="F7751" t="str">
            <v>NORMAL</v>
          </cell>
          <cell r="G7751" t="str">
            <v>FT83578</v>
          </cell>
          <cell r="H7751">
            <v>44958</v>
          </cell>
          <cell r="I7751" t="str">
            <v>ENTREGADO</v>
          </cell>
          <cell r="J7751">
            <v>44960</v>
          </cell>
          <cell r="K7751" t="str">
            <v>INTERNACIONAL (QUITO, PICHINCHA), LICEO</v>
          </cell>
          <cell r="L7751" t="str">
            <v>C. DE LAS AMAPOLAS E15-268, QUITO 170503</v>
          </cell>
        </row>
        <row r="7752">
          <cell r="A7752" t="str">
            <v>SG_2023_183_1</v>
          </cell>
          <cell r="B7752">
            <v>508260</v>
          </cell>
          <cell r="C7752" t="str">
            <v>SG_2023_183_1</v>
          </cell>
          <cell r="D7752" t="str">
            <v>SG</v>
          </cell>
          <cell r="E7752" t="str">
            <v>DESPACHO</v>
          </cell>
          <cell r="F7752" t="str">
            <v>NORMAL</v>
          </cell>
          <cell r="H7752">
            <v>44958</v>
          </cell>
          <cell r="I7752" t="str">
            <v>ENTREGADO</v>
          </cell>
          <cell r="J7752">
            <v>44959</v>
          </cell>
          <cell r="K7752" t="str">
            <v>FERROTOOLS CIA LTDA</v>
          </cell>
          <cell r="L7752" t="str">
            <v>HERNANDO DE LA CRUZ N32-164 Y AV. ATAHUALPA</v>
          </cell>
        </row>
        <row r="7753">
          <cell r="A7753" t="str">
            <v>TEK_23_003</v>
          </cell>
          <cell r="B7753">
            <v>508259</v>
          </cell>
          <cell r="C7753" t="str">
            <v>TEK_23_003</v>
          </cell>
          <cell r="D7753" t="str">
            <v>TEKMAN</v>
          </cell>
          <cell r="E7753" t="str">
            <v>DESPACHO</v>
          </cell>
          <cell r="F7753" t="str">
            <v>NORMAL</v>
          </cell>
          <cell r="G7753" t="str">
            <v>FT83580</v>
          </cell>
          <cell r="H7753">
            <v>44958</v>
          </cell>
          <cell r="I7753" t="str">
            <v>ENTREGADO</v>
          </cell>
          <cell r="J7753">
            <v>44960</v>
          </cell>
          <cell r="K7753" t="str">
            <v>DR. GOLEMAN (QUITO, PICHINCHA), UE</v>
          </cell>
          <cell r="L7753" t="str">
            <v>ISACC NEWTON N6-238 Y GEOVANI CALLES</v>
          </cell>
        </row>
        <row r="7754">
          <cell r="A7754" t="str">
            <v>SG_2023_181_1</v>
          </cell>
          <cell r="B7754">
            <v>508258</v>
          </cell>
          <cell r="C7754" t="str">
            <v>SG_2023_181_1</v>
          </cell>
          <cell r="D7754" t="str">
            <v>SG</v>
          </cell>
          <cell r="E7754" t="str">
            <v>DESPACHO</v>
          </cell>
          <cell r="F7754" t="str">
            <v>NORMAL</v>
          </cell>
          <cell r="H7754">
            <v>44958</v>
          </cell>
          <cell r="I7754" t="str">
            <v>ENTREGADO</v>
          </cell>
          <cell r="J7754">
            <v>44959</v>
          </cell>
          <cell r="K7754" t="str">
            <v>FLEXNET UIO</v>
          </cell>
          <cell r="L7754" t="str">
            <v>PANAMERICANA NORTE KM 12 1/2</v>
          </cell>
        </row>
        <row r="7755">
          <cell r="A7755" t="str">
            <v>TEK_23_002</v>
          </cell>
          <cell r="B7755">
            <v>508257</v>
          </cell>
          <cell r="C7755" t="str">
            <v>TEK_23_002</v>
          </cell>
          <cell r="D7755" t="str">
            <v>TEKMAN</v>
          </cell>
          <cell r="E7755" t="str">
            <v>DESPACHO</v>
          </cell>
          <cell r="F7755" t="str">
            <v>NORMAL</v>
          </cell>
          <cell r="G7755" t="str">
            <v>FT83577</v>
          </cell>
          <cell r="H7755">
            <v>44958</v>
          </cell>
          <cell r="I7755" t="str">
            <v>ENTREGADO</v>
          </cell>
          <cell r="J7755">
            <v>44959</v>
          </cell>
          <cell r="K7755" t="str">
            <v>SAN MARINO (QUITO, PICHINCHA), COLEGIO</v>
          </cell>
          <cell r="L7755" t="str">
            <v>AV MARISCAL SUCRE S24-178 TABIAZO</v>
          </cell>
        </row>
        <row r="7756">
          <cell r="A7756" t="str">
            <v>53547</v>
          </cell>
          <cell r="B7756">
            <v>508256</v>
          </cell>
          <cell r="C7756" t="str">
            <v>53547</v>
          </cell>
          <cell r="D7756" t="str">
            <v>DEGSO</v>
          </cell>
          <cell r="E7756" t="str">
            <v>DESPACHO</v>
          </cell>
          <cell r="F7756" t="str">
            <v>NORMAL</v>
          </cell>
          <cell r="G7756" t="str">
            <v>FT83543</v>
          </cell>
          <cell r="H7756">
            <v>44958</v>
          </cell>
          <cell r="I7756" t="str">
            <v>ENTREGADO</v>
          </cell>
          <cell r="J7756">
            <v>44959</v>
          </cell>
          <cell r="K7756" t="str">
            <v>UTOPIA FARMS UTF S.A.S.</v>
          </cell>
          <cell r="L7756" t="str">
            <v>Direccion: ENTREGAR EN LA HACIENDA FLOR Y CAMPOR DONDE SE ENTREGABA ANTES HILSEA, CONFIRMADO. - HORARIO DE LUNES A VIERNES 06:30-12:00</v>
          </cell>
        </row>
        <row r="7757">
          <cell r="A7757" t="str">
            <v>SG_23_154</v>
          </cell>
          <cell r="B7757">
            <v>508255</v>
          </cell>
          <cell r="C7757" t="str">
            <v>SG_23_154</v>
          </cell>
          <cell r="D7757" t="str">
            <v>SG</v>
          </cell>
          <cell r="E7757" t="str">
            <v>DESPACHO</v>
          </cell>
          <cell r="F7757" t="str">
            <v>NORMAL</v>
          </cell>
          <cell r="G7757" t="str">
            <v>FT83574</v>
          </cell>
          <cell r="H7757">
            <v>44958</v>
          </cell>
          <cell r="I7757" t="str">
            <v>ENTREGADO</v>
          </cell>
          <cell r="J7757">
            <v>44959</v>
          </cell>
          <cell r="K7757" t="str">
            <v>FERRETERIA INDUSTRIAL - FINPAC</v>
          </cell>
          <cell r="L7757" t="str">
            <v>LOTIZACION CERRO COLORADO COOP VERGELES MZ 1245 SOLAR 1-2</v>
          </cell>
        </row>
        <row r="7758">
          <cell r="A7758" t="str">
            <v>SG_23_153</v>
          </cell>
          <cell r="B7758">
            <v>508254</v>
          </cell>
          <cell r="C7758" t="str">
            <v>SG_23_153</v>
          </cell>
          <cell r="D7758" t="str">
            <v>SG</v>
          </cell>
          <cell r="E7758" t="str">
            <v>DESPACHO</v>
          </cell>
          <cell r="F7758" t="str">
            <v>NORMAL</v>
          </cell>
          <cell r="G7758" t="str">
            <v>FT83583</v>
          </cell>
          <cell r="H7758">
            <v>44958</v>
          </cell>
          <cell r="I7758" t="str">
            <v>ENTREGADO</v>
          </cell>
          <cell r="J7758">
            <v>44959</v>
          </cell>
          <cell r="K7758" t="str">
            <v>JURADO TAPIA CESAR HERNAN (IMPORTOOLS)</v>
          </cell>
          <cell r="L7758" t="str">
            <v>AV. OCCIDENTAL 51-67 Y ANTONIO ROMÁN. EDIFICIO GABRIEL, LOCAL 1 Y 2. (SOBRE LA OCCIDENTAL SENTIDO NORTE SUR)</v>
          </cell>
        </row>
        <row r="7759">
          <cell r="A7759" t="str">
            <v>2023-01241</v>
          </cell>
          <cell r="B7759">
            <v>508253</v>
          </cell>
          <cell r="C7759" t="str">
            <v>2023-01241</v>
          </cell>
          <cell r="D7759" t="str">
            <v>MOVISTAR</v>
          </cell>
          <cell r="E7759" t="str">
            <v>DESPACHO</v>
          </cell>
          <cell r="F7759" t="str">
            <v>NORMAL</v>
          </cell>
          <cell r="G7759" t="str">
            <v>FT83530</v>
          </cell>
          <cell r="H7759">
            <v>44958</v>
          </cell>
          <cell r="I7759" t="str">
            <v>ENTREGADO</v>
          </cell>
          <cell r="J7759">
            <v>44959</v>
          </cell>
          <cell r="K7759" t="str">
            <v>SEPROM_GABRIELA TISALEMA</v>
          </cell>
          <cell r="L7759" t="str">
            <v>AV. GENERAL RUMINAHUI 1236 Y GEOVANNI FARINA</v>
          </cell>
        </row>
        <row r="7760">
          <cell r="A7760" t="str">
            <v>SG_23_152</v>
          </cell>
          <cell r="B7760">
            <v>508252</v>
          </cell>
          <cell r="C7760" t="str">
            <v>SG_23_152</v>
          </cell>
          <cell r="D7760" t="str">
            <v>SG</v>
          </cell>
          <cell r="E7760" t="str">
            <v>DESPACHO</v>
          </cell>
          <cell r="F7760" t="str">
            <v>NORMAL</v>
          </cell>
          <cell r="G7760" t="str">
            <v>FT83584</v>
          </cell>
          <cell r="H7760">
            <v>44958</v>
          </cell>
          <cell r="I7760" t="str">
            <v>ENTREGADO</v>
          </cell>
          <cell r="J7760">
            <v>44959</v>
          </cell>
          <cell r="K7760" t="str">
            <v xml:space="preserve">PROMESA </v>
          </cell>
          <cell r="L7760" t="str">
            <v>KM 1 AUTOPISTA NARCISA DE JESUS (AUTOPISTA TERMINAL PASCUALES) A 100 MTS DE CIUDADES METROPOLIS 2</v>
          </cell>
        </row>
        <row r="7761">
          <cell r="A7761" t="str">
            <v>98869123</v>
          </cell>
          <cell r="B7761">
            <v>508250</v>
          </cell>
          <cell r="C7761" t="str">
            <v>98869123</v>
          </cell>
          <cell r="D7761" t="str">
            <v>HYCITE</v>
          </cell>
          <cell r="E7761" t="str">
            <v>DESPACHO</v>
          </cell>
          <cell r="F7761" t="str">
            <v>NORMAL</v>
          </cell>
          <cell r="G7761" t="str">
            <v>ITQ6287</v>
          </cell>
          <cell r="H7761">
            <v>44958</v>
          </cell>
          <cell r="I7761" t="str">
            <v>ENTREGADO</v>
          </cell>
          <cell r="J7761">
            <v>44959</v>
          </cell>
          <cell r="K7761" t="str">
            <v>RONNY BRYAN MARCILLO BAUTISTA</v>
          </cell>
          <cell r="L7761" t="str">
            <v>RIO COFANES 328 Y DE SEGOVIA, A LADO DE LA GASOLINERA TERPEL / PROVINCIA: PICHINCHA / CANTON: QUITO / PARROQUIA: INAQUITO / LOCALIDAD: LA Y NOTA: OFI DE DISTRIBUIDOR</v>
          </cell>
        </row>
        <row r="7762">
          <cell r="A7762" t="str">
            <v>98880218</v>
          </cell>
          <cell r="B7762">
            <v>508251</v>
          </cell>
          <cell r="C7762" t="str">
            <v>98880218</v>
          </cell>
          <cell r="D7762" t="str">
            <v>HYCITE</v>
          </cell>
          <cell r="E7762" t="str">
            <v>DESPACHO</v>
          </cell>
          <cell r="F7762" t="str">
            <v>NORMAL</v>
          </cell>
          <cell r="G7762" t="str">
            <v>031002004230690</v>
          </cell>
          <cell r="H7762">
            <v>44958</v>
          </cell>
          <cell r="I7762" t="str">
            <v>INCIDENCIA</v>
          </cell>
          <cell r="J7762">
            <v>44973</v>
          </cell>
          <cell r="K7762" t="str">
            <v>CLAUDIO DAVID ABAD PEREZ</v>
          </cell>
          <cell r="L7762" t="str">
            <v>AV TRONCAL AMAZONICA, TALLER HUESITOS ZAMORA / PROVINCIA: ZAMORA CHINCHIPE / CANTON: TUNOTZA / PARROQUIA: TIMBARA</v>
          </cell>
        </row>
        <row r="7763">
          <cell r="A7763" t="str">
            <v>CLDEV_SIM220302</v>
          </cell>
          <cell r="B7763">
            <v>508247</v>
          </cell>
          <cell r="C7763" t="str">
            <v>CLDEV_SIM220302</v>
          </cell>
          <cell r="D7763" t="str">
            <v>CONECEL_DOCUMENTOS</v>
          </cell>
          <cell r="E7763" t="str">
            <v>DESPACHO</v>
          </cell>
          <cell r="F7763" t="str">
            <v>NORMAL</v>
          </cell>
          <cell r="G7763" t="str">
            <v>FT83485</v>
          </cell>
          <cell r="H7763">
            <v>44958</v>
          </cell>
          <cell r="I7763" t="str">
            <v>ENTREGADO</v>
          </cell>
          <cell r="J7763">
            <v>44959</v>
          </cell>
          <cell r="K7763" t="str">
            <v>Cristian Zambrano / Carolina Perez</v>
          </cell>
          <cell r="L7763" t="str">
            <v>AV. Amazonas N44-124 y Luis Barbery, edificio color Blanco</v>
          </cell>
        </row>
        <row r="7764">
          <cell r="A7764" t="str">
            <v>CLDEV_SIM220205</v>
          </cell>
          <cell r="B7764">
            <v>508248</v>
          </cell>
          <cell r="C7764" t="str">
            <v>CLDEV_SIM220205</v>
          </cell>
          <cell r="D7764" t="str">
            <v>CONECEL_DOCUMENTOS</v>
          </cell>
          <cell r="E7764" t="str">
            <v>DESPACHO</v>
          </cell>
          <cell r="F7764" t="str">
            <v>NORMAL</v>
          </cell>
          <cell r="G7764" t="str">
            <v>FT83464</v>
          </cell>
          <cell r="H7764">
            <v>44958</v>
          </cell>
          <cell r="I7764" t="str">
            <v>ENTREGADO</v>
          </cell>
          <cell r="J7764">
            <v>44959</v>
          </cell>
          <cell r="K7764" t="str">
            <v>Rolando Morales / Maria Suntaxi</v>
          </cell>
          <cell r="L7764" t="str">
            <v>Ciudadela Santa Leonor MZ 6 SOLAR 17</v>
          </cell>
        </row>
        <row r="7765">
          <cell r="A7765" t="str">
            <v>CLDEV_EQ220062</v>
          </cell>
          <cell r="B7765">
            <v>508249</v>
          </cell>
          <cell r="C7765" t="str">
            <v>CLDEV_EQ220062</v>
          </cell>
          <cell r="D7765" t="str">
            <v>CONECEL_DOCUMENTOS</v>
          </cell>
          <cell r="E7765" t="str">
            <v>DESPACHO</v>
          </cell>
          <cell r="F7765" t="str">
            <v>NORMAL</v>
          </cell>
          <cell r="G7765" t="str">
            <v>FT83465</v>
          </cell>
          <cell r="H7765">
            <v>44958</v>
          </cell>
          <cell r="I7765" t="str">
            <v>ENTREGADO</v>
          </cell>
          <cell r="J7765">
            <v>44959</v>
          </cell>
          <cell r="K7765" t="str">
            <v>ANA AGUIRRE / MARIA SUNTAXI</v>
          </cell>
          <cell r="L7765" t="str">
            <v>Ciudadela Santa Leonor MZ 6 SOLAR 17</v>
          </cell>
        </row>
        <row r="7766">
          <cell r="A7766" t="str">
            <v>25223</v>
          </cell>
          <cell r="B7766">
            <v>508244</v>
          </cell>
          <cell r="C7766" t="str">
            <v>25223</v>
          </cell>
          <cell r="D7766" t="str">
            <v>WORLINASLI</v>
          </cell>
          <cell r="E7766" t="str">
            <v>DESPACHO</v>
          </cell>
          <cell r="F7766" t="str">
            <v>NORMAL</v>
          </cell>
          <cell r="G7766" t="str">
            <v>83463</v>
          </cell>
          <cell r="H7766">
            <v>44958</v>
          </cell>
          <cell r="I7766" t="str">
            <v>ENTREGADO</v>
          </cell>
          <cell r="J7766">
            <v>44959</v>
          </cell>
          <cell r="K7766" t="str">
            <v>ERWIN RENEE VACA PICO</v>
          </cell>
          <cell r="L7766" t="str">
            <v>GUASMO CENTRAL COOP. POBL. SIN TIERRA MZ 1 VILLA 6</v>
          </cell>
        </row>
        <row r="7767">
          <cell r="A7767" t="str">
            <v>25224</v>
          </cell>
          <cell r="B7767">
            <v>508245</v>
          </cell>
          <cell r="C7767" t="str">
            <v>25224</v>
          </cell>
          <cell r="D7767" t="str">
            <v>WORLINASLI</v>
          </cell>
          <cell r="E7767" t="str">
            <v>DESPACHO</v>
          </cell>
          <cell r="F7767" t="str">
            <v>NORMAL</v>
          </cell>
          <cell r="G7767" t="str">
            <v>83462</v>
          </cell>
          <cell r="H7767">
            <v>44958</v>
          </cell>
          <cell r="I7767" t="str">
            <v>ENTREGADO</v>
          </cell>
          <cell r="J7767">
            <v>44960</v>
          </cell>
          <cell r="K7767" t="str">
            <v>RUBEN CONDOR CONCHAMBAY</v>
          </cell>
          <cell r="L7767" t="str">
            <v>AV.GENERAL ELOY ALFARO N14-236 Y PASAJE E3A CASA ESQUINERA BLANCA 2PISOS ALTOS DE PANADERIA LARAPAN ENTREGAR AHI SON FAMILIARES..</v>
          </cell>
        </row>
        <row r="7768">
          <cell r="A7768" t="str">
            <v>RETCONECEL_UIO011</v>
          </cell>
          <cell r="B7768">
            <v>508234</v>
          </cell>
          <cell r="C7768" t="str">
            <v>RETCONECEL_UIO011</v>
          </cell>
          <cell r="D7768" t="str">
            <v>CONECEL_DOCUMENTOS</v>
          </cell>
          <cell r="E7768" t="str">
            <v>DESPACHO</v>
          </cell>
          <cell r="H7768">
            <v>44958</v>
          </cell>
          <cell r="I7768" t="str">
            <v>ENTREGADO</v>
          </cell>
          <cell r="J7768">
            <v>44958</v>
          </cell>
          <cell r="K7768" t="str">
            <v>FLEXNET UIO</v>
          </cell>
          <cell r="L7768" t="str">
            <v>DIRECCION: PANAMERICANA NORTE KM 12 1/2, 28 DE JUNIO Y GARCIA MORENO, QUITO 170208</v>
          </cell>
        </row>
        <row r="7769">
          <cell r="A7769" t="str">
            <v>TEK_23_001</v>
          </cell>
          <cell r="B7769">
            <v>508233</v>
          </cell>
          <cell r="C7769" t="str">
            <v>TEK_23_001</v>
          </cell>
          <cell r="D7769" t="str">
            <v>TEKMAN</v>
          </cell>
          <cell r="E7769" t="str">
            <v>DESPACHO</v>
          </cell>
          <cell r="F7769" t="str">
            <v>EXCLUSIVO</v>
          </cell>
          <cell r="G7769" t="str">
            <v>FT83581</v>
          </cell>
          <cell r="H7769">
            <v>44958</v>
          </cell>
          <cell r="I7769" t="str">
            <v>ENTREGADO</v>
          </cell>
          <cell r="J7769">
            <v>44959</v>
          </cell>
          <cell r="K7769" t="str">
            <v>OFICINAS TEKMAN EDUCATION SL</v>
          </cell>
          <cell r="L7769" t="str">
            <v xml:space="preserve">MONJAS ORQUÍDEAS P1, S1C 1886 E14E TIQUIZAMBI, PUENGASÍ </v>
          </cell>
        </row>
        <row r="7770">
          <cell r="A7770" t="str">
            <v>53564</v>
          </cell>
          <cell r="B7770">
            <v>508228</v>
          </cell>
          <cell r="C7770" t="str">
            <v>53564</v>
          </cell>
          <cell r="D7770" t="str">
            <v>DEGSO</v>
          </cell>
          <cell r="E7770" t="str">
            <v>DESPACHO</v>
          </cell>
          <cell r="F7770" t="str">
            <v>NORMAL</v>
          </cell>
          <cell r="G7770" t="str">
            <v>FT83548</v>
          </cell>
          <cell r="H7770">
            <v>44958</v>
          </cell>
          <cell r="I7770" t="str">
            <v>ENTREGADO</v>
          </cell>
          <cell r="J7770">
            <v>44959</v>
          </cell>
          <cell r="K7770" t="str">
            <v>WODEN-ECUADOR S.A.</v>
          </cell>
          <cell r="L7770" t="str">
            <v>DIRECCION: ANTONIO FLOR N74-105 Y JOAQUIN MANCHENO - CARCELEN INDUSTRIAL - ATENCION SANTIAGO GARCIA ? TELF 09 99365519</v>
          </cell>
        </row>
        <row r="7771">
          <cell r="A7771" t="str">
            <v>53565</v>
          </cell>
          <cell r="B7771">
            <v>508230</v>
          </cell>
          <cell r="C7771" t="str">
            <v>53565</v>
          </cell>
          <cell r="D7771" t="str">
            <v>DEGSO</v>
          </cell>
          <cell r="E7771" t="str">
            <v>DESPACHO</v>
          </cell>
          <cell r="F7771" t="str">
            <v>NORMAL</v>
          </cell>
          <cell r="G7771" t="str">
            <v>FT83549</v>
          </cell>
          <cell r="H7771">
            <v>44958</v>
          </cell>
          <cell r="I7771" t="str">
            <v>ENTREGADO</v>
          </cell>
          <cell r="J7771">
            <v>44959</v>
          </cell>
          <cell r="K7771" t="str">
            <v xml:space="preserve">PROCESADORA NACIONAL DE ALIMENTOS C.A. PRONACA                             </v>
          </cell>
          <cell r="L7771" t="str">
            <v>DIRECCION: AV. INTEROCEANICA KM 35 VIA EL QUINCHE  - SUMINISTROS PLANTA YARUQUI - ATENCION MARCELO ORTIZ</v>
          </cell>
        </row>
        <row r="7772">
          <cell r="A7772" t="str">
            <v>23-253</v>
          </cell>
          <cell r="B7772">
            <v>508224</v>
          </cell>
          <cell r="C7772" t="str">
            <v>23-253</v>
          </cell>
          <cell r="D7772" t="str">
            <v>VENTURA</v>
          </cell>
          <cell r="E7772" t="str">
            <v>DESPACHO</v>
          </cell>
          <cell r="F7772" t="str">
            <v>NORMAL</v>
          </cell>
          <cell r="G7772" t="str">
            <v>FT83571</v>
          </cell>
          <cell r="H7772">
            <v>44958</v>
          </cell>
          <cell r="I7772" t="str">
            <v>ENTREGADO</v>
          </cell>
          <cell r="J7772">
            <v>44959</v>
          </cell>
          <cell r="K7772" t="str">
            <v>ASSA MAUELITA SAENZ</v>
          </cell>
          <cell r="L7772" t="str">
            <v>AV MANUELA SAENZ Y PIO BORJA NESSI</v>
          </cell>
        </row>
        <row r="7773">
          <cell r="A7773" t="str">
            <v>2490835</v>
          </cell>
          <cell r="B7773">
            <v>508199</v>
          </cell>
          <cell r="C7773" t="str">
            <v>2490835</v>
          </cell>
          <cell r="D7773" t="str">
            <v>MDELIVERY</v>
          </cell>
          <cell r="E7773" t="str">
            <v>DESPACHO</v>
          </cell>
          <cell r="F7773" t="str">
            <v>NORMAL</v>
          </cell>
          <cell r="G7773" t="str">
            <v>FT83524</v>
          </cell>
          <cell r="H7773">
            <v>44958</v>
          </cell>
          <cell r="I7773" t="str">
            <v>ENTREGADO</v>
          </cell>
          <cell r="J7773">
            <v>44959</v>
          </cell>
          <cell r="K7773" t="str">
            <v>Ana Paulina Nacato Quispe_ASOCIACION DE EMPLEADOS DE LA SUPERINTENDENCIA DE COMPANIAS</v>
          </cell>
          <cell r="L7773" t="str">
            <v>Vicente Ramon Roca 660 y Av Amazonas casa institucional 2do piso superintendencia de compaNias</v>
          </cell>
        </row>
        <row r="7774">
          <cell r="A7774" t="str">
            <v>2490836</v>
          </cell>
          <cell r="B7774">
            <v>508200</v>
          </cell>
          <cell r="C7774" t="str">
            <v>2490836</v>
          </cell>
          <cell r="D7774" t="str">
            <v>MDELIVERY</v>
          </cell>
          <cell r="E7774" t="str">
            <v>DESPACHO</v>
          </cell>
          <cell r="F7774" t="str">
            <v>NORMAL</v>
          </cell>
          <cell r="G7774" t="str">
            <v>FT83522</v>
          </cell>
          <cell r="H7774">
            <v>44958</v>
          </cell>
          <cell r="I7774" t="str">
            <v>ENTREGADO</v>
          </cell>
          <cell r="J7774">
            <v>44959</v>
          </cell>
          <cell r="K7774" t="str">
            <v>Sofia Benitez_ASOCIACION SOLIDARISTA PROFUTURO</v>
          </cell>
          <cell r="L7774" t="str">
            <v xml:space="preserve"> Holcim Planta Quito Norte Av Manuel Zambrano 200 y 6 de Diciembre </v>
          </cell>
        </row>
        <row r="7775">
          <cell r="A7775" t="str">
            <v>2490837</v>
          </cell>
          <cell r="B7775">
            <v>508201</v>
          </cell>
          <cell r="C7775" t="str">
            <v>2490837</v>
          </cell>
          <cell r="D7775" t="str">
            <v>MDELIVERY</v>
          </cell>
          <cell r="E7775" t="str">
            <v>DESPACHO</v>
          </cell>
          <cell r="F7775" t="str">
            <v>NORMAL</v>
          </cell>
          <cell r="G7775" t="str">
            <v>FT83507</v>
          </cell>
          <cell r="H7775">
            <v>44958</v>
          </cell>
          <cell r="I7775" t="str">
            <v>ENTREGADO</v>
          </cell>
          <cell r="J7775">
            <v>44959</v>
          </cell>
          <cell r="K7775" t="str">
            <v>YELITZA ALEXANDRA SAAVEDRA MONSERRATE_YELITZA ALEXANDRA SAAVEDRA MONSERRATE</v>
          </cell>
          <cell r="L7775" t="str">
            <v>huancavilca norte manzana D via 143 frente vergeles pasando parque samanes</v>
          </cell>
        </row>
        <row r="7776">
          <cell r="A7776" t="str">
            <v>2490838</v>
          </cell>
          <cell r="B7776">
            <v>508202</v>
          </cell>
          <cell r="C7776" t="str">
            <v>2490838</v>
          </cell>
          <cell r="D7776" t="str">
            <v>MDELIVERY</v>
          </cell>
          <cell r="E7776" t="str">
            <v>DESPACHO</v>
          </cell>
          <cell r="F7776" t="str">
            <v>NORMAL</v>
          </cell>
          <cell r="G7776" t="str">
            <v>FT83523</v>
          </cell>
          <cell r="H7776">
            <v>44958</v>
          </cell>
          <cell r="I7776" t="str">
            <v>ENTREGADO</v>
          </cell>
          <cell r="J7776">
            <v>44959</v>
          </cell>
          <cell r="K7776" t="str">
            <v xml:space="preserve">DIEGO GARCIA_STARMOTORS S A </v>
          </cell>
          <cell r="L7776" t="str">
            <v>Av 10 de Agosto 7111 y Av El Inca EN STARMOTOR HYUNDAI</v>
          </cell>
        </row>
        <row r="7777">
          <cell r="A7777" t="str">
            <v>2490840</v>
          </cell>
          <cell r="B7777">
            <v>508203</v>
          </cell>
          <cell r="C7777" t="str">
            <v>2490840</v>
          </cell>
          <cell r="D7777" t="str">
            <v>MDELIVERY</v>
          </cell>
          <cell r="E7777" t="str">
            <v>DESPACHO</v>
          </cell>
          <cell r="F7777" t="str">
            <v>NORMAL</v>
          </cell>
          <cell r="G7777" t="str">
            <v>FT83525</v>
          </cell>
          <cell r="H7777">
            <v>44958</v>
          </cell>
          <cell r="I7777" t="str">
            <v>ENTREGADO</v>
          </cell>
          <cell r="J7777">
            <v>44959</v>
          </cell>
          <cell r="K7777" t="str">
            <v xml:space="preserve">BELEN REGALADO VICTORIA CHUNGANDRO_QUIFATEX S A </v>
          </cell>
          <cell r="L7777" t="str">
            <v xml:space="preserve">Panamericana Norte Km 14 5 entre pasaje Cepeda y calle Leonidas ProaNo Calderon </v>
          </cell>
        </row>
        <row r="7778">
          <cell r="A7778" t="str">
            <v>2490860</v>
          </cell>
          <cell r="B7778">
            <v>508204</v>
          </cell>
          <cell r="C7778" t="str">
            <v>2490860</v>
          </cell>
          <cell r="D7778" t="str">
            <v>MDELIVERY</v>
          </cell>
          <cell r="E7778" t="str">
            <v>DESPACHO</v>
          </cell>
          <cell r="F7778" t="str">
            <v>NORMAL</v>
          </cell>
          <cell r="G7778" t="str">
            <v>FT83527</v>
          </cell>
          <cell r="H7778">
            <v>44958</v>
          </cell>
          <cell r="I7778" t="str">
            <v>ENTREGADO</v>
          </cell>
          <cell r="J7778">
            <v>44959</v>
          </cell>
          <cell r="K7778" t="str">
            <v xml:space="preserve">ISABEL SAMANIEGO_NESTLE ECUADOR S A </v>
          </cell>
          <cell r="L7778" t="str">
            <v>AV SIMON BOLIVAR S N Y VIA NAYON COMPLEJO CORPORATIVO ECOPARK TORRE 2 NESTLe</v>
          </cell>
        </row>
        <row r="7779">
          <cell r="A7779" t="str">
            <v>2490875</v>
          </cell>
          <cell r="B7779">
            <v>508205</v>
          </cell>
          <cell r="C7779" t="str">
            <v>2490875</v>
          </cell>
          <cell r="D7779" t="str">
            <v>MDELIVERY</v>
          </cell>
          <cell r="E7779" t="str">
            <v>DESPACHO</v>
          </cell>
          <cell r="F7779" t="str">
            <v>NORMAL</v>
          </cell>
          <cell r="G7779" t="str">
            <v>FT83514</v>
          </cell>
          <cell r="H7779">
            <v>44958</v>
          </cell>
          <cell r="I7779" t="str">
            <v>ENTREGADO</v>
          </cell>
          <cell r="J7779">
            <v>44959</v>
          </cell>
          <cell r="K7779" t="str">
            <v xml:space="preserve">Johanna Alvarez Guardias_ORIENTE SEGUROS S A </v>
          </cell>
          <cell r="L7779" t="str">
            <v>Martin Carrion E7 61 y Av Republica esquina Edf Titanium Plaza Piso 4</v>
          </cell>
        </row>
        <row r="7780">
          <cell r="A7780" t="str">
            <v>2490882</v>
          </cell>
          <cell r="B7780">
            <v>508206</v>
          </cell>
          <cell r="C7780" t="str">
            <v>2490882</v>
          </cell>
          <cell r="D7780" t="str">
            <v>MDELIVERY</v>
          </cell>
          <cell r="E7780" t="str">
            <v>DESPACHO</v>
          </cell>
          <cell r="F7780" t="str">
            <v>NORMAL</v>
          </cell>
          <cell r="G7780" t="str">
            <v>031080002490882</v>
          </cell>
          <cell r="H7780">
            <v>44958</v>
          </cell>
          <cell r="I7780" t="str">
            <v>ENTREGADO</v>
          </cell>
          <cell r="J7780">
            <v>44959</v>
          </cell>
          <cell r="K7780" t="str">
            <v>Maria Saltos_CONSERVAS ISABEL ECUATORIANA SA</v>
          </cell>
          <cell r="L7780" t="str">
            <v>Calle 125 y avenida 103 Los Esteros</v>
          </cell>
        </row>
        <row r="7781">
          <cell r="A7781" t="str">
            <v>2490883</v>
          </cell>
          <cell r="B7781">
            <v>508207</v>
          </cell>
          <cell r="C7781" t="str">
            <v>2490883</v>
          </cell>
          <cell r="D7781" t="str">
            <v>MDELIVERY</v>
          </cell>
          <cell r="E7781" t="str">
            <v>DESPACHO</v>
          </cell>
          <cell r="F7781" t="str">
            <v>NORMAL</v>
          </cell>
          <cell r="G7781" t="str">
            <v>FT83515</v>
          </cell>
          <cell r="H7781">
            <v>44958</v>
          </cell>
          <cell r="I7781" t="str">
            <v>ENTREGADO</v>
          </cell>
          <cell r="J7781">
            <v>44959</v>
          </cell>
          <cell r="K7781" t="str">
            <v>JOSSELYN ANDREA FERNANDEZ MONTENEGRO_JOSSELYN ANDREA FERNANDEZ MONTENEGRO</v>
          </cell>
          <cell r="L7781" t="str">
            <v xml:space="preserve">Av Gral Ignacio de Veintimilla Quito 170143 GPS CLIENTE 0 204008 78 493013 </v>
          </cell>
        </row>
        <row r="7782">
          <cell r="A7782" t="str">
            <v>2490884</v>
          </cell>
          <cell r="B7782">
            <v>508208</v>
          </cell>
          <cell r="C7782" t="str">
            <v>2490884</v>
          </cell>
          <cell r="D7782" t="str">
            <v>MDELIVERY</v>
          </cell>
          <cell r="E7782" t="str">
            <v>DESPACHO</v>
          </cell>
          <cell r="F7782" t="str">
            <v>NORMAL</v>
          </cell>
          <cell r="G7782" t="str">
            <v>FT83516</v>
          </cell>
          <cell r="H7782">
            <v>44958</v>
          </cell>
          <cell r="I7782" t="str">
            <v>ENTREGADO</v>
          </cell>
          <cell r="J7782">
            <v>44959</v>
          </cell>
          <cell r="K7782" t="str">
            <v>CARLOS PATRICIO RIVERA CHIGUANO_CARLOS PATRICIO RIVERA CHIGUANO</v>
          </cell>
          <cell r="L7782" t="str">
            <v>SECTOR VALLE DE LOS CHILLOS LA MERCED BARRIO SAN MARCOS CALLE JORGE ICAZA Y BENGAMIN CARRIoN CASA DE COLOR BLANCO</v>
          </cell>
        </row>
        <row r="7783">
          <cell r="A7783" t="str">
            <v>2490885</v>
          </cell>
          <cell r="B7783">
            <v>508209</v>
          </cell>
          <cell r="C7783" t="str">
            <v>2490885</v>
          </cell>
          <cell r="D7783" t="str">
            <v>MDELIVERY</v>
          </cell>
          <cell r="E7783" t="str">
            <v>DESPACHO</v>
          </cell>
          <cell r="F7783" t="str">
            <v>NORMAL</v>
          </cell>
          <cell r="G7783" t="str">
            <v>FT83520</v>
          </cell>
          <cell r="H7783">
            <v>44958</v>
          </cell>
          <cell r="I7783" t="str">
            <v>ENTREGADO</v>
          </cell>
          <cell r="J7783">
            <v>44959</v>
          </cell>
          <cell r="K7783" t="str">
            <v>MATIAS FERNANDO HIDALGO CORREA_MATIAS FERNANDO HIDALGO CORREA</v>
          </cell>
          <cell r="L7783" t="str">
            <v xml:space="preserve"> CALLE JUAN VIZCAiNO S17 204 Y RIO CONURIS EN EL CENTRO DE SALUD TARQUI ES DE UN PISO DETRaS DE LA ESCUELA OSWALDO VACA LARA </v>
          </cell>
        </row>
        <row r="7784">
          <cell r="A7784" t="str">
            <v>2490886</v>
          </cell>
          <cell r="B7784">
            <v>508210</v>
          </cell>
          <cell r="C7784" t="str">
            <v>2490886</v>
          </cell>
          <cell r="D7784" t="str">
            <v>MDELIVERY</v>
          </cell>
          <cell r="E7784" t="str">
            <v>DESPACHO</v>
          </cell>
          <cell r="F7784" t="str">
            <v>NORMAL</v>
          </cell>
          <cell r="G7784" t="str">
            <v>031080002490886</v>
          </cell>
          <cell r="H7784">
            <v>44958</v>
          </cell>
          <cell r="I7784" t="str">
            <v>ENTREGADO</v>
          </cell>
          <cell r="J7784">
            <v>44966</v>
          </cell>
          <cell r="K7784" t="str">
            <v>CLAUDIA MARLENE DE LA A DOMINGUEZ_CLAUDIA MARLENE DE LA A DOMINGUEZ</v>
          </cell>
          <cell r="L7784" t="str">
            <v>BARRIO LA ESPERANZA CALLE 22 Y AV 19 CASA DE COLOR MELON ESQUINERA DE 1 PISO REFERENCIA A UNA CUADRA DE LA ESCUELA PAKISHA</v>
          </cell>
        </row>
        <row r="7785">
          <cell r="A7785" t="str">
            <v>2490888</v>
          </cell>
          <cell r="B7785">
            <v>508211</v>
          </cell>
          <cell r="C7785" t="str">
            <v>2490888</v>
          </cell>
          <cell r="D7785" t="str">
            <v>MDELIVERY</v>
          </cell>
          <cell r="E7785" t="str">
            <v>DESPACHO</v>
          </cell>
          <cell r="F7785" t="str">
            <v>NORMAL</v>
          </cell>
          <cell r="G7785" t="str">
            <v>FT83506</v>
          </cell>
          <cell r="H7785">
            <v>44958</v>
          </cell>
          <cell r="I7785" t="str">
            <v>ENTREGADO</v>
          </cell>
          <cell r="J7785">
            <v>44959</v>
          </cell>
          <cell r="K7785" t="str">
            <v xml:space="preserve">PRISCILLA QUILLUPANGUI_COMPUHELP S A </v>
          </cell>
          <cell r="L7785" t="str">
            <v>CDLA ADACE MZ 25 SOLAR 5 DIAGONAL A OMNI HOSPITAL FRENTE A TECNOMEGA</v>
          </cell>
        </row>
        <row r="7786">
          <cell r="A7786" t="str">
            <v>2490919</v>
          </cell>
          <cell r="B7786">
            <v>508212</v>
          </cell>
          <cell r="C7786" t="str">
            <v>2490919</v>
          </cell>
          <cell r="D7786" t="str">
            <v>MDELIVERY</v>
          </cell>
          <cell r="E7786" t="str">
            <v>DESPACHO</v>
          </cell>
          <cell r="F7786" t="str">
            <v>NORMAL</v>
          </cell>
          <cell r="G7786" t="str">
            <v>031080002490919</v>
          </cell>
          <cell r="H7786">
            <v>44958</v>
          </cell>
          <cell r="I7786" t="str">
            <v>ENTREGADO</v>
          </cell>
          <cell r="J7786">
            <v>44959</v>
          </cell>
          <cell r="K7786" t="str">
            <v xml:space="preserve">FABRICIO LOOR_PESCADOFRESCO S A </v>
          </cell>
          <cell r="L7786" t="str">
            <v>CIUDADELA LOS ELECTRICOS CALLE PRINCIPAL CEVICHERIA CNOR MARISCO MANTA</v>
          </cell>
        </row>
        <row r="7787">
          <cell r="A7787" t="str">
            <v>2490920</v>
          </cell>
          <cell r="B7787">
            <v>508213</v>
          </cell>
          <cell r="C7787" t="str">
            <v>2490920</v>
          </cell>
          <cell r="D7787" t="str">
            <v>MDELIVERY</v>
          </cell>
          <cell r="E7787" t="str">
            <v>DESPACHO</v>
          </cell>
          <cell r="F7787" t="str">
            <v>NORMAL</v>
          </cell>
          <cell r="G7787" t="str">
            <v>FT83521</v>
          </cell>
          <cell r="H7787">
            <v>44958</v>
          </cell>
          <cell r="I7787" t="str">
            <v>ENTREGADO</v>
          </cell>
          <cell r="J7787">
            <v>44964</v>
          </cell>
          <cell r="K7787" t="str">
            <v>CRISTIAN PAUL SIMBANA PILAPANTA_CRISTIAN PAUL SIMBANA PILAPANTA</v>
          </cell>
          <cell r="L7787" t="str">
            <v>AV DE LA PRENSA Y ZAMORA CASA AMARILLA DE 1 PISO Referencias ATRAS DEL INSTITUTO LA CORDILLERA</v>
          </cell>
        </row>
        <row r="7788">
          <cell r="A7788" t="str">
            <v>2490921</v>
          </cell>
          <cell r="B7788">
            <v>508214</v>
          </cell>
          <cell r="C7788" t="str">
            <v>2490921</v>
          </cell>
          <cell r="D7788" t="str">
            <v>MDELIVERY</v>
          </cell>
          <cell r="E7788" t="str">
            <v>DESPACHO</v>
          </cell>
          <cell r="F7788" t="str">
            <v>NORMAL</v>
          </cell>
          <cell r="G7788" t="str">
            <v>FT83508</v>
          </cell>
          <cell r="H7788">
            <v>44958</v>
          </cell>
          <cell r="I7788" t="str">
            <v>ENTREGADO</v>
          </cell>
          <cell r="J7788">
            <v>44959</v>
          </cell>
          <cell r="K7788" t="str">
            <v>Alejandra Davila_VENTAS DE FERRETERIA Y SERVICIOS ASOCIADOS VEFERSA</v>
          </cell>
          <cell r="L7788" t="str">
            <v>Eloy Alfaro 2009 y Venezuela</v>
          </cell>
        </row>
        <row r="7789">
          <cell r="A7789" t="str">
            <v>2490922</v>
          </cell>
          <cell r="B7789">
            <v>508215</v>
          </cell>
          <cell r="C7789" t="str">
            <v>2490922</v>
          </cell>
          <cell r="D7789" t="str">
            <v>MDELIVERY</v>
          </cell>
          <cell r="E7789" t="str">
            <v>DESPACHO</v>
          </cell>
          <cell r="F7789" t="str">
            <v>NORMAL</v>
          </cell>
          <cell r="G7789" t="str">
            <v>FT83510</v>
          </cell>
          <cell r="H7789">
            <v>44958</v>
          </cell>
          <cell r="I7789" t="str">
            <v>ENTREGADO</v>
          </cell>
          <cell r="J7789">
            <v>44959</v>
          </cell>
          <cell r="K7789" t="str">
            <v xml:space="preserve">Gina Indacochea_TECFARONI S A </v>
          </cell>
          <cell r="L7789" t="str">
            <v xml:space="preserve"> Av Juan Tanca Marengo km 0 5 Esquina Empresa Automotriz Accesorios frente a gasolinera </v>
          </cell>
        </row>
        <row r="7790">
          <cell r="A7790" t="str">
            <v>2490923</v>
          </cell>
          <cell r="B7790">
            <v>508216</v>
          </cell>
          <cell r="C7790" t="str">
            <v>2490923</v>
          </cell>
          <cell r="D7790" t="str">
            <v>MDELIVERY</v>
          </cell>
          <cell r="E7790" t="str">
            <v>DESPACHO</v>
          </cell>
          <cell r="F7790" t="str">
            <v>NORMAL</v>
          </cell>
          <cell r="G7790" t="str">
            <v>FT83529</v>
          </cell>
          <cell r="H7790">
            <v>44958</v>
          </cell>
          <cell r="I7790" t="str">
            <v>ENTREGADO</v>
          </cell>
          <cell r="J7790">
            <v>44960</v>
          </cell>
          <cell r="K7790" t="str">
            <v xml:space="preserve">JESUS CRESPO_COMERCIALIZADORA TRAMA COLOR MULTITEXTIL CIA LTDA </v>
          </cell>
          <cell r="L7790" t="str">
            <v>POMASQUI AUTOPISTA MANUEL CORDOVA GALARZA N3 843 ENTRADA DE GALPONES MADEVAL</v>
          </cell>
        </row>
        <row r="7791">
          <cell r="A7791" t="str">
            <v>2490926</v>
          </cell>
          <cell r="B7791">
            <v>508217</v>
          </cell>
          <cell r="C7791" t="str">
            <v>2490926</v>
          </cell>
          <cell r="D7791" t="str">
            <v>MDELIVERY</v>
          </cell>
          <cell r="E7791" t="str">
            <v>DESPACHO</v>
          </cell>
          <cell r="F7791" t="str">
            <v>NORMAL</v>
          </cell>
          <cell r="G7791" t="str">
            <v>FT83511</v>
          </cell>
          <cell r="H7791">
            <v>44958</v>
          </cell>
          <cell r="I7791" t="str">
            <v>ENTREGADO</v>
          </cell>
          <cell r="J7791">
            <v>44959</v>
          </cell>
          <cell r="K7791" t="str">
            <v xml:space="preserve">Victor Garzon PeNaherrera_SERVIENTREGA ECUADOR S A </v>
          </cell>
          <cell r="L7791" t="str">
            <v>Av Juan Tanca Marengo y Dr Camilo Ponce Enrique</v>
          </cell>
        </row>
        <row r="7792">
          <cell r="A7792" t="str">
            <v>2490956</v>
          </cell>
          <cell r="B7792">
            <v>508218</v>
          </cell>
          <cell r="C7792" t="str">
            <v>2490956</v>
          </cell>
          <cell r="D7792" t="str">
            <v>MDELIVERY</v>
          </cell>
          <cell r="E7792" t="str">
            <v>DESPACHO</v>
          </cell>
          <cell r="F7792" t="str">
            <v>NORMAL</v>
          </cell>
          <cell r="G7792" t="str">
            <v>FT83519</v>
          </cell>
          <cell r="H7792">
            <v>44958</v>
          </cell>
          <cell r="I7792" t="str">
            <v>ENTREGADO</v>
          </cell>
          <cell r="J7792">
            <v>44959</v>
          </cell>
          <cell r="K7792" t="str">
            <v>LENIN GUAMAN_JACQUELINE RANDY DOMINGUEZ LEIVA</v>
          </cell>
          <cell r="L7792" t="str">
            <v>TORIBIO MONTES Y DANIEL HIDALGO CASA N27 07</v>
          </cell>
        </row>
        <row r="7793">
          <cell r="A7793" t="str">
            <v>2490960</v>
          </cell>
          <cell r="B7793">
            <v>508219</v>
          </cell>
          <cell r="C7793" t="str">
            <v>2490960</v>
          </cell>
          <cell r="D7793" t="str">
            <v>MDELIVERY</v>
          </cell>
          <cell r="E7793" t="str">
            <v>DESPACHO</v>
          </cell>
          <cell r="F7793" t="str">
            <v>NORMAL</v>
          </cell>
          <cell r="G7793" t="str">
            <v>FT83518</v>
          </cell>
          <cell r="H7793">
            <v>44958</v>
          </cell>
          <cell r="I7793" t="str">
            <v>ENTREGADO</v>
          </cell>
          <cell r="J7793">
            <v>44959</v>
          </cell>
          <cell r="K7793" t="str">
            <v xml:space="preserve">STALIN FLORES_AQUAGREEN S A </v>
          </cell>
          <cell r="L7793" t="str">
            <v>av 6 de diciembre y whimper edificio cosideco piso 4</v>
          </cell>
        </row>
        <row r="7794">
          <cell r="A7794" t="str">
            <v>2490964</v>
          </cell>
          <cell r="B7794">
            <v>508220</v>
          </cell>
          <cell r="C7794" t="str">
            <v>2490964</v>
          </cell>
          <cell r="D7794" t="str">
            <v>MDELIVERY</v>
          </cell>
          <cell r="E7794" t="str">
            <v>DESPACHO</v>
          </cell>
          <cell r="F7794" t="str">
            <v>NORMAL</v>
          </cell>
          <cell r="G7794" t="str">
            <v>031080002490964</v>
          </cell>
          <cell r="H7794">
            <v>44958</v>
          </cell>
          <cell r="I7794" t="str">
            <v>ENTREGADO</v>
          </cell>
          <cell r="J7794">
            <v>44959</v>
          </cell>
          <cell r="K7794" t="str">
            <v>DANNY DEL SALTO FABIAN GUERRERO_DARWIN GEOVANNY MORALES MACHADO</v>
          </cell>
          <cell r="L7794" t="str">
            <v>CALLE CHILE 03 30 Y URUGUAL CIUDADELA INGAHURCO EDIFICIO DE 3 PISOS LATITUD 1 25073593</v>
          </cell>
        </row>
        <row r="7795">
          <cell r="A7795" t="str">
            <v>2490965</v>
          </cell>
          <cell r="B7795">
            <v>508221</v>
          </cell>
          <cell r="C7795" t="str">
            <v>2490965</v>
          </cell>
          <cell r="D7795" t="str">
            <v>MDELIVERY</v>
          </cell>
          <cell r="E7795" t="str">
            <v>DESPACHO</v>
          </cell>
          <cell r="F7795" t="str">
            <v>NORMAL</v>
          </cell>
          <cell r="G7795" t="str">
            <v>FT83509</v>
          </cell>
          <cell r="H7795">
            <v>44958</v>
          </cell>
          <cell r="I7795" t="str">
            <v>ENTREGADO</v>
          </cell>
          <cell r="J7795">
            <v>44959</v>
          </cell>
          <cell r="K7795" t="str">
            <v>CARLOS JIMENEZ_ECUAPRIMAS</v>
          </cell>
          <cell r="L7795" t="str">
            <v xml:space="preserve">BELLAVISTA MZ 20 SL 23 y PERRONE GALARZA ATRaS DE IDEAL ALAMBREC distribuidora Romero Reyes </v>
          </cell>
        </row>
        <row r="7796">
          <cell r="A7796" t="str">
            <v>2490966</v>
          </cell>
          <cell r="B7796">
            <v>508222</v>
          </cell>
          <cell r="C7796" t="str">
            <v>2490966</v>
          </cell>
          <cell r="D7796" t="str">
            <v>MDELIVERY</v>
          </cell>
          <cell r="E7796" t="str">
            <v>DESPACHO</v>
          </cell>
          <cell r="F7796" t="str">
            <v>NORMAL</v>
          </cell>
          <cell r="G7796" t="str">
            <v>IC6302</v>
          </cell>
          <cell r="H7796">
            <v>44958</v>
          </cell>
          <cell r="I7796" t="str">
            <v>ENTREGADO</v>
          </cell>
          <cell r="J7796">
            <v>44959</v>
          </cell>
          <cell r="K7796" t="str">
            <v>VERONICA INIGUEZ_MUTUALISTA DE AHORRO Y CREDITO PARA LA VIVIENDA AZUAY</v>
          </cell>
          <cell r="L7796" t="str">
            <v>HERMANO MIGUEL SN Y BOLIVAR ESQUINA MUTUALISTA AZUAY CUENCA AZUAY</v>
          </cell>
        </row>
        <row r="7797">
          <cell r="A7797" t="str">
            <v>2490967</v>
          </cell>
          <cell r="B7797">
            <v>508223</v>
          </cell>
          <cell r="C7797" t="str">
            <v>2490967</v>
          </cell>
          <cell r="D7797" t="str">
            <v>MDELIVERY</v>
          </cell>
          <cell r="E7797" t="str">
            <v>DESPACHO</v>
          </cell>
          <cell r="F7797" t="str">
            <v>NORMAL</v>
          </cell>
          <cell r="G7797" t="str">
            <v>FT83517</v>
          </cell>
          <cell r="H7797">
            <v>44958</v>
          </cell>
          <cell r="I7797" t="str">
            <v>ENTREGADO</v>
          </cell>
          <cell r="J7797">
            <v>44959</v>
          </cell>
          <cell r="K7797" t="str">
            <v>ANDREA VILLACRES_AIG METROPOLITANA CIA DE SEGUROS Y REASEGUROS S A</v>
          </cell>
          <cell r="L7797" t="str">
            <v>PICHINCHA QUITO AVDA BRASIL 293 Y GRANADO CENTENO Edificio IACA AIG Ecuador</v>
          </cell>
        </row>
        <row r="7798">
          <cell r="A7798" t="str">
            <v>9693</v>
          </cell>
          <cell r="B7798">
            <v>508184</v>
          </cell>
          <cell r="C7798" t="str">
            <v>9693</v>
          </cell>
          <cell r="D7798" t="str">
            <v>DEGSO</v>
          </cell>
          <cell r="E7798" t="str">
            <v>DESPACHO</v>
          </cell>
          <cell r="F7798" t="str">
            <v>NORMAL</v>
          </cell>
          <cell r="G7798" t="str">
            <v>FT83545</v>
          </cell>
          <cell r="H7798">
            <v>44958</v>
          </cell>
          <cell r="I7798" t="str">
            <v>ENTREGADO</v>
          </cell>
          <cell r="J7798">
            <v>44960</v>
          </cell>
          <cell r="K7798" t="str">
            <v>CONSORCIO PETROLERO BLOQUE 17</v>
          </cell>
          <cell r="L7798" t="str">
            <v>DIRECCION DE BODEGA QUITO “C. C. ELOY ALFARO NORTE, BODEGA NO.13 CALLE N60-82 Y AV. ELOY ALFARO, UNA CUADRA AL NORTE DE LA AV. JUAN MOLINEROS</v>
          </cell>
        </row>
        <row r="7799">
          <cell r="A7799" t="str">
            <v>9694</v>
          </cell>
          <cell r="B7799">
            <v>508185</v>
          </cell>
          <cell r="C7799" t="str">
            <v>9694</v>
          </cell>
          <cell r="D7799" t="str">
            <v>DEGSO</v>
          </cell>
          <cell r="E7799" t="str">
            <v>DESPACHO</v>
          </cell>
          <cell r="F7799" t="str">
            <v>NORMAL</v>
          </cell>
          <cell r="G7799" t="str">
            <v>FT83546</v>
          </cell>
          <cell r="H7799">
            <v>44958</v>
          </cell>
          <cell r="I7799" t="str">
            <v>ENTREGADO</v>
          </cell>
          <cell r="J7799">
            <v>44960</v>
          </cell>
          <cell r="K7799" t="str">
            <v>ANDES PETROLEUM ECUADOR LTD.</v>
          </cell>
          <cell r="L7799" t="str">
            <v>DIRECCION DE BODEGA QUITO “C. C. ELOY ALFARO NORTE, BODEGA NO.13 CALLE N60-82 Y AV. ELOY ALFARO, UNA CUADRA AL NORTE DE LA AV. JUAN MOLINEROS</v>
          </cell>
        </row>
        <row r="7800">
          <cell r="A7800" t="str">
            <v>9695</v>
          </cell>
          <cell r="B7800">
            <v>508186</v>
          </cell>
          <cell r="C7800" t="str">
            <v>9695</v>
          </cell>
          <cell r="D7800" t="str">
            <v>DEGSO</v>
          </cell>
          <cell r="E7800" t="str">
            <v>DESPACHO</v>
          </cell>
          <cell r="F7800" t="str">
            <v>NORMAL</v>
          </cell>
          <cell r="G7800" t="str">
            <v>FT83547</v>
          </cell>
          <cell r="H7800">
            <v>44958</v>
          </cell>
          <cell r="I7800" t="str">
            <v>ENTREGADO</v>
          </cell>
          <cell r="J7800">
            <v>44964</v>
          </cell>
          <cell r="K7800" t="str">
            <v>CONSORCIO PETROLERO BLOQUE 17</v>
          </cell>
          <cell r="L7800" t="str">
            <v>DIRECCION DE BODEGA QUITO “C. C. ELOY ALFARO NORTE, BODEGA NO.13 CALLE N60-82 Y AV. ELOY ALFARO, UNA CUADRA AL NORTE DE LA AV. JUAN MOLINEROS</v>
          </cell>
        </row>
        <row r="7801">
          <cell r="A7801" t="str">
            <v>23-241</v>
          </cell>
          <cell r="B7801">
            <v>508168</v>
          </cell>
          <cell r="C7801" t="str">
            <v>23-241</v>
          </cell>
          <cell r="D7801" t="str">
            <v>VENTURA</v>
          </cell>
          <cell r="E7801" t="str">
            <v>DESPACHO</v>
          </cell>
          <cell r="F7801" t="str">
            <v>NORMAL</v>
          </cell>
          <cell r="G7801" t="str">
            <v>031002004231309</v>
          </cell>
          <cell r="H7801">
            <v>44958</v>
          </cell>
          <cell r="I7801" t="str">
            <v>ENTREGADO</v>
          </cell>
          <cell r="J7801">
            <v>44959</v>
          </cell>
          <cell r="K7801" t="str">
            <v>ASSA MANTA</v>
          </cell>
          <cell r="L7801" t="str">
            <v>AV 4 DE NOVIEMBRE ENTRE CALLES 311 Y  312</v>
          </cell>
        </row>
        <row r="7802">
          <cell r="A7802" t="str">
            <v>23-251</v>
          </cell>
          <cell r="B7802">
            <v>508169</v>
          </cell>
          <cell r="C7802" t="str">
            <v>23-251</v>
          </cell>
          <cell r="D7802" t="str">
            <v>VENTURA</v>
          </cell>
          <cell r="E7802" t="str">
            <v>DESPACHO</v>
          </cell>
          <cell r="F7802" t="str">
            <v>NORMAL</v>
          </cell>
          <cell r="G7802" t="str">
            <v>IC6289</v>
          </cell>
          <cell r="H7802">
            <v>44958</v>
          </cell>
          <cell r="I7802" t="str">
            <v>ENTREGADO</v>
          </cell>
          <cell r="J7802">
            <v>44959</v>
          </cell>
          <cell r="K7802" t="str">
            <v>PROAUTO C.A. CUENCA</v>
          </cell>
          <cell r="L7802" t="str">
            <v>AV. GIL RAMIREZ DAVALOS Y TURUHAYCO</v>
          </cell>
        </row>
        <row r="7803">
          <cell r="A7803" t="str">
            <v>23-246</v>
          </cell>
          <cell r="B7803">
            <v>508170</v>
          </cell>
          <cell r="C7803" t="str">
            <v>23-246</v>
          </cell>
          <cell r="D7803" t="str">
            <v>VENTURA</v>
          </cell>
          <cell r="E7803" t="str">
            <v>DESPACHO</v>
          </cell>
          <cell r="F7803" t="str">
            <v>NORMAL</v>
          </cell>
          <cell r="G7803" t="str">
            <v>FT83561</v>
          </cell>
          <cell r="H7803">
            <v>44958</v>
          </cell>
          <cell r="I7803" t="str">
            <v>ENTREGADO</v>
          </cell>
          <cell r="J7803">
            <v>44959</v>
          </cell>
          <cell r="K7803" t="str">
            <v>E. MAULME C.A. GYE</v>
          </cell>
          <cell r="L7803" t="str">
            <v xml:space="preserve">AV DE LAS AMERICAS 601 Y CALLE 13 </v>
          </cell>
        </row>
        <row r="7804">
          <cell r="A7804" t="str">
            <v>23-252</v>
          </cell>
          <cell r="B7804">
            <v>508171</v>
          </cell>
          <cell r="C7804" t="str">
            <v>23-252</v>
          </cell>
          <cell r="D7804" t="str">
            <v>VENTURA</v>
          </cell>
          <cell r="E7804" t="str">
            <v>DESPACHO</v>
          </cell>
          <cell r="F7804" t="str">
            <v>NORMAL</v>
          </cell>
          <cell r="G7804" t="str">
            <v>FT83570</v>
          </cell>
          <cell r="H7804">
            <v>44958</v>
          </cell>
          <cell r="I7804" t="str">
            <v>ENTREGADO</v>
          </cell>
          <cell r="J7804">
            <v>44959</v>
          </cell>
          <cell r="K7804" t="str">
            <v>PROAUTO QUITO</v>
          </cell>
          <cell r="L7804" t="str">
            <v>AV. ELOY ALFARO Y RUSIA</v>
          </cell>
        </row>
        <row r="7805">
          <cell r="A7805" t="str">
            <v>23-240</v>
          </cell>
          <cell r="B7805">
            <v>508172</v>
          </cell>
          <cell r="C7805" t="str">
            <v>23-240</v>
          </cell>
          <cell r="D7805" t="str">
            <v>VENTURA</v>
          </cell>
          <cell r="E7805" t="str">
            <v>DESPACHO</v>
          </cell>
          <cell r="F7805" t="str">
            <v>NORMAL</v>
          </cell>
          <cell r="G7805" t="str">
            <v>FT83572</v>
          </cell>
          <cell r="H7805">
            <v>44958</v>
          </cell>
          <cell r="I7805" t="str">
            <v>ENTREGADO</v>
          </cell>
          <cell r="J7805">
            <v>44959</v>
          </cell>
          <cell r="K7805" t="str">
            <v>ASSA CUMBAYA</v>
          </cell>
          <cell r="L7805" t="str">
            <v>AV INTEROCEANICA Y PASAJE LEONIDAS PLAZA</v>
          </cell>
        </row>
        <row r="7806">
          <cell r="A7806" t="str">
            <v>23-243</v>
          </cell>
          <cell r="B7806">
            <v>508173</v>
          </cell>
          <cell r="C7806" t="str">
            <v>23-243</v>
          </cell>
          <cell r="D7806" t="str">
            <v>VENTURA</v>
          </cell>
          <cell r="E7806" t="str">
            <v>DESPACHO</v>
          </cell>
          <cell r="F7806" t="str">
            <v>NORMAL</v>
          </cell>
          <cell r="G7806" t="str">
            <v>FT83559</v>
          </cell>
          <cell r="H7806">
            <v>44958</v>
          </cell>
          <cell r="I7806" t="str">
            <v>ENTREGADO</v>
          </cell>
          <cell r="J7806">
            <v>44959</v>
          </cell>
          <cell r="K7806" t="str">
            <v>ASSA RIOBAMBA</v>
          </cell>
          <cell r="L7806" t="str">
            <v>AV. DE LA PRENSA 45-86 Y AV. MANUEL ELICIO FLOR</v>
          </cell>
        </row>
        <row r="7807">
          <cell r="A7807" t="str">
            <v>23-242</v>
          </cell>
          <cell r="B7807">
            <v>508174</v>
          </cell>
          <cell r="C7807" t="str">
            <v>23-242</v>
          </cell>
          <cell r="D7807" t="str">
            <v>VENTURA</v>
          </cell>
          <cell r="E7807" t="str">
            <v>DESPACHO</v>
          </cell>
          <cell r="F7807" t="str">
            <v>NORMAL</v>
          </cell>
          <cell r="G7807" t="str">
            <v>FT83493</v>
          </cell>
          <cell r="H7807">
            <v>44958</v>
          </cell>
          <cell r="I7807" t="str">
            <v>ENTREGADO</v>
          </cell>
          <cell r="J7807">
            <v>44959</v>
          </cell>
          <cell r="K7807" t="str">
            <v>ASSA MIRAFLORES</v>
          </cell>
          <cell r="L7807" t="str">
            <v>AV FRANCISCO FLOR Y BOLIVAR</v>
          </cell>
        </row>
        <row r="7808">
          <cell r="A7808" t="str">
            <v>23-244</v>
          </cell>
          <cell r="B7808">
            <v>508175</v>
          </cell>
          <cell r="C7808" t="str">
            <v>23-244</v>
          </cell>
          <cell r="D7808" t="str">
            <v>VENTURA</v>
          </cell>
          <cell r="E7808" t="str">
            <v>DESPACHO</v>
          </cell>
          <cell r="F7808" t="str">
            <v>NORMAL</v>
          </cell>
          <cell r="G7808" t="str">
            <v>FT83563</v>
          </cell>
          <cell r="H7808">
            <v>44958</v>
          </cell>
          <cell r="I7808" t="str">
            <v>ENTREGADO</v>
          </cell>
          <cell r="J7808">
            <v>44959</v>
          </cell>
          <cell r="K7808" t="str">
            <v>ASSA VALLE</v>
          </cell>
          <cell r="L7808" t="str">
            <v>CALLE ISABELA ENTRE AV. SAN LUIS Y AV.GENERAL</v>
          </cell>
        </row>
        <row r="7809">
          <cell r="A7809" t="str">
            <v>23-250</v>
          </cell>
          <cell r="B7809">
            <v>508176</v>
          </cell>
          <cell r="C7809" t="str">
            <v>23-250</v>
          </cell>
          <cell r="D7809" t="str">
            <v>VENTURA</v>
          </cell>
          <cell r="E7809" t="str">
            <v>DESPACHO</v>
          </cell>
          <cell r="F7809" t="str">
            <v>NORMAL</v>
          </cell>
          <cell r="G7809" t="str">
            <v>FT83495</v>
          </cell>
          <cell r="H7809">
            <v>44958</v>
          </cell>
          <cell r="I7809" t="str">
            <v>ENTREGADO</v>
          </cell>
          <cell r="J7809">
            <v>44959</v>
          </cell>
          <cell r="K7809" t="str">
            <v>NORWAGEN</v>
          </cell>
          <cell r="L7809" t="str">
            <v>AV MARIANO ACOSTA # 1 Y LUIS JARAMILLO PEREZ</v>
          </cell>
        </row>
        <row r="7810">
          <cell r="A7810" t="str">
            <v>23-247</v>
          </cell>
          <cell r="B7810">
            <v>508177</v>
          </cell>
          <cell r="C7810" t="str">
            <v>23-247</v>
          </cell>
          <cell r="D7810" t="str">
            <v>VENTURA</v>
          </cell>
          <cell r="E7810" t="str">
            <v>DESPACHO</v>
          </cell>
          <cell r="F7810" t="str">
            <v>NORMAL</v>
          </cell>
          <cell r="G7810" t="str">
            <v>FT83582</v>
          </cell>
          <cell r="H7810">
            <v>44958</v>
          </cell>
          <cell r="I7810" t="str">
            <v>ENTREGADO</v>
          </cell>
          <cell r="J7810">
            <v>44959</v>
          </cell>
          <cell r="K7810" t="str">
            <v>ECUAWAGEN</v>
          </cell>
          <cell r="L7810" t="str">
            <v> AV. DE LOS GRANADOS E14-70 E ISLA MARCHENA.</v>
          </cell>
        </row>
        <row r="7811">
          <cell r="A7811" t="str">
            <v>23-254</v>
          </cell>
          <cell r="B7811">
            <v>508178</v>
          </cell>
          <cell r="C7811" t="str">
            <v>23-254</v>
          </cell>
          <cell r="D7811" t="str">
            <v>VENTURA</v>
          </cell>
          <cell r="E7811" t="str">
            <v>DESPACHO</v>
          </cell>
          <cell r="F7811" t="str">
            <v>NORMAL</v>
          </cell>
          <cell r="G7811" t="str">
            <v>FT83496</v>
          </cell>
          <cell r="H7811">
            <v>44958</v>
          </cell>
          <cell r="I7811" t="str">
            <v>ENTREGADO</v>
          </cell>
          <cell r="J7811">
            <v>44959</v>
          </cell>
          <cell r="K7811" t="str">
            <v>ASSA QUITO SUR</v>
          </cell>
          <cell r="L7811" t="str">
            <v>AV. MALDONADO S12-72 Y PUJILI</v>
          </cell>
        </row>
        <row r="7812">
          <cell r="A7812" t="str">
            <v>23-245</v>
          </cell>
          <cell r="B7812">
            <v>508179</v>
          </cell>
          <cell r="C7812" t="str">
            <v>23-245</v>
          </cell>
          <cell r="D7812" t="str">
            <v>VENTURA</v>
          </cell>
          <cell r="E7812" t="str">
            <v>DESPACHO</v>
          </cell>
          <cell r="F7812" t="str">
            <v>NORMAL</v>
          </cell>
          <cell r="G7812" t="str">
            <v>FT83494</v>
          </cell>
          <cell r="H7812">
            <v>44958</v>
          </cell>
          <cell r="I7812" t="str">
            <v>ENTREGADO</v>
          </cell>
          <cell r="J7812">
            <v>44959</v>
          </cell>
          <cell r="K7812" t="str">
            <v>DISMARKLUB GYE</v>
          </cell>
          <cell r="L7812" t="str">
            <v>AV. CARLOS JULIO AROSEMENA KM 11 ½</v>
          </cell>
        </row>
        <row r="7813">
          <cell r="A7813" t="str">
            <v>23-249</v>
          </cell>
          <cell r="B7813">
            <v>508180</v>
          </cell>
          <cell r="C7813" t="str">
            <v>23-249</v>
          </cell>
          <cell r="D7813" t="str">
            <v>VENTURA</v>
          </cell>
          <cell r="E7813" t="str">
            <v>DESPACHO</v>
          </cell>
          <cell r="F7813" t="str">
            <v>NORMAL</v>
          </cell>
          <cell r="G7813" t="str">
            <v>FT83576</v>
          </cell>
          <cell r="H7813">
            <v>44958</v>
          </cell>
          <cell r="I7813" t="str">
            <v>ENTREGADO</v>
          </cell>
          <cell r="J7813">
            <v>44959</v>
          </cell>
          <cell r="K7813" t="str">
            <v>MUNDO MOTRIZ</v>
          </cell>
          <cell r="L7813" t="str">
            <v>AV. ELOY ALFARO Y DE LAS ANONAS</v>
          </cell>
        </row>
        <row r="7814">
          <cell r="A7814" t="str">
            <v>23-239</v>
          </cell>
          <cell r="B7814">
            <v>508182</v>
          </cell>
          <cell r="C7814" t="str">
            <v>23-239</v>
          </cell>
          <cell r="D7814" t="str">
            <v>VENTURA</v>
          </cell>
          <cell r="E7814" t="str">
            <v>DESPACHO</v>
          </cell>
          <cell r="F7814" t="str">
            <v>NORMAL</v>
          </cell>
          <cell r="G7814" t="str">
            <v>FT83492</v>
          </cell>
          <cell r="H7814">
            <v>44958</v>
          </cell>
          <cell r="I7814" t="str">
            <v>ENTREGADO</v>
          </cell>
          <cell r="J7814">
            <v>44959</v>
          </cell>
          <cell r="K7814" t="str">
            <v>ASSA AMBATO MATRIZ</v>
          </cell>
          <cell r="L7814" t="str">
            <v>AV. ATAHUALPA Y RIO GUAYLLABAMBA</v>
          </cell>
        </row>
        <row r="7815">
          <cell r="A7815" t="str">
            <v>98874739</v>
          </cell>
          <cell r="B7815">
            <v>508135</v>
          </cell>
          <cell r="C7815" t="str">
            <v>98874739</v>
          </cell>
          <cell r="D7815" t="str">
            <v>HYCITE</v>
          </cell>
          <cell r="E7815" t="str">
            <v>DESPACHO</v>
          </cell>
          <cell r="F7815" t="str">
            <v>NORMAL</v>
          </cell>
          <cell r="G7815" t="str">
            <v>ITQ6263</v>
          </cell>
          <cell r="H7815">
            <v>44958</v>
          </cell>
          <cell r="I7815" t="str">
            <v>ENTREGADO</v>
          </cell>
          <cell r="J7815">
            <v>44959</v>
          </cell>
          <cell r="K7815" t="str">
            <v>PROELIS/ KARLA LLANO</v>
          </cell>
          <cell r="L7815" t="str">
            <v>CALLES RIO COFANES Y BARTOLOMA, DE SEGOVIA EDIFICIO ROYAL PRESTIGE PISO 4  DISTRITO METROPOLITANO 170513 PICHINCHA</v>
          </cell>
        </row>
        <row r="7816">
          <cell r="A7816" t="str">
            <v>98874850</v>
          </cell>
          <cell r="B7816">
            <v>508136</v>
          </cell>
          <cell r="C7816" t="str">
            <v>98874850</v>
          </cell>
          <cell r="D7816" t="str">
            <v>HYCITE</v>
          </cell>
          <cell r="E7816" t="str">
            <v>DESPACHO</v>
          </cell>
          <cell r="F7816" t="str">
            <v>NORMAL</v>
          </cell>
          <cell r="G7816" t="str">
            <v>ITQ6264</v>
          </cell>
          <cell r="H7816">
            <v>44958</v>
          </cell>
          <cell r="I7816" t="str">
            <v>ENTREGADO</v>
          </cell>
          <cell r="J7816">
            <v>44959</v>
          </cell>
          <cell r="K7816" t="str">
            <v>IRINA A MOSCOSO SR</v>
          </cell>
          <cell r="L7816" t="str">
            <v>CALLE VERACRUZ N34 90 ENTRE PEDRO BEDON Y AMERICA  RUMIPAMBA 170508 PICHINCHA</v>
          </cell>
        </row>
        <row r="7817">
          <cell r="A7817" t="str">
            <v>98875649</v>
          </cell>
          <cell r="B7817">
            <v>508137</v>
          </cell>
          <cell r="C7817" t="str">
            <v>98875649</v>
          </cell>
          <cell r="D7817" t="str">
            <v>HYCITE</v>
          </cell>
          <cell r="E7817" t="str">
            <v>DESPACHO</v>
          </cell>
          <cell r="F7817" t="str">
            <v>NORMAL</v>
          </cell>
          <cell r="G7817" t="str">
            <v>ITQ6265 / ITQ6730</v>
          </cell>
          <cell r="H7817">
            <v>44958</v>
          </cell>
          <cell r="I7817" t="str">
            <v>ENTREGADO</v>
          </cell>
          <cell r="J7817">
            <v>44966</v>
          </cell>
          <cell r="K7817" t="str">
            <v>DIANA PEREIRA</v>
          </cell>
          <cell r="L7817" t="str">
            <v>DIRECCION Y REFERENCIAS: AV. REPÚBLICA DEL SALVADOR N35-104 Y PORTUGAL EDIFICIO TWIN TOWERS TORRE 2 OFICINA 1G, PROVINCIA: PICHINCHA, CANTON: QUITO, PARROQUIA: QUITO DISTRITO METROPOLITANO, LOCALIDAD:</v>
          </cell>
        </row>
        <row r="7818">
          <cell r="A7818" t="str">
            <v>98875677</v>
          </cell>
          <cell r="B7818">
            <v>508138</v>
          </cell>
          <cell r="C7818" t="str">
            <v>98875677</v>
          </cell>
          <cell r="D7818" t="str">
            <v>HYCITE</v>
          </cell>
          <cell r="E7818" t="str">
            <v>DESPACHO</v>
          </cell>
          <cell r="F7818" t="str">
            <v>NORMAL</v>
          </cell>
          <cell r="G7818" t="str">
            <v>ITQ6266</v>
          </cell>
          <cell r="H7818">
            <v>44958</v>
          </cell>
          <cell r="I7818" t="str">
            <v>ENTREGADO</v>
          </cell>
          <cell r="J7818">
            <v>44959</v>
          </cell>
          <cell r="K7818" t="str">
            <v>VICTOR GUERRERO</v>
          </cell>
          <cell r="L7818" t="str">
            <v>AV MARISOL SUCRE Y FCO LOPEZ PLAN CONJUNTO CHILLOGALLO B30 2 A QUITO / PLAN CONJUNTO CHILLOGALLO CHILLOGALLO 170602 PICHINCHA</v>
          </cell>
        </row>
        <row r="7819">
          <cell r="A7819" t="str">
            <v>98876195</v>
          </cell>
          <cell r="B7819">
            <v>508139</v>
          </cell>
          <cell r="C7819" t="str">
            <v>98876195</v>
          </cell>
          <cell r="D7819" t="str">
            <v>HYCITE</v>
          </cell>
          <cell r="E7819" t="str">
            <v>DESPACHO</v>
          </cell>
          <cell r="F7819" t="str">
            <v>NORMAL</v>
          </cell>
          <cell r="G7819" t="str">
            <v>031002004229600</v>
          </cell>
          <cell r="H7819">
            <v>44958</v>
          </cell>
          <cell r="I7819" t="str">
            <v>ENTREGADO</v>
          </cell>
          <cell r="J7819">
            <v>44961</v>
          </cell>
          <cell r="K7819" t="str">
            <v>JUAN ZAPATA</v>
          </cell>
          <cell r="L7819" t="str">
            <v>AV. ISIDRO AYORA, CIRCUNVALACION GASOLINERA PRIMAX MINI MARKET EL KING CATAMAYO / TRAPICHILLO CATAMAYO 110202 LOJA</v>
          </cell>
        </row>
        <row r="7820">
          <cell r="A7820" t="str">
            <v>98876598</v>
          </cell>
          <cell r="B7820">
            <v>508140</v>
          </cell>
          <cell r="C7820" t="str">
            <v>98876598</v>
          </cell>
          <cell r="D7820" t="str">
            <v>HYCITE</v>
          </cell>
          <cell r="E7820" t="str">
            <v>DESPACHO</v>
          </cell>
          <cell r="F7820" t="str">
            <v>NORMAL</v>
          </cell>
          <cell r="G7820" t="str">
            <v>ITQ6267</v>
          </cell>
          <cell r="H7820">
            <v>44958</v>
          </cell>
          <cell r="I7820" t="str">
            <v>ENTREGADO</v>
          </cell>
          <cell r="J7820">
            <v>44959</v>
          </cell>
          <cell r="K7820" t="str">
            <v>CESAR A VILLACIS CV</v>
          </cell>
          <cell r="L7820" t="str">
            <v>AV GALO PLAZA LASSO N50-186 Y JOSE R BUSTAMANTE  KENNEDY 170302 PICHINCHA</v>
          </cell>
        </row>
        <row r="7821">
          <cell r="A7821" t="str">
            <v>98878697</v>
          </cell>
          <cell r="B7821">
            <v>508141</v>
          </cell>
          <cell r="C7821" t="str">
            <v>98878697</v>
          </cell>
          <cell r="D7821" t="str">
            <v>HYCITE</v>
          </cell>
          <cell r="E7821" t="str">
            <v>DESPACHO</v>
          </cell>
          <cell r="F7821" t="str">
            <v>NORMAL</v>
          </cell>
          <cell r="G7821" t="str">
            <v>ITQ6268</v>
          </cell>
          <cell r="H7821">
            <v>44958</v>
          </cell>
          <cell r="I7821" t="str">
            <v>ENTREGADO</v>
          </cell>
          <cell r="J7821">
            <v>44959</v>
          </cell>
          <cell r="K7821" t="str">
            <v>FANNY BAUTISTA</v>
          </cell>
          <cell r="L7821" t="str">
            <v>MARIANO PAREDES NO 72 240 DIEGO DE VASQUEZ EDIFICIO TORRE DAVID DPTO 4A QUITO//PONCEANO COTOCOCALLO 170310 PICHINCHA</v>
          </cell>
        </row>
        <row r="7822">
          <cell r="A7822" t="str">
            <v>98881573</v>
          </cell>
          <cell r="B7822">
            <v>508142</v>
          </cell>
          <cell r="C7822" t="str">
            <v>98881573</v>
          </cell>
          <cell r="D7822" t="str">
            <v>HYCITE</v>
          </cell>
          <cell r="E7822" t="str">
            <v>DESPACHO</v>
          </cell>
          <cell r="F7822" t="str">
            <v>NORMAL</v>
          </cell>
          <cell r="G7822" t="str">
            <v>ITQ6269</v>
          </cell>
          <cell r="H7822">
            <v>44958</v>
          </cell>
          <cell r="I7822" t="str">
            <v>ENTREGADO</v>
          </cell>
          <cell r="J7822">
            <v>44959</v>
          </cell>
          <cell r="K7822" t="str">
            <v>NESTOR MORA</v>
          </cell>
          <cell r="L7822" t="str">
            <v>JOSE RAFAEL BUSTAMANTE Y JOSE RAFAEL DEL GADO CASA #OE1-75 RESTAURANTE LOS CEVICH QUITO / CENTRAL PIFO 170906 PICHINCHA</v>
          </cell>
        </row>
        <row r="7823">
          <cell r="A7823" t="str">
            <v>98885821</v>
          </cell>
          <cell r="B7823">
            <v>508143</v>
          </cell>
          <cell r="C7823" t="str">
            <v>98885821</v>
          </cell>
          <cell r="D7823" t="str">
            <v>HYCITE</v>
          </cell>
          <cell r="E7823" t="str">
            <v>DESPACHO</v>
          </cell>
          <cell r="F7823" t="str">
            <v>NORMAL</v>
          </cell>
          <cell r="G7823" t="str">
            <v>ITQ6288 / ITQ6649</v>
          </cell>
          <cell r="H7823">
            <v>44958</v>
          </cell>
          <cell r="I7823" t="str">
            <v>ENTREGADO</v>
          </cell>
          <cell r="J7823">
            <v>44965</v>
          </cell>
          <cell r="K7823" t="str">
            <v>PAOLA GUALOTUÑA</v>
          </cell>
          <cell r="L7823" t="str">
            <v>AV REPUBLICA &amp; INGLATERRA EDIFICION KYOTO PROVINCIA: PICHINCHA CANTON: QUITO PARROQUIA: IÑAQUITO LOCALIDAD: IÑAQUITO</v>
          </cell>
        </row>
        <row r="7824">
          <cell r="A7824" t="str">
            <v>98885890</v>
          </cell>
          <cell r="B7824">
            <v>508144</v>
          </cell>
          <cell r="C7824" t="str">
            <v>98885890</v>
          </cell>
          <cell r="D7824" t="str">
            <v>HYCITE</v>
          </cell>
          <cell r="E7824" t="str">
            <v>DESPACHO</v>
          </cell>
          <cell r="F7824" t="str">
            <v>NORMAL</v>
          </cell>
          <cell r="G7824" t="str">
            <v>ITQ6270</v>
          </cell>
          <cell r="H7824">
            <v>44958</v>
          </cell>
          <cell r="I7824" t="str">
            <v>ENTREGADO</v>
          </cell>
          <cell r="J7824">
            <v>44959</v>
          </cell>
          <cell r="K7824" t="str">
            <v>CARMEN GUERRERO HURTADO</v>
          </cell>
          <cell r="L7824" t="str">
            <v>CALLE N87A - OE 3-207 CALLE N87A - OE 3-207 QUITO // LA JOSEFINA CARLENEN 170135 PICHINCHA</v>
          </cell>
        </row>
        <row r="7825">
          <cell r="A7825" t="str">
            <v>98886552</v>
          </cell>
          <cell r="B7825">
            <v>508145</v>
          </cell>
          <cell r="C7825" t="str">
            <v>98886552</v>
          </cell>
          <cell r="D7825" t="str">
            <v>HYCITE</v>
          </cell>
          <cell r="E7825" t="str">
            <v>DESPACHO</v>
          </cell>
          <cell r="F7825" t="str">
            <v>NORMAL</v>
          </cell>
          <cell r="G7825" t="str">
            <v>ITQ6271</v>
          </cell>
          <cell r="H7825">
            <v>44958</v>
          </cell>
          <cell r="I7825" t="str">
            <v>ENTREGADO</v>
          </cell>
          <cell r="J7825">
            <v>44960</v>
          </cell>
          <cell r="K7825" t="str">
            <v>XIMENA OREJUELA</v>
          </cell>
          <cell r="L7825" t="str">
            <v>U98 SANTA MONICA ALTA CALLE HUAYNACAPAC OE 5379 QUITO//SANTA MONICA CONOCOTO 170801 PICHINCHA</v>
          </cell>
        </row>
        <row r="7826">
          <cell r="A7826" t="str">
            <v>98886664</v>
          </cell>
          <cell r="B7826">
            <v>508146</v>
          </cell>
          <cell r="C7826" t="str">
            <v>98886664</v>
          </cell>
          <cell r="D7826" t="str">
            <v>HYCITE</v>
          </cell>
          <cell r="E7826" t="str">
            <v>DESPACHO</v>
          </cell>
          <cell r="F7826" t="str">
            <v>NORMAL</v>
          </cell>
          <cell r="G7826" t="str">
            <v>031002004229601</v>
          </cell>
          <cell r="H7826">
            <v>44958</v>
          </cell>
          <cell r="I7826" t="str">
            <v>ENTREGADO</v>
          </cell>
          <cell r="J7826">
            <v>44959</v>
          </cell>
          <cell r="K7826" t="str">
            <v>EDILMA MERO</v>
          </cell>
          <cell r="L7826" t="str">
            <v>AV 103 ENTRE CALLE 114 Y 115 REFERENCIA MERCADO LOS ESTEROS MANTA / NORTE LOS ESTEROS 130203 MANABI</v>
          </cell>
        </row>
        <row r="7827">
          <cell r="A7827" t="str">
            <v>98887700</v>
          </cell>
          <cell r="B7827">
            <v>508147</v>
          </cell>
          <cell r="C7827" t="str">
            <v>98887700</v>
          </cell>
          <cell r="D7827" t="str">
            <v>HYCITE</v>
          </cell>
          <cell r="E7827" t="str">
            <v>DESPACHO</v>
          </cell>
          <cell r="F7827" t="str">
            <v>NORMAL</v>
          </cell>
          <cell r="G7827" t="str">
            <v>031002004229602</v>
          </cell>
          <cell r="H7827">
            <v>44958</v>
          </cell>
          <cell r="I7827" t="str">
            <v>ENTREGADO</v>
          </cell>
          <cell r="J7827">
            <v>44960</v>
          </cell>
          <cell r="K7827" t="str">
            <v>DOLORES MERA</v>
          </cell>
          <cell r="L7827" t="str">
            <v>ALOY ALFARO Y BALTAZAR AL LADO DEL TRIGORIFICO SAN EDUARDO BALZAR // BALZAR BALZAR 091302 GUAYAS</v>
          </cell>
        </row>
        <row r="7828">
          <cell r="A7828" t="str">
            <v>98887750</v>
          </cell>
          <cell r="B7828">
            <v>508148</v>
          </cell>
          <cell r="C7828" t="str">
            <v>98887750</v>
          </cell>
          <cell r="D7828" t="str">
            <v>HYCITE</v>
          </cell>
          <cell r="E7828" t="str">
            <v>DESPACHO</v>
          </cell>
          <cell r="F7828" t="str">
            <v>NORMAL</v>
          </cell>
          <cell r="G7828" t="str">
            <v>ITQ6272</v>
          </cell>
          <cell r="H7828">
            <v>44958</v>
          </cell>
          <cell r="I7828" t="str">
            <v>ENTREGADO</v>
          </cell>
          <cell r="J7828">
            <v>44960</v>
          </cell>
          <cell r="K7828" t="str">
            <v>HUGO CABEZAS</v>
          </cell>
          <cell r="L7828" t="str">
            <v>CALDAS Y GUAYAQUIL #494, EDIFICIO CALDAS EN EL CENTRO HISTORICO QUITO // SAN BLAS SAN BLAS 170402 PICHINCHA</v>
          </cell>
        </row>
        <row r="7829">
          <cell r="A7829" t="str">
            <v>98887908</v>
          </cell>
          <cell r="B7829">
            <v>508149</v>
          </cell>
          <cell r="C7829" t="str">
            <v>98887908</v>
          </cell>
          <cell r="D7829" t="str">
            <v>HYCITE</v>
          </cell>
          <cell r="E7829" t="str">
            <v>DESPACHO</v>
          </cell>
          <cell r="F7829" t="str">
            <v>NORMAL</v>
          </cell>
          <cell r="G7829" t="str">
            <v>031002004229603</v>
          </cell>
          <cell r="H7829">
            <v>44958</v>
          </cell>
          <cell r="I7829" t="str">
            <v>ENTREGADO</v>
          </cell>
          <cell r="J7829">
            <v>44960</v>
          </cell>
          <cell r="K7829" t="str">
            <v>JULIO CESAR ORELLANA CEDENO</v>
          </cell>
          <cell r="L7829" t="str">
            <v>KM 12 SANTA CECILIA ENTRADA A LA GODINA A 800 METROS VILLA BLANCA TECHO DE ZINC LAGO AGRIO SANTA CECILIA 210205 SUCUMBIOS</v>
          </cell>
        </row>
        <row r="7830">
          <cell r="A7830" t="str">
            <v>98888583</v>
          </cell>
          <cell r="B7830">
            <v>508151</v>
          </cell>
          <cell r="C7830" t="str">
            <v>98888583</v>
          </cell>
          <cell r="D7830" t="str">
            <v>HYCITE</v>
          </cell>
          <cell r="E7830" t="str">
            <v>DESPACHO</v>
          </cell>
          <cell r="F7830" t="str">
            <v>NORMAL</v>
          </cell>
          <cell r="G7830" t="str">
            <v>ITG6273</v>
          </cell>
          <cell r="H7830">
            <v>44958</v>
          </cell>
          <cell r="I7830" t="str">
            <v>ENTREGADO</v>
          </cell>
          <cell r="J7830">
            <v>44963</v>
          </cell>
          <cell r="K7830" t="str">
            <v>NANCY ROSADO</v>
          </cell>
          <cell r="L7830" t="str">
            <v>COOPERATIVA JANETH TORAL I MZA 1995 S/15 GUAYAQUIL // GUAYAQUIL TARQUI 090112 GUAYAS</v>
          </cell>
        </row>
        <row r="7831">
          <cell r="A7831" t="str">
            <v>98890179</v>
          </cell>
          <cell r="B7831">
            <v>508152</v>
          </cell>
          <cell r="C7831" t="str">
            <v>98890179</v>
          </cell>
          <cell r="D7831" t="str">
            <v>HYCITE</v>
          </cell>
          <cell r="E7831" t="str">
            <v>DESPACHO</v>
          </cell>
          <cell r="F7831" t="str">
            <v>NORMAL</v>
          </cell>
          <cell r="G7831" t="str">
            <v>ITQ6274</v>
          </cell>
          <cell r="H7831">
            <v>44958</v>
          </cell>
          <cell r="I7831" t="str">
            <v>ENTREGADO</v>
          </cell>
          <cell r="J7831">
            <v>44959</v>
          </cell>
          <cell r="K7831" t="str">
            <v>RICARDO G ROBALINO SR</v>
          </cell>
          <cell r="L7831" t="str">
            <v>RIO COFANES E 1-53 BARTOLOME SEGOVIA PLAZA DE TOROS A 1 CUADRA DE AV 10 AGOS  JIPIJAPA 170501 PICHINCHA</v>
          </cell>
        </row>
        <row r="7832">
          <cell r="A7832" t="str">
            <v>98890190</v>
          </cell>
          <cell r="B7832">
            <v>508153</v>
          </cell>
          <cell r="C7832" t="str">
            <v>98890190</v>
          </cell>
          <cell r="D7832" t="str">
            <v>HYCITE</v>
          </cell>
          <cell r="E7832" t="str">
            <v>DESPACHO</v>
          </cell>
          <cell r="F7832" t="str">
            <v>NORMAL</v>
          </cell>
          <cell r="G7832" t="str">
            <v>ITQ6275</v>
          </cell>
          <cell r="H7832">
            <v>44958</v>
          </cell>
          <cell r="I7832" t="str">
            <v>ENTREGADO</v>
          </cell>
          <cell r="J7832">
            <v>44959</v>
          </cell>
          <cell r="K7832" t="str">
            <v>RICARDO G ROBALINO SR</v>
          </cell>
          <cell r="L7832" t="str">
            <v>RIO COFANES E 1-53 BARTOLOME SEGOVIA PLAZA DE TOROS A 1 CUADRA DE AV 10 AGOS  JIPIJAPA 170501 PICHINCHA</v>
          </cell>
        </row>
        <row r="7833">
          <cell r="A7833" t="str">
            <v>98890601</v>
          </cell>
          <cell r="B7833">
            <v>508154</v>
          </cell>
          <cell r="C7833" t="str">
            <v>98890601</v>
          </cell>
          <cell r="D7833" t="str">
            <v>HYCITE</v>
          </cell>
          <cell r="E7833" t="str">
            <v>DESPACHO</v>
          </cell>
          <cell r="F7833" t="str">
            <v>NORMAL</v>
          </cell>
          <cell r="G7833" t="str">
            <v>ITQ6276</v>
          </cell>
          <cell r="H7833">
            <v>44958</v>
          </cell>
          <cell r="I7833" t="str">
            <v>ENTREGADO</v>
          </cell>
          <cell r="J7833">
            <v>44959</v>
          </cell>
          <cell r="K7833" t="str">
            <v>ANA SANCHEZ</v>
          </cell>
          <cell r="L7833" t="str">
            <v>JOSE ARGUDO Y PASAJE S22A S22-23 JOSE ARGUDO TRAS COLEGIO MAVE QUITO // SOLAYDA SECTOR 4 SOLANDA 170606 PICHINCHA</v>
          </cell>
        </row>
        <row r="7834">
          <cell r="A7834" t="str">
            <v>98891396</v>
          </cell>
          <cell r="B7834">
            <v>508155</v>
          </cell>
          <cell r="C7834" t="str">
            <v>98891396</v>
          </cell>
          <cell r="D7834" t="str">
            <v>HYCITE</v>
          </cell>
          <cell r="E7834" t="str">
            <v>DESPACHO</v>
          </cell>
          <cell r="F7834" t="str">
            <v>NORMAL</v>
          </cell>
          <cell r="G7834" t="str">
            <v>031002004229605</v>
          </cell>
          <cell r="H7834">
            <v>44958</v>
          </cell>
          <cell r="I7834" t="str">
            <v>ENTREGADO</v>
          </cell>
          <cell r="J7834">
            <v>44959</v>
          </cell>
          <cell r="K7834" t="str">
            <v>BETTY SUAREZ</v>
          </cell>
          <cell r="L7834" t="str">
            <v>RIO ALAJUA # 20 Y PUCAHUAICO TRAS SEDE SOCIAL CASA # 20 AMBATO // NUEVA AMBATO CELIANO MONGE 180206 TUNGURAHUA</v>
          </cell>
        </row>
        <row r="7835">
          <cell r="A7835" t="str">
            <v>98891612</v>
          </cell>
          <cell r="B7835">
            <v>508156</v>
          </cell>
          <cell r="C7835" t="str">
            <v>98891612</v>
          </cell>
          <cell r="D7835" t="str">
            <v>HYCITE</v>
          </cell>
          <cell r="E7835" t="str">
            <v>DESPACHO</v>
          </cell>
          <cell r="F7835" t="str">
            <v>NORMAL</v>
          </cell>
          <cell r="G7835" t="str">
            <v>031002004229606</v>
          </cell>
          <cell r="H7835">
            <v>44958</v>
          </cell>
          <cell r="I7835" t="str">
            <v>ENTREGADO</v>
          </cell>
          <cell r="J7835">
            <v>44959</v>
          </cell>
          <cell r="K7835" t="str">
            <v>CONSUELO CARRANCO</v>
          </cell>
          <cell r="L7835" t="str">
            <v>LUIS JARAMILLO PEREZ FRAY BARTOLOME DE LAS CASAS EN EL DISTRITO DE EDUCACION IBARRA / PIZAL QUITO EL SAGRARIO 100101 IMBABURA</v>
          </cell>
        </row>
        <row r="7836">
          <cell r="A7836" t="str">
            <v>98891689</v>
          </cell>
          <cell r="B7836">
            <v>508157</v>
          </cell>
          <cell r="C7836" t="str">
            <v>98891689</v>
          </cell>
          <cell r="D7836" t="str">
            <v>HYCITE</v>
          </cell>
          <cell r="E7836" t="str">
            <v>DESPACHO</v>
          </cell>
          <cell r="F7836" t="str">
            <v>NORMAL</v>
          </cell>
          <cell r="G7836" t="str">
            <v>ITG6277</v>
          </cell>
          <cell r="H7836">
            <v>44958</v>
          </cell>
          <cell r="I7836" t="str">
            <v>ENTREGADO</v>
          </cell>
          <cell r="J7836">
            <v>44959</v>
          </cell>
          <cell r="K7836" t="str">
            <v>CARLOS RODRIGUEZ</v>
          </cell>
          <cell r="L7836" t="str">
            <v>MZ 19 VILL 19 GUAYAQUIL / 7 LAGOS  XIMENA 090101 GUAYAS</v>
          </cell>
        </row>
        <row r="7837">
          <cell r="A7837" t="str">
            <v>98891710</v>
          </cell>
          <cell r="B7837">
            <v>508158</v>
          </cell>
          <cell r="C7837" t="str">
            <v>98891710</v>
          </cell>
          <cell r="D7837" t="str">
            <v>HYCITE</v>
          </cell>
          <cell r="E7837" t="str">
            <v>DESPACHO</v>
          </cell>
          <cell r="F7837" t="str">
            <v>NORMAL</v>
          </cell>
          <cell r="G7837" t="str">
            <v>031002004229607</v>
          </cell>
          <cell r="H7837">
            <v>44958</v>
          </cell>
          <cell r="I7837" t="str">
            <v>ENTREGADO</v>
          </cell>
          <cell r="J7837">
            <v>44960</v>
          </cell>
          <cell r="K7837" t="str">
            <v>ANA BAEZ</v>
          </cell>
          <cell r="L7837" t="str">
            <v>MENENDEZ Y PELAYO BARCELONA DIAG A LA EMPRESA DE SEG PANTEROSA AMBATO // CIUDADELA ESPAA,A MUACHI LORETO 180102 TUNGURAHUA</v>
          </cell>
        </row>
        <row r="7838">
          <cell r="A7838" t="str">
            <v>98892967</v>
          </cell>
          <cell r="B7838">
            <v>508159</v>
          </cell>
          <cell r="C7838" t="str">
            <v>98892967</v>
          </cell>
          <cell r="D7838" t="str">
            <v>HYCITE</v>
          </cell>
          <cell r="E7838" t="str">
            <v>DESPACHO</v>
          </cell>
          <cell r="F7838" t="str">
            <v>NORMAL</v>
          </cell>
          <cell r="G7838" t="str">
            <v>031002004229608</v>
          </cell>
          <cell r="H7838">
            <v>44958</v>
          </cell>
          <cell r="I7838" t="str">
            <v>ENTREGADO</v>
          </cell>
          <cell r="J7838">
            <v>44964</v>
          </cell>
          <cell r="K7838" t="str">
            <v>JHONNY JAVIER TRELLES ALARCON</v>
          </cell>
          <cell r="L7838" t="str">
            <v>AV JUAN LEON MERA Y CALLE AZUAY PALORA // LA LIBERTAD LA LIBERTAD PALORA 140201 MORONA-SANTIAGO</v>
          </cell>
        </row>
        <row r="7839">
          <cell r="A7839" t="str">
            <v>98893479</v>
          </cell>
          <cell r="B7839">
            <v>508160</v>
          </cell>
          <cell r="C7839" t="str">
            <v>98893479</v>
          </cell>
          <cell r="D7839" t="str">
            <v>HYCITE</v>
          </cell>
          <cell r="E7839" t="str">
            <v>DESPACHO</v>
          </cell>
          <cell r="F7839" t="str">
            <v>NORMAL</v>
          </cell>
          <cell r="G7839" t="str">
            <v>ITQ6278</v>
          </cell>
          <cell r="H7839">
            <v>44958</v>
          </cell>
          <cell r="I7839" t="str">
            <v>ENTREGADO</v>
          </cell>
          <cell r="J7839">
            <v>44959</v>
          </cell>
          <cell r="K7839" t="str">
            <v>DIANA MOROCHO</v>
          </cell>
          <cell r="L7839" t="str">
            <v>AV ABDON CALDERON Y AV PONCE ENRIQUEZ SEMAFORO ESQUINA QUITO//VALLE DE LOS CHILLOS CONOCOTO 170409 PICHINCHA</v>
          </cell>
        </row>
        <row r="7840">
          <cell r="A7840" t="str">
            <v>98893481</v>
          </cell>
          <cell r="B7840">
            <v>508161</v>
          </cell>
          <cell r="C7840" t="str">
            <v>98893481</v>
          </cell>
          <cell r="D7840" t="str">
            <v>HYCITE</v>
          </cell>
          <cell r="E7840" t="str">
            <v>DESPACHO</v>
          </cell>
          <cell r="F7840" t="str">
            <v>NORMAL</v>
          </cell>
          <cell r="G7840" t="str">
            <v>ITQ6279</v>
          </cell>
          <cell r="H7840">
            <v>44958</v>
          </cell>
          <cell r="I7840" t="str">
            <v>ENTREGADO</v>
          </cell>
          <cell r="J7840">
            <v>44959</v>
          </cell>
          <cell r="K7840" t="str">
            <v>OSCAR MAURICIO ANDRADE ACOST</v>
          </cell>
          <cell r="L7840" t="str">
            <v>JULIO TEODORO SALEM N57-181 Y MANUEL GODOY QUITO BARRIO BONANZA KENNEDY 170513 PICHINCHA</v>
          </cell>
        </row>
        <row r="7841">
          <cell r="A7841" t="str">
            <v>98893678</v>
          </cell>
          <cell r="B7841">
            <v>508162</v>
          </cell>
          <cell r="C7841" t="str">
            <v>98893678</v>
          </cell>
          <cell r="D7841" t="str">
            <v>HYCITE</v>
          </cell>
          <cell r="E7841" t="str">
            <v>DESPACHO</v>
          </cell>
          <cell r="F7841" t="str">
            <v>NORMAL</v>
          </cell>
          <cell r="G7841" t="str">
            <v>031002004229609</v>
          </cell>
          <cell r="H7841">
            <v>44958</v>
          </cell>
          <cell r="I7841" t="str">
            <v>ENTREGADO</v>
          </cell>
          <cell r="J7841">
            <v>44959</v>
          </cell>
          <cell r="K7841" t="str">
            <v>ANGEL LAUREANO PISCO CUZME</v>
          </cell>
          <cell r="L7841" t="str">
            <v>AMAZONAS Y EUGENIO ESPEJO LIBRERIA AMAZO FRENTE AL TERMINAL TORRES LA MANA LA MANA LA MANA 050201 COTOPAXI</v>
          </cell>
        </row>
        <row r="7842">
          <cell r="A7842" t="str">
            <v>98894325</v>
          </cell>
          <cell r="B7842">
            <v>508163</v>
          </cell>
          <cell r="C7842" t="str">
            <v>98894325</v>
          </cell>
          <cell r="D7842" t="str">
            <v>HYCITE</v>
          </cell>
          <cell r="E7842" t="str">
            <v>DESPACHO</v>
          </cell>
          <cell r="F7842" t="str">
            <v>NORMAL</v>
          </cell>
          <cell r="G7842" t="str">
            <v>ITG6280</v>
          </cell>
          <cell r="H7842">
            <v>44958</v>
          </cell>
          <cell r="I7842" t="str">
            <v>ENTREGADO</v>
          </cell>
          <cell r="J7842">
            <v>44959</v>
          </cell>
          <cell r="K7842" t="str">
            <v>ROBERT ALVARADO</v>
          </cell>
          <cell r="L7842" t="str">
            <v>URB VERANDA MZ 1201 V48 AV NARCISA DE JESUS GUAYAQUIL// NORTE PASCUALES 090703 GUAYAS</v>
          </cell>
        </row>
        <row r="7843">
          <cell r="A7843" t="str">
            <v>98894997</v>
          </cell>
          <cell r="B7843">
            <v>508164</v>
          </cell>
          <cell r="C7843" t="str">
            <v>98894997</v>
          </cell>
          <cell r="D7843" t="str">
            <v>HYCITE</v>
          </cell>
          <cell r="E7843" t="str">
            <v>DESPACHO</v>
          </cell>
          <cell r="F7843" t="str">
            <v>NORMAL</v>
          </cell>
          <cell r="G7843" t="str">
            <v>ITQ6281</v>
          </cell>
          <cell r="H7843">
            <v>44958</v>
          </cell>
          <cell r="I7843" t="str">
            <v>ENTREGADO</v>
          </cell>
          <cell r="J7843">
            <v>44960</v>
          </cell>
          <cell r="K7843" t="str">
            <v>JUDITH PAEZ</v>
          </cell>
          <cell r="L7843" t="str">
            <v>JAIME CHIRIBAGA N49-164 Y JUAN J PUZMINO CASA 2 PISOS COLOR BEIGE DONDE FUNCIONA QUITO ** LA CONCEPCION LA CONCEPCION 170104 PICHINCHA</v>
          </cell>
        </row>
        <row r="7844">
          <cell r="A7844" t="str">
            <v>98895271</v>
          </cell>
          <cell r="B7844">
            <v>508165</v>
          </cell>
          <cell r="C7844" t="str">
            <v>98895271</v>
          </cell>
          <cell r="D7844" t="str">
            <v>HYCITE</v>
          </cell>
          <cell r="E7844" t="str">
            <v>DESPACHO</v>
          </cell>
          <cell r="F7844" t="str">
            <v>NORMAL</v>
          </cell>
          <cell r="G7844" t="str">
            <v>031002004229610</v>
          </cell>
          <cell r="H7844">
            <v>44958</v>
          </cell>
          <cell r="I7844" t="str">
            <v>ENTREGADO</v>
          </cell>
          <cell r="J7844">
            <v>44959</v>
          </cell>
          <cell r="K7844" t="str">
            <v>PATRICIO HERNAN RUALES SALGADO</v>
          </cell>
          <cell r="L7844" t="str">
            <v>EUGENIO ESPEJO 1703 INTERSEC COLOMBIA CASA ESQUINERA JUNTO AL INST STANFORD RIOBAMBA LIZARZABURU 060111 CHIMBORAZO</v>
          </cell>
        </row>
        <row r="7845">
          <cell r="A7845" t="str">
            <v>98895394</v>
          </cell>
          <cell r="B7845">
            <v>508166</v>
          </cell>
          <cell r="C7845" t="str">
            <v>98895394</v>
          </cell>
          <cell r="D7845" t="str">
            <v>HYCITE</v>
          </cell>
          <cell r="E7845" t="str">
            <v>DESPACHO</v>
          </cell>
          <cell r="F7845" t="str">
            <v>NORMAL</v>
          </cell>
          <cell r="G7845" t="str">
            <v>031002004229611</v>
          </cell>
          <cell r="H7845">
            <v>44958</v>
          </cell>
          <cell r="I7845" t="str">
            <v>ENTREGADO</v>
          </cell>
          <cell r="J7845">
            <v>44960</v>
          </cell>
          <cell r="K7845" t="str">
            <v>LUIS LEOPOLDO NARANJO MONAR</v>
          </cell>
          <cell r="L7845" t="str">
            <v>QUIROGA Y MALDONADO CASA 3 EL PUYO  PASTAZA 160101 PASTAZA</v>
          </cell>
        </row>
        <row r="7846">
          <cell r="A7846" t="str">
            <v>98895563</v>
          </cell>
          <cell r="B7846">
            <v>508167</v>
          </cell>
          <cell r="C7846" t="str">
            <v>98895563</v>
          </cell>
          <cell r="D7846" t="str">
            <v>HYCITE</v>
          </cell>
          <cell r="E7846" t="str">
            <v>DESPACHO</v>
          </cell>
          <cell r="F7846" t="str">
            <v>NORMAL</v>
          </cell>
          <cell r="G7846" t="str">
            <v>ITQ6282</v>
          </cell>
          <cell r="H7846">
            <v>44958</v>
          </cell>
          <cell r="I7846" t="str">
            <v>ENTREGADO</v>
          </cell>
          <cell r="J7846">
            <v>44959</v>
          </cell>
          <cell r="K7846" t="str">
            <v>ARNULFO REGALADO</v>
          </cell>
          <cell r="L7846" t="str">
            <v>AV MARISCAL SUCRE S36-140 Y CONDOR NIAN QUITO / LA CONCORDIA LA ECUATORIANA 170410 PICHINCHA</v>
          </cell>
        </row>
        <row r="7847">
          <cell r="A7847" t="str">
            <v>98802531</v>
          </cell>
          <cell r="B7847">
            <v>508122</v>
          </cell>
          <cell r="C7847" t="str">
            <v>98802531</v>
          </cell>
          <cell r="D7847" t="str">
            <v>HYCITE</v>
          </cell>
          <cell r="E7847" t="str">
            <v>DESPACHO</v>
          </cell>
          <cell r="F7847" t="str">
            <v>NORMAL</v>
          </cell>
          <cell r="G7847" t="str">
            <v>IC6286</v>
          </cell>
          <cell r="H7847">
            <v>44958</v>
          </cell>
          <cell r="I7847" t="str">
            <v>ENTREGADO</v>
          </cell>
          <cell r="J7847">
            <v>44959</v>
          </cell>
          <cell r="K7847" t="str">
            <v>DAVID E CEVALLOS G</v>
          </cell>
          <cell r="L7847" t="str">
            <v>EL BATAN Y VALLE DE GONZAGA   SUCRE 010203 AZUAY</v>
          </cell>
        </row>
        <row r="7848">
          <cell r="A7848" t="str">
            <v>98845867</v>
          </cell>
          <cell r="B7848">
            <v>508123</v>
          </cell>
          <cell r="C7848" t="str">
            <v>98845867</v>
          </cell>
          <cell r="D7848" t="str">
            <v>HYCITE</v>
          </cell>
          <cell r="E7848" t="str">
            <v>DESPACHO</v>
          </cell>
          <cell r="F7848" t="str">
            <v>NORMAL</v>
          </cell>
          <cell r="G7848" t="str">
            <v>ITG6254</v>
          </cell>
          <cell r="H7848">
            <v>44958</v>
          </cell>
          <cell r="I7848" t="str">
            <v>ENTREGADO</v>
          </cell>
          <cell r="J7848">
            <v>44959</v>
          </cell>
          <cell r="K7848" t="str">
            <v>LISBETT BASANTES</v>
          </cell>
          <cell r="L7848" t="str">
            <v>URBANIZACION SAN FELIPE MZ 143 VILLA 42 CALLE ING FELIPE PEZO CAMPUZANO GUAYAQUIL.//NORTE TARQUI 090505 GUAYAS</v>
          </cell>
        </row>
        <row r="7849">
          <cell r="A7849" t="str">
            <v>98848227</v>
          </cell>
          <cell r="B7849">
            <v>508124</v>
          </cell>
          <cell r="C7849" t="str">
            <v>98848227</v>
          </cell>
          <cell r="D7849" t="str">
            <v>HYCITE</v>
          </cell>
          <cell r="E7849" t="str">
            <v>DESPACHO</v>
          </cell>
          <cell r="F7849" t="str">
            <v>NORMAL</v>
          </cell>
          <cell r="G7849" t="str">
            <v>031002004229597</v>
          </cell>
          <cell r="H7849">
            <v>44958</v>
          </cell>
          <cell r="I7849" t="str">
            <v>ENTREGADO</v>
          </cell>
          <cell r="J7849">
            <v>44959</v>
          </cell>
          <cell r="K7849" t="str">
            <v>MAGIE SABANDO</v>
          </cell>
          <cell r="L7849" t="str">
            <v>CALLE ABDOM CALDERON CIUDADELA NUEVO QUEVEDO // QUEVEDO  24 DE MAYO 120301 LOS RIOS</v>
          </cell>
        </row>
        <row r="7850">
          <cell r="A7850" t="str">
            <v>98850657</v>
          </cell>
          <cell r="B7850">
            <v>508125</v>
          </cell>
          <cell r="C7850" t="str">
            <v>98850657</v>
          </cell>
          <cell r="D7850" t="str">
            <v>HYCITE</v>
          </cell>
          <cell r="E7850" t="str">
            <v>DESPACHO</v>
          </cell>
          <cell r="F7850" t="str">
            <v>NORMAL</v>
          </cell>
          <cell r="G7850" t="str">
            <v>ITQ6255</v>
          </cell>
          <cell r="H7850">
            <v>44958</v>
          </cell>
          <cell r="I7850" t="str">
            <v>ENTREGADO</v>
          </cell>
          <cell r="J7850">
            <v>44959</v>
          </cell>
          <cell r="K7850" t="str">
            <v>FERNANDO DAVILA ING.</v>
          </cell>
          <cell r="L7850" t="str">
            <v>CALL AV DE LA PRENSA # N45195 Y N45D INTERSEC. YACUMBI - BAR CHAUPICRUZ  RUMIPAMBA 170104 PICHINCHA</v>
          </cell>
        </row>
        <row r="7851">
          <cell r="A7851" t="str">
            <v>98855856</v>
          </cell>
          <cell r="B7851">
            <v>508126</v>
          </cell>
          <cell r="C7851" t="str">
            <v>98855856</v>
          </cell>
          <cell r="D7851" t="str">
            <v>HYCITE</v>
          </cell>
          <cell r="E7851" t="str">
            <v>DESPACHO</v>
          </cell>
          <cell r="F7851" t="str">
            <v>NORMAL</v>
          </cell>
          <cell r="G7851" t="str">
            <v>031002004229598</v>
          </cell>
          <cell r="H7851">
            <v>44958</v>
          </cell>
          <cell r="I7851" t="str">
            <v>ENTREGADO</v>
          </cell>
          <cell r="J7851">
            <v>44959</v>
          </cell>
          <cell r="K7851" t="str">
            <v>RICHARD P LOJAN</v>
          </cell>
          <cell r="L7851" t="str">
            <v>BERNARDO VALDIVIEZO Y QUITO   LOJA 110108 LOJA</v>
          </cell>
        </row>
        <row r="7852">
          <cell r="A7852" t="str">
            <v>98860734</v>
          </cell>
          <cell r="B7852">
            <v>508127</v>
          </cell>
          <cell r="C7852" t="str">
            <v>98860734</v>
          </cell>
          <cell r="D7852" t="str">
            <v>HYCITE</v>
          </cell>
          <cell r="E7852" t="str">
            <v>DESPACHO</v>
          </cell>
          <cell r="F7852" t="str">
            <v>NORMAL</v>
          </cell>
          <cell r="G7852" t="str">
            <v>ITG6256</v>
          </cell>
          <cell r="H7852">
            <v>44958</v>
          </cell>
          <cell r="I7852" t="str">
            <v>ENTREGADO</v>
          </cell>
          <cell r="J7852">
            <v>44959</v>
          </cell>
          <cell r="K7852" t="str">
            <v>CESAR DELGADO</v>
          </cell>
          <cell r="L7852" t="str">
            <v>TOMS DEL SOL MA VILLA 22 GUAYAQUIL TRUJILLO 092301 GUAYAS</v>
          </cell>
        </row>
        <row r="7853">
          <cell r="A7853" t="str">
            <v>98860865</v>
          </cell>
          <cell r="B7853">
            <v>508128</v>
          </cell>
          <cell r="C7853" t="str">
            <v>98860865</v>
          </cell>
          <cell r="D7853" t="str">
            <v>HYCITE</v>
          </cell>
          <cell r="E7853" t="str">
            <v>DESPACHO</v>
          </cell>
          <cell r="F7853" t="str">
            <v>NORMAL</v>
          </cell>
          <cell r="G7853" t="str">
            <v>ITQ6257</v>
          </cell>
          <cell r="H7853">
            <v>44958</v>
          </cell>
          <cell r="I7853" t="str">
            <v>ENTREGADO</v>
          </cell>
          <cell r="J7853">
            <v>44959</v>
          </cell>
          <cell r="K7853" t="str">
            <v>DENISSE E CALDERON</v>
          </cell>
          <cell r="L7853" t="str">
            <v>EL DIA Y EL TELEGRAFO N 16 3   AA,AQUITO 170505 PICHINCHA</v>
          </cell>
        </row>
        <row r="7854">
          <cell r="A7854" t="str">
            <v>98861303</v>
          </cell>
          <cell r="B7854">
            <v>508129</v>
          </cell>
          <cell r="C7854" t="str">
            <v>98861303</v>
          </cell>
          <cell r="D7854" t="str">
            <v>HYCITE</v>
          </cell>
          <cell r="E7854" t="str">
            <v>DESPACHO</v>
          </cell>
          <cell r="F7854" t="str">
            <v>NORMAL</v>
          </cell>
          <cell r="G7854" t="str">
            <v>ITQ6258</v>
          </cell>
          <cell r="H7854">
            <v>44958</v>
          </cell>
          <cell r="I7854" t="str">
            <v>ENTREGADO</v>
          </cell>
          <cell r="J7854">
            <v>44959</v>
          </cell>
          <cell r="K7854" t="str">
            <v>FRANKLIN A GUADALUPE SAA</v>
          </cell>
          <cell r="L7854" t="str">
            <v>RIO COFANES Y BARTOLOME DE SEGOVIA E1 - 53 ATRAS DE LA GASOLINERIA TERPEL  INAQUITO 170501 PICHINCHA</v>
          </cell>
        </row>
        <row r="7855">
          <cell r="A7855" t="str">
            <v>98863480</v>
          </cell>
          <cell r="B7855">
            <v>508130</v>
          </cell>
          <cell r="C7855" t="str">
            <v>98863480</v>
          </cell>
          <cell r="D7855" t="str">
            <v>HYCITE</v>
          </cell>
          <cell r="E7855" t="str">
            <v>DESPACHO</v>
          </cell>
          <cell r="F7855" t="str">
            <v>NORMAL</v>
          </cell>
          <cell r="G7855" t="str">
            <v>ITQ6259</v>
          </cell>
          <cell r="H7855">
            <v>44958</v>
          </cell>
          <cell r="I7855" t="str">
            <v>ENTREGADO</v>
          </cell>
          <cell r="J7855">
            <v>44959</v>
          </cell>
          <cell r="K7855" t="str">
            <v>MARIO PAREDES</v>
          </cell>
          <cell r="L7855" t="str">
            <v>CALLE SHYRIS Y TELEGRAFO ED. SENSE DPTO B 17 QUITO // BATAN BAJO INAQUITO / CAROLINA 170506 PICHINCHA</v>
          </cell>
        </row>
        <row r="7856">
          <cell r="A7856" t="str">
            <v>98865297</v>
          </cell>
          <cell r="B7856">
            <v>508131</v>
          </cell>
          <cell r="C7856" t="str">
            <v>98865297</v>
          </cell>
          <cell r="D7856" t="str">
            <v>HYCITE</v>
          </cell>
          <cell r="E7856" t="str">
            <v>DESPACHO</v>
          </cell>
          <cell r="F7856" t="str">
            <v>NORMAL</v>
          </cell>
          <cell r="G7856" t="str">
            <v>ITQ6260</v>
          </cell>
          <cell r="H7856">
            <v>44958</v>
          </cell>
          <cell r="I7856" t="str">
            <v>ENTREGADO</v>
          </cell>
          <cell r="J7856">
            <v>44959</v>
          </cell>
          <cell r="K7856" t="str">
            <v>CARLOS R AMPUDIA</v>
          </cell>
          <cell r="L7856" t="str">
            <v>ALFONSO PEREZ PALLARES E12 118 Y ALBERTO ACOSTA SOBERON  CONOCOTO 170508 PICHINCHA</v>
          </cell>
        </row>
        <row r="7857">
          <cell r="A7857" t="str">
            <v>98866443</v>
          </cell>
          <cell r="B7857">
            <v>508132</v>
          </cell>
          <cell r="C7857" t="str">
            <v>98866443</v>
          </cell>
          <cell r="D7857" t="str">
            <v>HYCITE</v>
          </cell>
          <cell r="E7857" t="str">
            <v>DESPACHO</v>
          </cell>
          <cell r="F7857" t="str">
            <v>NORMAL</v>
          </cell>
          <cell r="G7857" t="str">
            <v>031002004229599</v>
          </cell>
          <cell r="H7857">
            <v>44958</v>
          </cell>
          <cell r="I7857" t="str">
            <v>ENTREGADO</v>
          </cell>
          <cell r="J7857">
            <v>44959</v>
          </cell>
          <cell r="K7857" t="str">
            <v>PABLO R SOTO</v>
          </cell>
          <cell r="L7857" t="str">
            <v>BERNARDO VALDIVIEZO Y QUITO   LOJA 110106 LOJA</v>
          </cell>
        </row>
        <row r="7858">
          <cell r="A7858" t="str">
            <v>98867575</v>
          </cell>
          <cell r="B7858">
            <v>508133</v>
          </cell>
          <cell r="C7858" t="str">
            <v>98867575</v>
          </cell>
          <cell r="D7858" t="str">
            <v>HYCITE</v>
          </cell>
          <cell r="E7858" t="str">
            <v>DESPACHO</v>
          </cell>
          <cell r="F7858" t="str">
            <v>NORMAL</v>
          </cell>
          <cell r="G7858" t="str">
            <v>ITQ6261</v>
          </cell>
          <cell r="H7858">
            <v>44958</v>
          </cell>
          <cell r="I7858" t="str">
            <v>ENTREGADO</v>
          </cell>
          <cell r="J7858">
            <v>44959</v>
          </cell>
          <cell r="K7858" t="str">
            <v>CRIS CABEZAS</v>
          </cell>
          <cell r="L7858" t="str">
            <v>RIO COFANES 328 Y SEGOVIA   QUITO DISTRITO METROPOLIT 170513 PICHINCHA</v>
          </cell>
        </row>
        <row r="7859">
          <cell r="A7859" t="str">
            <v>98873626</v>
          </cell>
          <cell r="B7859">
            <v>508134</v>
          </cell>
          <cell r="C7859" t="str">
            <v>98873626</v>
          </cell>
          <cell r="D7859" t="str">
            <v>HYCITE</v>
          </cell>
          <cell r="E7859" t="str">
            <v>DESPACHO</v>
          </cell>
          <cell r="F7859" t="str">
            <v>NORMAL</v>
          </cell>
          <cell r="G7859" t="str">
            <v>ITQ6262</v>
          </cell>
          <cell r="H7859">
            <v>44958</v>
          </cell>
          <cell r="I7859" t="str">
            <v>ENTREGADO</v>
          </cell>
          <cell r="J7859">
            <v>44959</v>
          </cell>
          <cell r="K7859" t="str">
            <v>LEOVINA CHAMBA</v>
          </cell>
          <cell r="L7859" t="str">
            <v>AV MARIANA DE JESUS Y PANZALEO CONJUNTO PRADOS DE LA HACIENDA CASA 132 RUMINAHUI FAJARDO 170501 PICHINCHA</v>
          </cell>
        </row>
        <row r="7860">
          <cell r="A7860" t="str">
            <v>53519</v>
          </cell>
          <cell r="B7860">
            <v>508113</v>
          </cell>
          <cell r="C7860" t="str">
            <v>53519</v>
          </cell>
          <cell r="D7860" t="str">
            <v>DEGSO</v>
          </cell>
          <cell r="E7860" t="str">
            <v>DESPACHO</v>
          </cell>
          <cell r="F7860" t="str">
            <v>NORMAL</v>
          </cell>
          <cell r="G7860" t="str">
            <v>FT83541</v>
          </cell>
          <cell r="H7860">
            <v>44958</v>
          </cell>
          <cell r="I7860" t="str">
            <v>ENTREGADO</v>
          </cell>
          <cell r="J7860">
            <v>44959</v>
          </cell>
          <cell r="K7860" t="str">
            <v>MANI MANIA FOOD COMPANY MANIHABS S.A.</v>
          </cell>
          <cell r="L7860" t="str">
            <v>RAFAEL CARVAJAL N79-47 Y AV. VELASCO IBARRA- CONTACTO: 099 760 7948 JOSE RODRIGUEZ</v>
          </cell>
        </row>
        <row r="7861">
          <cell r="A7861" t="str">
            <v>53530</v>
          </cell>
          <cell r="B7861">
            <v>508114</v>
          </cell>
          <cell r="C7861" t="str">
            <v>53530</v>
          </cell>
          <cell r="D7861" t="str">
            <v>DEGSO</v>
          </cell>
          <cell r="E7861" t="str">
            <v>DESPACHO</v>
          </cell>
          <cell r="F7861" t="str">
            <v>NORMAL</v>
          </cell>
          <cell r="G7861" t="str">
            <v>FT83542</v>
          </cell>
          <cell r="H7861">
            <v>44958</v>
          </cell>
          <cell r="I7861" t="str">
            <v>ENTREGADO</v>
          </cell>
          <cell r="J7861">
            <v>44959</v>
          </cell>
          <cell r="K7861" t="str">
            <v>PADILLA JARAMILLO KENNGHY</v>
          </cell>
          <cell r="L7861" t="str">
            <v>CARCELEN AV ALEJANDRO PONCE Y CLEMENTE YEROVI/ CONTACTO- 098 575 5095/ KENNGHY PADILLA / 0995861467</v>
          </cell>
        </row>
        <row r="7862">
          <cell r="A7862" t="str">
            <v>53548</v>
          </cell>
          <cell r="B7862">
            <v>508117</v>
          </cell>
          <cell r="C7862" t="str">
            <v>53548</v>
          </cell>
          <cell r="D7862" t="str">
            <v>DEGSO</v>
          </cell>
          <cell r="E7862" t="str">
            <v>DESPACHO</v>
          </cell>
          <cell r="F7862" t="str">
            <v>NORMAL</v>
          </cell>
          <cell r="G7862" t="str">
            <v>FT83544</v>
          </cell>
          <cell r="H7862">
            <v>44958</v>
          </cell>
          <cell r="I7862" t="str">
            <v>ENTREGADO</v>
          </cell>
          <cell r="J7862">
            <v>44959</v>
          </cell>
          <cell r="K7862" t="str">
            <v>UTOPIA FARMS UTF S.A.S.</v>
          </cell>
          <cell r="L7862" t="str">
            <v>EL QUINCHE - SAN MIGUEL DE ATALPAMBA CALLE: DE LOS ROBLES NUMERO: N6 INTERSECCION: LOS LAURELES REFERENCIA: FRENTE A FINCA EL CHIVAN</v>
          </cell>
        </row>
        <row r="7863">
          <cell r="A7863" t="str">
            <v>MULTI_23_030</v>
          </cell>
          <cell r="B7863">
            <v>508111</v>
          </cell>
          <cell r="C7863" t="str">
            <v>MULTI_23_030</v>
          </cell>
          <cell r="D7863" t="str">
            <v>MULTIVAC</v>
          </cell>
          <cell r="E7863" t="str">
            <v>DESPACHO</v>
          </cell>
          <cell r="G7863" t="str">
            <v>FT83573</v>
          </cell>
          <cell r="H7863">
            <v>44958</v>
          </cell>
          <cell r="I7863" t="str">
            <v>ENTREGADO</v>
          </cell>
          <cell r="J7863">
            <v>44959</v>
          </cell>
          <cell r="K7863" t="str">
            <v>INDUSTRIA ALIMENTICIA LA CONDESA - INALCO</v>
          </cell>
          <cell r="L7863" t="str">
            <v>CAÑAR RECINTO COYECTOR - EL TAMBO</v>
          </cell>
        </row>
        <row r="7864">
          <cell r="A7864" t="str">
            <v>GAR5725</v>
          </cell>
          <cell r="B7864">
            <v>508098</v>
          </cell>
          <cell r="C7864" t="str">
            <v>GAR5725</v>
          </cell>
          <cell r="D7864" t="str">
            <v>HYCITE</v>
          </cell>
          <cell r="E7864" t="str">
            <v>RETIRO</v>
          </cell>
          <cell r="F7864" t="str">
            <v>NORMAL</v>
          </cell>
          <cell r="G7864" t="str">
            <v>031001000229897</v>
          </cell>
          <cell r="H7864">
            <v>44958</v>
          </cell>
          <cell r="I7864" t="str">
            <v>INCIDENCIA</v>
          </cell>
          <cell r="J7864">
            <v>44966</v>
          </cell>
          <cell r="K7864" t="str">
            <v>MARIA ANA TAYUPANDA MOROCHO</v>
          </cell>
          <cell r="L7864" t="str">
            <v>BARRIO EMPERATRIZ SANTA ELENA ENTRE CALLE 10 DE AGOSTO Y SUCRE</v>
          </cell>
        </row>
        <row r="7865">
          <cell r="A7865" t="str">
            <v>GAR5726</v>
          </cell>
          <cell r="B7865">
            <v>508099</v>
          </cell>
          <cell r="C7865" t="str">
            <v>GAR5726</v>
          </cell>
          <cell r="D7865" t="str">
            <v>HYCITE</v>
          </cell>
          <cell r="E7865" t="str">
            <v>RETIRO</v>
          </cell>
          <cell r="F7865" t="str">
            <v>NORMAL</v>
          </cell>
          <cell r="G7865" t="str">
            <v>031001000229898</v>
          </cell>
          <cell r="H7865">
            <v>44958</v>
          </cell>
          <cell r="I7865" t="str">
            <v>ENTREGADO</v>
          </cell>
          <cell r="J7865">
            <v>44964</v>
          </cell>
          <cell r="K7865" t="str">
            <v>KERLIN BEATRIZ CEDENO MOREIRA</v>
          </cell>
          <cell r="L7865" t="str">
            <v>PROLONGACION AV MANABI Y 5 DE JUNIO FRENTE A GNT PORTOVIEJO // PORTOVIEJO 18 DEOCTUBRE, MA 130102</v>
          </cell>
        </row>
        <row r="7866">
          <cell r="A7866" t="str">
            <v>GAR5727</v>
          </cell>
          <cell r="B7866">
            <v>508100</v>
          </cell>
          <cell r="C7866" t="str">
            <v>GAR5727</v>
          </cell>
          <cell r="D7866" t="str">
            <v>HYCITE</v>
          </cell>
          <cell r="E7866" t="str">
            <v>RETIRO</v>
          </cell>
          <cell r="F7866" t="str">
            <v>NORMAL</v>
          </cell>
          <cell r="G7866" t="str">
            <v>031001000229899</v>
          </cell>
          <cell r="H7866">
            <v>44958</v>
          </cell>
          <cell r="I7866" t="str">
            <v>ENTREGADO</v>
          </cell>
          <cell r="J7866">
            <v>44966</v>
          </cell>
          <cell r="K7866" t="str">
            <v>EDWIN RICARDO GAIBOR ESCOBAR</v>
          </cell>
          <cell r="L7866" t="str">
            <v>CALLE CESLAO MARIN Y MANABI SECTOR EL OBRERO.</v>
          </cell>
        </row>
        <row r="7867">
          <cell r="A7867" t="str">
            <v>GAR5729</v>
          </cell>
          <cell r="B7867">
            <v>508101</v>
          </cell>
          <cell r="C7867" t="str">
            <v>GAR5729</v>
          </cell>
          <cell r="D7867" t="str">
            <v>HYCITE</v>
          </cell>
          <cell r="E7867" t="str">
            <v>RETIRO</v>
          </cell>
          <cell r="F7867" t="str">
            <v>NORMAL</v>
          </cell>
          <cell r="G7867" t="str">
            <v>ITQ6250</v>
          </cell>
          <cell r="H7867">
            <v>44958</v>
          </cell>
          <cell r="I7867" t="str">
            <v>ENTREGADO</v>
          </cell>
          <cell r="J7867">
            <v>44959</v>
          </cell>
          <cell r="K7867" t="str">
            <v>Graciela Pazmino</v>
          </cell>
          <cell r="L7867" t="str">
            <v>Calle 1A N44-76y Av del Parque  Urbanizacion El Bosque 2da Etapa </v>
          </cell>
        </row>
        <row r="7868">
          <cell r="A7868" t="str">
            <v>GAR5730</v>
          </cell>
          <cell r="B7868">
            <v>508102</v>
          </cell>
          <cell r="C7868" t="str">
            <v>GAR5730</v>
          </cell>
          <cell r="D7868" t="str">
            <v>HYCITE</v>
          </cell>
          <cell r="E7868" t="str">
            <v>RETIRO</v>
          </cell>
          <cell r="F7868" t="str">
            <v>NORMAL</v>
          </cell>
          <cell r="G7868" t="str">
            <v>ITQ6251</v>
          </cell>
          <cell r="H7868">
            <v>44958</v>
          </cell>
          <cell r="I7868" t="str">
            <v>ENTREGADO</v>
          </cell>
          <cell r="J7868">
            <v>44960</v>
          </cell>
          <cell r="K7868" t="str">
            <v> Juan Carlos Alvarez Toro</v>
          </cell>
          <cell r="L7868" t="str">
            <v>  Urbanizacion Real Alto, Calle Tejar lote 105 y Chorrera</v>
          </cell>
        </row>
        <row r="7869">
          <cell r="A7869" t="str">
            <v>GAR5731</v>
          </cell>
          <cell r="B7869">
            <v>508103</v>
          </cell>
          <cell r="C7869" t="str">
            <v>GAR5731</v>
          </cell>
          <cell r="D7869" t="str">
            <v>HYCITE</v>
          </cell>
          <cell r="E7869" t="str">
            <v>RETIRO</v>
          </cell>
          <cell r="F7869" t="str">
            <v>NORMAL</v>
          </cell>
          <cell r="G7869" t="str">
            <v>031001000229900</v>
          </cell>
          <cell r="H7869">
            <v>44958</v>
          </cell>
          <cell r="I7869" t="str">
            <v>ENTREGADO</v>
          </cell>
          <cell r="J7869">
            <v>44960</v>
          </cell>
          <cell r="K7869" t="str">
            <v>JANNETH GUADALUPE MEZA CASCO</v>
          </cell>
          <cell r="L7869" t="str">
            <v>CALLE   CESAR LEON HIDALGO Y CARLOS ALDEAR Y JOSE MARIA BANDERAS CASA NRO 4</v>
          </cell>
        </row>
        <row r="7870">
          <cell r="A7870" t="str">
            <v>GAR5733</v>
          </cell>
          <cell r="B7870">
            <v>508104</v>
          </cell>
          <cell r="C7870" t="str">
            <v>GAR5733</v>
          </cell>
          <cell r="D7870" t="str">
            <v>HYCITE</v>
          </cell>
          <cell r="E7870" t="str">
            <v>RETIRO</v>
          </cell>
          <cell r="F7870" t="str">
            <v>NORMAL</v>
          </cell>
          <cell r="G7870" t="str">
            <v>ITQ6252</v>
          </cell>
          <cell r="H7870">
            <v>44958</v>
          </cell>
          <cell r="I7870" t="str">
            <v>INCIDENCIA</v>
          </cell>
          <cell r="J7870">
            <v>44959</v>
          </cell>
          <cell r="K7870" t="str">
            <v>ANA BEATRIZ MINO ANDRADE</v>
          </cell>
          <cell r="L7870" t="str">
            <v>INTERVALLES CONJUNTO LA VILLAGE CASA 21</v>
          </cell>
        </row>
        <row r="7871">
          <cell r="A7871" t="str">
            <v>GAR5734</v>
          </cell>
          <cell r="B7871">
            <v>508105</v>
          </cell>
          <cell r="C7871" t="str">
            <v>GAR5734</v>
          </cell>
          <cell r="D7871" t="str">
            <v>HYCITE</v>
          </cell>
          <cell r="E7871" t="str">
            <v>RETIRO</v>
          </cell>
          <cell r="F7871" t="str">
            <v>NORMAL</v>
          </cell>
          <cell r="G7871" t="str">
            <v>ITQ6253</v>
          </cell>
          <cell r="H7871">
            <v>44958</v>
          </cell>
          <cell r="I7871" t="str">
            <v>INCIDENCIA</v>
          </cell>
          <cell r="J7871">
            <v>44960</v>
          </cell>
          <cell r="K7871" t="str">
            <v>MARIA ISABEL YAMBAY PHILCO</v>
          </cell>
          <cell r="L7871" t="str">
            <v>RIO COFANES 328 Y BARTOLOME DE SEGOVIA OFC DISTR</v>
          </cell>
        </row>
        <row r="7872">
          <cell r="A7872" t="str">
            <v>GAR5735</v>
          </cell>
          <cell r="B7872">
            <v>508106</v>
          </cell>
          <cell r="C7872" t="str">
            <v>GAR5735</v>
          </cell>
          <cell r="D7872" t="str">
            <v>HYCITE</v>
          </cell>
          <cell r="E7872" t="str">
            <v>RETIRO</v>
          </cell>
          <cell r="F7872" t="str">
            <v>NORMAL</v>
          </cell>
          <cell r="G7872" t="str">
            <v>031001000229901</v>
          </cell>
          <cell r="H7872">
            <v>44958</v>
          </cell>
          <cell r="I7872" t="str">
            <v>ENTREGADO</v>
          </cell>
          <cell r="J7872">
            <v>44972</v>
          </cell>
          <cell r="K7872" t="str">
            <v>JHONNY JAVIER TRELLES ALARCON</v>
          </cell>
          <cell r="L7872" t="str">
            <v>AV JUAN LEON MERA Y CALLE AZUAY PALORA // LA LIBERTAD</v>
          </cell>
        </row>
        <row r="7873">
          <cell r="A7873" t="str">
            <v>GAR5736</v>
          </cell>
          <cell r="B7873">
            <v>508107</v>
          </cell>
          <cell r="C7873" t="str">
            <v>GAR5736</v>
          </cell>
          <cell r="D7873" t="str">
            <v>HYCITE</v>
          </cell>
          <cell r="E7873" t="str">
            <v>RETIRO</v>
          </cell>
          <cell r="F7873" t="str">
            <v>NORMAL</v>
          </cell>
          <cell r="G7873" t="str">
            <v>031001000229902</v>
          </cell>
          <cell r="H7873">
            <v>44958</v>
          </cell>
          <cell r="I7873" t="str">
            <v>ENTREGADO</v>
          </cell>
          <cell r="J7873">
            <v>44964</v>
          </cell>
          <cell r="K7873" t="str">
            <v>ANGEL LAUREANO PISCO CUZME</v>
          </cell>
          <cell r="L7873" t="str">
            <v>AMAZONAS Y EUGENIO ESPEJO LIBRERIA AMAZO</v>
          </cell>
        </row>
        <row r="7874">
          <cell r="A7874" t="str">
            <v>GAR5737</v>
          </cell>
          <cell r="B7874">
            <v>508108</v>
          </cell>
          <cell r="C7874" t="str">
            <v>GAR5737</v>
          </cell>
          <cell r="D7874" t="str">
            <v>HYCITE</v>
          </cell>
          <cell r="E7874" t="str">
            <v>RETIRO</v>
          </cell>
          <cell r="F7874" t="str">
            <v>NORMAL</v>
          </cell>
          <cell r="G7874" t="str">
            <v>031001000229903</v>
          </cell>
          <cell r="H7874">
            <v>44958</v>
          </cell>
          <cell r="I7874" t="str">
            <v>ENTREGADO</v>
          </cell>
          <cell r="J7874">
            <v>44966</v>
          </cell>
          <cell r="K7874" t="str">
            <v>MELANIA ALFREDINA CHERE ALVAREZ</v>
          </cell>
          <cell r="L7874" t="str">
            <v>BARRIO LA PRIMAVERA PARTE ALTA CALLE PRINCIPAL PASANDO OJO DE AGUILA ESMERALDAS //ESMERALDAS 080119, VUELTA LARGA (COCA COLA /  ESMERALDAS ECUADOR</v>
          </cell>
        </row>
        <row r="7875">
          <cell r="A7875" t="str">
            <v>GAR5738</v>
          </cell>
          <cell r="B7875">
            <v>508109</v>
          </cell>
          <cell r="C7875" t="str">
            <v>GAR5738</v>
          </cell>
          <cell r="D7875" t="str">
            <v>HYCITE</v>
          </cell>
          <cell r="E7875" t="str">
            <v>RETIRO</v>
          </cell>
          <cell r="F7875" t="str">
            <v>NORMAL</v>
          </cell>
          <cell r="G7875" t="str">
            <v>031001000229904</v>
          </cell>
          <cell r="H7875">
            <v>44958</v>
          </cell>
          <cell r="I7875" t="str">
            <v>ENTREGADO</v>
          </cell>
          <cell r="J7875">
            <v>44960</v>
          </cell>
          <cell r="K7875" t="str">
            <v>PATRICIO HERNAN RUALES SALGADO</v>
          </cell>
          <cell r="L7875" t="str">
            <v>EUGENIO ESPEJO 1703 INTERSEC COLOMBIA CASA ESQUINERA JUNTO AL INST STANFORD</v>
          </cell>
        </row>
        <row r="7876">
          <cell r="A7876" t="str">
            <v>GAR5739</v>
          </cell>
          <cell r="B7876">
            <v>508110</v>
          </cell>
          <cell r="C7876" t="str">
            <v>GAR5739</v>
          </cell>
          <cell r="D7876" t="str">
            <v>HYCITE</v>
          </cell>
          <cell r="E7876" t="str">
            <v>RETIRO</v>
          </cell>
          <cell r="F7876" t="str">
            <v>NORMAL</v>
          </cell>
          <cell r="G7876" t="str">
            <v>031001000229905</v>
          </cell>
          <cell r="H7876">
            <v>44958</v>
          </cell>
          <cell r="I7876" t="str">
            <v>ENTREGADO</v>
          </cell>
          <cell r="J7876">
            <v>44971</v>
          </cell>
          <cell r="K7876" t="str">
            <v>LUIS LEOPOLDO NARANJO MONAR</v>
          </cell>
          <cell r="L7876" t="str">
            <v>QUIROGA Y MALDONADO CASA 3</v>
          </cell>
        </row>
        <row r="7877">
          <cell r="A7877" t="str">
            <v>2023-01220</v>
          </cell>
          <cell r="B7877">
            <v>508077</v>
          </cell>
          <cell r="C7877" t="str">
            <v>2023-01220</v>
          </cell>
          <cell r="D7877" t="str">
            <v>MOVISTAR</v>
          </cell>
          <cell r="E7877" t="str">
            <v>DESPACHO</v>
          </cell>
          <cell r="F7877" t="str">
            <v>NORMAL</v>
          </cell>
          <cell r="G7877" t="str">
            <v>FT83531</v>
          </cell>
          <cell r="H7877">
            <v>44958</v>
          </cell>
          <cell r="I7877" t="str">
            <v>ENTREGADO</v>
          </cell>
          <cell r="J7877">
            <v>44960</v>
          </cell>
          <cell r="K7877" t="str">
            <v>FARMAENLACE AUTOSERVICIOS_VERONICA SALAS</v>
          </cell>
          <cell r="L7877" t="str">
            <v xml:space="preserve">CAPITAN RAFAEL RAMOS E2-210 Y CASTELLI. </v>
          </cell>
        </row>
        <row r="7878">
          <cell r="A7878" t="str">
            <v>2023-01221</v>
          </cell>
          <cell r="B7878">
            <v>508078</v>
          </cell>
          <cell r="C7878" t="str">
            <v>2023-01221</v>
          </cell>
          <cell r="D7878" t="str">
            <v>MOVISTAR</v>
          </cell>
          <cell r="E7878" t="str">
            <v>DESPACHO</v>
          </cell>
          <cell r="F7878" t="str">
            <v>NORMAL</v>
          </cell>
          <cell r="G7878" t="str">
            <v>031080202301221</v>
          </cell>
          <cell r="H7878">
            <v>44958</v>
          </cell>
          <cell r="I7878" t="str">
            <v>ENTREGADO</v>
          </cell>
          <cell r="J7878">
            <v>44959</v>
          </cell>
          <cell r="K7878" t="str">
            <v>ECUATECHNOLOGIES COTOPAXI ZONIFICADOS_NATHALIA GUEVARA</v>
          </cell>
          <cell r="L7878" t="str">
            <v>CALLE QUITO 1491 Y GENERAL MALDONADO LATACUNGA LATACUNGA COTOPAXI</v>
          </cell>
        </row>
        <row r="7879">
          <cell r="A7879" t="str">
            <v>2023-01222</v>
          </cell>
          <cell r="B7879">
            <v>508079</v>
          </cell>
          <cell r="C7879" t="str">
            <v>2023-01222</v>
          </cell>
          <cell r="D7879" t="str">
            <v>MOVISTAR</v>
          </cell>
          <cell r="E7879" t="str">
            <v>DESPACHO</v>
          </cell>
          <cell r="F7879" t="str">
            <v>NORMAL</v>
          </cell>
          <cell r="G7879" t="str">
            <v>031080202301222</v>
          </cell>
          <cell r="H7879">
            <v>44958</v>
          </cell>
          <cell r="I7879" t="str">
            <v>ENTREGADO</v>
          </cell>
          <cell r="J7879">
            <v>44960</v>
          </cell>
          <cell r="K7879" t="str">
            <v>TELECOS RIOBAMBA_ PATRICIA ELIZABETH LARREA MEJIA</v>
          </cell>
          <cell r="L7879" t="str">
            <v>CALLE BRASIL 22-22 Y AV. DANIEL LEON BORJA</v>
          </cell>
        </row>
        <row r="7880">
          <cell r="A7880" t="str">
            <v>2023-01224</v>
          </cell>
          <cell r="B7880">
            <v>508081</v>
          </cell>
          <cell r="C7880" t="str">
            <v>2023-01224</v>
          </cell>
          <cell r="D7880" t="str">
            <v>MOVISTAR</v>
          </cell>
          <cell r="E7880" t="str">
            <v>DESPACHO</v>
          </cell>
          <cell r="F7880" t="str">
            <v>NORMAL</v>
          </cell>
          <cell r="G7880" t="str">
            <v>031080202301224</v>
          </cell>
          <cell r="H7880">
            <v>44958</v>
          </cell>
          <cell r="I7880" t="str">
            <v>ENTREGADO</v>
          </cell>
          <cell r="J7880">
            <v>44959</v>
          </cell>
          <cell r="K7880" t="str">
            <v>TELECOS COTOPAXI_DIANA BASTIDAS</v>
          </cell>
          <cell r="L7880" t="str">
            <v>Calle Quito 147 Y General Maldonado Edif. Mutualista Pichincha Ofic. 202</v>
          </cell>
        </row>
        <row r="7881">
          <cell r="A7881" t="str">
            <v>2023-01225</v>
          </cell>
          <cell r="B7881">
            <v>508082</v>
          </cell>
          <cell r="C7881" t="str">
            <v>2023-01225</v>
          </cell>
          <cell r="D7881" t="str">
            <v>MOVISTAR</v>
          </cell>
          <cell r="E7881" t="str">
            <v>DESPACHO</v>
          </cell>
          <cell r="F7881" t="str">
            <v>NORMAL</v>
          </cell>
          <cell r="G7881" t="str">
            <v>031080202301225</v>
          </cell>
          <cell r="H7881">
            <v>44958</v>
          </cell>
          <cell r="I7881" t="str">
            <v>ENTREGADO</v>
          </cell>
          <cell r="J7881">
            <v>44960</v>
          </cell>
          <cell r="K7881" t="str">
            <v>TELECOS CALLE CHIMBORAZO_DAYSI PARRA</v>
          </cell>
          <cell r="L7881" t="str">
            <v>Brasil 22-22 y Daniel LeOn Borja, edif. COrdoba 2 ofic. 303</v>
          </cell>
        </row>
        <row r="7882">
          <cell r="A7882" t="str">
            <v>2023-01226</v>
          </cell>
          <cell r="B7882">
            <v>508083</v>
          </cell>
          <cell r="C7882" t="str">
            <v>2023-01226</v>
          </cell>
          <cell r="D7882" t="str">
            <v>MOVISTAR</v>
          </cell>
          <cell r="E7882" t="str">
            <v>DESPACHO</v>
          </cell>
          <cell r="F7882" t="str">
            <v>NORMAL</v>
          </cell>
          <cell r="G7882" t="str">
            <v>FT83503</v>
          </cell>
          <cell r="H7882">
            <v>44958</v>
          </cell>
          <cell r="I7882" t="str">
            <v>ENTREGADO</v>
          </cell>
          <cell r="J7882">
            <v>44959</v>
          </cell>
          <cell r="K7882" t="str">
            <v>VICTOR MAMAN (CALL CENTER IND)_DIANA CEDENO</v>
          </cell>
          <cell r="L7882" t="str">
            <v>URDESA CENTRAL CALLE ACACIAS  706 ENTRE FICUS Y GUAYACANES</v>
          </cell>
        </row>
        <row r="7883">
          <cell r="A7883" t="str">
            <v>2023-01227</v>
          </cell>
          <cell r="B7883">
            <v>508084</v>
          </cell>
          <cell r="C7883" t="str">
            <v>2023-01227</v>
          </cell>
          <cell r="D7883" t="str">
            <v>MOVISTAR</v>
          </cell>
          <cell r="E7883" t="str">
            <v>DESPACHO</v>
          </cell>
          <cell r="F7883" t="str">
            <v>NORMAL</v>
          </cell>
          <cell r="G7883" t="str">
            <v>031080202301227</v>
          </cell>
          <cell r="H7883">
            <v>44958</v>
          </cell>
          <cell r="I7883" t="str">
            <v>ENTREGADO</v>
          </cell>
          <cell r="J7883">
            <v>44959</v>
          </cell>
          <cell r="K7883" t="str">
            <v>MAURICIO GUERRERO ZONIFICACION SANTO DOMINGO_EDUARDO LUIS SILVA IVARRA</v>
          </cell>
          <cell r="L7883" t="str">
            <v>CALLE GUAYAQUIL, ENTRE RIO SOLAYA Y CUICOCHA</v>
          </cell>
        </row>
        <row r="7884">
          <cell r="A7884" t="str">
            <v>2023-01228</v>
          </cell>
          <cell r="B7884">
            <v>508085</v>
          </cell>
          <cell r="C7884" t="str">
            <v>2023-01228</v>
          </cell>
          <cell r="D7884" t="str">
            <v>MOVISTAR</v>
          </cell>
          <cell r="E7884" t="str">
            <v>DESPACHO</v>
          </cell>
          <cell r="F7884" t="str">
            <v>NORMAL</v>
          </cell>
          <cell r="G7884" t="str">
            <v>FT83489</v>
          </cell>
          <cell r="H7884">
            <v>44958</v>
          </cell>
          <cell r="I7884" t="str">
            <v>ENTREGADO</v>
          </cell>
          <cell r="J7884">
            <v>44959</v>
          </cell>
          <cell r="K7884" t="str">
            <v>TECECAB CALLE PICHINCHA_ZAIDA MOREIRA</v>
          </cell>
          <cell r="L7884" t="str">
            <v>AV. AMAZONAS N21-147 Y ROCA</v>
          </cell>
        </row>
        <row r="7885">
          <cell r="A7885" t="str">
            <v>2023-01229</v>
          </cell>
          <cell r="B7885">
            <v>508086</v>
          </cell>
          <cell r="C7885" t="str">
            <v>2023-01229</v>
          </cell>
          <cell r="D7885" t="str">
            <v>MOVISTAR</v>
          </cell>
          <cell r="E7885" t="str">
            <v>DESPACHO</v>
          </cell>
          <cell r="F7885" t="str">
            <v>NORMAL</v>
          </cell>
          <cell r="G7885" t="str">
            <v>IC6306</v>
          </cell>
          <cell r="H7885">
            <v>44958</v>
          </cell>
          <cell r="I7885" t="str">
            <v>ENTREGADO</v>
          </cell>
          <cell r="J7885">
            <v>44959</v>
          </cell>
          <cell r="K7885" t="str">
            <v>MOVIPHONE AZUAY_EMILI ZUNIGA</v>
          </cell>
          <cell r="L7885" t="str">
            <v xml:space="preserve">MANUEL VEGA Y SUCRE SN </v>
          </cell>
        </row>
        <row r="7886">
          <cell r="A7886" t="str">
            <v>2023-01230</v>
          </cell>
          <cell r="B7886">
            <v>508087</v>
          </cell>
          <cell r="C7886" t="str">
            <v>2023-01230</v>
          </cell>
          <cell r="D7886" t="str">
            <v>MOVISTAR</v>
          </cell>
          <cell r="E7886" t="str">
            <v>DESPACHO</v>
          </cell>
          <cell r="F7886" t="str">
            <v>NORMAL</v>
          </cell>
          <cell r="G7886" t="str">
            <v>031080202301230</v>
          </cell>
          <cell r="H7886">
            <v>44958</v>
          </cell>
          <cell r="I7886" t="str">
            <v>ENTREGADO</v>
          </cell>
          <cell r="J7886">
            <v>44959</v>
          </cell>
          <cell r="K7886" t="str">
            <v>CAVS AE SALESLAND SCALA_DIEGO FERNANDO MENA VILLALBA</v>
          </cell>
          <cell r="L7886" t="str">
            <v>Kilometro 12 ½, Parroquia de Cumbaya, CENTRO COMERCIAL SCALA SHOPPING, Planta Baja, Local L104</v>
          </cell>
        </row>
        <row r="7887">
          <cell r="A7887" t="str">
            <v>2023-01231</v>
          </cell>
          <cell r="B7887">
            <v>508088</v>
          </cell>
          <cell r="C7887" t="str">
            <v>2023-01231</v>
          </cell>
          <cell r="D7887" t="str">
            <v>MOVISTAR</v>
          </cell>
          <cell r="E7887" t="str">
            <v>DESPACHO</v>
          </cell>
          <cell r="F7887" t="str">
            <v>NORMAL</v>
          </cell>
          <cell r="G7887" t="str">
            <v>031080202301231</v>
          </cell>
          <cell r="H7887">
            <v>44958</v>
          </cell>
          <cell r="I7887" t="str">
            <v>ENTREGADO</v>
          </cell>
          <cell r="J7887">
            <v>44959</v>
          </cell>
          <cell r="K7887" t="str">
            <v>CAVS AE SALESLAND RECREO_DIEGO MENA</v>
          </cell>
          <cell r="L7887" t="str">
            <v>AV PEDRO VICENTE MALDONADO CENTRO COMERCIAL RECREO NUM 37 45PLANTA BAJA QUITO</v>
          </cell>
        </row>
        <row r="7888">
          <cell r="A7888" t="str">
            <v>2023-01232</v>
          </cell>
          <cell r="B7888">
            <v>508089</v>
          </cell>
          <cell r="C7888" t="str">
            <v>2023-01232</v>
          </cell>
          <cell r="D7888" t="str">
            <v>MOVISTAR</v>
          </cell>
          <cell r="E7888" t="str">
            <v>DESPACHO</v>
          </cell>
          <cell r="F7888" t="str">
            <v>NORMAL</v>
          </cell>
          <cell r="G7888" t="str">
            <v>031080202301232</v>
          </cell>
          <cell r="H7888">
            <v>44958</v>
          </cell>
          <cell r="I7888" t="str">
            <v>ENTREGADO</v>
          </cell>
          <cell r="J7888">
            <v>44959</v>
          </cell>
          <cell r="K7888" t="str">
            <v>AE CELISTICS CCI_KLEBER GRANDA_DANY IMBAQUINGO</v>
          </cell>
          <cell r="L7888" t="str">
            <v>AV AMAZONAS Y NACIONES UNIDAS CENTRO COMERCIAL INAQUITO LC 223 224</v>
          </cell>
        </row>
        <row r="7889">
          <cell r="A7889" t="str">
            <v>2023-01233</v>
          </cell>
          <cell r="B7889">
            <v>508090</v>
          </cell>
          <cell r="C7889" t="str">
            <v>2023-01233</v>
          </cell>
          <cell r="D7889" t="str">
            <v>MOVISTAR</v>
          </cell>
          <cell r="E7889" t="str">
            <v>DESPACHO</v>
          </cell>
          <cell r="F7889" t="str">
            <v>NORMAL</v>
          </cell>
          <cell r="G7889" t="str">
            <v>031080202301233</v>
          </cell>
          <cell r="H7889">
            <v>44958</v>
          </cell>
          <cell r="I7889" t="str">
            <v>ENTREGADO</v>
          </cell>
          <cell r="J7889">
            <v>44959</v>
          </cell>
          <cell r="K7889" t="str">
            <v>AGENTE AE CELISTICS SAN LUIS_KLEBER GRANDA_DANY IMBAQUINGO</v>
          </cell>
          <cell r="L7889" t="str">
            <v xml:space="preserve">CAVS PREMIUM AUTOPISTA GRAL RUMINAHUI Y AV SAN LUIS  </v>
          </cell>
        </row>
        <row r="7890">
          <cell r="A7890" t="str">
            <v>2023-01234</v>
          </cell>
          <cell r="B7890">
            <v>508091</v>
          </cell>
          <cell r="C7890" t="str">
            <v>2023-01234</v>
          </cell>
          <cell r="D7890" t="str">
            <v>MOVISTAR</v>
          </cell>
          <cell r="E7890" t="str">
            <v>DESPACHO</v>
          </cell>
          <cell r="F7890" t="str">
            <v>NORMAL</v>
          </cell>
          <cell r="G7890" t="str">
            <v>031080202301234</v>
          </cell>
          <cell r="H7890">
            <v>44958</v>
          </cell>
          <cell r="I7890" t="str">
            <v>ENTREGADO</v>
          </cell>
          <cell r="J7890">
            <v>44959</v>
          </cell>
          <cell r="K7890" t="str">
            <v>AGENTE AE CELISTICS EL RECREO QUITO_KLEBER GRANDA_DANY IMBAQUINGO</v>
          </cell>
          <cell r="L7890" t="str">
            <v xml:space="preserve">FRANQUICIA PEDRO VICENTE MALDONADO 510194 Y CALVAS CC RECREO OF P106 </v>
          </cell>
        </row>
        <row r="7891">
          <cell r="A7891" t="str">
            <v>2023-01235</v>
          </cell>
          <cell r="B7891">
            <v>508092</v>
          </cell>
          <cell r="C7891" t="str">
            <v>2023-01235</v>
          </cell>
          <cell r="D7891" t="str">
            <v>MOVISTAR</v>
          </cell>
          <cell r="E7891" t="str">
            <v>DESPACHO</v>
          </cell>
          <cell r="F7891" t="str">
            <v>NORMAL</v>
          </cell>
          <cell r="G7891" t="str">
            <v>FT83488</v>
          </cell>
          <cell r="H7891">
            <v>44958</v>
          </cell>
          <cell r="I7891" t="str">
            <v>ENTREGADO</v>
          </cell>
          <cell r="J7891">
            <v>44959</v>
          </cell>
          <cell r="K7891" t="str">
            <v>CINTHIA ARELLANO UIO_CINTHIA JOHANNA ARELLANO PAZMINO</v>
          </cell>
          <cell r="L7891" t="str">
            <v xml:space="preserve">AV GRAL IGNACIO DE VEINTIMILLA E 936  Y LEONIDAS PLAZA ED UZIEL 4TO PISO </v>
          </cell>
        </row>
        <row r="7892">
          <cell r="A7892" t="str">
            <v>2023-01236</v>
          </cell>
          <cell r="B7892">
            <v>508093</v>
          </cell>
          <cell r="C7892" t="str">
            <v>2023-01236</v>
          </cell>
          <cell r="D7892" t="str">
            <v>TUENTI</v>
          </cell>
          <cell r="E7892" t="str">
            <v>DESPACHO</v>
          </cell>
          <cell r="F7892" t="str">
            <v>NORMAL</v>
          </cell>
          <cell r="G7892" t="str">
            <v>FT83532</v>
          </cell>
          <cell r="H7892">
            <v>44958</v>
          </cell>
          <cell r="I7892" t="str">
            <v>ENTREGADO</v>
          </cell>
          <cell r="J7892">
            <v>44960</v>
          </cell>
          <cell r="K7892" t="str">
            <v>FARMAENLACE BODEGA UIO_CONSUELO JASMINE VALENCIA VASCONEZ</v>
          </cell>
          <cell r="L7892" t="str">
            <v xml:space="preserve">CAPITAN RAFAEL RAMOS E2-210 Y CASTELLI. </v>
          </cell>
        </row>
        <row r="7893">
          <cell r="A7893" t="str">
            <v>2023-01238</v>
          </cell>
          <cell r="B7893">
            <v>508095</v>
          </cell>
          <cell r="C7893" t="str">
            <v>2023-01238</v>
          </cell>
          <cell r="D7893" t="str">
            <v>TUENTI</v>
          </cell>
          <cell r="E7893" t="str">
            <v>DESPACHO</v>
          </cell>
          <cell r="F7893" t="str">
            <v>NORMAL</v>
          </cell>
          <cell r="G7893" t="str">
            <v>FT83504</v>
          </cell>
          <cell r="H7893">
            <v>44958</v>
          </cell>
          <cell r="I7893" t="str">
            <v>ENTREGADO</v>
          </cell>
          <cell r="J7893">
            <v>44959</v>
          </cell>
          <cell r="K7893" t="str">
            <v>NICRONET - TUENTI - GUAYAS_LUZMILA ENRIQUETA CABRERA PALACIO</v>
          </cell>
          <cell r="L7893" t="str">
            <v>URDESA NORTE CALLE BALSAMOS NORTE 513 Y LA SEXTA</v>
          </cell>
        </row>
        <row r="7894">
          <cell r="A7894" t="str">
            <v>2023-01239</v>
          </cell>
          <cell r="B7894">
            <v>508096</v>
          </cell>
          <cell r="C7894" t="str">
            <v>2023-01239</v>
          </cell>
          <cell r="D7894" t="str">
            <v>TUENTI</v>
          </cell>
          <cell r="E7894" t="str">
            <v>DESPACHO</v>
          </cell>
          <cell r="F7894" t="str">
            <v>NORMAL</v>
          </cell>
          <cell r="G7894" t="str">
            <v>031080202301239</v>
          </cell>
          <cell r="H7894">
            <v>44958</v>
          </cell>
          <cell r="I7894" t="str">
            <v>ENTREGADO</v>
          </cell>
          <cell r="J7894">
            <v>44959</v>
          </cell>
          <cell r="K7894" t="str">
            <v>MAURICIO GUERRERO TUENTI SANTO DOMINGO_EDUARDO LUIS SILVA IVARRA</v>
          </cell>
          <cell r="L7894" t="str">
            <v>CALLE GUAYAQUIL, ENTRE RIO SOLAYA Y CUICOCHA</v>
          </cell>
        </row>
        <row r="7895">
          <cell r="A7895" t="str">
            <v>2023-01240</v>
          </cell>
          <cell r="B7895">
            <v>508097</v>
          </cell>
          <cell r="C7895" t="str">
            <v>2023-01240</v>
          </cell>
          <cell r="D7895" t="str">
            <v>TUENTI</v>
          </cell>
          <cell r="E7895" t="str">
            <v>DESPACHO</v>
          </cell>
          <cell r="F7895" t="str">
            <v>NORMAL</v>
          </cell>
          <cell r="G7895" t="str">
            <v>FT83490</v>
          </cell>
          <cell r="H7895">
            <v>44958</v>
          </cell>
          <cell r="I7895" t="str">
            <v>ENTREGADO</v>
          </cell>
          <cell r="J7895">
            <v>44959</v>
          </cell>
          <cell r="K7895" t="str">
            <v>TECECAB TUENTI PICHINCHA_ZAIDA MOREIRA</v>
          </cell>
          <cell r="L7895" t="str">
            <v>AV. AMAZONAS N21-147 Y ROCA</v>
          </cell>
        </row>
        <row r="7896">
          <cell r="A7896" t="str">
            <v>CELLTRO0020</v>
          </cell>
          <cell r="B7896">
            <v>508076</v>
          </cell>
          <cell r="C7896" t="str">
            <v>CELLTRO0020</v>
          </cell>
          <cell r="D7896" t="str">
            <v>CELLTROPOLIS</v>
          </cell>
          <cell r="E7896" t="str">
            <v>DESPACHO</v>
          </cell>
          <cell r="F7896" t="str">
            <v>NORMAL</v>
          </cell>
          <cell r="G7896" t="str">
            <v>031002004231534</v>
          </cell>
          <cell r="H7896">
            <v>44958</v>
          </cell>
          <cell r="I7896" t="str">
            <v>ENTREGADO</v>
          </cell>
          <cell r="J7896">
            <v>44959</v>
          </cell>
          <cell r="K7896" t="str">
            <v>CELULARES PAEZ+GABRIEL PAEZ</v>
          </cell>
          <cell r="L7896" t="str">
            <v>AV DEL EJERCITO Y CALLE VENEZUELA  TERMINAL TERRESTRE DE PORTOVIEJO, VER ROTULO</v>
          </cell>
        </row>
        <row r="7897">
          <cell r="A7897" t="str">
            <v>20719</v>
          </cell>
          <cell r="B7897">
            <v>508042</v>
          </cell>
          <cell r="C7897" t="str">
            <v>20719</v>
          </cell>
          <cell r="D7897" t="str">
            <v>MDELIVERY</v>
          </cell>
          <cell r="E7897" t="str">
            <v>DESPACHO</v>
          </cell>
          <cell r="F7897" t="str">
            <v>DERIVADO PICK UP</v>
          </cell>
          <cell r="G7897" t="str">
            <v>031080000020719</v>
          </cell>
          <cell r="H7897">
            <v>44958</v>
          </cell>
          <cell r="I7897" t="str">
            <v>ENTREGADO</v>
          </cell>
          <cell r="J7897">
            <v>44965</v>
          </cell>
          <cell r="K7897" t="str">
            <v>GENESIS YISELLA PARRAGA QUIROZ</v>
          </cell>
          <cell r="L7897" t="str">
            <v>OFICINA TRAMACO MANTA CENTRO DE DISTRIBUCION</v>
          </cell>
        </row>
        <row r="7898">
          <cell r="A7898" t="str">
            <v>20756</v>
          </cell>
          <cell r="B7898">
            <v>508043</v>
          </cell>
          <cell r="C7898" t="str">
            <v>20756</v>
          </cell>
          <cell r="D7898" t="str">
            <v>MDELIVERY</v>
          </cell>
          <cell r="E7898" t="str">
            <v>DESPACHO</v>
          </cell>
          <cell r="F7898" t="str">
            <v>DERIVADO PICK UP</v>
          </cell>
          <cell r="G7898" t="str">
            <v>031080000020756</v>
          </cell>
          <cell r="H7898">
            <v>44958</v>
          </cell>
          <cell r="I7898" t="str">
            <v>ENTREGADO</v>
          </cell>
          <cell r="J7898">
            <v>44959</v>
          </cell>
          <cell r="K7898" t="str">
            <v>JOSE LUIS BAQUE RODRIGUEZ</v>
          </cell>
          <cell r="L7898" t="str">
            <v>OFICINA TRAMACO PORTETE</v>
          </cell>
        </row>
        <row r="7899">
          <cell r="A7899" t="str">
            <v>20832</v>
          </cell>
          <cell r="B7899">
            <v>508044</v>
          </cell>
          <cell r="C7899" t="str">
            <v>20832</v>
          </cell>
          <cell r="D7899" t="str">
            <v>MDELIVERY</v>
          </cell>
          <cell r="E7899" t="str">
            <v>DESPACHO</v>
          </cell>
          <cell r="F7899" t="str">
            <v>DERIVADO PICK UP</v>
          </cell>
          <cell r="G7899" t="str">
            <v>031080000020832</v>
          </cell>
          <cell r="H7899">
            <v>44958</v>
          </cell>
          <cell r="I7899" t="str">
            <v>ENTREGADO</v>
          </cell>
          <cell r="J7899">
            <v>44964</v>
          </cell>
          <cell r="K7899" t="str">
            <v>GABRIELA MELIZA  CAICEDO GUERRERO</v>
          </cell>
          <cell r="L7899" t="str">
            <v>OFICINA TRAMACO PORTETE</v>
          </cell>
        </row>
        <row r="7900">
          <cell r="A7900" t="str">
            <v>20951</v>
          </cell>
          <cell r="B7900">
            <v>508045</v>
          </cell>
          <cell r="C7900" t="str">
            <v>20951</v>
          </cell>
          <cell r="D7900" t="str">
            <v>MDELIVERY</v>
          </cell>
          <cell r="E7900" t="str">
            <v>DESPACHO</v>
          </cell>
          <cell r="F7900" t="str">
            <v>NORMAL</v>
          </cell>
          <cell r="G7900" t="str">
            <v>031080000020951</v>
          </cell>
          <cell r="H7900">
            <v>44958</v>
          </cell>
          <cell r="I7900" t="str">
            <v>ENTREGADO</v>
          </cell>
          <cell r="J7900">
            <v>44959</v>
          </cell>
          <cell r="K7900" t="str">
            <v>GEOVANNY XAVIER   ELIAS REYES</v>
          </cell>
          <cell r="L7900" t="str">
            <v>PASCUALES VIA A DAULE KM 24 SN</v>
          </cell>
        </row>
        <row r="7901">
          <cell r="A7901" t="str">
            <v>20993</v>
          </cell>
          <cell r="B7901">
            <v>508046</v>
          </cell>
          <cell r="C7901" t="str">
            <v>20993</v>
          </cell>
          <cell r="D7901" t="str">
            <v>MDELIVERY</v>
          </cell>
          <cell r="E7901" t="str">
            <v>DESPACHO</v>
          </cell>
          <cell r="F7901" t="str">
            <v>NORMAL</v>
          </cell>
          <cell r="G7901" t="str">
            <v>031080000020993</v>
          </cell>
          <cell r="H7901">
            <v>44958</v>
          </cell>
          <cell r="I7901" t="str">
            <v>ENTREGADO</v>
          </cell>
          <cell r="J7901">
            <v>44960</v>
          </cell>
          <cell r="K7901" t="str">
            <v>RICARDO ANDRES  CUERO MEDINA</v>
          </cell>
          <cell r="L7901" t="str">
            <v>BARTOLOME RUIZ CALLE LUIS VARGAS TORRES  M111 SOLAR 11  CALLE PEATONAL 2 B</v>
          </cell>
        </row>
        <row r="7902">
          <cell r="A7902" t="str">
            <v>4667034</v>
          </cell>
          <cell r="B7902">
            <v>508047</v>
          </cell>
          <cell r="C7902" t="str">
            <v>4667034</v>
          </cell>
          <cell r="D7902" t="str">
            <v>MDELIVERY</v>
          </cell>
          <cell r="E7902" t="str">
            <v>DESPACHO</v>
          </cell>
          <cell r="F7902" t="str">
            <v>NORMAL</v>
          </cell>
          <cell r="G7902" t="str">
            <v>FT83455</v>
          </cell>
          <cell r="H7902">
            <v>44958</v>
          </cell>
          <cell r="I7902" t="str">
            <v>ENTREGADO</v>
          </cell>
          <cell r="J7902">
            <v>44959</v>
          </cell>
          <cell r="K7902" t="str">
            <v>CARVAJAL RIVERA LENIN FABIAN</v>
          </cell>
          <cell r="L7902" t="str">
            <v>COCHAPAMBA PASAJE ALBORADA O PASAJE N46C  OE9 70 CALLE BELLA AURORA</v>
          </cell>
        </row>
        <row r="7903">
          <cell r="A7903" t="str">
            <v>4771845_1</v>
          </cell>
          <cell r="B7903">
            <v>508048</v>
          </cell>
          <cell r="C7903" t="str">
            <v>4771845_1</v>
          </cell>
          <cell r="D7903" t="str">
            <v>MDELIVERY</v>
          </cell>
          <cell r="E7903" t="str">
            <v>DESPACHO</v>
          </cell>
          <cell r="F7903" t="str">
            <v>NORMAL</v>
          </cell>
          <cell r="G7903" t="str">
            <v>031080047718451</v>
          </cell>
          <cell r="H7903">
            <v>44958</v>
          </cell>
          <cell r="I7903" t="str">
            <v>ENTREGADO</v>
          </cell>
          <cell r="J7903">
            <v>44959</v>
          </cell>
          <cell r="K7903" t="str">
            <v>SEGUNDO OSWALDO PERACHIMBA NOQUEZ</v>
          </cell>
          <cell r="L7903" t="str">
            <v>OFICINA TRAMACO SAN RAFAEL</v>
          </cell>
        </row>
        <row r="7904">
          <cell r="A7904" t="str">
            <v>4867270</v>
          </cell>
          <cell r="B7904">
            <v>508050</v>
          </cell>
          <cell r="C7904" t="str">
            <v>4867270</v>
          </cell>
          <cell r="D7904" t="str">
            <v>MDELIVERY</v>
          </cell>
          <cell r="E7904" t="str">
            <v>DESPACHO</v>
          </cell>
          <cell r="F7904" t="str">
            <v>NORMAL</v>
          </cell>
          <cell r="G7904" t="str">
            <v>FT83436</v>
          </cell>
          <cell r="H7904">
            <v>44958</v>
          </cell>
          <cell r="I7904" t="str">
            <v>ENTREGADO</v>
          </cell>
          <cell r="J7904">
            <v>44959</v>
          </cell>
          <cell r="K7904" t="str">
            <v>PIZARRO FIGUEROA ARTURO MAURICIO</v>
          </cell>
          <cell r="L7904" t="str">
            <v>XIMENA COOP 10 DE AGOSTO  MZ 173 SOLAR 2</v>
          </cell>
        </row>
        <row r="7905">
          <cell r="A7905" t="str">
            <v>4868663</v>
          </cell>
          <cell r="B7905">
            <v>508051</v>
          </cell>
          <cell r="C7905" t="str">
            <v>4868663</v>
          </cell>
          <cell r="D7905" t="str">
            <v>MDELIVERY</v>
          </cell>
          <cell r="E7905" t="str">
            <v>DESPACHO</v>
          </cell>
          <cell r="F7905" t="str">
            <v>NORMAL</v>
          </cell>
          <cell r="G7905" t="str">
            <v>FT83456/031080004868663</v>
          </cell>
          <cell r="H7905">
            <v>44958</v>
          </cell>
          <cell r="I7905" t="str">
            <v>DEVOLUCION_EN_PROCESO</v>
          </cell>
          <cell r="J7905">
            <v>44970</v>
          </cell>
          <cell r="K7905" t="str">
            <v>BRIONES SANTANA JOSE MANUEL</v>
          </cell>
          <cell r="L7905" t="str">
            <v>LUZ DE AMERICA  CERCA DE LA IGLESIA VIA QUEVEDO KILOMETRO 23 CALLE MANABI BARRIO CRUCITAS CASA COLOR AZUL COMO REFERENCIA CERCA DEL CDI INFANTIL NIÑOS FELICES</v>
          </cell>
        </row>
        <row r="7906">
          <cell r="A7906" t="str">
            <v>4871533</v>
          </cell>
          <cell r="B7906">
            <v>508052</v>
          </cell>
          <cell r="C7906" t="str">
            <v>4871533</v>
          </cell>
          <cell r="D7906" t="str">
            <v>MDELIVERY</v>
          </cell>
          <cell r="E7906" t="str">
            <v>DESPACHO</v>
          </cell>
          <cell r="F7906" t="str">
            <v>NORMAL</v>
          </cell>
          <cell r="G7906" t="str">
            <v>FT83460</v>
          </cell>
          <cell r="H7906">
            <v>44958</v>
          </cell>
          <cell r="I7906" t="str">
            <v>ENTREGADO</v>
          </cell>
          <cell r="J7906">
            <v>44959</v>
          </cell>
          <cell r="K7906" t="str">
            <v>ANA CRISTINA ORTEGA VEGA</v>
          </cell>
          <cell r="L7906" t="str">
            <v>CONOCOTO CALLE ALFREDO CARPIO FLORES SN CALLE BENJAMIN CARRION</v>
          </cell>
        </row>
        <row r="7907">
          <cell r="A7907" t="str">
            <v>4873785</v>
          </cell>
          <cell r="B7907">
            <v>508053</v>
          </cell>
          <cell r="C7907" t="str">
            <v>4873785</v>
          </cell>
          <cell r="D7907" t="str">
            <v>MDELIVERY</v>
          </cell>
          <cell r="E7907" t="str">
            <v>DESPACHO</v>
          </cell>
          <cell r="F7907" t="str">
            <v>NORMAL</v>
          </cell>
          <cell r="G7907" t="str">
            <v>FT83458</v>
          </cell>
          <cell r="H7907">
            <v>44958</v>
          </cell>
          <cell r="I7907" t="str">
            <v>ENTREGADO</v>
          </cell>
          <cell r="J7907">
            <v>44959</v>
          </cell>
          <cell r="K7907" t="str">
            <v>CANDO MILAN DUVAL IVAN</v>
          </cell>
          <cell r="L7907" t="str">
            <v>CUMBAYA  CALLE EUGENIO ESPEJO  SN  PASAJE 10</v>
          </cell>
        </row>
        <row r="7908">
          <cell r="A7908" t="str">
            <v>4875018</v>
          </cell>
          <cell r="B7908">
            <v>508054</v>
          </cell>
          <cell r="C7908" t="str">
            <v>4875018</v>
          </cell>
          <cell r="D7908" t="str">
            <v>MDELIVERY</v>
          </cell>
          <cell r="E7908" t="str">
            <v>DESPACHO</v>
          </cell>
          <cell r="F7908" t="str">
            <v>DERIVADO PICK UP</v>
          </cell>
          <cell r="G7908" t="str">
            <v>031080004875018</v>
          </cell>
          <cell r="H7908">
            <v>44958</v>
          </cell>
          <cell r="I7908" t="str">
            <v>ENTREGADO</v>
          </cell>
          <cell r="J7908">
            <v>44959</v>
          </cell>
          <cell r="K7908" t="str">
            <v>TELMO HIPOLITO UTITIAJ NAANCH</v>
          </cell>
          <cell r="L7908" t="str">
            <v>OFICINA TRAMACO CUENCA QUINTA CHICA</v>
          </cell>
        </row>
        <row r="7909">
          <cell r="A7909" t="str">
            <v>4875558</v>
          </cell>
          <cell r="B7909">
            <v>508055</v>
          </cell>
          <cell r="C7909" t="str">
            <v>4875558</v>
          </cell>
          <cell r="D7909" t="str">
            <v>MDELIVERY</v>
          </cell>
          <cell r="E7909" t="str">
            <v>DESPACHO</v>
          </cell>
          <cell r="F7909" t="str">
            <v>NORMAL</v>
          </cell>
          <cell r="G7909" t="str">
            <v>031080004875558</v>
          </cell>
          <cell r="H7909">
            <v>44958</v>
          </cell>
          <cell r="I7909" t="str">
            <v>ENTREGADO</v>
          </cell>
          <cell r="J7909">
            <v>44960</v>
          </cell>
          <cell r="K7909" t="str">
            <v>DIEGO GABRIEL ESCOBAR TRUJILLO</v>
          </cell>
          <cell r="L7909" t="str">
            <v>LA MATRIZ CALLE GARCIA LORCA  0270 CALLE TIRSO DE MOLINA</v>
          </cell>
        </row>
        <row r="7910">
          <cell r="A7910" t="str">
            <v>4877659</v>
          </cell>
          <cell r="B7910">
            <v>508056</v>
          </cell>
          <cell r="C7910" t="str">
            <v>4877659</v>
          </cell>
          <cell r="D7910" t="str">
            <v>MDELIVERY</v>
          </cell>
          <cell r="E7910" t="str">
            <v>DESPACHO</v>
          </cell>
          <cell r="F7910" t="str">
            <v>NORMAL</v>
          </cell>
          <cell r="G7910" t="str">
            <v>FT83459</v>
          </cell>
          <cell r="H7910">
            <v>44958</v>
          </cell>
          <cell r="I7910" t="str">
            <v>ENTREGADO</v>
          </cell>
          <cell r="J7910">
            <v>44959</v>
          </cell>
          <cell r="K7910" t="str">
            <v>ANILU CAROLINA DE LOURDES MESTRE VILLA</v>
          </cell>
          <cell r="L7910" t="str">
            <v>KENNEDY CALLE A O CALLE N48C N48 90 CALLE GONZALO ZALDUMBIDE</v>
          </cell>
        </row>
        <row r="7911">
          <cell r="A7911" t="str">
            <v>4878189</v>
          </cell>
          <cell r="B7911">
            <v>508057</v>
          </cell>
          <cell r="C7911" t="str">
            <v>4878189</v>
          </cell>
          <cell r="D7911" t="str">
            <v>MDELIVERY</v>
          </cell>
          <cell r="E7911" t="str">
            <v>DESPACHO</v>
          </cell>
          <cell r="F7911" t="str">
            <v>DERIVADO PICK UP</v>
          </cell>
          <cell r="G7911" t="str">
            <v>031080004878189</v>
          </cell>
          <cell r="H7911">
            <v>44958</v>
          </cell>
          <cell r="I7911" t="str">
            <v>ENTREGADO</v>
          </cell>
          <cell r="J7911">
            <v>44959</v>
          </cell>
          <cell r="K7911" t="str">
            <v>RICARDO VELAZQUEZ MANUEL</v>
          </cell>
          <cell r="L7911" t="str">
            <v>OFICINA TRAMACO EL PUYO</v>
          </cell>
        </row>
        <row r="7912">
          <cell r="A7912" t="str">
            <v>4879017</v>
          </cell>
          <cell r="B7912">
            <v>508059</v>
          </cell>
          <cell r="C7912" t="str">
            <v>4879017</v>
          </cell>
          <cell r="D7912" t="str">
            <v>MDELIVERY</v>
          </cell>
          <cell r="E7912" t="str">
            <v>DESPACHO</v>
          </cell>
          <cell r="F7912" t="str">
            <v>NORMAL</v>
          </cell>
          <cell r="G7912" t="str">
            <v>FT83454</v>
          </cell>
          <cell r="H7912">
            <v>44958</v>
          </cell>
          <cell r="I7912" t="str">
            <v>ENTREGADO</v>
          </cell>
          <cell r="J7912">
            <v>44959</v>
          </cell>
          <cell r="K7912" t="str">
            <v>Robinson Fernando Saa Rueda</v>
          </cell>
          <cell r="L7912" t="str">
            <v>LA CONCEPCION  CALLE AGUSTIN ZAMBRANO OE5 149  CALLE JULIAN SURRIES</v>
          </cell>
        </row>
        <row r="7913">
          <cell r="A7913" t="str">
            <v>4879484</v>
          </cell>
          <cell r="B7913">
            <v>508060</v>
          </cell>
          <cell r="C7913" t="str">
            <v>4879484</v>
          </cell>
          <cell r="D7913" t="str">
            <v>MDELIVERY</v>
          </cell>
          <cell r="E7913" t="str">
            <v>DESPACHO</v>
          </cell>
          <cell r="F7913" t="str">
            <v>DERIVADO PICK UP</v>
          </cell>
          <cell r="G7913" t="str">
            <v>031080004879484</v>
          </cell>
          <cell r="H7913">
            <v>44958</v>
          </cell>
          <cell r="I7913" t="str">
            <v>ENTREGADO</v>
          </cell>
          <cell r="J7913">
            <v>44959</v>
          </cell>
          <cell r="K7913" t="str">
            <v>RUIZ AGUILAR JEANETTE ALEXANDRA</v>
          </cell>
          <cell r="L7913" t="str">
            <v>OFICINA TRAMACO AMBATO HUACHI CHICO</v>
          </cell>
        </row>
        <row r="7914">
          <cell r="A7914" t="str">
            <v>4878927</v>
          </cell>
          <cell r="B7914">
            <v>508058</v>
          </cell>
          <cell r="C7914" t="str">
            <v>4878927</v>
          </cell>
          <cell r="D7914" t="str">
            <v>MDELIVERY</v>
          </cell>
          <cell r="E7914" t="str">
            <v>DESPACHO</v>
          </cell>
          <cell r="F7914" t="str">
            <v>NORMAL</v>
          </cell>
          <cell r="G7914" t="str">
            <v>031080004878927</v>
          </cell>
          <cell r="H7914">
            <v>44958</v>
          </cell>
          <cell r="I7914" t="str">
            <v>ENTREGADO</v>
          </cell>
          <cell r="J7914">
            <v>44959</v>
          </cell>
          <cell r="K7914" t="str">
            <v>JHONY JAVIER PACHECO PAZMINO PACHECO PAZMINO</v>
          </cell>
          <cell r="L7914" t="str">
            <v>LA PROVIDENCIA AV CIRCUNVALACION NORTE   SN AV ANTIGUA VIA LIMON</v>
          </cell>
        </row>
        <row r="7915">
          <cell r="A7915" t="str">
            <v>4879604</v>
          </cell>
          <cell r="B7915">
            <v>508061</v>
          </cell>
          <cell r="C7915" t="str">
            <v>4879604</v>
          </cell>
          <cell r="D7915" t="str">
            <v>MDELIVERY</v>
          </cell>
          <cell r="E7915" t="str">
            <v>DESPACHO</v>
          </cell>
          <cell r="F7915" t="str">
            <v>NORMAL</v>
          </cell>
          <cell r="G7915" t="str">
            <v>FT83434</v>
          </cell>
          <cell r="H7915">
            <v>44958</v>
          </cell>
          <cell r="I7915" t="str">
            <v>ENTREGADO</v>
          </cell>
          <cell r="J7915">
            <v>44959</v>
          </cell>
          <cell r="K7915" t="str">
            <v>CASTILLO ORELLANA FABIOLA DEL CARMEN</v>
          </cell>
          <cell r="L7915" t="str">
            <v>TARQUI CLDA MIRAFLORES CALLE SEXTA VILLA 204 Y AV CENTRAL</v>
          </cell>
        </row>
        <row r="7916">
          <cell r="A7916" t="str">
            <v>4879622</v>
          </cell>
          <cell r="B7916">
            <v>508062</v>
          </cell>
          <cell r="C7916" t="str">
            <v>4879622</v>
          </cell>
          <cell r="D7916" t="str">
            <v>MDELIVERY</v>
          </cell>
          <cell r="E7916" t="str">
            <v>DESPACHO</v>
          </cell>
          <cell r="F7916" t="str">
            <v>DERIVADO PICK UP</v>
          </cell>
          <cell r="G7916" t="str">
            <v>031080004879622</v>
          </cell>
          <cell r="H7916">
            <v>44958</v>
          </cell>
          <cell r="I7916" t="str">
            <v>ENTREGADO</v>
          </cell>
          <cell r="J7916">
            <v>44959</v>
          </cell>
          <cell r="K7916" t="str">
            <v>BRAYAN SEBASTIAN DOMINGUEZ VALENCIA</v>
          </cell>
          <cell r="L7916" t="str">
            <v>OFICINA TRAMACO ELOY ALFARO</v>
          </cell>
        </row>
        <row r="7917">
          <cell r="A7917" t="str">
            <v>4879741</v>
          </cell>
          <cell r="B7917">
            <v>508063</v>
          </cell>
          <cell r="C7917" t="str">
            <v>4879741</v>
          </cell>
          <cell r="D7917" t="str">
            <v>MDELIVERY</v>
          </cell>
          <cell r="E7917" t="str">
            <v>DESPACHO</v>
          </cell>
          <cell r="F7917" t="str">
            <v>NORMAL</v>
          </cell>
          <cell r="G7917" t="str">
            <v>031080004879741</v>
          </cell>
          <cell r="H7917">
            <v>44958</v>
          </cell>
          <cell r="I7917" t="str">
            <v>ENTREGADO</v>
          </cell>
          <cell r="J7917">
            <v>44959</v>
          </cell>
          <cell r="K7917" t="str">
            <v>Silvia Patricia Villagomez Erazo</v>
          </cell>
          <cell r="L7917" t="str">
            <v>IGNACIO FLORES AV ATAHUALPA   SN CALLE AYACUCHO</v>
          </cell>
        </row>
        <row r="7918">
          <cell r="A7918" t="str">
            <v>4880537</v>
          </cell>
          <cell r="B7918">
            <v>508064</v>
          </cell>
          <cell r="C7918" t="str">
            <v>4880537</v>
          </cell>
          <cell r="D7918" t="str">
            <v>MDELIVERY</v>
          </cell>
          <cell r="E7918" t="str">
            <v>DESPACHO</v>
          </cell>
          <cell r="F7918" t="str">
            <v>DERIVADO PICK UP</v>
          </cell>
          <cell r="G7918" t="str">
            <v>031080004880537</v>
          </cell>
          <cell r="H7918">
            <v>44958</v>
          </cell>
          <cell r="I7918" t="str">
            <v>ENTREGADO</v>
          </cell>
          <cell r="J7918">
            <v>44960</v>
          </cell>
          <cell r="K7918" t="str">
            <v>VIOLETA MONSERRATE PESANTES BRAVO</v>
          </cell>
          <cell r="L7918" t="str">
            <v>OFICINA TRAMACO MANTA CENTRO DE DISTRIBUCION</v>
          </cell>
        </row>
        <row r="7919">
          <cell r="A7919" t="str">
            <v>4880573</v>
          </cell>
          <cell r="B7919">
            <v>508065</v>
          </cell>
          <cell r="C7919" t="str">
            <v>4880573</v>
          </cell>
          <cell r="D7919" t="str">
            <v>MDELIVERY</v>
          </cell>
          <cell r="E7919" t="str">
            <v>DESPACHO</v>
          </cell>
          <cell r="F7919" t="str">
            <v>NORMAL</v>
          </cell>
          <cell r="G7919" t="str">
            <v>031080004880573</v>
          </cell>
          <cell r="H7919">
            <v>44958</v>
          </cell>
          <cell r="I7919" t="str">
            <v>ENTREGADO</v>
          </cell>
          <cell r="J7919">
            <v>44960</v>
          </cell>
          <cell r="K7919" t="str">
            <v>ALBERTO RAUL VITE MACIAS</v>
          </cell>
          <cell r="L7919" t="str">
            <v>PASCUALES   COOP SAN FRANCISCO  MZ 729  SOLAR 5 VIA DAULE KM 16</v>
          </cell>
        </row>
        <row r="7920">
          <cell r="A7920" t="str">
            <v>4880853</v>
          </cell>
          <cell r="B7920">
            <v>508066</v>
          </cell>
          <cell r="C7920" t="str">
            <v>4880853</v>
          </cell>
          <cell r="D7920" t="str">
            <v>MDELIVERY</v>
          </cell>
          <cell r="E7920" t="str">
            <v>DESPACHO</v>
          </cell>
          <cell r="F7920" t="str">
            <v>NORMAL</v>
          </cell>
          <cell r="G7920" t="str">
            <v>FT83435</v>
          </cell>
          <cell r="H7920">
            <v>44958</v>
          </cell>
          <cell r="I7920" t="str">
            <v>ENTREGADO</v>
          </cell>
          <cell r="J7920">
            <v>44959</v>
          </cell>
          <cell r="K7920" t="str">
            <v>Henry Rafael Castro Castro</v>
          </cell>
          <cell r="L7920" t="str">
            <v>TARQUI CDLA ALBORADA 10MA ETAPA MZ 405 VILLA 5</v>
          </cell>
        </row>
        <row r="7921">
          <cell r="A7921" t="str">
            <v>4880873</v>
          </cell>
          <cell r="B7921">
            <v>508067</v>
          </cell>
          <cell r="C7921" t="str">
            <v>4880873</v>
          </cell>
          <cell r="D7921" t="str">
            <v>MDELIVERY</v>
          </cell>
          <cell r="E7921" t="str">
            <v>DESPACHO</v>
          </cell>
          <cell r="F7921" t="str">
            <v>NORMAL</v>
          </cell>
          <cell r="G7921" t="str">
            <v>FT83453</v>
          </cell>
          <cell r="H7921">
            <v>44958</v>
          </cell>
          <cell r="I7921" t="str">
            <v>ENTREGADO</v>
          </cell>
          <cell r="J7921">
            <v>44959</v>
          </cell>
          <cell r="K7921" t="str">
            <v>CRISTIAN JAVIER TAPIA HERRERA</v>
          </cell>
          <cell r="L7921" t="str">
            <v>MARISCAL SUCRE CALLE JERONIMO CARRION SN CALLE VERSALLES</v>
          </cell>
        </row>
        <row r="7922">
          <cell r="A7922" t="str">
            <v>4880913</v>
          </cell>
          <cell r="B7922">
            <v>508068</v>
          </cell>
          <cell r="C7922" t="str">
            <v>4880913</v>
          </cell>
          <cell r="D7922" t="str">
            <v>MDELIVERY</v>
          </cell>
          <cell r="E7922" t="str">
            <v>DESPACHO</v>
          </cell>
          <cell r="F7922" t="str">
            <v>NORMAL</v>
          </cell>
          <cell r="G7922" t="str">
            <v>FT83430</v>
          </cell>
          <cell r="H7922">
            <v>44958</v>
          </cell>
          <cell r="I7922" t="str">
            <v>ENTREGADO</v>
          </cell>
          <cell r="J7922">
            <v>44959</v>
          </cell>
          <cell r="K7922" t="str">
            <v>LUIS OSWALDO PILCA BERMUDEZ</v>
          </cell>
          <cell r="L7922" t="str">
            <v>ROCAFUERTE CALLE 10 DE AGOSTO SN Y AV MALECON SIMON BOLIVAR PALACIOS</v>
          </cell>
        </row>
        <row r="7923">
          <cell r="A7923" t="str">
            <v>4880916</v>
          </cell>
          <cell r="B7923">
            <v>508069</v>
          </cell>
          <cell r="C7923" t="str">
            <v>4880916</v>
          </cell>
          <cell r="D7923" t="str">
            <v>MDELIVERY</v>
          </cell>
          <cell r="E7923" t="str">
            <v>DESPACHO</v>
          </cell>
          <cell r="F7923" t="str">
            <v>NORMAL</v>
          </cell>
          <cell r="G7923" t="str">
            <v>FT83431</v>
          </cell>
          <cell r="H7923">
            <v>44958</v>
          </cell>
          <cell r="I7923" t="str">
            <v>ENTREGADO</v>
          </cell>
          <cell r="J7923">
            <v>44960</v>
          </cell>
          <cell r="K7923" t="str">
            <v>STALIN JAVIER RAMIREZ NARANJO</v>
          </cell>
          <cell r="L7923" t="str">
            <v>TARQUI AV RODRIGUEZ BONIN  VILLA 24</v>
          </cell>
        </row>
        <row r="7924">
          <cell r="A7924" t="str">
            <v>4881008</v>
          </cell>
          <cell r="B7924">
            <v>508070</v>
          </cell>
          <cell r="C7924" t="str">
            <v>4881008</v>
          </cell>
          <cell r="D7924" t="str">
            <v>MDELIVERY</v>
          </cell>
          <cell r="E7924" t="str">
            <v>DESPACHO</v>
          </cell>
          <cell r="F7924" t="str">
            <v>NORMAL</v>
          </cell>
          <cell r="G7924" t="str">
            <v>031080004881008</v>
          </cell>
          <cell r="H7924">
            <v>44958</v>
          </cell>
          <cell r="I7924" t="str">
            <v>ENTREGADO</v>
          </cell>
          <cell r="J7924">
            <v>44959</v>
          </cell>
          <cell r="K7924" t="str">
            <v>ERIBERTO JOSE QUIROGA CUENCA</v>
          </cell>
          <cell r="L7924" t="str">
            <v>RIO VERDE AV JACINTO CORTEZ JHAYYA O AV BELLAVISTA SN CALLE 1</v>
          </cell>
        </row>
        <row r="7925">
          <cell r="A7925" t="str">
            <v>4881376</v>
          </cell>
          <cell r="B7925">
            <v>508071</v>
          </cell>
          <cell r="C7925" t="str">
            <v>4881376</v>
          </cell>
          <cell r="D7925" t="str">
            <v>MDELIVERY</v>
          </cell>
          <cell r="E7925" t="str">
            <v>DESPACHO</v>
          </cell>
          <cell r="F7925" t="str">
            <v>NORMAL</v>
          </cell>
          <cell r="G7925" t="str">
            <v>FT83448</v>
          </cell>
          <cell r="H7925">
            <v>44958</v>
          </cell>
          <cell r="I7925" t="str">
            <v>ENTREGADO</v>
          </cell>
          <cell r="J7925">
            <v>44959</v>
          </cell>
          <cell r="K7925" t="str">
            <v>Tania Lizbeth Aulestia Ubidia</v>
          </cell>
          <cell r="L7925" t="str">
            <v>ALANGAS  CALLE RIO ZAMORA  SN AV RIO USHIMANA</v>
          </cell>
        </row>
        <row r="7926">
          <cell r="A7926" t="str">
            <v>4820468_1</v>
          </cell>
          <cell r="B7926">
            <v>508072</v>
          </cell>
          <cell r="C7926" t="str">
            <v>4820468_1</v>
          </cell>
          <cell r="D7926" t="str">
            <v>MDELIVERY</v>
          </cell>
          <cell r="E7926" t="str">
            <v>DESPACHO</v>
          </cell>
          <cell r="F7926" t="str">
            <v>NORMAL</v>
          </cell>
          <cell r="G7926" t="str">
            <v>FT83528</v>
          </cell>
          <cell r="H7926">
            <v>44958</v>
          </cell>
          <cell r="I7926" t="str">
            <v>ENTREGADO</v>
          </cell>
          <cell r="J7926">
            <v>44959</v>
          </cell>
          <cell r="K7926" t="str">
            <v>EDWIN JONATHAN PERUGACHI MONARCO</v>
          </cell>
          <cell r="L7926" t="str">
            <v>CONDADO  AV LA PRENSA  N71 192  Y DAVINCI  JUNTO AL CONDADO SHOPPING EN LOCAL EL MAYORISTA ALIMENTOS DE PERROS</v>
          </cell>
        </row>
        <row r="7927">
          <cell r="A7927" t="str">
            <v>11791_1</v>
          </cell>
          <cell r="B7927">
            <v>508073</v>
          </cell>
          <cell r="C7927" t="str">
            <v>11791_1</v>
          </cell>
          <cell r="D7927" t="str">
            <v>MDELIVERY</v>
          </cell>
          <cell r="E7927" t="str">
            <v>DESPACHO</v>
          </cell>
          <cell r="F7927" t="str">
            <v>NORMAL</v>
          </cell>
          <cell r="G7927" t="str">
            <v>FT83526</v>
          </cell>
          <cell r="H7927">
            <v>44958</v>
          </cell>
          <cell r="I7927" t="str">
            <v>ENTREGADO</v>
          </cell>
          <cell r="J7927">
            <v>44959</v>
          </cell>
          <cell r="K7927" t="str">
            <v>EDWIN JONATHAN PERUGACHI MONARCO</v>
          </cell>
          <cell r="L7927" t="str">
            <v>CONDADO  AV LA PRENSA  N71 192  Y DAVINCI  JUNTO AL CONDADO SHOPPING EN LOCAL EL MAYORISTA ALIMENTOS DE PERROS</v>
          </cell>
        </row>
        <row r="7928">
          <cell r="A7928" t="str">
            <v>4875161_1</v>
          </cell>
          <cell r="B7928">
            <v>508074</v>
          </cell>
          <cell r="C7928" t="str">
            <v>4875161_1</v>
          </cell>
          <cell r="D7928" t="str">
            <v>MDELIVERY</v>
          </cell>
          <cell r="E7928" t="str">
            <v>DESPACHO</v>
          </cell>
          <cell r="F7928" t="str">
            <v>NORMAL</v>
          </cell>
          <cell r="G7928" t="str">
            <v>031080048751611</v>
          </cell>
          <cell r="H7928">
            <v>44958</v>
          </cell>
          <cell r="I7928" t="str">
            <v>ENTREGADO</v>
          </cell>
          <cell r="J7928">
            <v>44961</v>
          </cell>
          <cell r="K7928" t="str">
            <v>AGUILERA PINCAY JEAN CARLOS</v>
          </cell>
          <cell r="L7928" t="str">
            <v>LA AURORA AV LEON FEBRES CORDERO  SN  - LA AURORA ATRAS DE AVALON PLAZA ENTREGA EN VIDRIERIA ROBERTO CABRERA</v>
          </cell>
        </row>
        <row r="7929">
          <cell r="A7929" t="str">
            <v>8288_1</v>
          </cell>
          <cell r="B7929">
            <v>508075</v>
          </cell>
          <cell r="C7929" t="str">
            <v>8288_1</v>
          </cell>
          <cell r="D7929" t="str">
            <v>MDELIVERY</v>
          </cell>
          <cell r="E7929" t="str">
            <v>DESPACHO</v>
          </cell>
          <cell r="F7929" t="str">
            <v>NORMAL</v>
          </cell>
          <cell r="G7929" t="str">
            <v>FT83512</v>
          </cell>
          <cell r="H7929">
            <v>44958</v>
          </cell>
          <cell r="I7929" t="str">
            <v>ENTREGADO</v>
          </cell>
          <cell r="J7929">
            <v>44960</v>
          </cell>
          <cell r="K7929" t="str">
            <v>CHRISTIAN GERMAN URRUTIA RAMIREZ</v>
          </cell>
          <cell r="L7929" t="str">
            <v>XIMENA AV CLEMENTE HUERTAS MZ 6  SOLAR 12 - GUASMO SUR COOP COMITE DE BASE PRIMERO DE AGOSTO CASA DE DOS PISOS CON TECHADO COLOR CAFE ENTRANDO POR LA FARMACIA SANA SANA</v>
          </cell>
        </row>
        <row r="7930">
          <cell r="A7930" t="str">
            <v>15101</v>
          </cell>
          <cell r="B7930">
            <v>508031</v>
          </cell>
          <cell r="C7930" t="str">
            <v>15101</v>
          </cell>
          <cell r="D7930" t="str">
            <v>MDELIVERY</v>
          </cell>
          <cell r="E7930" t="str">
            <v>DESPACHO</v>
          </cell>
          <cell r="F7930" t="str">
            <v>NORMAL</v>
          </cell>
          <cell r="G7930" t="str">
            <v>FT83432</v>
          </cell>
          <cell r="H7930">
            <v>44958</v>
          </cell>
          <cell r="I7930" t="str">
            <v>ENTREGADO</v>
          </cell>
          <cell r="J7930">
            <v>44959</v>
          </cell>
          <cell r="K7930" t="str">
            <v>GEOVANNY EFREN BRICENO CALVA</v>
          </cell>
          <cell r="L7930" t="str">
            <v>XIMENA  AV NICOLAS A SEGOVIA  SN CALLE CARLOS GUEVARA MORENO</v>
          </cell>
        </row>
        <row r="7931">
          <cell r="A7931" t="str">
            <v>19380</v>
          </cell>
          <cell r="B7931">
            <v>508032</v>
          </cell>
          <cell r="C7931" t="str">
            <v>19380</v>
          </cell>
          <cell r="D7931" t="str">
            <v>MDELIVERY</v>
          </cell>
          <cell r="E7931" t="str">
            <v>DESPACHO</v>
          </cell>
          <cell r="F7931" t="str">
            <v>DERIVADO PICK UP</v>
          </cell>
          <cell r="G7931" t="str">
            <v>031080000019380</v>
          </cell>
          <cell r="H7931">
            <v>44958</v>
          </cell>
          <cell r="I7931" t="str">
            <v>ENTREGADO</v>
          </cell>
          <cell r="J7931">
            <v>44964</v>
          </cell>
          <cell r="K7931" t="str">
            <v>JUSTIN VICENTE BAZURTO INTRIAGO</v>
          </cell>
          <cell r="L7931" t="str">
            <v>OFICINA TRAMACO CENTRO DE DISTRIBUCION VIA A DAULE</v>
          </cell>
        </row>
        <row r="7932">
          <cell r="A7932" t="str">
            <v>19840</v>
          </cell>
          <cell r="B7932">
            <v>508033</v>
          </cell>
          <cell r="C7932" t="str">
            <v>19840</v>
          </cell>
          <cell r="D7932" t="str">
            <v>MDELIVERY</v>
          </cell>
          <cell r="E7932" t="str">
            <v>DESPACHO</v>
          </cell>
          <cell r="F7932" t="str">
            <v>DERIVADO PICK UP</v>
          </cell>
          <cell r="G7932" t="str">
            <v>031080000019840</v>
          </cell>
          <cell r="H7932">
            <v>44958</v>
          </cell>
          <cell r="I7932" t="str">
            <v>ENTREGADO</v>
          </cell>
          <cell r="J7932">
            <v>44964</v>
          </cell>
          <cell r="K7932" t="str">
            <v>AMPARO ROCIO PILATAXI CARUA</v>
          </cell>
          <cell r="L7932" t="str">
            <v>OFICINA TRAMACO MACHACHI</v>
          </cell>
        </row>
        <row r="7933">
          <cell r="A7933" t="str">
            <v>20165</v>
          </cell>
          <cell r="B7933">
            <v>508034</v>
          </cell>
          <cell r="C7933" t="str">
            <v>20165</v>
          </cell>
          <cell r="D7933" t="str">
            <v>MDELIVERY</v>
          </cell>
          <cell r="E7933" t="str">
            <v>DESPACHO</v>
          </cell>
          <cell r="F7933" t="str">
            <v>NORMAL</v>
          </cell>
          <cell r="G7933" t="str">
            <v>IC6304</v>
          </cell>
          <cell r="H7933">
            <v>44958</v>
          </cell>
          <cell r="I7933" t="str">
            <v>ENTREGADO</v>
          </cell>
          <cell r="J7933">
            <v>44959</v>
          </cell>
          <cell r="K7933" t="str">
            <v>ABEL MARTIN  VALENCIA CARRANZA</v>
          </cell>
          <cell r="L7933" t="str">
            <v>RICAURTE VIA PANAMERICANA NORTE KM 7 Y MEDIO</v>
          </cell>
        </row>
        <row r="7934">
          <cell r="A7934" t="str">
            <v>20169</v>
          </cell>
          <cell r="B7934">
            <v>508035</v>
          </cell>
          <cell r="C7934" t="str">
            <v>20169</v>
          </cell>
          <cell r="D7934" t="str">
            <v>MDELIVERY</v>
          </cell>
          <cell r="E7934" t="str">
            <v>DESPACHO</v>
          </cell>
          <cell r="F7934" t="str">
            <v>NORMAL</v>
          </cell>
          <cell r="G7934" t="str">
            <v>FT83429</v>
          </cell>
          <cell r="H7934">
            <v>44958</v>
          </cell>
          <cell r="I7934" t="str">
            <v>ENTREGADO</v>
          </cell>
          <cell r="J7934">
            <v>44959</v>
          </cell>
          <cell r="K7934" t="str">
            <v>MARIA ELENA PANESO MANYA</v>
          </cell>
          <cell r="L7934" t="str">
            <v>TARQUI CDLA ATARAZANA MZ C5 VILLA 16</v>
          </cell>
        </row>
        <row r="7935">
          <cell r="A7935" t="str">
            <v>20194</v>
          </cell>
          <cell r="B7935">
            <v>508036</v>
          </cell>
          <cell r="C7935" t="str">
            <v>20194</v>
          </cell>
          <cell r="D7935" t="str">
            <v>MDELIVERY</v>
          </cell>
          <cell r="E7935" t="str">
            <v>DESPACHO</v>
          </cell>
          <cell r="F7935" t="str">
            <v>NORMAL</v>
          </cell>
          <cell r="G7935" t="str">
            <v>FT83433</v>
          </cell>
          <cell r="H7935">
            <v>44958</v>
          </cell>
          <cell r="I7935" t="str">
            <v>ENTREGADO</v>
          </cell>
          <cell r="J7935">
            <v>44959</v>
          </cell>
          <cell r="K7935" t="str">
            <v>ESTEVEN undefined BARRE ROLANDO</v>
          </cell>
          <cell r="L7935" t="str">
            <v>BOLIVAR CALLE PORTETE 4218 CALLE ARGENTINA</v>
          </cell>
        </row>
        <row r="7936">
          <cell r="A7936" t="str">
            <v>20205</v>
          </cell>
          <cell r="B7936">
            <v>508037</v>
          </cell>
          <cell r="C7936" t="str">
            <v>20205</v>
          </cell>
          <cell r="D7936" t="str">
            <v>MDELIVERY</v>
          </cell>
          <cell r="E7936" t="str">
            <v>DESPACHO</v>
          </cell>
          <cell r="F7936" t="str">
            <v>DERIVADO PICK UP</v>
          </cell>
          <cell r="G7936" t="str">
            <v>031080000020205</v>
          </cell>
          <cell r="H7936">
            <v>44958</v>
          </cell>
          <cell r="I7936" t="str">
            <v>ENTREGADO</v>
          </cell>
          <cell r="J7936">
            <v>44959</v>
          </cell>
          <cell r="K7936" t="str">
            <v>LUCY CRISTINA ANDRADE SANCHEZ</v>
          </cell>
          <cell r="L7936" t="str">
            <v>OFICINA TRAMACO PORTETE</v>
          </cell>
        </row>
        <row r="7937">
          <cell r="A7937" t="str">
            <v>20207</v>
          </cell>
          <cell r="B7937">
            <v>508038</v>
          </cell>
          <cell r="C7937" t="str">
            <v>20207</v>
          </cell>
          <cell r="D7937" t="str">
            <v>MDELIVERY</v>
          </cell>
          <cell r="E7937" t="str">
            <v>DESPACHO</v>
          </cell>
          <cell r="F7937" t="str">
            <v>NORMAL</v>
          </cell>
          <cell r="G7937" t="str">
            <v>031080000020207</v>
          </cell>
          <cell r="H7937">
            <v>44958</v>
          </cell>
          <cell r="I7937" t="str">
            <v>ENTREGADO</v>
          </cell>
          <cell r="J7937">
            <v>44959</v>
          </cell>
          <cell r="K7937" t="str">
            <v>HILARY BEATRIZ VERA QUINTERO</v>
          </cell>
          <cell r="L7937" t="str">
            <v>LA AURORA URB VILLA DEL REY  ETAPA REY ARTURO MZ 9 VILLA 20</v>
          </cell>
        </row>
        <row r="7938">
          <cell r="A7938" t="str">
            <v>20513</v>
          </cell>
          <cell r="B7938">
            <v>508039</v>
          </cell>
          <cell r="C7938" t="str">
            <v>20513</v>
          </cell>
          <cell r="D7938" t="str">
            <v>MDELIVERY</v>
          </cell>
          <cell r="E7938" t="str">
            <v>DESPACHO</v>
          </cell>
          <cell r="F7938" t="str">
            <v>NORMAL</v>
          </cell>
          <cell r="G7938" t="str">
            <v>FT83457</v>
          </cell>
          <cell r="H7938">
            <v>44958</v>
          </cell>
          <cell r="I7938" t="str">
            <v>ENTREGADO</v>
          </cell>
          <cell r="J7938">
            <v>44963</v>
          </cell>
          <cell r="K7938" t="str">
            <v>SHIRLEY PAMELA GUERRERO MANRIQUEZ</v>
          </cell>
          <cell r="L7938" t="str">
            <v>LULUNCOTO   CALLE  LUIS PEREZ ANDA SN PASAJE C</v>
          </cell>
        </row>
        <row r="7939">
          <cell r="A7939" t="str">
            <v>20534</v>
          </cell>
          <cell r="B7939">
            <v>508040</v>
          </cell>
          <cell r="C7939" t="str">
            <v>20534</v>
          </cell>
          <cell r="D7939" t="str">
            <v>MDELIVERY</v>
          </cell>
          <cell r="E7939" t="str">
            <v>DESPACHO</v>
          </cell>
          <cell r="F7939" t="str">
            <v>NORMAL</v>
          </cell>
          <cell r="G7939" t="str">
            <v>FT83428</v>
          </cell>
          <cell r="H7939">
            <v>44958</v>
          </cell>
          <cell r="I7939" t="str">
            <v>ENTREGADO</v>
          </cell>
          <cell r="J7939">
            <v>44959</v>
          </cell>
          <cell r="K7939" t="str">
            <v>GILBERTO AMBROSIO TALLEDO SOLEDISPA</v>
          </cell>
          <cell r="L7939" t="str">
            <v>TARQUI LA CDLA GARZOTA MZ 75 VILLA 10</v>
          </cell>
        </row>
        <row r="7940">
          <cell r="A7940" t="str">
            <v>RET_AGFA_23_001</v>
          </cell>
          <cell r="B7940">
            <v>508030</v>
          </cell>
          <cell r="C7940" t="str">
            <v>RET_AGFA_23_001</v>
          </cell>
          <cell r="D7940" t="str">
            <v>AGFA</v>
          </cell>
          <cell r="E7940" t="str">
            <v>RETIRO_DESPACHO</v>
          </cell>
          <cell r="F7940" t="str">
            <v>NORMAL</v>
          </cell>
          <cell r="G7940" t="str">
            <v>83417</v>
          </cell>
          <cell r="H7940">
            <v>44958</v>
          </cell>
          <cell r="I7940" t="str">
            <v>ENTREGADO</v>
          </cell>
          <cell r="J7940">
            <v>44959</v>
          </cell>
          <cell r="K7940" t="str">
            <v>FLEX NET GYE</v>
          </cell>
          <cell r="L7940" t="str">
            <v xml:space="preserve">KM 8 1/2 VIA A DAULE COOP. JUAN MONTALVO </v>
          </cell>
        </row>
        <row r="7941">
          <cell r="A7941" t="str">
            <v>2023-01179</v>
          </cell>
          <cell r="B7941">
            <v>508028</v>
          </cell>
          <cell r="C7941" t="str">
            <v>2023-01179</v>
          </cell>
          <cell r="D7941" t="str">
            <v>MOVISTAR</v>
          </cell>
          <cell r="E7941" t="str">
            <v>DESPACHO</v>
          </cell>
          <cell r="F7941" t="str">
            <v>NORMAL</v>
          </cell>
          <cell r="G7941" t="str">
            <v>031080202301179</v>
          </cell>
          <cell r="H7941">
            <v>44958</v>
          </cell>
          <cell r="I7941" t="str">
            <v>ENTREGADO</v>
          </cell>
          <cell r="J7941">
            <v>44959</v>
          </cell>
          <cell r="K7941" t="str">
            <v>CAVS AE SALESLAND MACHALA_RODRIGO GALARZA</v>
          </cell>
          <cell r="L7941" t="str">
            <v>ROCAFUERTE ENTRE 9 DE MAYO Y GUAYAS JUNTO AL EDIFICIO MURANO</v>
          </cell>
        </row>
        <row r="7942">
          <cell r="A7942" t="str">
            <v>2023-01180</v>
          </cell>
          <cell r="B7942">
            <v>508029</v>
          </cell>
          <cell r="C7942" t="str">
            <v>2023-01180</v>
          </cell>
          <cell r="D7942" t="str">
            <v>MOVISTAR</v>
          </cell>
          <cell r="E7942" t="str">
            <v>DESPACHO</v>
          </cell>
          <cell r="F7942" t="str">
            <v>NORMAL</v>
          </cell>
          <cell r="G7942" t="str">
            <v>FT83486</v>
          </cell>
          <cell r="H7942">
            <v>44958</v>
          </cell>
          <cell r="I7942" t="str">
            <v>ENTREGADO</v>
          </cell>
          <cell r="J7942">
            <v>44959</v>
          </cell>
          <cell r="K7942" t="str">
            <v> LOCATIONWORLD S.A._ANGEL MORA / VICTOR MANCERO  / ANA LAURA HUGO</v>
          </cell>
          <cell r="L7942" t="str">
            <v>JULIO ZALDUMBIDE N24-652 Y MIRAVALLE</v>
          </cell>
        </row>
        <row r="7943">
          <cell r="A7943" t="str">
            <v>2023-01219</v>
          </cell>
          <cell r="B7943">
            <v>508027</v>
          </cell>
          <cell r="C7943" t="str">
            <v>2023-01219</v>
          </cell>
          <cell r="D7943" t="str">
            <v>MOVISTAR</v>
          </cell>
          <cell r="E7943" t="str">
            <v>DESPACHO</v>
          </cell>
          <cell r="F7943" t="str">
            <v>NORMAL</v>
          </cell>
          <cell r="G7943" t="str">
            <v>031080202301219</v>
          </cell>
          <cell r="H7943">
            <v>44958</v>
          </cell>
          <cell r="I7943" t="str">
            <v>ENTREGADO</v>
          </cell>
          <cell r="J7943">
            <v>44959</v>
          </cell>
          <cell r="K7943" t="str">
            <v>CAVS QUICENTRO_KLEVER ANDRES REA BARRERA_ESTEBAN ALEJANDRO JIMENEZ ORTIZ</v>
          </cell>
          <cell r="L7943" t="str">
            <v>AV 6 DE DICIEMBRE NOP104 Y NACIONES UNIDAS CQUICENTRO SHOPPING PLANTA ALTA LOCAL 9</v>
          </cell>
        </row>
        <row r="7944">
          <cell r="A7944" t="str">
            <v>414845575</v>
          </cell>
          <cell r="B7944">
            <v>507997</v>
          </cell>
          <cell r="C7944" t="str">
            <v>414845575</v>
          </cell>
          <cell r="D7944" t="str">
            <v>FLEXTUENTI</v>
          </cell>
          <cell r="E7944" t="str">
            <v>DESPACHO</v>
          </cell>
          <cell r="F7944" t="str">
            <v>NORMAL</v>
          </cell>
          <cell r="G7944" t="str">
            <v>FT83481</v>
          </cell>
          <cell r="H7944">
            <v>44958</v>
          </cell>
          <cell r="I7944" t="str">
            <v>ENTREGADO</v>
          </cell>
          <cell r="J7944">
            <v>44959</v>
          </cell>
          <cell r="K7944" t="str">
            <v>Maria Arias</v>
          </cell>
          <cell r="L7944" t="str">
            <v>CHIMBACALLE  CALLE GUALBERTO PEREZ SN CALLE PUCARA</v>
          </cell>
        </row>
        <row r="7945">
          <cell r="A7945" t="str">
            <v>414845615</v>
          </cell>
          <cell r="B7945">
            <v>507998</v>
          </cell>
          <cell r="C7945" t="str">
            <v>414845615</v>
          </cell>
          <cell r="D7945" t="str">
            <v>FLEXTUENTI</v>
          </cell>
          <cell r="E7945" t="str">
            <v>DESPACHO</v>
          </cell>
          <cell r="F7945" t="str">
            <v>NORMAL</v>
          </cell>
          <cell r="G7945" t="str">
            <v>FT83480</v>
          </cell>
          <cell r="H7945">
            <v>44958</v>
          </cell>
          <cell r="I7945" t="str">
            <v>ENTREGADO</v>
          </cell>
          <cell r="J7945">
            <v>44963</v>
          </cell>
          <cell r="K7945" t="str">
            <v>Jose Pineida</v>
          </cell>
          <cell r="L7945" t="str">
            <v>PIFO  PANAMERICANA E35 SN</v>
          </cell>
        </row>
        <row r="7946">
          <cell r="A7946" t="str">
            <v>414845626</v>
          </cell>
          <cell r="B7946">
            <v>507999</v>
          </cell>
          <cell r="C7946" t="str">
            <v>414845626</v>
          </cell>
          <cell r="D7946" t="str">
            <v>FLEXTUENTI</v>
          </cell>
          <cell r="E7946" t="str">
            <v>DESPACHO</v>
          </cell>
          <cell r="F7946" t="str">
            <v>NORMAL</v>
          </cell>
          <cell r="G7946" t="str">
            <v>FT83479</v>
          </cell>
          <cell r="H7946">
            <v>44958</v>
          </cell>
          <cell r="I7946" t="str">
            <v>ENTREGADO</v>
          </cell>
          <cell r="J7946">
            <v>44959</v>
          </cell>
          <cell r="K7946" t="str">
            <v>Jonathan Cepeda</v>
          </cell>
          <cell r="L7946" t="str">
            <v>CARCELEN  AV JUAN DE SELIS SN MANUEL NAJAS</v>
          </cell>
        </row>
        <row r="7947">
          <cell r="A7947" t="str">
            <v>414845684</v>
          </cell>
          <cell r="B7947">
            <v>508000</v>
          </cell>
          <cell r="C7947" t="str">
            <v>414845684</v>
          </cell>
          <cell r="D7947" t="str">
            <v>FLEXTUENTI</v>
          </cell>
          <cell r="E7947" t="str">
            <v>DESPACHO</v>
          </cell>
          <cell r="F7947" t="str">
            <v>NORMAL</v>
          </cell>
          <cell r="G7947" t="str">
            <v>FT83478</v>
          </cell>
          <cell r="H7947">
            <v>44958</v>
          </cell>
          <cell r="I7947" t="str">
            <v>ENTREGADO</v>
          </cell>
          <cell r="J7947">
            <v>44959</v>
          </cell>
          <cell r="K7947" t="str">
            <v>JORGE OSWALDO MORENO NORIEGA</v>
          </cell>
          <cell r="L7947" t="str">
            <v>QUITUMBE AV TNT HUGO ORTIZ  S11 385  AV SOLANDA</v>
          </cell>
        </row>
        <row r="7948">
          <cell r="A7948" t="str">
            <v>414845692</v>
          </cell>
          <cell r="B7948">
            <v>508001</v>
          </cell>
          <cell r="C7948" t="str">
            <v>414845692</v>
          </cell>
          <cell r="D7948" t="str">
            <v>FLEXTUENTI</v>
          </cell>
          <cell r="E7948" t="str">
            <v>DESPACHO</v>
          </cell>
          <cell r="F7948" t="str">
            <v>NORMAL</v>
          </cell>
          <cell r="G7948" t="str">
            <v>FT83477</v>
          </cell>
          <cell r="H7948">
            <v>44958</v>
          </cell>
          <cell r="I7948" t="str">
            <v>ENTREGADO</v>
          </cell>
          <cell r="J7948">
            <v>44960</v>
          </cell>
          <cell r="K7948" t="str">
            <v>Denise Rebeca Paez Guaman</v>
          </cell>
          <cell r="L7948" t="str">
            <v>JIPIJAPA DE LOS NARANJOS  N41 40 CALLE DE LOS GRANADOS</v>
          </cell>
        </row>
        <row r="7949">
          <cell r="A7949" t="str">
            <v>414845693</v>
          </cell>
          <cell r="B7949">
            <v>508002</v>
          </cell>
          <cell r="C7949" t="str">
            <v>414845693</v>
          </cell>
          <cell r="D7949" t="str">
            <v>FLEXTUENTI</v>
          </cell>
          <cell r="E7949" t="str">
            <v>DESPACHO</v>
          </cell>
          <cell r="F7949" t="str">
            <v>NORMAL</v>
          </cell>
          <cell r="G7949" t="str">
            <v>IC6291</v>
          </cell>
          <cell r="H7949">
            <v>44958</v>
          </cell>
          <cell r="I7949" t="str">
            <v>ENTREGADO</v>
          </cell>
          <cell r="J7949">
            <v>44960</v>
          </cell>
          <cell r="K7949" t="str">
            <v>Rene Mendoz</v>
          </cell>
          <cell r="L7949" t="str">
            <v>BANOS  OCTAVIO CORDERO PALACIOS  4 57   ENTRE LAMAR Y GRAN COLOMBIA</v>
          </cell>
        </row>
        <row r="7950">
          <cell r="A7950" t="str">
            <v>414845764</v>
          </cell>
          <cell r="B7950">
            <v>508003</v>
          </cell>
          <cell r="C7950" t="str">
            <v>414845764</v>
          </cell>
          <cell r="D7950" t="str">
            <v>FLEXTUENTI</v>
          </cell>
          <cell r="E7950" t="str">
            <v>DESPACHO</v>
          </cell>
          <cell r="F7950" t="str">
            <v>NORMAL</v>
          </cell>
          <cell r="G7950" t="str">
            <v>FT83466/FT84489</v>
          </cell>
          <cell r="H7950">
            <v>44958</v>
          </cell>
          <cell r="I7950" t="str">
            <v>ENTREGADO</v>
          </cell>
          <cell r="J7950">
            <v>44965</v>
          </cell>
          <cell r="K7950" t="str">
            <v>LEIDY MORETA</v>
          </cell>
          <cell r="L7950" t="str">
            <v>AV 10 DE AGOSTO   OE2 33  LUIS TUFINIO</v>
          </cell>
        </row>
        <row r="7951">
          <cell r="A7951" t="str">
            <v>414845776</v>
          </cell>
          <cell r="B7951">
            <v>508005</v>
          </cell>
          <cell r="C7951" t="str">
            <v>414845776</v>
          </cell>
          <cell r="D7951" t="str">
            <v>FLEXTUENTI</v>
          </cell>
          <cell r="E7951" t="str">
            <v>DESPACHO</v>
          </cell>
          <cell r="F7951" t="str">
            <v>NORMAL</v>
          </cell>
          <cell r="G7951" t="str">
            <v>FT83476</v>
          </cell>
          <cell r="H7951">
            <v>44958</v>
          </cell>
          <cell r="I7951" t="str">
            <v>ENTREGADO</v>
          </cell>
          <cell r="J7951">
            <v>44959</v>
          </cell>
          <cell r="K7951" t="str">
            <v>Anderson Pinos</v>
          </cell>
          <cell r="L7951" t="str">
            <v>POMASQUI  MANUEL CORDOVA GALARZA  SN SN</v>
          </cell>
        </row>
        <row r="7952">
          <cell r="A7952" t="str">
            <v>414845832</v>
          </cell>
          <cell r="B7952">
            <v>508006</v>
          </cell>
          <cell r="C7952" t="str">
            <v>414845832</v>
          </cell>
          <cell r="D7952" t="str">
            <v>FLEXTUENTI</v>
          </cell>
          <cell r="E7952" t="str">
            <v>DESPACHO</v>
          </cell>
          <cell r="F7952" t="str">
            <v>NORMAL</v>
          </cell>
          <cell r="G7952" t="str">
            <v>031080414845832</v>
          </cell>
          <cell r="H7952">
            <v>44958</v>
          </cell>
          <cell r="I7952" t="str">
            <v>ENTREGADO</v>
          </cell>
          <cell r="J7952">
            <v>44959</v>
          </cell>
          <cell r="K7952" t="str">
            <v>Diego Armando Basurto</v>
          </cell>
          <cell r="L7952" t="str">
            <v>RIO VERDE  PARQUE NACIONAL YASUNI  55  AV JACINTO CORTEZ JHAYYA</v>
          </cell>
        </row>
        <row r="7953">
          <cell r="A7953" t="str">
            <v>414845925</v>
          </cell>
          <cell r="B7953">
            <v>508007</v>
          </cell>
          <cell r="C7953" t="str">
            <v>414845925</v>
          </cell>
          <cell r="D7953" t="str">
            <v>FLEXTUENTI</v>
          </cell>
          <cell r="E7953" t="str">
            <v>DESPACHO</v>
          </cell>
          <cell r="F7953" t="str">
            <v>NORMAL</v>
          </cell>
          <cell r="G7953" t="str">
            <v>FT83475</v>
          </cell>
          <cell r="H7953">
            <v>44958</v>
          </cell>
          <cell r="I7953" t="str">
            <v>ENTREGADO</v>
          </cell>
          <cell r="J7953">
            <v>44960</v>
          </cell>
          <cell r="K7953" t="str">
            <v>CRISTINA DE LOS ANGELES CHASIPANTA YUQUILEMA</v>
          </cell>
          <cell r="L7953" t="str">
            <v>PINTAG  AV GENERAL PINTAG SN ANDES</v>
          </cell>
        </row>
        <row r="7954">
          <cell r="A7954" t="str">
            <v>414854928</v>
          </cell>
          <cell r="B7954">
            <v>508008</v>
          </cell>
          <cell r="C7954" t="str">
            <v>414854928</v>
          </cell>
          <cell r="D7954" t="str">
            <v>FLEXTUENTI</v>
          </cell>
          <cell r="E7954" t="str">
            <v>DESPACHO</v>
          </cell>
          <cell r="F7954" t="str">
            <v>NORMAL</v>
          </cell>
          <cell r="G7954" t="str">
            <v>FT83474</v>
          </cell>
          <cell r="H7954">
            <v>44958</v>
          </cell>
          <cell r="I7954" t="str">
            <v>ENTREGADO</v>
          </cell>
          <cell r="J7954">
            <v>44963</v>
          </cell>
          <cell r="K7954" t="str">
            <v>Silvia Pulig</v>
          </cell>
          <cell r="L7954" t="str">
            <v>GUANGOPOLO CALLE CRUZ LOMA  S3 211  CALLE LOS SAUCES</v>
          </cell>
        </row>
        <row r="7955">
          <cell r="A7955" t="str">
            <v>414854942</v>
          </cell>
          <cell r="B7955">
            <v>508009</v>
          </cell>
          <cell r="C7955" t="str">
            <v>414854942</v>
          </cell>
          <cell r="D7955" t="str">
            <v>FLEXTUENTI</v>
          </cell>
          <cell r="E7955" t="str">
            <v>DESPACHO</v>
          </cell>
          <cell r="F7955" t="str">
            <v>NORMAL</v>
          </cell>
          <cell r="G7955" t="str">
            <v>031080414854942</v>
          </cell>
          <cell r="H7955">
            <v>44958</v>
          </cell>
          <cell r="I7955" t="str">
            <v>ENTREGADO</v>
          </cell>
          <cell r="J7955">
            <v>44959</v>
          </cell>
          <cell r="K7955" t="str">
            <v>Carlos Alcides Zumba Castro</v>
          </cell>
          <cell r="L7955" t="str">
            <v>MILAGRO JOSE DE VILLAMIL 108  9 DE OCTUBRE</v>
          </cell>
        </row>
        <row r="7956">
          <cell r="A7956" t="str">
            <v>414854943</v>
          </cell>
          <cell r="B7956">
            <v>508010</v>
          </cell>
          <cell r="C7956" t="str">
            <v>414854943</v>
          </cell>
          <cell r="D7956" t="str">
            <v>FLEXTUENTI</v>
          </cell>
          <cell r="E7956" t="str">
            <v>DESPACHO</v>
          </cell>
          <cell r="F7956" t="str">
            <v>NORMAL</v>
          </cell>
          <cell r="G7956" t="str">
            <v>FT83473</v>
          </cell>
          <cell r="H7956">
            <v>44958</v>
          </cell>
          <cell r="I7956" t="str">
            <v>ENTREGADO</v>
          </cell>
          <cell r="J7956">
            <v>44959</v>
          </cell>
          <cell r="K7956" t="str">
            <v>Paola Nunez</v>
          </cell>
          <cell r="L7956" t="str">
            <v>KENNEDY DIOGENES PAREDES  BLOQUE 25 DEPARTAMENTO  4C RAFAEL BUSTAMANTE</v>
          </cell>
        </row>
        <row r="7957">
          <cell r="A7957" t="str">
            <v>414854973</v>
          </cell>
          <cell r="B7957">
            <v>508011</v>
          </cell>
          <cell r="C7957" t="str">
            <v>414854973</v>
          </cell>
          <cell r="D7957" t="str">
            <v>FLEXTUENTI</v>
          </cell>
          <cell r="E7957" t="str">
            <v>DESPACHO</v>
          </cell>
          <cell r="F7957" t="str">
            <v>NORMAL</v>
          </cell>
          <cell r="G7957" t="str">
            <v>031080414854973</v>
          </cell>
          <cell r="H7957">
            <v>44958</v>
          </cell>
          <cell r="I7957" t="str">
            <v>ENTREGADO</v>
          </cell>
          <cell r="J7957">
            <v>44960</v>
          </cell>
          <cell r="K7957" t="str">
            <v>Paulina Suarez</v>
          </cell>
          <cell r="L7957" t="str">
            <v>MACHALA CALLE MACHALA SN RODRIGO UGARTE</v>
          </cell>
        </row>
        <row r="7958">
          <cell r="A7958" t="str">
            <v>414854977</v>
          </cell>
          <cell r="B7958">
            <v>508012</v>
          </cell>
          <cell r="C7958" t="str">
            <v>414854977</v>
          </cell>
          <cell r="D7958" t="str">
            <v>FLEXTUENTI</v>
          </cell>
          <cell r="E7958" t="str">
            <v>DESPACHO</v>
          </cell>
          <cell r="F7958" t="str">
            <v>NORMAL</v>
          </cell>
          <cell r="G7958" t="str">
            <v>FT83472</v>
          </cell>
          <cell r="H7958">
            <v>44958</v>
          </cell>
          <cell r="I7958" t="str">
            <v>ENTREGADO</v>
          </cell>
          <cell r="J7958">
            <v>44960</v>
          </cell>
          <cell r="K7958" t="str">
            <v>Alejandro Torres</v>
          </cell>
          <cell r="L7958" t="str">
            <v>JIPIJAPA  TOMAS DE BERLANGA E4 300 ISLA ISABELA</v>
          </cell>
        </row>
        <row r="7959">
          <cell r="A7959" t="str">
            <v>414854996</v>
          </cell>
          <cell r="B7959">
            <v>508013</v>
          </cell>
          <cell r="C7959" t="str">
            <v>414854996</v>
          </cell>
          <cell r="D7959" t="str">
            <v>FLEXTUENTI</v>
          </cell>
          <cell r="E7959" t="str">
            <v>DESPACHO</v>
          </cell>
          <cell r="F7959" t="str">
            <v>DERIVADO PICK UP</v>
          </cell>
          <cell r="G7959" t="str">
            <v>031080414854996</v>
          </cell>
          <cell r="H7959">
            <v>44958</v>
          </cell>
          <cell r="I7959" t="str">
            <v>ENTREGADO</v>
          </cell>
          <cell r="J7959">
            <v>44960</v>
          </cell>
          <cell r="K7959" t="str">
            <v>Wilton Ecuador Muniz</v>
          </cell>
          <cell r="L7959" t="str">
            <v>OFICINA TRAMACO CENTRO DE DISTRIBUCION VIA A DAULE</v>
          </cell>
        </row>
        <row r="7960">
          <cell r="A7960" t="str">
            <v>414864049</v>
          </cell>
          <cell r="B7960">
            <v>508014</v>
          </cell>
          <cell r="C7960" t="str">
            <v>414864049</v>
          </cell>
          <cell r="D7960" t="str">
            <v>FLEXTUENTI</v>
          </cell>
          <cell r="E7960" t="str">
            <v>DESPACHO</v>
          </cell>
          <cell r="F7960" t="str">
            <v>NORMAL</v>
          </cell>
          <cell r="G7960" t="str">
            <v>FT83471</v>
          </cell>
          <cell r="H7960">
            <v>44958</v>
          </cell>
          <cell r="I7960" t="str">
            <v>ENTREGADO</v>
          </cell>
          <cell r="J7960">
            <v>44959</v>
          </cell>
          <cell r="K7960" t="str">
            <v>Sebastian Chavez</v>
          </cell>
          <cell r="L7960" t="str">
            <v>ALANGASI LOS PIQUEROS  SN MIRASIERRA</v>
          </cell>
        </row>
        <row r="7961">
          <cell r="A7961" t="str">
            <v>414864092</v>
          </cell>
          <cell r="B7961">
            <v>508015</v>
          </cell>
          <cell r="C7961" t="str">
            <v>414864092</v>
          </cell>
          <cell r="D7961" t="str">
            <v>FLEXTUENTI</v>
          </cell>
          <cell r="E7961" t="str">
            <v>DESPACHO</v>
          </cell>
          <cell r="F7961" t="str">
            <v>NORMAL</v>
          </cell>
          <cell r="G7961" t="str">
            <v>FT83470</v>
          </cell>
          <cell r="H7961">
            <v>44958</v>
          </cell>
          <cell r="I7961" t="str">
            <v>ENTREGADO</v>
          </cell>
          <cell r="J7961">
            <v>44959</v>
          </cell>
          <cell r="K7961" t="str">
            <v>Patricia Elizabeth Herrera Ortiz</v>
          </cell>
          <cell r="L7961" t="str">
            <v>CONOCOTO  CALLE  ANDRES DE SANTA CRUZ  363 MANUELA CANIZARES</v>
          </cell>
        </row>
        <row r="7962">
          <cell r="A7962" t="str">
            <v>414864097</v>
          </cell>
          <cell r="B7962">
            <v>508016</v>
          </cell>
          <cell r="C7962" t="str">
            <v>414864097</v>
          </cell>
          <cell r="D7962" t="str">
            <v>FLEXTUENTI</v>
          </cell>
          <cell r="E7962" t="str">
            <v>DESPACHO</v>
          </cell>
          <cell r="F7962" t="str">
            <v>NORMAL</v>
          </cell>
          <cell r="G7962" t="str">
            <v>FT83469</v>
          </cell>
          <cell r="H7962">
            <v>44958</v>
          </cell>
          <cell r="I7962" t="str">
            <v>ENTREGADO</v>
          </cell>
          <cell r="J7962">
            <v>44959</v>
          </cell>
          <cell r="K7962" t="str">
            <v>Mari Romero</v>
          </cell>
          <cell r="L7962" t="str">
            <v>KENNEDY  CALLE DE LOS ALAMOS  SN 6 DE DICIEMBRE</v>
          </cell>
        </row>
        <row r="7963">
          <cell r="A7963" t="str">
            <v>414864098</v>
          </cell>
          <cell r="B7963">
            <v>508017</v>
          </cell>
          <cell r="C7963" t="str">
            <v>414864098</v>
          </cell>
          <cell r="D7963" t="str">
            <v>FLEXTUENTI</v>
          </cell>
          <cell r="E7963" t="str">
            <v>DESPACHO</v>
          </cell>
          <cell r="F7963" t="str">
            <v>NORMAL</v>
          </cell>
          <cell r="G7963" t="str">
            <v>031080414864098</v>
          </cell>
          <cell r="H7963">
            <v>44958</v>
          </cell>
          <cell r="I7963" t="str">
            <v>ENTREGADO</v>
          </cell>
          <cell r="J7963">
            <v>44959</v>
          </cell>
          <cell r="K7963" t="str">
            <v>Carlos Andres Navarrete Reyes</v>
          </cell>
          <cell r="L7963" t="str">
            <v>CHONE  AV MARCOS ARAY DUENA SN  CALLE 11</v>
          </cell>
        </row>
        <row r="7964">
          <cell r="A7964" t="str">
            <v>414864142</v>
          </cell>
          <cell r="B7964">
            <v>508018</v>
          </cell>
          <cell r="C7964" t="str">
            <v>414864142</v>
          </cell>
          <cell r="D7964" t="str">
            <v>FLEXTUENTI</v>
          </cell>
          <cell r="E7964" t="str">
            <v>DESPACHO</v>
          </cell>
          <cell r="F7964" t="str">
            <v>NORMAL</v>
          </cell>
          <cell r="G7964" t="str">
            <v>031080414864142</v>
          </cell>
          <cell r="H7964">
            <v>44958</v>
          </cell>
          <cell r="I7964" t="str">
            <v>ENTREGADO</v>
          </cell>
          <cell r="J7964">
            <v>44959</v>
          </cell>
          <cell r="K7964" t="str">
            <v>Juana Elizabeth Bonilla Adrian</v>
          </cell>
          <cell r="L7964" t="str">
            <v>CHIGUILPE AV COOPERATIVISMO  229  SN</v>
          </cell>
        </row>
        <row r="7965">
          <cell r="A7965" t="str">
            <v>414864154</v>
          </cell>
          <cell r="B7965">
            <v>508019</v>
          </cell>
          <cell r="C7965" t="str">
            <v>414864154</v>
          </cell>
          <cell r="D7965" t="str">
            <v>FLEXTUENTI</v>
          </cell>
          <cell r="E7965" t="str">
            <v>DESPACHO</v>
          </cell>
          <cell r="F7965" t="str">
            <v>NORMAL</v>
          </cell>
          <cell r="G7965" t="str">
            <v>FT83468</v>
          </cell>
          <cell r="H7965">
            <v>44958</v>
          </cell>
          <cell r="I7965" t="str">
            <v>ENTREGADO</v>
          </cell>
          <cell r="J7965">
            <v>44959</v>
          </cell>
          <cell r="K7965" t="str">
            <v>Erika De la cruz</v>
          </cell>
          <cell r="L7965" t="str">
            <v>AMAGUANA CALLE ELOY ALFARO  SN AV GENERAL RUMINAHUI</v>
          </cell>
        </row>
        <row r="7966">
          <cell r="A7966" t="str">
            <v>414864211</v>
          </cell>
          <cell r="B7966">
            <v>508020</v>
          </cell>
          <cell r="C7966" t="str">
            <v>414864211</v>
          </cell>
          <cell r="D7966" t="str">
            <v>FLEXTUENTI</v>
          </cell>
          <cell r="E7966" t="str">
            <v>DESPACHO</v>
          </cell>
          <cell r="F7966" t="str">
            <v>DERIVADO PICK UP</v>
          </cell>
          <cell r="G7966" t="str">
            <v>031080414864211</v>
          </cell>
          <cell r="H7966">
            <v>44958</v>
          </cell>
          <cell r="I7966" t="str">
            <v>ENTREGADO</v>
          </cell>
          <cell r="J7966">
            <v>44961</v>
          </cell>
          <cell r="K7966" t="str">
            <v>MARIA PLAZA LEON</v>
          </cell>
          <cell r="L7966" t="str">
            <v>OFICINA TRAMACO CENTRO DE DISTRIBUCION VIA A DAULE</v>
          </cell>
        </row>
        <row r="7967">
          <cell r="A7967" t="str">
            <v>414864225</v>
          </cell>
          <cell r="B7967">
            <v>508021</v>
          </cell>
          <cell r="C7967" t="str">
            <v>414864225</v>
          </cell>
          <cell r="D7967" t="str">
            <v>FLEXTUENTI</v>
          </cell>
          <cell r="E7967" t="str">
            <v>DESPACHO</v>
          </cell>
          <cell r="F7967" t="str">
            <v>NORMAL</v>
          </cell>
          <cell r="G7967" t="str">
            <v>031080414864225</v>
          </cell>
          <cell r="H7967">
            <v>44958</v>
          </cell>
          <cell r="I7967" t="str">
            <v>ENTREGADO</v>
          </cell>
          <cell r="J7967">
            <v>44960</v>
          </cell>
          <cell r="K7967" t="str">
            <v>Ruperto Moreno</v>
          </cell>
          <cell r="L7967" t="str">
            <v>SAN SEBASTIAN  CALLE BERNARDO VALDIVIEZO SN 10 DE AGOSTO</v>
          </cell>
        </row>
        <row r="7968">
          <cell r="A7968" t="str">
            <v>414864244</v>
          </cell>
          <cell r="B7968">
            <v>508022</v>
          </cell>
          <cell r="C7968" t="str">
            <v>414864244</v>
          </cell>
          <cell r="D7968" t="str">
            <v>FLEXTUENTI</v>
          </cell>
          <cell r="E7968" t="str">
            <v>DESPACHO</v>
          </cell>
          <cell r="F7968" t="str">
            <v>NORMAL</v>
          </cell>
          <cell r="G7968" t="str">
            <v>FT83497</v>
          </cell>
          <cell r="H7968">
            <v>44958</v>
          </cell>
          <cell r="I7968" t="str">
            <v>ENTREGADO</v>
          </cell>
          <cell r="J7968">
            <v>44960</v>
          </cell>
          <cell r="K7968" t="str">
            <v>Geisson Jossue Matute</v>
          </cell>
          <cell r="L7968" t="str">
            <v>ROCA GY  AV 9 DE OCTRUBRE  SN BOYACA</v>
          </cell>
        </row>
        <row r="7969">
          <cell r="A7969" t="str">
            <v>414864290</v>
          </cell>
          <cell r="B7969">
            <v>508023</v>
          </cell>
          <cell r="C7969" t="str">
            <v>414864290</v>
          </cell>
          <cell r="D7969" t="str">
            <v>FLEXTUENTI</v>
          </cell>
          <cell r="E7969" t="str">
            <v>DESPACHO</v>
          </cell>
          <cell r="F7969" t="str">
            <v>NORMAL</v>
          </cell>
          <cell r="G7969" t="str">
            <v>FT83467</v>
          </cell>
          <cell r="H7969">
            <v>44958</v>
          </cell>
          <cell r="I7969" t="str">
            <v>ENTREGADO</v>
          </cell>
          <cell r="J7969">
            <v>44959</v>
          </cell>
          <cell r="K7969" t="str">
            <v>Santiago Hipolito Pozo Pozo</v>
          </cell>
          <cell r="L7969" t="str">
            <v>QUITUMBE  PEDRO MALDONADO  SN  GUAYANAY NAN</v>
          </cell>
        </row>
        <row r="7970">
          <cell r="A7970" t="str">
            <v>WS414841883</v>
          </cell>
          <cell r="B7970">
            <v>508024</v>
          </cell>
          <cell r="C7970" t="str">
            <v>WS414841883</v>
          </cell>
          <cell r="D7970" t="str">
            <v>FLEXTUENTI</v>
          </cell>
          <cell r="E7970" t="str">
            <v>DESPACHO</v>
          </cell>
          <cell r="F7970" t="str">
            <v>NORMAL</v>
          </cell>
          <cell r="G7970" t="str">
            <v>031080414841883</v>
          </cell>
          <cell r="H7970">
            <v>44958</v>
          </cell>
          <cell r="I7970" t="str">
            <v>ENTREGADO</v>
          </cell>
          <cell r="J7970">
            <v>44959</v>
          </cell>
          <cell r="K7970" t="str">
            <v>Walter Ramon VELASCO ALVARADO</v>
          </cell>
          <cell r="L7970" t="str">
            <v>EL RECREO CALLE LOJA  SN  SIMBABE</v>
          </cell>
        </row>
        <row r="7971">
          <cell r="A7971" t="str">
            <v>WS414864271</v>
          </cell>
          <cell r="B7971">
            <v>508026</v>
          </cell>
          <cell r="C7971" t="str">
            <v>WS414864271</v>
          </cell>
          <cell r="D7971" t="str">
            <v>FLEXTUENTI</v>
          </cell>
          <cell r="E7971" t="str">
            <v>DESPACHO</v>
          </cell>
          <cell r="F7971" t="str">
            <v>NORMAL</v>
          </cell>
          <cell r="G7971" t="str">
            <v>IC6292</v>
          </cell>
          <cell r="H7971">
            <v>44958</v>
          </cell>
          <cell r="I7971" t="str">
            <v>ENTREGADO</v>
          </cell>
          <cell r="J7971">
            <v>44959</v>
          </cell>
          <cell r="K7971" t="str">
            <v>Karla Mora</v>
          </cell>
          <cell r="L7971" t="str">
            <v>BANOS CALLE EL SALTO DE LA SOGA   SN  CALLE JUEGO DE LA PALLCA</v>
          </cell>
        </row>
        <row r="7972">
          <cell r="A7972" t="str">
            <v>414844904</v>
          </cell>
          <cell r="B7972">
            <v>507989</v>
          </cell>
          <cell r="C7972" t="str">
            <v>414844904</v>
          </cell>
          <cell r="D7972" t="str">
            <v>FLEXTUENTI</v>
          </cell>
          <cell r="E7972" t="str">
            <v>DESPACHO</v>
          </cell>
          <cell r="F7972" t="str">
            <v>NORMAL</v>
          </cell>
          <cell r="G7972" t="str">
            <v>FT83499</v>
          </cell>
          <cell r="H7972">
            <v>44958</v>
          </cell>
          <cell r="I7972" t="str">
            <v>ENTREGADO</v>
          </cell>
          <cell r="J7972">
            <v>44959</v>
          </cell>
          <cell r="K7972" t="str">
            <v>Giovanny Espinoza</v>
          </cell>
          <cell r="L7972" t="str">
            <v>TARQUI CIUDADELA SAUCES 1  MZ F32  VILLA 20  AV ISIDRO AYORA Y 2 HERRADURA 3 NE</v>
          </cell>
        </row>
        <row r="7973">
          <cell r="A7973" t="str">
            <v>414844966</v>
          </cell>
          <cell r="B7973">
            <v>507990</v>
          </cell>
          <cell r="C7973" t="str">
            <v>414844966</v>
          </cell>
          <cell r="D7973" t="str">
            <v>FLEXTUENTI</v>
          </cell>
          <cell r="E7973" t="str">
            <v>DESPACHO</v>
          </cell>
          <cell r="F7973" t="str">
            <v>NORMAL</v>
          </cell>
          <cell r="G7973" t="str">
            <v>FT83484</v>
          </cell>
          <cell r="H7973">
            <v>44958</v>
          </cell>
          <cell r="I7973" t="str">
            <v>ENTREGADO</v>
          </cell>
          <cell r="J7973">
            <v>44959</v>
          </cell>
          <cell r="K7973" t="str">
            <v>Jaime Eduardo Loyola Troncoso</v>
          </cell>
          <cell r="L7973" t="str">
            <v>LA MAGDALENA JUMANDI  OE2 437 AV JIPIJAPA</v>
          </cell>
        </row>
        <row r="7974">
          <cell r="A7974" t="str">
            <v>414844967</v>
          </cell>
          <cell r="B7974">
            <v>507991</v>
          </cell>
          <cell r="C7974" t="str">
            <v>414844967</v>
          </cell>
          <cell r="D7974" t="str">
            <v>FLEXTUENTI</v>
          </cell>
          <cell r="E7974" t="str">
            <v>DESPACHO</v>
          </cell>
          <cell r="F7974" t="str">
            <v>NORMAL</v>
          </cell>
          <cell r="G7974" t="str">
            <v>FT83483</v>
          </cell>
          <cell r="H7974">
            <v>44958</v>
          </cell>
          <cell r="I7974" t="str">
            <v>ENTREGADO</v>
          </cell>
          <cell r="J7974">
            <v>44959</v>
          </cell>
          <cell r="K7974" t="str">
            <v>Roxanna Ochoa</v>
          </cell>
          <cell r="L7974" t="str">
            <v>SAN ANTONIO  MUSEO SOLAR  SN  PUCARA</v>
          </cell>
        </row>
        <row r="7975">
          <cell r="A7975" t="str">
            <v>414844991</v>
          </cell>
          <cell r="B7975">
            <v>507992</v>
          </cell>
          <cell r="C7975" t="str">
            <v>414844991</v>
          </cell>
          <cell r="D7975" t="str">
            <v>FLEXTUENTI</v>
          </cell>
          <cell r="E7975" t="str">
            <v>DESPACHO</v>
          </cell>
          <cell r="F7975" t="str">
            <v>NORMAL</v>
          </cell>
          <cell r="G7975" t="str">
            <v>IC6290</v>
          </cell>
          <cell r="H7975">
            <v>44958</v>
          </cell>
          <cell r="I7975" t="str">
            <v>ENTREGADO</v>
          </cell>
          <cell r="J7975">
            <v>44959</v>
          </cell>
          <cell r="K7975" t="str">
            <v>Alex Cardenas</v>
          </cell>
          <cell r="L7975" t="str">
            <v>RICAURTE  JULIA BERNAL  SN  VICTOR LANDES</v>
          </cell>
        </row>
        <row r="7976">
          <cell r="A7976" t="str">
            <v>414845039</v>
          </cell>
          <cell r="B7976">
            <v>507993</v>
          </cell>
          <cell r="C7976" t="str">
            <v>414845039</v>
          </cell>
          <cell r="D7976" t="str">
            <v>FLEXTUENTI</v>
          </cell>
          <cell r="E7976" t="str">
            <v>DESPACHO</v>
          </cell>
          <cell r="F7976" t="str">
            <v>NORMAL</v>
          </cell>
          <cell r="G7976" t="str">
            <v>FT83498</v>
          </cell>
          <cell r="H7976">
            <v>44958</v>
          </cell>
          <cell r="I7976" t="str">
            <v>ENTREGADO</v>
          </cell>
          <cell r="J7976">
            <v>44959</v>
          </cell>
          <cell r="K7976" t="str">
            <v>Natalia Perez</v>
          </cell>
          <cell r="L7976" t="str">
            <v>TARQUI  DEMETRIO AGUILERA  MANZANA 742 VILLA 12  CANGONAMA</v>
          </cell>
        </row>
        <row r="7977">
          <cell r="A7977" t="str">
            <v>414845041</v>
          </cell>
          <cell r="B7977">
            <v>507994</v>
          </cell>
          <cell r="C7977" t="str">
            <v>414845041</v>
          </cell>
          <cell r="D7977" t="str">
            <v>FLEXTUENTI</v>
          </cell>
          <cell r="E7977" t="str">
            <v>DESPACHO</v>
          </cell>
          <cell r="F7977" t="str">
            <v>NORMAL</v>
          </cell>
          <cell r="G7977" t="str">
            <v>FT83482</v>
          </cell>
          <cell r="H7977">
            <v>44958</v>
          </cell>
          <cell r="I7977" t="str">
            <v>ENTREGADO</v>
          </cell>
          <cell r="J7977">
            <v>44959</v>
          </cell>
          <cell r="K7977" t="str">
            <v>Elizabeth Ormeno</v>
          </cell>
          <cell r="L7977" t="str">
            <v>COTOCOLLAO CALLE K LOTE 107  CALLE 8</v>
          </cell>
        </row>
        <row r="7978">
          <cell r="A7978" t="str">
            <v>414845133</v>
          </cell>
          <cell r="B7978">
            <v>507995</v>
          </cell>
          <cell r="C7978" t="str">
            <v>414845133</v>
          </cell>
          <cell r="D7978" t="str">
            <v>FLEXTUENTI</v>
          </cell>
          <cell r="E7978" t="str">
            <v>DESPACHO</v>
          </cell>
          <cell r="F7978" t="str">
            <v>NORMAL</v>
          </cell>
          <cell r="G7978" t="str">
            <v>031080414845133</v>
          </cell>
          <cell r="H7978">
            <v>44958</v>
          </cell>
          <cell r="I7978" t="str">
            <v>ENTREGADO</v>
          </cell>
          <cell r="J7978">
            <v>44965</v>
          </cell>
          <cell r="K7978" t="str">
            <v>Venus Yaritza Alcivar Munoz</v>
          </cell>
          <cell r="L7978" t="str">
            <v>FLAVIO ALFARO  CALLE BOLIVAR  SN CALLE PADRE PLAZA</v>
          </cell>
        </row>
        <row r="7979">
          <cell r="A7979" t="str">
            <v>11776</v>
          </cell>
          <cell r="B7979">
            <v>507984</v>
          </cell>
          <cell r="C7979" t="str">
            <v>11776</v>
          </cell>
          <cell r="D7979" t="str">
            <v>MOVISTAR</v>
          </cell>
          <cell r="E7979" t="str">
            <v>RETIRO</v>
          </cell>
          <cell r="F7979" t="str">
            <v>NORMAL</v>
          </cell>
          <cell r="G7979" t="str">
            <v>031002004230402</v>
          </cell>
          <cell r="H7979">
            <v>44958</v>
          </cell>
          <cell r="I7979" t="str">
            <v>ENTREGADO</v>
          </cell>
          <cell r="J7979">
            <v>44960</v>
          </cell>
          <cell r="K7979" t="str">
            <v>FLEXNET - LI</v>
          </cell>
          <cell r="L7979" t="str">
            <v>CALLE 28 DE JUNIO S/N Y GARCIA MORENO ENTRADA LLANO GRANDE</v>
          </cell>
        </row>
        <row r="7980">
          <cell r="A7980" t="str">
            <v>11777</v>
          </cell>
          <cell r="B7980">
            <v>507985</v>
          </cell>
          <cell r="C7980" t="str">
            <v>11777</v>
          </cell>
          <cell r="D7980" t="str">
            <v>MOVISTAR</v>
          </cell>
          <cell r="E7980" t="str">
            <v>RETIRO</v>
          </cell>
          <cell r="F7980" t="str">
            <v>NORMAL</v>
          </cell>
          <cell r="G7980" t="str">
            <v>031002004230429</v>
          </cell>
          <cell r="H7980">
            <v>44958</v>
          </cell>
          <cell r="I7980" t="str">
            <v>ENTREGADO</v>
          </cell>
          <cell r="J7980">
            <v>44960</v>
          </cell>
          <cell r="K7980" t="str">
            <v>FLEXNET - LI</v>
          </cell>
          <cell r="L7980" t="str">
            <v>CALLE 28 DE JUNIO S/N Y GARCIA MORENO ENTRADA LLANO GRANDE</v>
          </cell>
        </row>
        <row r="7981">
          <cell r="A7981" t="str">
            <v>11778</v>
          </cell>
          <cell r="B7981">
            <v>507986</v>
          </cell>
          <cell r="C7981" t="str">
            <v>11778</v>
          </cell>
          <cell r="D7981" t="str">
            <v>MOVISTAR</v>
          </cell>
          <cell r="E7981" t="str">
            <v>RETIRO</v>
          </cell>
          <cell r="F7981" t="str">
            <v>NORMAL</v>
          </cell>
          <cell r="G7981" t="str">
            <v>031002004230364</v>
          </cell>
          <cell r="H7981">
            <v>44958</v>
          </cell>
          <cell r="I7981" t="str">
            <v>ENTREGADO</v>
          </cell>
          <cell r="J7981">
            <v>44964</v>
          </cell>
          <cell r="K7981" t="str">
            <v>FLEXNET - LI</v>
          </cell>
          <cell r="L7981" t="str">
            <v>CALLE 28 DE JUNIO S/N Y GARCIA MORENO ENTRADA LLANO GRANDE</v>
          </cell>
        </row>
        <row r="7982">
          <cell r="A7982" t="str">
            <v>11779</v>
          </cell>
          <cell r="B7982">
            <v>507987</v>
          </cell>
          <cell r="C7982" t="str">
            <v>11779</v>
          </cell>
          <cell r="D7982" t="str">
            <v>MOVISTAR</v>
          </cell>
          <cell r="E7982" t="str">
            <v>RETIRO</v>
          </cell>
          <cell r="F7982" t="str">
            <v>NORMAL</v>
          </cell>
          <cell r="G7982" t="str">
            <v>031002004230325</v>
          </cell>
          <cell r="H7982">
            <v>44958</v>
          </cell>
          <cell r="I7982" t="str">
            <v>ENTREGADO</v>
          </cell>
          <cell r="J7982">
            <v>44960</v>
          </cell>
          <cell r="K7982" t="str">
            <v>FLEXNET - LI</v>
          </cell>
          <cell r="L7982" t="str">
            <v>CALLE 28 DE JUNIO S/N Y GARCIA MORENO ENTRADA LLANO GRANDE</v>
          </cell>
        </row>
        <row r="7983">
          <cell r="A7983" t="str">
            <v>11780</v>
          </cell>
          <cell r="B7983">
            <v>507988</v>
          </cell>
          <cell r="C7983" t="str">
            <v>11780</v>
          </cell>
          <cell r="D7983" t="str">
            <v>MOVISTAR</v>
          </cell>
          <cell r="E7983" t="str">
            <v>RETIRO</v>
          </cell>
          <cell r="F7983" t="str">
            <v>NORMAL</v>
          </cell>
          <cell r="G7983" t="str">
            <v>IC6308</v>
          </cell>
          <cell r="H7983">
            <v>44958</v>
          </cell>
          <cell r="I7983" t="str">
            <v>ENTREGADO</v>
          </cell>
          <cell r="J7983">
            <v>44959</v>
          </cell>
          <cell r="K7983" t="str">
            <v>FLEXNET - LI</v>
          </cell>
          <cell r="L7983" t="str">
            <v>CALLE 28 DE JUNIO S/N Y GARCIA MORENO ENTRADA LLANO GRANDE</v>
          </cell>
        </row>
        <row r="7984">
          <cell r="A7984" t="str">
            <v>2023-01184</v>
          </cell>
          <cell r="B7984">
            <v>507949</v>
          </cell>
          <cell r="C7984" t="str">
            <v>2023-01184</v>
          </cell>
          <cell r="D7984" t="str">
            <v>MOVISTAR</v>
          </cell>
          <cell r="E7984" t="str">
            <v>DESPACHO</v>
          </cell>
          <cell r="F7984" t="str">
            <v>NORMAL</v>
          </cell>
          <cell r="G7984" t="str">
            <v>031080202301184</v>
          </cell>
          <cell r="H7984">
            <v>44958</v>
          </cell>
          <cell r="I7984" t="str">
            <v>ENTREGADO</v>
          </cell>
          <cell r="J7984">
            <v>44959</v>
          </cell>
          <cell r="K7984" t="str">
            <v>AGENTE AE CELISTICS SAN LUIS_KLEBER GRANDA_DANY IMBAQUINGO</v>
          </cell>
          <cell r="L7984" t="str">
            <v xml:space="preserve">CAVS PREMIUM AUTOPISTA GRAL RUMINAHUI Y AV SAN LUIS  </v>
          </cell>
        </row>
        <row r="7985">
          <cell r="A7985" t="str">
            <v>2023-01185</v>
          </cell>
          <cell r="B7985">
            <v>507950</v>
          </cell>
          <cell r="C7985" t="str">
            <v>2023-01185</v>
          </cell>
          <cell r="D7985" t="str">
            <v>MOVISTAR</v>
          </cell>
          <cell r="E7985" t="str">
            <v>DESPACHO</v>
          </cell>
          <cell r="F7985" t="str">
            <v>NORMAL</v>
          </cell>
          <cell r="G7985" t="str">
            <v>031080202301185</v>
          </cell>
          <cell r="H7985">
            <v>44958</v>
          </cell>
          <cell r="I7985" t="str">
            <v>ENTREGADO</v>
          </cell>
          <cell r="J7985">
            <v>44959</v>
          </cell>
          <cell r="K7985" t="str">
            <v>CORPORATIVO ROMERO RYRTECH S.A.S (BABAHOYO)_MAURENY ROMERO</v>
          </cell>
          <cell r="L7985" t="str">
            <v>AV 27 DE MAYO Y GENERAL BARONA DIAGONAL AL MUNICIPIO</v>
          </cell>
        </row>
        <row r="7986">
          <cell r="A7986" t="str">
            <v>2023-01186</v>
          </cell>
          <cell r="B7986">
            <v>507951</v>
          </cell>
          <cell r="C7986" t="str">
            <v>2023-01186</v>
          </cell>
          <cell r="D7986" t="str">
            <v>MOVISTAR</v>
          </cell>
          <cell r="E7986" t="str">
            <v>DESPACHO</v>
          </cell>
          <cell r="F7986" t="str">
            <v>NORMAL</v>
          </cell>
          <cell r="G7986" t="str">
            <v>031080202301186</v>
          </cell>
          <cell r="H7986">
            <v>44958</v>
          </cell>
          <cell r="I7986" t="str">
            <v>ENTREGADO</v>
          </cell>
          <cell r="J7986">
            <v>44959</v>
          </cell>
          <cell r="K7986" t="str">
            <v>CORPORATIVO ROMERO RYRTECH S.A.S  (C.C. EL DORADO)_MAURENY ROMERO</v>
          </cell>
          <cell r="L7986" t="str">
            <v>C.C. EL DORADO</v>
          </cell>
        </row>
        <row r="7987">
          <cell r="A7987" t="str">
            <v>2023-01187</v>
          </cell>
          <cell r="B7987">
            <v>507952</v>
          </cell>
          <cell r="C7987" t="str">
            <v>2023-01187</v>
          </cell>
          <cell r="D7987" t="str">
            <v>MOVISTAR</v>
          </cell>
          <cell r="E7987" t="str">
            <v>DESPACHO</v>
          </cell>
          <cell r="F7987" t="str">
            <v>NORMAL</v>
          </cell>
          <cell r="G7987" t="str">
            <v>FT83500</v>
          </cell>
          <cell r="H7987">
            <v>44958</v>
          </cell>
          <cell r="I7987" t="str">
            <v>ENTREGADO</v>
          </cell>
          <cell r="J7987">
            <v>44959</v>
          </cell>
          <cell r="K7987" t="str">
            <v>AE CORPORATIVO ROMERO RYRTECH (MALL DEL SUR)_MAURENY ROMERO</v>
          </cell>
          <cell r="L7987" t="str">
            <v>Av. 25 de Julio y Ernesto Alban locales 111 y 112</v>
          </cell>
        </row>
        <row r="7988">
          <cell r="A7988" t="str">
            <v>2023-01188</v>
          </cell>
          <cell r="B7988">
            <v>507953</v>
          </cell>
          <cell r="C7988" t="str">
            <v>2023-01188</v>
          </cell>
          <cell r="D7988" t="str">
            <v>MOVISTAR</v>
          </cell>
          <cell r="E7988" t="str">
            <v>DESPACHO</v>
          </cell>
          <cell r="F7988" t="str">
            <v>NORMAL</v>
          </cell>
          <cell r="G7988" t="str">
            <v>031080202301188</v>
          </cell>
          <cell r="H7988">
            <v>44958</v>
          </cell>
          <cell r="I7988" t="str">
            <v>ENTREGADO</v>
          </cell>
          <cell r="J7988">
            <v>44959</v>
          </cell>
          <cell r="K7988" t="str">
            <v>GRUPO ROMERO (C.C. MALL EL FORTIN)_ROMERO RODRIGUEZ MAURENY GEANELLA</v>
          </cell>
          <cell r="L7988" t="str">
            <v>Av perimetral calle casuarina Centro Comercial  Mall del fortin</v>
          </cell>
        </row>
        <row r="7989">
          <cell r="A7989" t="str">
            <v>2023-01189</v>
          </cell>
          <cell r="B7989">
            <v>507954</v>
          </cell>
          <cell r="C7989" t="str">
            <v>2023-01189</v>
          </cell>
          <cell r="D7989" t="str">
            <v>MOVISTAR</v>
          </cell>
          <cell r="E7989" t="str">
            <v>DESPACHO</v>
          </cell>
          <cell r="F7989" t="str">
            <v>NORMAL</v>
          </cell>
          <cell r="G7989" t="str">
            <v>031080202301189</v>
          </cell>
          <cell r="H7989">
            <v>44958</v>
          </cell>
          <cell r="I7989" t="str">
            <v>ENTREGADO</v>
          </cell>
          <cell r="J7989">
            <v>44959</v>
          </cell>
          <cell r="K7989" t="str">
            <v>CORPORATIVO ROMERO RYRTECH S.A.S  (HYPER VIA DAULE)_MAURENY ROMERO</v>
          </cell>
          <cell r="L7989" t="str">
            <v>C.C. HYPER VIA DAULE</v>
          </cell>
        </row>
        <row r="7990">
          <cell r="A7990" t="str">
            <v>2023-01190</v>
          </cell>
          <cell r="B7990">
            <v>507955</v>
          </cell>
          <cell r="C7990" t="str">
            <v>2023-01190</v>
          </cell>
          <cell r="D7990" t="str">
            <v>MOVISTAR</v>
          </cell>
          <cell r="E7990" t="str">
            <v>DESPACHO</v>
          </cell>
          <cell r="F7990" t="str">
            <v>NORMAL</v>
          </cell>
          <cell r="G7990" t="str">
            <v>031080202301190</v>
          </cell>
          <cell r="H7990">
            <v>44958</v>
          </cell>
          <cell r="I7990" t="str">
            <v>ENTREGADO</v>
          </cell>
          <cell r="J7990">
            <v>44959</v>
          </cell>
          <cell r="K7990" t="str">
            <v>CORPORATIVO ROMERO RYRTECH S.A.S  (C.C. MALL DEL RIO)_ROMERO RODRIGUEZ MAURENY GEANELLA</v>
          </cell>
          <cell r="L7990" t="str">
            <v>CC Mall del Rio local #123 Av Fco de Orellana km 4.5 (junto al Banco de Guayaquil) PB</v>
          </cell>
        </row>
        <row r="7991">
          <cell r="A7991" t="str">
            <v>2023-01191</v>
          </cell>
          <cell r="B7991">
            <v>507956</v>
          </cell>
          <cell r="C7991" t="str">
            <v>2023-01191</v>
          </cell>
          <cell r="D7991" t="str">
            <v>MOVISTAR</v>
          </cell>
          <cell r="E7991" t="str">
            <v>DESPACHO</v>
          </cell>
          <cell r="F7991" t="str">
            <v>NORMAL</v>
          </cell>
          <cell r="G7991" t="str">
            <v>031080202301191</v>
          </cell>
          <cell r="H7991">
            <v>44958</v>
          </cell>
          <cell r="I7991" t="str">
            <v>ENTREGADO</v>
          </cell>
          <cell r="J7991">
            <v>44959</v>
          </cell>
          <cell r="K7991" t="str">
            <v>CORPORATIVO ROMERO RYRTECH S.A.S  (SHOPPING QUEVEDO)_MAURENY ROMERO</v>
          </cell>
          <cell r="L7991" t="str">
            <v xml:space="preserve">km 1.5 vIa a Sto Domingo y Patria Nueva, Av. Walter Andrade </v>
          </cell>
        </row>
        <row r="7992">
          <cell r="A7992" t="str">
            <v>2023-01192</v>
          </cell>
          <cell r="B7992">
            <v>507957</v>
          </cell>
          <cell r="C7992" t="str">
            <v>2023-01192</v>
          </cell>
          <cell r="D7992" t="str">
            <v>MOVISTAR</v>
          </cell>
          <cell r="E7992" t="str">
            <v>DESPACHO</v>
          </cell>
          <cell r="F7992" t="str">
            <v>NORMAL</v>
          </cell>
          <cell r="G7992" t="str">
            <v>031080202301192</v>
          </cell>
          <cell r="H7992">
            <v>44958</v>
          </cell>
          <cell r="I7992" t="str">
            <v>ENTREGADO</v>
          </cell>
          <cell r="J7992">
            <v>44959</v>
          </cell>
          <cell r="K7992" t="str">
            <v>FANNY DOMINGUEZ - MACAS_FANNY CECILIA DOMINGUEZ CARDENAS</v>
          </cell>
          <cell r="L7992" t="str">
            <v>OLIVAR Y AMAZONAS</v>
          </cell>
        </row>
        <row r="7993">
          <cell r="A7993" t="str">
            <v>2023-01193</v>
          </cell>
          <cell r="B7993">
            <v>507958</v>
          </cell>
          <cell r="C7993" t="str">
            <v>2023-01193</v>
          </cell>
          <cell r="D7993" t="str">
            <v>MOVISTAR</v>
          </cell>
          <cell r="E7993" t="str">
            <v>DESPACHO</v>
          </cell>
          <cell r="F7993" t="str">
            <v>NORMAL</v>
          </cell>
          <cell r="G7993" t="str">
            <v>031080202301193</v>
          </cell>
          <cell r="H7993">
            <v>44958</v>
          </cell>
          <cell r="I7993" t="str">
            <v>ENTREGADO</v>
          </cell>
          <cell r="J7993">
            <v>44960</v>
          </cell>
          <cell r="K7993" t="str">
            <v>FANNY CECILIA DOMINGUEZ CARDENAS - PASTAZA_FANNY CECILIA DOMINGUEZ CARDENAS</v>
          </cell>
          <cell r="L7993" t="str">
            <v>CESLAO MARIN Y 27 DE FEBRERO DIAGONAL AL GRAN HOTEL COFANES LOCAL MOVISTAR</v>
          </cell>
        </row>
        <row r="7994">
          <cell r="A7994" t="str">
            <v>2023-01194</v>
          </cell>
          <cell r="B7994">
            <v>507959</v>
          </cell>
          <cell r="C7994" t="str">
            <v>2023-01194</v>
          </cell>
          <cell r="D7994" t="str">
            <v>MOVISTAR</v>
          </cell>
          <cell r="E7994" t="str">
            <v>DESPACHO</v>
          </cell>
          <cell r="F7994" t="str">
            <v>NORMAL</v>
          </cell>
          <cell r="G7994" t="str">
            <v>031080202301194</v>
          </cell>
          <cell r="H7994">
            <v>44958</v>
          </cell>
          <cell r="I7994" t="str">
            <v>ENTREGADO</v>
          </cell>
          <cell r="J7994">
            <v>44959</v>
          </cell>
          <cell r="K7994" t="str">
            <v>FDV&amp;H PRODUCTOS Y SERVICIOS ESMERALDAS_VICTOR HUGO FLORES DE VALGAZ ANDRADE</v>
          </cell>
          <cell r="L7994" t="str">
            <v>Av Olmedo 007, entre Manuela Canizares y Vicente Maldonado Piedrahita</v>
          </cell>
        </row>
        <row r="7995">
          <cell r="A7995" t="str">
            <v>2023-01195</v>
          </cell>
          <cell r="B7995">
            <v>507960</v>
          </cell>
          <cell r="C7995" t="str">
            <v>2023-01195</v>
          </cell>
          <cell r="D7995" t="str">
            <v>MOVISTAR</v>
          </cell>
          <cell r="E7995" t="str">
            <v>DESPACHO</v>
          </cell>
          <cell r="F7995" t="str">
            <v>NORMAL</v>
          </cell>
          <cell r="G7995" t="str">
            <v>FT83502</v>
          </cell>
          <cell r="H7995">
            <v>44958</v>
          </cell>
          <cell r="I7995" t="str">
            <v>ENTREGADO</v>
          </cell>
          <cell r="J7995">
            <v>44959</v>
          </cell>
          <cell r="K7995" t="str">
            <v xml:space="preserve">AE NORPHONE 9 DE OCT_LOURDES BRAVO </v>
          </cell>
          <cell r="L7995" t="str">
            <v xml:space="preserve">9 DE OCTUBRE ENTRE PEDRO CARBO Y GENERAL CORDOVA, EDIFICIO SAN FRANCISCO 300 LOCAL NO. 8 PLANTA BAJA (PARTE EXTERIOR) </v>
          </cell>
        </row>
        <row r="7996">
          <cell r="A7996" t="str">
            <v>2023-01196</v>
          </cell>
          <cell r="B7996">
            <v>507961</v>
          </cell>
          <cell r="C7996" t="str">
            <v>2023-01196</v>
          </cell>
          <cell r="D7996" t="str">
            <v>MOVISTAR</v>
          </cell>
          <cell r="E7996" t="str">
            <v>DESPACHO</v>
          </cell>
          <cell r="F7996" t="str">
            <v>NORMAL</v>
          </cell>
          <cell r="G7996" t="str">
            <v>031080202301196</v>
          </cell>
          <cell r="H7996">
            <v>44958</v>
          </cell>
          <cell r="I7996" t="str">
            <v>ENTREGADO</v>
          </cell>
          <cell r="J7996">
            <v>44959</v>
          </cell>
          <cell r="K7996" t="str">
            <v>NORPHONE AMBATO_PAOLA MORAN</v>
          </cell>
          <cell r="L7996" t="str">
            <v>AV CEVALLOS ENTRE CALLES MERA Y MARTINEZ CAV NORPHONE</v>
          </cell>
        </row>
        <row r="7997">
          <cell r="A7997" t="str">
            <v>2023-01197</v>
          </cell>
          <cell r="B7997">
            <v>507962</v>
          </cell>
          <cell r="C7997" t="str">
            <v>2023-01197</v>
          </cell>
          <cell r="D7997" t="str">
            <v>MOVISTAR</v>
          </cell>
          <cell r="E7997" t="str">
            <v>DESPACHO</v>
          </cell>
          <cell r="F7997" t="str">
            <v>NORMAL</v>
          </cell>
          <cell r="G7997" t="str">
            <v>031080202301197</v>
          </cell>
          <cell r="H7997">
            <v>44958</v>
          </cell>
          <cell r="I7997" t="str">
            <v>ENTREGADO</v>
          </cell>
          <cell r="J7997">
            <v>44960</v>
          </cell>
          <cell r="K7997" t="str">
            <v>NORPHONE CAYAMBE_PAOLA MORAN</v>
          </cell>
          <cell r="L7997" t="str">
            <v>GRAN AKI AV RESTAURACION Y JUNIN LOCAL ESQUINERO CAYAMBE</v>
          </cell>
        </row>
        <row r="7998">
          <cell r="A7998" t="str">
            <v>2023-01198</v>
          </cell>
          <cell r="B7998">
            <v>507963</v>
          </cell>
          <cell r="C7998" t="str">
            <v>2023-01198</v>
          </cell>
          <cell r="D7998" t="str">
            <v>MOVISTAR</v>
          </cell>
          <cell r="E7998" t="str">
            <v>DESPACHO</v>
          </cell>
          <cell r="F7998" t="str">
            <v>NORMAL</v>
          </cell>
          <cell r="G7998" t="str">
            <v>031080202301198</v>
          </cell>
          <cell r="H7998">
            <v>44958</v>
          </cell>
          <cell r="I7998" t="str">
            <v>ENTREGADO</v>
          </cell>
          <cell r="J7998">
            <v>44959</v>
          </cell>
          <cell r="K7998" t="str">
            <v>NORPHONE CHONE_LOURDES BRAVO</v>
          </cell>
          <cell r="L7998" t="str">
            <v>CENTRO CALLE PICHINCHA ENTRE CALLES WASHINGTON Y BOLIVAR A LADO DE ALMACENES ARTEFACTA</v>
          </cell>
        </row>
        <row r="7999">
          <cell r="A7999" t="str">
            <v>2023-01199</v>
          </cell>
          <cell r="B7999">
            <v>507964</v>
          </cell>
          <cell r="C7999" t="str">
            <v>2023-01199</v>
          </cell>
          <cell r="D7999" t="str">
            <v>MOVISTAR</v>
          </cell>
          <cell r="E7999" t="str">
            <v>DESPACHO</v>
          </cell>
          <cell r="F7999" t="str">
            <v>NORMAL</v>
          </cell>
          <cell r="G7999" t="str">
            <v>031080202301199</v>
          </cell>
          <cell r="H7999">
            <v>44958</v>
          </cell>
          <cell r="I7999" t="str">
            <v>ENTREGADO</v>
          </cell>
          <cell r="J7999">
            <v>44959</v>
          </cell>
          <cell r="K7999" t="str">
            <v>NORPHONE C.C. SHOPPING DURAN_PAOLA MORAN</v>
          </cell>
          <cell r="L7999" t="str">
            <v>CC SHOPPING DURAN KILOMETRO 35 DE LA AUTOPISTA DURAN  BOLICHE56</v>
          </cell>
        </row>
        <row r="8000">
          <cell r="A8000" t="str">
            <v>2023-01200</v>
          </cell>
          <cell r="B8000">
            <v>507965</v>
          </cell>
          <cell r="C8000" t="str">
            <v>2023-01200</v>
          </cell>
          <cell r="D8000" t="str">
            <v>MOVISTAR</v>
          </cell>
          <cell r="E8000" t="str">
            <v>DESPACHO</v>
          </cell>
          <cell r="F8000" t="str">
            <v>NORMAL</v>
          </cell>
          <cell r="G8000" t="str">
            <v>031080202301200</v>
          </cell>
          <cell r="H8000">
            <v>44958</v>
          </cell>
          <cell r="I8000" t="str">
            <v>ENTREGADO</v>
          </cell>
          <cell r="J8000">
            <v>44959</v>
          </cell>
          <cell r="K8000" t="str">
            <v xml:space="preserve">NORPHONE CAVS DAS LATACUNGA_LOURDES BRAVO </v>
          </cell>
          <cell r="L8000" t="str">
            <v>BELISARIO QUEVEDO 807 Y JUAN ABEL ECHEVERRIA  JUNTO ALMACENES LA GANGA ED. DE 3 PISOS LATACUNGA</v>
          </cell>
        </row>
        <row r="8001">
          <cell r="A8001" t="str">
            <v>2023-01201</v>
          </cell>
          <cell r="B8001">
            <v>507966</v>
          </cell>
          <cell r="C8001" t="str">
            <v>2023-01201</v>
          </cell>
          <cell r="D8001" t="str">
            <v>MOVISTAR</v>
          </cell>
          <cell r="E8001" t="str">
            <v>DESPACHO</v>
          </cell>
          <cell r="F8001" t="str">
            <v>NORMAL</v>
          </cell>
          <cell r="G8001" t="str">
            <v>031080202301201</v>
          </cell>
          <cell r="H8001">
            <v>44958</v>
          </cell>
          <cell r="I8001" t="str">
            <v>ENTREGADO</v>
          </cell>
          <cell r="J8001">
            <v>44959</v>
          </cell>
          <cell r="K8001" t="str">
            <v>CAVS AE NORPHONE EL PORTAL_LOURDES BRAVO</v>
          </cell>
          <cell r="L8001" t="str">
            <v>AV GALO PLAZA LASSO Y AV SIMON BOLIVAR CENTRO COMERCIAL PORTAL SHOPPING LOCAL P25253 PISO DOS</v>
          </cell>
        </row>
        <row r="8002">
          <cell r="A8002" t="str">
            <v>2023-01202</v>
          </cell>
          <cell r="B8002">
            <v>507967</v>
          </cell>
          <cell r="C8002" t="str">
            <v>2023-01202</v>
          </cell>
          <cell r="D8002" t="str">
            <v>MOVISTAR</v>
          </cell>
          <cell r="E8002" t="str">
            <v>DESPACHO</v>
          </cell>
          <cell r="F8002" t="str">
            <v>NORMAL</v>
          </cell>
          <cell r="G8002" t="str">
            <v>031080202301202</v>
          </cell>
          <cell r="H8002">
            <v>44958</v>
          </cell>
          <cell r="I8002" t="str">
            <v>ENTREGADO</v>
          </cell>
          <cell r="J8002">
            <v>44959</v>
          </cell>
          <cell r="K8002" t="str">
            <v>AE NORPHONE PORTOVIEJO_JORGE EDUARDO GUZMAN BENITEZ</v>
          </cell>
          <cell r="L8002" t="str">
            <v>Av. America y, Jorge Washington, Portoviejo LOCAL 16 Y 17 PLANTA BAJA</v>
          </cell>
        </row>
        <row r="8003">
          <cell r="A8003" t="str">
            <v>2023-01203</v>
          </cell>
          <cell r="B8003">
            <v>507968</v>
          </cell>
          <cell r="C8003" t="str">
            <v>2023-01203</v>
          </cell>
          <cell r="D8003" t="str">
            <v>MOVISTAR</v>
          </cell>
          <cell r="E8003" t="str">
            <v>DESPACHO</v>
          </cell>
          <cell r="F8003" t="str">
            <v>NORMAL</v>
          </cell>
          <cell r="G8003" t="str">
            <v>031080202301203</v>
          </cell>
          <cell r="H8003">
            <v>44958</v>
          </cell>
          <cell r="I8003" t="str">
            <v>ENTREGADO</v>
          </cell>
          <cell r="J8003">
            <v>44959</v>
          </cell>
          <cell r="K8003" t="str">
            <v>NORPHONE C.C. Riocentro Norte _PAOLA MORAN</v>
          </cell>
          <cell r="L8003" t="str">
            <v>CENTRO COMERCIAL RIOCENTRO NORTE AV FRANCISCO DE ORELLANA LOCAL 10 PRIMERA PUERTA</v>
          </cell>
        </row>
        <row r="8004">
          <cell r="A8004" t="str">
            <v>2023-01204</v>
          </cell>
          <cell r="B8004">
            <v>507969</v>
          </cell>
          <cell r="C8004" t="str">
            <v>2023-01204</v>
          </cell>
          <cell r="D8004" t="str">
            <v>MOVISTAR</v>
          </cell>
          <cell r="E8004" t="str">
            <v>DESPACHO</v>
          </cell>
          <cell r="F8004" t="str">
            <v>NORMAL</v>
          </cell>
          <cell r="G8004" t="str">
            <v>031080202301204</v>
          </cell>
          <cell r="H8004">
            <v>44958</v>
          </cell>
          <cell r="I8004" t="str">
            <v>ENTREGADO</v>
          </cell>
          <cell r="J8004">
            <v>44959</v>
          </cell>
          <cell r="K8004" t="str">
            <v>NORPHONE C.C. RIOCENTRO SUR_PAOLA MORAN</v>
          </cell>
          <cell r="L8004" t="str">
            <v>C.C. RIOCENTRO SUR AV 25 DE JULIO LOCAL 43 JUNTO A LA UNIV. AGRARIA</v>
          </cell>
        </row>
        <row r="8005">
          <cell r="A8005" t="str">
            <v>2023-01205</v>
          </cell>
          <cell r="B8005">
            <v>507970</v>
          </cell>
          <cell r="C8005" t="str">
            <v>2023-01205</v>
          </cell>
          <cell r="D8005" t="str">
            <v>MOVISTAR</v>
          </cell>
          <cell r="E8005" t="str">
            <v>DESPACHO</v>
          </cell>
          <cell r="F8005" t="str">
            <v>NORMAL</v>
          </cell>
          <cell r="G8005" t="str">
            <v>031080202301205</v>
          </cell>
          <cell r="H8005">
            <v>44958</v>
          </cell>
          <cell r="I8005" t="str">
            <v>ENTREGADO</v>
          </cell>
          <cell r="J8005">
            <v>44959</v>
          </cell>
          <cell r="K8005" t="str">
            <v xml:space="preserve">NORPHONE CAVS DAS SANTO DOMINGO_LOURDES BRAVO </v>
          </cell>
          <cell r="L8005" t="str">
            <v>29 DE MAYO Y LATACUNGA A LADO DEL POLLO GUS SANTO DOMINGO</v>
          </cell>
        </row>
        <row r="8006">
          <cell r="A8006" t="str">
            <v>2023-01206</v>
          </cell>
          <cell r="B8006">
            <v>507971</v>
          </cell>
          <cell r="C8006" t="str">
            <v>2023-01206</v>
          </cell>
          <cell r="D8006" t="str">
            <v>MOVISTAR</v>
          </cell>
          <cell r="E8006" t="str">
            <v>DESPACHO</v>
          </cell>
          <cell r="F8006" t="str">
            <v>NORMAL</v>
          </cell>
          <cell r="G8006" t="str">
            <v>IC6296</v>
          </cell>
          <cell r="H8006">
            <v>44958</v>
          </cell>
          <cell r="I8006" t="str">
            <v>ENTREGADO</v>
          </cell>
          <cell r="J8006">
            <v>44959</v>
          </cell>
          <cell r="K8006" t="str">
            <v>OC OPTIMUSCELL_ANA LUCIA MOGROVEJO AZANZA</v>
          </cell>
          <cell r="L8006" t="str">
            <v>LUIS CORDERO 7100 Y PRESIDENTE CORDOVA ESQUINA JUNTO A LA CASA DE LA CULTURA FRENTE A LOS BOMBEROS</v>
          </cell>
        </row>
        <row r="8007">
          <cell r="A8007" t="str">
            <v>2023-01207</v>
          </cell>
          <cell r="B8007">
            <v>507972</v>
          </cell>
          <cell r="C8007" t="str">
            <v>2023-01207</v>
          </cell>
          <cell r="D8007" t="str">
            <v>MOVISTAR</v>
          </cell>
          <cell r="E8007" t="str">
            <v>DESPACHO</v>
          </cell>
          <cell r="F8007" t="str">
            <v>NORMAL</v>
          </cell>
          <cell r="G8007" t="str">
            <v>031080202301207</v>
          </cell>
          <cell r="H8007">
            <v>44958</v>
          </cell>
          <cell r="I8007" t="str">
            <v>ENTREGADO</v>
          </cell>
          <cell r="J8007">
            <v>44960</v>
          </cell>
          <cell r="K8007" t="str">
            <v>CAVS AE SALESLAND CONDADO_DIEGO MENA</v>
          </cell>
          <cell r="L8007" t="str">
            <v>AV DE LA PRENSA Y AV KENNED CENTRO COMERCIAL CONDADO SHOPING NIVEL 3 NUM L35 4 355 QUITO</v>
          </cell>
        </row>
        <row r="8008">
          <cell r="A8008" t="str">
            <v>2023-01208</v>
          </cell>
          <cell r="B8008">
            <v>507973</v>
          </cell>
          <cell r="C8008" t="str">
            <v>2023-01208</v>
          </cell>
          <cell r="D8008" t="str">
            <v>MOVISTAR</v>
          </cell>
          <cell r="E8008" t="str">
            <v>DESPACHO</v>
          </cell>
          <cell r="F8008" t="str">
            <v>NORMAL</v>
          </cell>
          <cell r="G8008" t="str">
            <v>IC6298</v>
          </cell>
          <cell r="H8008">
            <v>44958</v>
          </cell>
          <cell r="I8008" t="str">
            <v>ENTREGADO</v>
          </cell>
          <cell r="J8008">
            <v>44959</v>
          </cell>
          <cell r="K8008" t="str">
            <v>CAVS AE SALESLAND CUENCA CENTRO_DIEGO MENA</v>
          </cell>
          <cell r="L8008" t="str">
            <v>CALLE BOLIVAR Y LUIS CORDERO N 755 CUENCA</v>
          </cell>
        </row>
        <row r="8009">
          <cell r="A8009" t="str">
            <v>2023-01209</v>
          </cell>
          <cell r="B8009">
            <v>507974</v>
          </cell>
          <cell r="C8009" t="str">
            <v>2023-01209</v>
          </cell>
          <cell r="D8009" t="str">
            <v>MOVISTAR</v>
          </cell>
          <cell r="E8009" t="str">
            <v>DESPACHO</v>
          </cell>
          <cell r="F8009" t="str">
            <v>NORMAL</v>
          </cell>
          <cell r="G8009" t="str">
            <v>IC6299</v>
          </cell>
          <cell r="H8009">
            <v>44958</v>
          </cell>
          <cell r="I8009" t="str">
            <v>ENTREGADO</v>
          </cell>
          <cell r="J8009">
            <v>44959</v>
          </cell>
          <cell r="K8009" t="str">
            <v>CAVS AE SALESLAND CUENCA REMIGIO_DIEGO MENA</v>
          </cell>
          <cell r="L8009" t="str">
            <v>AV REMIGIO CCRESPO Y FEDERICO PROANO NUM 294 CUENCA</v>
          </cell>
        </row>
        <row r="8010">
          <cell r="A8010" t="str">
            <v>2023-01210</v>
          </cell>
          <cell r="B8010">
            <v>507975</v>
          </cell>
          <cell r="C8010" t="str">
            <v>2023-01210</v>
          </cell>
          <cell r="D8010" t="str">
            <v>MOVISTAR</v>
          </cell>
          <cell r="E8010" t="str">
            <v>DESPACHO</v>
          </cell>
          <cell r="F8010" t="str">
            <v>NORMAL</v>
          </cell>
          <cell r="G8010" t="str">
            <v>031080202301210</v>
          </cell>
          <cell r="H8010">
            <v>44958</v>
          </cell>
          <cell r="I8010" t="str">
            <v>ENTREGADO</v>
          </cell>
          <cell r="J8010">
            <v>44959</v>
          </cell>
          <cell r="K8010" t="str">
            <v xml:space="preserve">CAVS AE SALESLAND MACHALA_MENA DIEGO </v>
          </cell>
          <cell r="L8010" t="str">
            <v>CALLE ROCAFUERTE 1005 ENTRE 09 DE MAYO Y GUAYAS</v>
          </cell>
        </row>
        <row r="8011">
          <cell r="A8011" t="str">
            <v>2023-01211</v>
          </cell>
          <cell r="B8011">
            <v>507976</v>
          </cell>
          <cell r="C8011" t="str">
            <v>2023-01211</v>
          </cell>
          <cell r="D8011" t="str">
            <v>MOVISTAR</v>
          </cell>
          <cell r="E8011" t="str">
            <v>DESPACHO</v>
          </cell>
          <cell r="F8011" t="str">
            <v>NORMAL</v>
          </cell>
          <cell r="G8011" t="str">
            <v>031080202301211</v>
          </cell>
          <cell r="H8011">
            <v>44958</v>
          </cell>
          <cell r="I8011" t="str">
            <v>ENTREGADO</v>
          </cell>
          <cell r="J8011">
            <v>44960</v>
          </cell>
          <cell r="K8011" t="str">
            <v>CAVS AE SALESLAND RECREO_DIEGO MENA</v>
          </cell>
          <cell r="L8011" t="str">
            <v>AV PEDRO VICENTE MALDONADO CENTRO COMERCIAL RECREO NUM 37 45PLANTA BAJA QUITO</v>
          </cell>
        </row>
        <row r="8012">
          <cell r="A8012" t="str">
            <v>2023-01212</v>
          </cell>
          <cell r="B8012">
            <v>507977</v>
          </cell>
          <cell r="C8012" t="str">
            <v>2023-01212</v>
          </cell>
          <cell r="D8012" t="str">
            <v>MOVISTAR</v>
          </cell>
          <cell r="E8012" t="str">
            <v>DESPACHO</v>
          </cell>
          <cell r="F8012" t="str">
            <v>NORMAL</v>
          </cell>
          <cell r="G8012" t="str">
            <v>031080202301212</v>
          </cell>
          <cell r="H8012">
            <v>44958</v>
          </cell>
          <cell r="I8012" t="str">
            <v>ENTREGADO</v>
          </cell>
          <cell r="J8012">
            <v>44959</v>
          </cell>
          <cell r="K8012" t="str">
            <v>CAVS AE SALESLAND SCALA_DIEGO FERNANDO MENA VILLALBA</v>
          </cell>
          <cell r="L8012" t="str">
            <v>Kilometro 12 ½, Parroquia de Cumbaya, CENTRO COMERCIAL SCALA SHOPPING, Planta Baja, Local L104</v>
          </cell>
        </row>
        <row r="8013">
          <cell r="A8013" t="str">
            <v>2023-01213</v>
          </cell>
          <cell r="B8013">
            <v>507978</v>
          </cell>
          <cell r="C8013" t="str">
            <v>2023-01213</v>
          </cell>
          <cell r="D8013" t="str">
            <v>MOVISTAR</v>
          </cell>
          <cell r="E8013" t="str">
            <v>DESPACHO</v>
          </cell>
          <cell r="F8013" t="str">
            <v>NORMAL</v>
          </cell>
          <cell r="G8013" t="str">
            <v>FT83501</v>
          </cell>
          <cell r="H8013">
            <v>44958</v>
          </cell>
          <cell r="I8013" t="str">
            <v>ENTREGADO</v>
          </cell>
          <cell r="J8013">
            <v>44959</v>
          </cell>
          <cell r="K8013" t="str">
            <v xml:space="preserve">AE SMARTPHONELANDIA CITYMALL_ROMERO RODRIGUEZ CESAR BERNABE </v>
          </cell>
          <cell r="L8013" t="str">
            <v>URBANIZACION LA ROMAREDA ETAPA 5 MZ  1979 V3</v>
          </cell>
        </row>
        <row r="8014">
          <cell r="A8014" t="str">
            <v>2023-01214</v>
          </cell>
          <cell r="B8014">
            <v>507979</v>
          </cell>
          <cell r="C8014" t="str">
            <v>2023-01214</v>
          </cell>
          <cell r="D8014" t="str">
            <v>MOVISTAR</v>
          </cell>
          <cell r="E8014" t="str">
            <v>DESPACHO</v>
          </cell>
          <cell r="F8014" t="str">
            <v>NORMAL</v>
          </cell>
          <cell r="G8014" t="str">
            <v>IC6297</v>
          </cell>
          <cell r="H8014">
            <v>44958</v>
          </cell>
          <cell r="I8014" t="str">
            <v>ENTREGADO</v>
          </cell>
          <cell r="J8014">
            <v>44959</v>
          </cell>
          <cell r="K8014" t="str">
            <v>CAVS MALL DEL RIO_SANTIAGO IVAN PINEDA BERMEO_ALIRIO JOSE BRICENO RIVAS</v>
          </cell>
          <cell r="L8014" t="str">
            <v>AV FELIPE II LB86 Y CIRCUNVALACION SUR CC MALL DEL RIO</v>
          </cell>
        </row>
        <row r="8015">
          <cell r="A8015" t="str">
            <v>2023-01215</v>
          </cell>
          <cell r="B8015">
            <v>507980</v>
          </cell>
          <cell r="C8015" t="str">
            <v>2023-01215</v>
          </cell>
          <cell r="D8015" t="str">
            <v>MOVISTAR</v>
          </cell>
          <cell r="E8015" t="str">
            <v>DESPACHO</v>
          </cell>
          <cell r="F8015" t="str">
            <v>NORMAL</v>
          </cell>
          <cell r="G8015" t="str">
            <v>031080202301215</v>
          </cell>
          <cell r="H8015">
            <v>44958</v>
          </cell>
          <cell r="I8015" t="str">
            <v>ENTREGADO</v>
          </cell>
          <cell r="J8015">
            <v>44959</v>
          </cell>
          <cell r="K8015" t="str">
            <v>CAV MALL DEL PACIFICO_Maria Fernanda Carvajal Reinoso</v>
          </cell>
          <cell r="L8015" t="str">
            <v>Avenida Malecon y Calle 23 , Centro Comercial Mall del Pacifico, Local PB -057-058</v>
          </cell>
        </row>
        <row r="8016">
          <cell r="A8016" t="str">
            <v>2023-01216</v>
          </cell>
          <cell r="B8016">
            <v>507981</v>
          </cell>
          <cell r="C8016" t="str">
            <v>2023-01216</v>
          </cell>
          <cell r="D8016" t="str">
            <v>MOVISTAR</v>
          </cell>
          <cell r="E8016" t="str">
            <v>DESPACHO</v>
          </cell>
          <cell r="F8016" t="str">
            <v>NORMAL</v>
          </cell>
          <cell r="G8016" t="str">
            <v>031080202301216</v>
          </cell>
          <cell r="H8016">
            <v>44958</v>
          </cell>
          <cell r="I8016" t="str">
            <v>ENTREGADO</v>
          </cell>
          <cell r="J8016">
            <v>44959</v>
          </cell>
          <cell r="K8016" t="str">
            <v>CAVS QUICENTRO_KLEVER ANDRES REA BARRERA_ESTEBAN ALEJANDRO JIMENEZ ORTIZ</v>
          </cell>
          <cell r="L8016" t="str">
            <v>AV 6 DE DICIEMBRE NOP104 Y NACIONES UNIDAS CQUICENTRO SHOPPING PLANTA ALTA LOCAL 9</v>
          </cell>
        </row>
        <row r="8017">
          <cell r="A8017" t="str">
            <v>2023-01217</v>
          </cell>
          <cell r="B8017">
            <v>507982</v>
          </cell>
          <cell r="C8017" t="str">
            <v>2023-01217</v>
          </cell>
          <cell r="D8017" t="str">
            <v>MOVISTAR</v>
          </cell>
          <cell r="E8017" t="str">
            <v>DESPACHO</v>
          </cell>
          <cell r="F8017" t="str">
            <v>NORMAL</v>
          </cell>
          <cell r="G8017" t="str">
            <v>031080202301217</v>
          </cell>
          <cell r="H8017">
            <v>44958</v>
          </cell>
          <cell r="I8017" t="str">
            <v>ENTREGADO</v>
          </cell>
          <cell r="J8017">
            <v>44959</v>
          </cell>
          <cell r="K8017" t="str">
            <v>CAVS SAN MARINO_CARLOS FRANCO_ERIKA GOMEZ_IAN RIVERA</v>
          </cell>
          <cell r="L8017" t="str">
            <v>AV FRANCISCO DE ORELLANA SN Y AV PLAZA DANIN</v>
          </cell>
        </row>
        <row r="8018">
          <cell r="A8018" t="str">
            <v>2023-01218</v>
          </cell>
          <cell r="B8018">
            <v>507983</v>
          </cell>
          <cell r="C8018" t="str">
            <v>2023-01218</v>
          </cell>
          <cell r="D8018" t="str">
            <v>MOVISTAR</v>
          </cell>
          <cell r="E8018" t="str">
            <v>DESPACHO</v>
          </cell>
          <cell r="F8018" t="str">
            <v>NORMAL</v>
          </cell>
          <cell r="G8018" t="str">
            <v>031080202301218</v>
          </cell>
          <cell r="H8018">
            <v>44958</v>
          </cell>
          <cell r="I8018" t="str">
            <v>ENTREGADO</v>
          </cell>
          <cell r="J8018">
            <v>44959</v>
          </cell>
          <cell r="K8018" t="str">
            <v>PDV SMART STEPS COCA_LORENA JACKELINE RIVADENEIRA SALAS</v>
          </cell>
          <cell r="L8018" t="str">
            <v>AV. 9 DE OCTUBRE Y SIMON BOLIVAR JUNTO A FARMACIA SANA SANA</v>
          </cell>
        </row>
        <row r="8019">
          <cell r="A8019" t="str">
            <v>2023-01181</v>
          </cell>
          <cell r="B8019">
            <v>507946</v>
          </cell>
          <cell r="C8019" t="str">
            <v>2023-01181</v>
          </cell>
          <cell r="D8019" t="str">
            <v>MOVISTAR</v>
          </cell>
          <cell r="E8019" t="str">
            <v>DESPACHO</v>
          </cell>
          <cell r="F8019" t="str">
            <v>NORMAL</v>
          </cell>
          <cell r="G8019" t="str">
            <v>031080202301181</v>
          </cell>
          <cell r="H8019">
            <v>44958</v>
          </cell>
          <cell r="I8019" t="str">
            <v>ENTREGADO</v>
          </cell>
          <cell r="J8019">
            <v>44959</v>
          </cell>
          <cell r="K8019" t="str">
            <v>AE CELISTICS CCI_KLEBER GRANDA_DANY IMBAQUINGO</v>
          </cell>
          <cell r="L8019" t="str">
            <v>AV AMAZONAS Y NACIONES UNIDAS CENTRO COMERCIAL INAQUITO LC 223 224</v>
          </cell>
        </row>
        <row r="8020">
          <cell r="A8020" t="str">
            <v>2023-01182</v>
          </cell>
          <cell r="B8020">
            <v>507947</v>
          </cell>
          <cell r="C8020" t="str">
            <v>2023-01182</v>
          </cell>
          <cell r="D8020" t="str">
            <v>MOVISTAR</v>
          </cell>
          <cell r="E8020" t="str">
            <v>DESPACHO</v>
          </cell>
          <cell r="F8020" t="str">
            <v>NORMAL</v>
          </cell>
          <cell r="G8020" t="str">
            <v>031080202301182</v>
          </cell>
          <cell r="H8020">
            <v>44958</v>
          </cell>
          <cell r="I8020" t="str">
            <v>ENTREGADO</v>
          </cell>
          <cell r="J8020">
            <v>44959</v>
          </cell>
          <cell r="K8020" t="str">
            <v>AE CELISTICS QUICENTRO SUR_KLEBER GRANDA_DANY IMBAQUINGO</v>
          </cell>
          <cell r="L8020" t="str">
            <v xml:space="preserve">MORAN VALVERDE Y TENIENTE HUGO ORTIZ CC QUICENTRO SHOPPING SUR N 1 LOCAL 91 – 92 JUNTO A MEGAMAXI </v>
          </cell>
        </row>
        <row r="8021">
          <cell r="A8021" t="str">
            <v>2023-01183</v>
          </cell>
          <cell r="B8021">
            <v>507948</v>
          </cell>
          <cell r="C8021" t="str">
            <v>2023-01183</v>
          </cell>
          <cell r="D8021" t="str">
            <v>MOVISTAR</v>
          </cell>
          <cell r="E8021" t="str">
            <v>DESPACHO</v>
          </cell>
          <cell r="F8021" t="str">
            <v>NORMAL</v>
          </cell>
          <cell r="G8021" t="str">
            <v>031080202301183</v>
          </cell>
          <cell r="H8021">
            <v>44958</v>
          </cell>
          <cell r="I8021" t="str">
            <v>ENTREGADO</v>
          </cell>
          <cell r="J8021">
            <v>44960</v>
          </cell>
          <cell r="K8021" t="str">
            <v>AGENTE AE CELISTICS EL RECREO QUITO_KLEBER GRANDA_DANY IMBAQUINGO</v>
          </cell>
          <cell r="L8021" t="str">
            <v xml:space="preserve">FRANQUICIA PEDRO VICENTE MALDONADO 510194 Y CALVAS CC RECREO OF P106 </v>
          </cell>
        </row>
        <row r="8022">
          <cell r="A8022" t="str">
            <v>LDDGYEA0050</v>
          </cell>
          <cell r="B8022">
            <v>507933</v>
          </cell>
          <cell r="C8022" t="str">
            <v>LDDGYEA0050</v>
          </cell>
          <cell r="D8022" t="str">
            <v>CONECEL_DOCUMENTOS</v>
          </cell>
          <cell r="E8022" t="str">
            <v>DESPACHO</v>
          </cell>
          <cell r="F8022" t="str">
            <v>NORMAL</v>
          </cell>
          <cell r="G8022" t="str">
            <v>FT83418</v>
          </cell>
          <cell r="H8022">
            <v>44958</v>
          </cell>
          <cell r="I8022" t="str">
            <v>ENTREGADO</v>
          </cell>
          <cell r="J8022">
            <v>44959</v>
          </cell>
          <cell r="K8022" t="str">
            <v>Stephanie Perez ACC/Paola Loja ACC-OPE Equipos</v>
          </cell>
          <cell r="L8022" t="str">
            <v>GYE - Centro Comercial Garzo centro-ACC/REGULARIZACIONES</v>
          </cell>
        </row>
        <row r="8023">
          <cell r="A8023" t="str">
            <v>LDDGYEB0050</v>
          </cell>
          <cell r="B8023">
            <v>507934</v>
          </cell>
          <cell r="C8023" t="str">
            <v>LDDGYEB0050</v>
          </cell>
          <cell r="D8023" t="str">
            <v>CONECEL_DOCUMENTOS</v>
          </cell>
          <cell r="E8023" t="str">
            <v>DESPACHO</v>
          </cell>
          <cell r="F8023" t="str">
            <v>NORMAL</v>
          </cell>
          <cell r="G8023" t="str">
            <v>FT83419</v>
          </cell>
          <cell r="H8023">
            <v>44958</v>
          </cell>
          <cell r="I8023" t="str">
            <v>ENTREGADO</v>
          </cell>
          <cell r="J8023">
            <v>44959</v>
          </cell>
          <cell r="K8023" t="str">
            <v>Stephanie Perez ACC</v>
          </cell>
          <cell r="L8023" t="str">
            <v>GYE - Centro Comercial Garzo centro-ACC</v>
          </cell>
        </row>
        <row r="8024">
          <cell r="A8024" t="str">
            <v>LDDUIOE0054</v>
          </cell>
          <cell r="B8024">
            <v>507936</v>
          </cell>
          <cell r="C8024" t="str">
            <v>LDDUIOE0054</v>
          </cell>
          <cell r="D8024" t="str">
            <v>CONECEL_DOCUMENTOS</v>
          </cell>
          <cell r="E8024" t="str">
            <v>DESPACHO</v>
          </cell>
          <cell r="F8024" t="str">
            <v>NORMAL</v>
          </cell>
          <cell r="G8024" t="str">
            <v>FT83513</v>
          </cell>
          <cell r="H8024">
            <v>44958</v>
          </cell>
          <cell r="I8024" t="str">
            <v>ENTREGADO</v>
          </cell>
          <cell r="J8024">
            <v>44959</v>
          </cell>
          <cell r="K8024" t="str">
            <v>Maria Fernanda Munoz/CANT</v>
          </cell>
          <cell r="L8024" t="str">
            <v xml:space="preserve">QUITO Av. 10 de Agosto N34-601 y Juan Pablo Sanz </v>
          </cell>
        </row>
        <row r="8025">
          <cell r="A8025" t="str">
            <v>LDDGYEF0049</v>
          </cell>
          <cell r="B8025">
            <v>507937</v>
          </cell>
          <cell r="C8025" t="str">
            <v>LDDGYEF0049</v>
          </cell>
          <cell r="D8025" t="str">
            <v>CONECEL_DOCUMENTOS</v>
          </cell>
          <cell r="E8025" t="str">
            <v>DESPACHO</v>
          </cell>
          <cell r="F8025" t="str">
            <v>NORMAL</v>
          </cell>
          <cell r="G8025" t="str">
            <v>FT83420</v>
          </cell>
          <cell r="H8025">
            <v>44958</v>
          </cell>
          <cell r="I8025" t="str">
            <v>ENTREGADO</v>
          </cell>
          <cell r="J8025">
            <v>44959</v>
          </cell>
          <cell r="K8025" t="str">
            <v>TOMAS ANDRADE/GSO/ALG</v>
          </cell>
          <cell r="L8025" t="str">
            <v xml:space="preserve"> Gye:  Urdenor 2 - parque empresarial colon , edificio Coloncorp B mezanine atras de Netlife</v>
          </cell>
        </row>
        <row r="8026">
          <cell r="A8026" t="str">
            <v>LDDGYEG0056</v>
          </cell>
          <cell r="B8026">
            <v>507938</v>
          </cell>
          <cell r="C8026" t="str">
            <v>LDDGYEG0056</v>
          </cell>
          <cell r="D8026" t="str">
            <v>CONECEL_DOCUMENTOS</v>
          </cell>
          <cell r="E8026" t="str">
            <v>DESPACHO</v>
          </cell>
          <cell r="F8026" t="str">
            <v>NORMAL</v>
          </cell>
          <cell r="G8026" t="str">
            <v>FT83421</v>
          </cell>
          <cell r="H8026">
            <v>44958</v>
          </cell>
          <cell r="I8026" t="str">
            <v>ENTREGADO</v>
          </cell>
          <cell r="J8026">
            <v>44959</v>
          </cell>
          <cell r="K8026" t="str">
            <v>GABRIELA SANDOVAL/PSG</v>
          </cell>
          <cell r="L8026" t="str">
            <v xml:space="preserve"> Gye:  Urdenor 2 - parque empresarial colon , edificio Coloncorp B mezanine atras de Netlife</v>
          </cell>
        </row>
        <row r="8027">
          <cell r="A8027" t="str">
            <v>LDDGYEH0036</v>
          </cell>
          <cell r="B8027">
            <v>507939</v>
          </cell>
          <cell r="C8027" t="str">
            <v>LDDGYEH0036</v>
          </cell>
          <cell r="D8027" t="str">
            <v>CONECEL_DOCUMENTOS</v>
          </cell>
          <cell r="E8027" t="str">
            <v>DESPACHO</v>
          </cell>
          <cell r="F8027" t="str">
            <v>NORMAL</v>
          </cell>
          <cell r="G8027" t="str">
            <v>FT83422</v>
          </cell>
          <cell r="H8027">
            <v>44958</v>
          </cell>
          <cell r="I8027" t="str">
            <v>ENTREGADO</v>
          </cell>
          <cell r="J8027">
            <v>44959</v>
          </cell>
          <cell r="K8027" t="str">
            <v>Lourdes Quinteros/OFC BRELDYNG</v>
          </cell>
          <cell r="L8027" t="str">
            <v>OFC BRELDYNG CALLE 7MO PASAJE 37ª Y V. EMILIO ROMERO, BODEGAS DE FERRETERIA ESPINOZA, bodega #8 (exactamente queda en la Juan Tanca Marengo km. 4.5 pasando la coca cola</v>
          </cell>
        </row>
        <row r="8028">
          <cell r="A8028" t="str">
            <v>LDDGYEI0036</v>
          </cell>
          <cell r="B8028">
            <v>507940</v>
          </cell>
          <cell r="C8028" t="str">
            <v>LDDGYEI0036</v>
          </cell>
          <cell r="D8028" t="str">
            <v>CONECEL_DOCUMENTOS</v>
          </cell>
          <cell r="E8028" t="str">
            <v>DESPACHO</v>
          </cell>
          <cell r="F8028" t="str">
            <v>NORMAL</v>
          </cell>
          <cell r="G8028" t="str">
            <v>FT83423</v>
          </cell>
          <cell r="H8028">
            <v>44958</v>
          </cell>
          <cell r="I8028" t="str">
            <v>ENTREGADO</v>
          </cell>
          <cell r="J8028">
            <v>44959</v>
          </cell>
          <cell r="K8028" t="str">
            <v>Paola Loja /Conecel Reg</v>
          </cell>
          <cell r="L8028" t="str">
            <v>GYE - Centro Comercial Garzo centro-ACC</v>
          </cell>
        </row>
        <row r="8029">
          <cell r="A8029" t="str">
            <v>2023-01174</v>
          </cell>
          <cell r="B8029">
            <v>507928</v>
          </cell>
          <cell r="C8029" t="str">
            <v>2023-01174</v>
          </cell>
          <cell r="D8029" t="str">
            <v>MOVISTAR</v>
          </cell>
          <cell r="E8029" t="str">
            <v>DESPACHO</v>
          </cell>
          <cell r="F8029" t="str">
            <v>NORMAL</v>
          </cell>
          <cell r="G8029" t="str">
            <v>IC6307</v>
          </cell>
          <cell r="H8029">
            <v>44958</v>
          </cell>
          <cell r="I8029" t="str">
            <v>ENTREGADO</v>
          </cell>
          <cell r="J8029">
            <v>44959</v>
          </cell>
          <cell r="K8029" t="str">
            <v>CAVS MALL DEL RIO_SANTIAGO IVAN PINEDA BERMEO_ALIRIO JOSE BRICENO RIVAS</v>
          </cell>
          <cell r="L8029" t="str">
            <v>AV FELIPE II LB86 Y CIRCUNVALACION SUR CC MALL DEL RIO</v>
          </cell>
        </row>
        <row r="8030">
          <cell r="A8030" t="str">
            <v>2023-01175</v>
          </cell>
          <cell r="B8030">
            <v>507929</v>
          </cell>
          <cell r="C8030" t="str">
            <v>2023-01175</v>
          </cell>
          <cell r="D8030" t="str">
            <v>MOVISTAR</v>
          </cell>
          <cell r="E8030" t="str">
            <v>DESPACHO</v>
          </cell>
          <cell r="F8030" t="str">
            <v>NORMAL</v>
          </cell>
          <cell r="G8030" t="str">
            <v>031080202301175</v>
          </cell>
          <cell r="H8030">
            <v>44958</v>
          </cell>
          <cell r="I8030" t="str">
            <v>ENTREGADO</v>
          </cell>
          <cell r="J8030">
            <v>44959</v>
          </cell>
          <cell r="K8030" t="str">
            <v>DELIVERY EXPRESS GUAYAQUIL_CARLOS FRANCO_ERIKA GOMEZ_IAN RIVERA</v>
          </cell>
          <cell r="L8030" t="str">
            <v>CC SAN MARINO SHOPPING PB LOCAL 1 NO 23 AV FRANCISCO DE ORELLANA SN Y AV PLAZA DANIN</v>
          </cell>
        </row>
        <row r="8031">
          <cell r="A8031" t="str">
            <v>2023-01176</v>
          </cell>
          <cell r="B8031">
            <v>507930</v>
          </cell>
          <cell r="C8031" t="str">
            <v>2023-01176</v>
          </cell>
          <cell r="D8031" t="str">
            <v>MOVISTAR</v>
          </cell>
          <cell r="E8031" t="str">
            <v>DESPACHO</v>
          </cell>
          <cell r="F8031" t="str">
            <v>NORMAL</v>
          </cell>
          <cell r="G8031" t="str">
            <v>031080202301176</v>
          </cell>
          <cell r="H8031">
            <v>44958</v>
          </cell>
          <cell r="I8031" t="str">
            <v>ENTREGADO</v>
          </cell>
          <cell r="J8031">
            <v>44959</v>
          </cell>
          <cell r="K8031" t="str">
            <v>CAVS SAN MARINO_CARLOS FRANCO_ERIKA GOMEZ_IAN RIVERA</v>
          </cell>
          <cell r="L8031" t="str">
            <v>AV FRANCISCO DE ORELLANA SN Y AV PLAZA DANIN</v>
          </cell>
        </row>
        <row r="8032">
          <cell r="A8032" t="str">
            <v>2023-01177</v>
          </cell>
          <cell r="B8032">
            <v>507931</v>
          </cell>
          <cell r="C8032" t="str">
            <v>2023-01177</v>
          </cell>
          <cell r="D8032" t="str">
            <v>MOVISTAR</v>
          </cell>
          <cell r="E8032" t="str">
            <v>DESPACHO</v>
          </cell>
          <cell r="F8032" t="str">
            <v>NORMAL</v>
          </cell>
          <cell r="G8032" t="str">
            <v>FT83487</v>
          </cell>
          <cell r="H8032">
            <v>44958</v>
          </cell>
          <cell r="I8032" t="str">
            <v>ENTREGADO</v>
          </cell>
          <cell r="J8032">
            <v>44959</v>
          </cell>
          <cell r="K8032" t="str">
            <v>CRISTINA MISHELLE ESPIN CARRERA QUITO_ELIZABTH CARRERA</v>
          </cell>
          <cell r="L8032" t="str">
            <v>PICHINCHA QUITO VALLE DE LOS CHILLOS CONOCOTO URBANIZACION LOS ARUPOS CALLE MARQUEZA DE SOLANDA CASA 31</v>
          </cell>
        </row>
        <row r="8033">
          <cell r="A8033" t="str">
            <v>2023-01178</v>
          </cell>
          <cell r="B8033">
            <v>507932</v>
          </cell>
          <cell r="C8033" t="str">
            <v>2023-01178</v>
          </cell>
          <cell r="D8033" t="str">
            <v>MOVISTAR</v>
          </cell>
          <cell r="E8033" t="str">
            <v>DESPACHO</v>
          </cell>
          <cell r="F8033" t="str">
            <v>NORMAL</v>
          </cell>
          <cell r="G8033" t="str">
            <v>IC6295</v>
          </cell>
          <cell r="H8033">
            <v>44958</v>
          </cell>
          <cell r="I8033" t="str">
            <v>ENTREGADO</v>
          </cell>
          <cell r="J8033">
            <v>44959</v>
          </cell>
          <cell r="K8033" t="str">
            <v>OC OPTIMUSCELL_ANA LUCIA MOGROVEJO AZANZA</v>
          </cell>
          <cell r="L8033" t="str">
            <v>LUIS CORDERO 7100 Y PRESIDENTE CORDOVA ESQUINA JUNTO A LA CASA DE LA CULTURA FRENTE A LOS BOMBEROS</v>
          </cell>
        </row>
        <row r="8034">
          <cell r="A8034" t="str">
            <v>AGFA_23_039</v>
          </cell>
          <cell r="B8034">
            <v>507927</v>
          </cell>
          <cell r="C8034" t="str">
            <v>AGFA_23_039</v>
          </cell>
          <cell r="D8034" t="str">
            <v>AGFA</v>
          </cell>
          <cell r="E8034" t="str">
            <v>DESPACHO</v>
          </cell>
          <cell r="F8034" t="str">
            <v>NORMAL</v>
          </cell>
          <cell r="G8034" t="str">
            <v>83562</v>
          </cell>
          <cell r="H8034">
            <v>44958</v>
          </cell>
          <cell r="I8034" t="str">
            <v>ENTREGADO</v>
          </cell>
          <cell r="J8034">
            <v>44959</v>
          </cell>
          <cell r="K8034" t="str">
            <v>FLEX NET UIO</v>
          </cell>
          <cell r="L8034" t="str">
            <v>ENTRADA A LLANO GRANDE, GARCIA MORENO Y 28 DE JUNIO</v>
          </cell>
        </row>
        <row r="8035">
          <cell r="A8035" t="str">
            <v>SP_23_056_18636660</v>
          </cell>
          <cell r="B8035">
            <v>507926</v>
          </cell>
          <cell r="C8035" t="str">
            <v>SP_23_056_18636660</v>
          </cell>
          <cell r="D8035" t="str">
            <v>SPARE</v>
          </cell>
          <cell r="E8035" t="str">
            <v>DESPACHO</v>
          </cell>
          <cell r="F8035" t="str">
            <v>NORMAL</v>
          </cell>
          <cell r="G8035" t="str">
            <v>FT83370</v>
          </cell>
          <cell r="H8035">
            <v>44958</v>
          </cell>
          <cell r="I8035" t="str">
            <v>ENTREGADO</v>
          </cell>
          <cell r="J8035">
            <v>44958</v>
          </cell>
          <cell r="K8035" t="str">
            <v>HUAWEI_UIO_CARLOS CASTILLO</v>
          </cell>
          <cell r="L8035" t="str">
            <v>NACIONES UNIDAS E2-30 Y NUÑEZ DE VELA EDIFICIO METROPOLITAN PISO 18</v>
          </cell>
        </row>
        <row r="8036">
          <cell r="A8036" t="str">
            <v>2490622</v>
          </cell>
          <cell r="B8036">
            <v>507891</v>
          </cell>
          <cell r="C8036" t="str">
            <v>2490622</v>
          </cell>
          <cell r="D8036" t="str">
            <v>MDELIVERY</v>
          </cell>
          <cell r="E8036" t="str">
            <v>DESPACHO</v>
          </cell>
          <cell r="F8036" t="str">
            <v>EXPRESS</v>
          </cell>
          <cell r="G8036" t="str">
            <v>FT83336</v>
          </cell>
          <cell r="H8036">
            <v>44958</v>
          </cell>
          <cell r="I8036" t="str">
            <v>ENTREGADO</v>
          </cell>
          <cell r="J8036">
            <v>44959</v>
          </cell>
          <cell r="K8036" t="str">
            <v xml:space="preserve">KLEBER CASTILLO_DISTRIBUTION JCR S A </v>
          </cell>
          <cell r="L8036" t="str">
            <v xml:space="preserve"> GUAYAS GUAYAQUIL VIA A DAULE KM 7 5 BODEGAS HILANTEX ANTIGUAS INSTALACIONES DE TEXTILES SAN ANTONIO </v>
          </cell>
        </row>
        <row r="8037">
          <cell r="A8037" t="str">
            <v>2490689</v>
          </cell>
          <cell r="B8037">
            <v>507892</v>
          </cell>
          <cell r="C8037" t="str">
            <v>2490689</v>
          </cell>
          <cell r="D8037" t="str">
            <v>MDELIVERY</v>
          </cell>
          <cell r="E8037" t="str">
            <v>DESPACHO</v>
          </cell>
          <cell r="F8037" t="str">
            <v>EXPRESS</v>
          </cell>
          <cell r="G8037" t="str">
            <v>FT83337</v>
          </cell>
          <cell r="H8037">
            <v>44958</v>
          </cell>
          <cell r="I8037" t="str">
            <v>ENTREGADO</v>
          </cell>
          <cell r="J8037">
            <v>44958</v>
          </cell>
          <cell r="K8037" t="str">
            <v>WILLIAM OCHOA_SHARED SERVICES COMPANY BDIEC S A S</v>
          </cell>
          <cell r="L8037" t="str">
            <v xml:space="preserve">GUAYAS GUAYAQUIL AV JOAQUIN ORRANTIA TORRES DEL MALL SEGUNDO PISO OFICINA 203 </v>
          </cell>
        </row>
        <row r="8038">
          <cell r="A8038" t="str">
            <v>2490694</v>
          </cell>
          <cell r="B8038">
            <v>507893</v>
          </cell>
          <cell r="C8038" t="str">
            <v>2490694</v>
          </cell>
          <cell r="D8038" t="str">
            <v>MDELIVERY</v>
          </cell>
          <cell r="E8038" t="str">
            <v>DESPACHO</v>
          </cell>
          <cell r="F8038" t="str">
            <v>EXPRESS</v>
          </cell>
          <cell r="G8038" t="str">
            <v>FT83338</v>
          </cell>
          <cell r="H8038">
            <v>44958</v>
          </cell>
          <cell r="I8038" t="str">
            <v>ENTREGADO</v>
          </cell>
          <cell r="J8038">
            <v>44958</v>
          </cell>
          <cell r="K8038" t="str">
            <v>ALEJANDRA ACOSTA_LA GANGA R C A S A</v>
          </cell>
          <cell r="L8038" t="str">
            <v>GUAYAS GUAYAQUIL KENEDDY NORTE JOSE CASTILLO CASTILLO Y MIGUEL ANGEL GRANADOS GUAYAQUIL</v>
          </cell>
        </row>
        <row r="8039">
          <cell r="A8039" t="str">
            <v>2490824</v>
          </cell>
          <cell r="B8039">
            <v>507894</v>
          </cell>
          <cell r="C8039" t="str">
            <v>2490824</v>
          </cell>
          <cell r="D8039" t="str">
            <v>MDELIVERY</v>
          </cell>
          <cell r="E8039" t="str">
            <v>DESPACHO</v>
          </cell>
          <cell r="F8039" t="str">
            <v>EXPRESS</v>
          </cell>
          <cell r="G8039" t="str">
            <v>FT83339</v>
          </cell>
          <cell r="H8039">
            <v>44958</v>
          </cell>
          <cell r="I8039" t="str">
            <v>ENTREGADO</v>
          </cell>
          <cell r="J8039">
            <v>44958</v>
          </cell>
          <cell r="K8039" t="str">
            <v>SUAENNY ZAMBRANO_JUNTA DE BENEFICENCIA DE GUAYAQUIL</v>
          </cell>
          <cell r="L8039" t="str">
            <v xml:space="preserve">GUAYAS GUAYAQUIL VELEZ 109 Y PEDRO CARBO JOSE VELEZ VILLAMAR 109 GUAYAQUIL ECUADOR </v>
          </cell>
        </row>
        <row r="8040">
          <cell r="A8040" t="str">
            <v>2490802</v>
          </cell>
          <cell r="B8040">
            <v>507875</v>
          </cell>
          <cell r="C8040" t="str">
            <v>2490802</v>
          </cell>
          <cell r="D8040" t="str">
            <v>MDELIVERY</v>
          </cell>
          <cell r="E8040" t="str">
            <v>DESPACHO</v>
          </cell>
          <cell r="F8040" t="str">
            <v>EXPRESS</v>
          </cell>
          <cell r="G8040" t="str">
            <v>FTR45962</v>
          </cell>
          <cell r="H8040">
            <v>44958</v>
          </cell>
          <cell r="I8040" t="str">
            <v>ENTREGADO</v>
          </cell>
          <cell r="J8040">
            <v>44958</v>
          </cell>
          <cell r="K8040" t="str">
            <v>SANDRA VILLAFUERTE_COMERCIALIZADORA DEL ECUADOR CRADS C A</v>
          </cell>
          <cell r="L8040" t="str">
            <v>Av MaNosca Oe1 14 y Av 10 de Agosto Piso 3</v>
          </cell>
        </row>
        <row r="8041">
          <cell r="A8041" t="str">
            <v>2490822</v>
          </cell>
          <cell r="B8041">
            <v>507876</v>
          </cell>
          <cell r="C8041" t="str">
            <v>2490822</v>
          </cell>
          <cell r="D8041" t="str">
            <v>MDELIVERY</v>
          </cell>
          <cell r="E8041" t="str">
            <v>DESPACHO</v>
          </cell>
          <cell r="F8041" t="str">
            <v>EXPRESS</v>
          </cell>
          <cell r="G8041" t="str">
            <v>FTR45937</v>
          </cell>
          <cell r="H8041">
            <v>44958</v>
          </cell>
          <cell r="I8041" t="str">
            <v>ENTREGADO</v>
          </cell>
          <cell r="J8041">
            <v>44958</v>
          </cell>
          <cell r="K8041" t="str">
            <v>SANDRA VILLAFUERTE_CECILIA MONCERRATE MACIAS CEDENO</v>
          </cell>
          <cell r="L8041" t="str">
            <v>Av MaNosca Oe1 14 y Av 10 de Agosto Piso 3</v>
          </cell>
        </row>
        <row r="8042">
          <cell r="A8042" t="str">
            <v>2490823</v>
          </cell>
          <cell r="B8042">
            <v>507877</v>
          </cell>
          <cell r="C8042" t="str">
            <v>2490823</v>
          </cell>
          <cell r="D8042" t="str">
            <v>MDELIVERY</v>
          </cell>
          <cell r="E8042" t="str">
            <v>DESPACHO</v>
          </cell>
          <cell r="F8042" t="str">
            <v>EXPRESS</v>
          </cell>
          <cell r="G8042" t="str">
            <v>FTR45938</v>
          </cell>
          <cell r="H8042">
            <v>44958</v>
          </cell>
          <cell r="I8042" t="str">
            <v>ENTREGADO</v>
          </cell>
          <cell r="J8042">
            <v>44958</v>
          </cell>
          <cell r="K8042" t="str">
            <v>SANDRA VILLAFUERTE_SONIA VERONICA REINOSO TUFINO</v>
          </cell>
          <cell r="L8042" t="str">
            <v>Av MaNosca Oe1 14 y Av 10 de Agosto Piso 3</v>
          </cell>
        </row>
        <row r="8043">
          <cell r="A8043" t="str">
            <v>2490825</v>
          </cell>
          <cell r="B8043">
            <v>507878</v>
          </cell>
          <cell r="C8043" t="str">
            <v>2490825</v>
          </cell>
          <cell r="D8043" t="str">
            <v>MDELIVERY</v>
          </cell>
          <cell r="E8043" t="str">
            <v>DESPACHO</v>
          </cell>
          <cell r="F8043" t="str">
            <v>EXPRESS</v>
          </cell>
          <cell r="G8043" t="str">
            <v>FTR45936</v>
          </cell>
          <cell r="H8043">
            <v>44958</v>
          </cell>
          <cell r="I8043" t="str">
            <v>ENTREGADO</v>
          </cell>
          <cell r="J8043">
            <v>44958</v>
          </cell>
          <cell r="K8043" t="str">
            <v>ALISSON MICHELLE ALDAS PINEDA_ALISSON MICHELLE ALDAS PINEDA</v>
          </cell>
          <cell r="L8043" t="str">
            <v>AV LA COLON Y REINA VICTORIA EDIFICIO COOP SAN FRANCISCO DE ASIS 8 VO PISO OF 84</v>
          </cell>
        </row>
        <row r="8044">
          <cell r="A8044" t="str">
            <v>2490829</v>
          </cell>
          <cell r="B8044">
            <v>507879</v>
          </cell>
          <cell r="C8044" t="str">
            <v>2490829</v>
          </cell>
          <cell r="D8044" t="str">
            <v>MDELIVERY</v>
          </cell>
          <cell r="E8044" t="str">
            <v>DESPACHO</v>
          </cell>
          <cell r="F8044" t="str">
            <v>EXPRESS</v>
          </cell>
          <cell r="G8044" t="str">
            <v>FTR45940</v>
          </cell>
          <cell r="H8044">
            <v>44958</v>
          </cell>
          <cell r="I8044" t="str">
            <v>ENTREGADO</v>
          </cell>
          <cell r="J8044">
            <v>44958</v>
          </cell>
          <cell r="K8044" t="str">
            <v xml:space="preserve">Tamara Barragan_BLUE MAGIC MOBILE STORE BLUEMAGICSTORE CIA LTDA </v>
          </cell>
          <cell r="L8044" t="str">
            <v xml:space="preserve">Av de los Shyris N34 328 y Portugal Edificio Smerald piso 5 oficina 502 </v>
          </cell>
        </row>
        <row r="8045">
          <cell r="A8045" t="str">
            <v>2490830</v>
          </cell>
          <cell r="B8045">
            <v>507880</v>
          </cell>
          <cell r="C8045" t="str">
            <v>2490830</v>
          </cell>
          <cell r="D8045" t="str">
            <v>MDELIVERY</v>
          </cell>
          <cell r="E8045" t="str">
            <v>DESPACHO</v>
          </cell>
          <cell r="F8045" t="str">
            <v>EXPRESS</v>
          </cell>
          <cell r="G8045" t="str">
            <v>FTR45974</v>
          </cell>
          <cell r="H8045">
            <v>44958</v>
          </cell>
          <cell r="I8045" t="str">
            <v>ENTREGADO</v>
          </cell>
          <cell r="J8045">
            <v>44958</v>
          </cell>
          <cell r="K8045" t="str">
            <v xml:space="preserve">KELLI VILLAMARIN LUIS TOAPANTA_COMERCIAL KYWI S A </v>
          </cell>
          <cell r="L8045" t="str">
            <v>AV 10 DE AGOSTO N24 59 Y LUIS CORDERO EDIF COMERCIAL KYWI</v>
          </cell>
        </row>
        <row r="8046">
          <cell r="A8046" t="str">
            <v>2490773</v>
          </cell>
          <cell r="B8046">
            <v>507881</v>
          </cell>
          <cell r="C8046" t="str">
            <v>2490773</v>
          </cell>
          <cell r="D8046" t="str">
            <v>MDELIVERY</v>
          </cell>
          <cell r="E8046" t="str">
            <v>DESPACHO</v>
          </cell>
          <cell r="F8046" t="str">
            <v>NORMAL</v>
          </cell>
          <cell r="G8046" t="str">
            <v>031080002490773</v>
          </cell>
          <cell r="H8046">
            <v>44958</v>
          </cell>
          <cell r="I8046" t="str">
            <v>ENTREGADO</v>
          </cell>
          <cell r="J8046">
            <v>44960</v>
          </cell>
          <cell r="K8046" t="str">
            <v>JOSE RODAS_ASOCIACION DE EMPLEADOS MUNICIPALES</v>
          </cell>
          <cell r="L8046" t="str">
            <v>GRAN COLOMBIA Y 3 DE NOVIEMBRE EN EL MUNICIPIO DE GUALACEO</v>
          </cell>
        </row>
        <row r="8047">
          <cell r="A8047" t="str">
            <v>2490774</v>
          </cell>
          <cell r="B8047">
            <v>507882</v>
          </cell>
          <cell r="C8047" t="str">
            <v>2490774</v>
          </cell>
          <cell r="D8047" t="str">
            <v>MDELIVERY</v>
          </cell>
          <cell r="E8047" t="str">
            <v>DESPACHO</v>
          </cell>
          <cell r="F8047" t="str">
            <v>NORMAL</v>
          </cell>
          <cell r="G8047" t="str">
            <v>FT83425</v>
          </cell>
          <cell r="H8047">
            <v>44958</v>
          </cell>
          <cell r="I8047" t="str">
            <v>ENTREGADO</v>
          </cell>
          <cell r="J8047">
            <v>44959</v>
          </cell>
          <cell r="K8047" t="str">
            <v>Jennifer Zerpa_ANA CRISTINA CASARES GALARRAGA</v>
          </cell>
          <cell r="L8047" t="str">
            <v>Av las monjas 216 entre primera y tercera Local Mongos segundo piso</v>
          </cell>
        </row>
        <row r="8048">
          <cell r="A8048" t="str">
            <v>2490776</v>
          </cell>
          <cell r="B8048">
            <v>507883</v>
          </cell>
          <cell r="C8048" t="str">
            <v>2490776</v>
          </cell>
          <cell r="D8048" t="str">
            <v>MDELIVERY</v>
          </cell>
          <cell r="E8048" t="str">
            <v>DESPACHO</v>
          </cell>
          <cell r="F8048" t="str">
            <v>NORMAL</v>
          </cell>
          <cell r="G8048" t="str">
            <v>IC6301</v>
          </cell>
          <cell r="H8048">
            <v>44958</v>
          </cell>
          <cell r="I8048" t="str">
            <v>ENTREGADO</v>
          </cell>
          <cell r="J8048">
            <v>44959</v>
          </cell>
          <cell r="K8048" t="str">
            <v xml:space="preserve">ELIANA PERALTA y O OSWALDO CAMPOVERDE_COLINEAL CORPORATION CIA LTDA </v>
          </cell>
          <cell r="L8048" t="str">
            <v>PARQUE INDUSTRIAL DE CUENCA CALLE OCTAVIO CHACON 2100 Y PRIMERA TRANSVERSAL EN COLINEAL CUENCA AZUAY</v>
          </cell>
        </row>
        <row r="8049">
          <cell r="A8049" t="str">
            <v>2490784</v>
          </cell>
          <cell r="B8049">
            <v>507884</v>
          </cell>
          <cell r="C8049" t="str">
            <v>2490784</v>
          </cell>
          <cell r="D8049" t="str">
            <v>MDELIVERY</v>
          </cell>
          <cell r="E8049" t="str">
            <v>DESPACHO</v>
          </cell>
          <cell r="F8049" t="str">
            <v>NORMAL</v>
          </cell>
          <cell r="G8049" t="str">
            <v>FT83450</v>
          </cell>
          <cell r="H8049">
            <v>44958</v>
          </cell>
          <cell r="I8049" t="str">
            <v>ENTREGADO</v>
          </cell>
          <cell r="J8049">
            <v>44959</v>
          </cell>
          <cell r="K8049" t="str">
            <v xml:space="preserve">AIDA GOMEZ_QUITO AIRPORT MANAGEMENT ECUADOR QUIAMAECUADOR S A </v>
          </cell>
          <cell r="L8049" t="str">
            <v>Aeropuerto Mariscal Sucre Oficinas Quiport Edificio QAC</v>
          </cell>
        </row>
        <row r="8050">
          <cell r="A8050" t="str">
            <v>2490786</v>
          </cell>
          <cell r="B8050">
            <v>507885</v>
          </cell>
          <cell r="C8050" t="str">
            <v>2490786</v>
          </cell>
          <cell r="D8050" t="str">
            <v>MDELIVERY</v>
          </cell>
          <cell r="E8050" t="str">
            <v>DESPACHO</v>
          </cell>
          <cell r="F8050" t="str">
            <v>NORMAL</v>
          </cell>
          <cell r="G8050" t="str">
            <v>FT83451</v>
          </cell>
          <cell r="H8050">
            <v>44958</v>
          </cell>
          <cell r="I8050" t="str">
            <v>ENTREGADO</v>
          </cell>
          <cell r="J8050">
            <v>44959</v>
          </cell>
          <cell r="K8050" t="str">
            <v>VICKY MUELA_COMITE DE EMPRESA DE LOS TRABAJADORES DE LA EMPRESA</v>
          </cell>
          <cell r="L8050" t="str">
            <v>Via AmaguaNa km 25 empresa FV</v>
          </cell>
        </row>
        <row r="8051">
          <cell r="A8051" t="str">
            <v>2490789</v>
          </cell>
          <cell r="B8051">
            <v>507886</v>
          </cell>
          <cell r="C8051" t="str">
            <v>2490789</v>
          </cell>
          <cell r="D8051" t="str">
            <v>MDELIVERY</v>
          </cell>
          <cell r="E8051" t="str">
            <v>DESPACHO</v>
          </cell>
          <cell r="F8051" t="str">
            <v>NORMAL</v>
          </cell>
          <cell r="G8051" t="str">
            <v>FT83427</v>
          </cell>
          <cell r="H8051">
            <v>44958</v>
          </cell>
          <cell r="I8051" t="str">
            <v>ENTREGADO</v>
          </cell>
          <cell r="J8051">
            <v>44959</v>
          </cell>
          <cell r="K8051" t="str">
            <v>MAGDA ALEXANDRA SALAZAR CABRERA_MAGDA ALEXANDRA SALAZAR CABRERA</v>
          </cell>
          <cell r="L8051" t="str">
            <v>DR EMILIO ROMERO Y AV BENJAMIN CARRION EDIFICIO ESQ LABRA QUE LABRA EMPANADAS ALBORADA 6TA ETAPA MZ 601 VILLA 1 PISO 1 OFICINA</v>
          </cell>
        </row>
        <row r="8052">
          <cell r="A8052" t="str">
            <v>2490796</v>
          </cell>
          <cell r="B8052">
            <v>507888</v>
          </cell>
          <cell r="C8052" t="str">
            <v>2490796</v>
          </cell>
          <cell r="D8052" t="str">
            <v>MDELIVERY</v>
          </cell>
          <cell r="E8052" t="str">
            <v>DESPACHO</v>
          </cell>
          <cell r="F8052" t="str">
            <v>NORMAL</v>
          </cell>
          <cell r="G8052" t="str">
            <v>FT83449</v>
          </cell>
          <cell r="H8052">
            <v>44958</v>
          </cell>
          <cell r="I8052" t="str">
            <v>ENTREGADO</v>
          </cell>
          <cell r="J8052">
            <v>44959</v>
          </cell>
          <cell r="K8052" t="str">
            <v>SEGUNDO ANDRES OROZCO YUMISEBA_SEGUNDO ANDRES OROZCO YUMISEBA</v>
          </cell>
          <cell r="L8052" t="str">
            <v xml:space="preserve">CALLES SEBASTIAN DE BENALCAZAR Y CHILE PALACIO DE CARONDELET LUGAR DE TRABAJO </v>
          </cell>
        </row>
        <row r="8053">
          <cell r="A8053" t="str">
            <v>2490832</v>
          </cell>
          <cell r="B8053">
            <v>507889</v>
          </cell>
          <cell r="C8053" t="str">
            <v>2490832</v>
          </cell>
          <cell r="D8053" t="str">
            <v>MDELIVERY</v>
          </cell>
          <cell r="E8053" t="str">
            <v>DESPACHO</v>
          </cell>
          <cell r="F8053" t="str">
            <v>NORMAL</v>
          </cell>
          <cell r="G8053" t="str">
            <v>IC6303</v>
          </cell>
          <cell r="H8053">
            <v>44958</v>
          </cell>
          <cell r="I8053" t="str">
            <v>ENTREGADO</v>
          </cell>
          <cell r="J8053">
            <v>44959</v>
          </cell>
          <cell r="K8053" t="str">
            <v xml:space="preserve">MANOLO ORTIZ_CONTINENTAL TIRE ANDINA S A </v>
          </cell>
          <cell r="L8053" t="str">
            <v>Panamericana Norte Km 2 8 Y Av de las Americas en Continental Tire Cuenca Azuay</v>
          </cell>
        </row>
        <row r="8054">
          <cell r="A8054" t="str">
            <v>2490834</v>
          </cell>
          <cell r="B8054">
            <v>507890</v>
          </cell>
          <cell r="C8054" t="str">
            <v>2490834</v>
          </cell>
          <cell r="D8054" t="str">
            <v>MDELIVERY</v>
          </cell>
          <cell r="E8054" t="str">
            <v>DESPACHO</v>
          </cell>
          <cell r="F8054" t="str">
            <v>NORMAL</v>
          </cell>
          <cell r="G8054" t="str">
            <v>031080002490834</v>
          </cell>
          <cell r="H8054">
            <v>44958</v>
          </cell>
          <cell r="I8054" t="str">
            <v>ENTREGADO</v>
          </cell>
          <cell r="J8054">
            <v>44959</v>
          </cell>
          <cell r="K8054" t="str">
            <v>FAUSTO ROGOBERTO GARCIA MORALES_FAUSTO ROGOBERTO GARCIA MORALES</v>
          </cell>
          <cell r="L8054" t="str">
            <v>SANTO DOMINGO CALLE 6 O y PJEF PLAN DE VIVIENDA MUNICIPAL BARRIO 14 DE JUNIO CASA 1 PISO COLOR CELESTE</v>
          </cell>
        </row>
        <row r="8055">
          <cell r="A8055" t="str">
            <v>2490775</v>
          </cell>
          <cell r="B8055">
            <v>507863</v>
          </cell>
          <cell r="C8055" t="str">
            <v>2490775</v>
          </cell>
          <cell r="D8055" t="str">
            <v>MDELIVERY</v>
          </cell>
          <cell r="E8055" t="str">
            <v>DESPACHO</v>
          </cell>
          <cell r="F8055" t="str">
            <v>EXPRESS</v>
          </cell>
          <cell r="G8055" t="str">
            <v>FTR45959</v>
          </cell>
          <cell r="H8055">
            <v>44958</v>
          </cell>
          <cell r="I8055" t="str">
            <v>ENTREGADO</v>
          </cell>
          <cell r="J8055">
            <v>44958</v>
          </cell>
          <cell r="K8055" t="str">
            <v xml:space="preserve">Geovanny Ramirez y o Sandra Chavez_ EMPRESAS PINTO S A </v>
          </cell>
          <cell r="L8055" t="str">
            <v>Av de la Prensa N70 121 y Pablo Picasso Conjunto arrendamiento las Violetas sector el Condado</v>
          </cell>
        </row>
        <row r="8056">
          <cell r="A8056" t="str">
            <v>2490777</v>
          </cell>
          <cell r="B8056">
            <v>507864</v>
          </cell>
          <cell r="C8056" t="str">
            <v>2490777</v>
          </cell>
          <cell r="D8056" t="str">
            <v>MDELIVERY</v>
          </cell>
          <cell r="E8056" t="str">
            <v>DESPACHO</v>
          </cell>
          <cell r="F8056" t="str">
            <v>EXPRESS</v>
          </cell>
          <cell r="G8056" t="str">
            <v>FTR45957</v>
          </cell>
          <cell r="H8056">
            <v>44958</v>
          </cell>
          <cell r="I8056" t="str">
            <v>ENTREGADO</v>
          </cell>
          <cell r="J8056">
            <v>44958</v>
          </cell>
          <cell r="K8056" t="str">
            <v>Jacqueline Carvajal_PRESCRIPTION DATA ECUADOR S A PRESCRIPTIONDATA</v>
          </cell>
          <cell r="L8056" t="str">
            <v xml:space="preserve"> Rumipamba E2 324 y Av Amazonas esq Edf Torre Carolina 4to piso Quito Ecuador </v>
          </cell>
        </row>
        <row r="8057">
          <cell r="A8057" t="str">
            <v>2490779</v>
          </cell>
          <cell r="B8057">
            <v>507865</v>
          </cell>
          <cell r="C8057" t="str">
            <v>2490779</v>
          </cell>
          <cell r="D8057" t="str">
            <v>MDELIVERY</v>
          </cell>
          <cell r="E8057" t="str">
            <v>DESPACHO</v>
          </cell>
          <cell r="F8057" t="str">
            <v>EXPRESS</v>
          </cell>
          <cell r="G8057" t="str">
            <v>FTR45964</v>
          </cell>
          <cell r="H8057">
            <v>44958</v>
          </cell>
          <cell r="I8057" t="str">
            <v>ENTREGADO</v>
          </cell>
          <cell r="J8057">
            <v>44958</v>
          </cell>
          <cell r="K8057" t="str">
            <v>CRISTIAN PAREDES_ BANCO PICHINCHA C</v>
          </cell>
          <cell r="L8057" t="str">
            <v>Amazonas y Pereira Matriz Banco Pichincha Av Piso 7</v>
          </cell>
        </row>
        <row r="8058">
          <cell r="A8058" t="str">
            <v>2490780</v>
          </cell>
          <cell r="B8058">
            <v>507866</v>
          </cell>
          <cell r="C8058" t="str">
            <v>2490780</v>
          </cell>
          <cell r="D8058" t="str">
            <v>MDELIVERY</v>
          </cell>
          <cell r="E8058" t="str">
            <v>DESPACHO</v>
          </cell>
          <cell r="F8058" t="str">
            <v>EXPRESS</v>
          </cell>
          <cell r="G8058" t="str">
            <v>FTR45942</v>
          </cell>
          <cell r="H8058">
            <v>44958</v>
          </cell>
          <cell r="I8058" t="str">
            <v>ENTREGADO</v>
          </cell>
          <cell r="J8058">
            <v>44958</v>
          </cell>
          <cell r="K8058" t="str">
            <v>Amita Olnedo De Arias_JAIME ROBERTO ARIAS RICAURTE</v>
          </cell>
          <cell r="L8058" t="str">
            <v>Isla seymour n44 256 y guepi</v>
          </cell>
        </row>
        <row r="8059">
          <cell r="A8059" t="str">
            <v>2490781</v>
          </cell>
          <cell r="B8059">
            <v>507867</v>
          </cell>
          <cell r="C8059" t="str">
            <v>2490781</v>
          </cell>
          <cell r="D8059" t="str">
            <v>MDELIVERY</v>
          </cell>
          <cell r="E8059" t="str">
            <v>DESPACHO</v>
          </cell>
          <cell r="F8059" t="str">
            <v>EXPRESS</v>
          </cell>
          <cell r="G8059" t="str">
            <v>FTR45970</v>
          </cell>
          <cell r="H8059">
            <v>44958</v>
          </cell>
          <cell r="I8059" t="str">
            <v>ENTREGADO</v>
          </cell>
          <cell r="J8059">
            <v>44958</v>
          </cell>
          <cell r="K8059" t="str">
            <v>JUAN PABLO REINOSO ZUMARRAGA O DAVID ZAMBRANO_VOIP BUSINESS</v>
          </cell>
          <cell r="L8059" t="str">
            <v>AV ELOY ALFARO N32 543 Y SHIRYS EDIFICIO NUEVOLAR</v>
          </cell>
        </row>
        <row r="8060">
          <cell r="A8060" t="str">
            <v>2490782</v>
          </cell>
          <cell r="B8060">
            <v>507868</v>
          </cell>
          <cell r="C8060" t="str">
            <v>2490782</v>
          </cell>
          <cell r="D8060" t="str">
            <v>MDELIVERY</v>
          </cell>
          <cell r="E8060" t="str">
            <v>DESPACHO</v>
          </cell>
          <cell r="F8060" t="str">
            <v>EXPRESS</v>
          </cell>
          <cell r="G8060" t="str">
            <v>FTR45960</v>
          </cell>
          <cell r="H8060">
            <v>44958</v>
          </cell>
          <cell r="I8060" t="str">
            <v>ENTREGADO</v>
          </cell>
          <cell r="J8060">
            <v>44958</v>
          </cell>
          <cell r="K8060" t="str">
            <v>YILBERT GABRIEL GONZALEZ PULGAR O SILVIA MAZON_YILBERT GABRIEL GONZALEZ PULGAR</v>
          </cell>
          <cell r="L8060" t="str">
            <v>QUITO AV 10 DE AGOSTO Y JUAN GALINDEZ EDIFICIO LUNA ANDRADE OFIC 103</v>
          </cell>
        </row>
        <row r="8061">
          <cell r="A8061" t="str">
            <v>2490783</v>
          </cell>
          <cell r="B8061">
            <v>507869</v>
          </cell>
          <cell r="C8061" t="str">
            <v>2490783</v>
          </cell>
          <cell r="D8061" t="str">
            <v>MDELIVERY</v>
          </cell>
          <cell r="E8061" t="str">
            <v>DESPACHO</v>
          </cell>
          <cell r="F8061" t="str">
            <v>EXPRESS</v>
          </cell>
          <cell r="G8061" t="str">
            <v>FTR45941</v>
          </cell>
          <cell r="H8061">
            <v>44958</v>
          </cell>
          <cell r="I8061" t="str">
            <v>ENTREGADO</v>
          </cell>
          <cell r="J8061">
            <v>44958</v>
          </cell>
          <cell r="K8061" t="str">
            <v>Edison Guachamin_VISE ECUADOR CIA LTDA</v>
          </cell>
          <cell r="L8061" t="str">
            <v>Inglaterra N E3 266 y Av Amazonas Edificio Strata piso 7</v>
          </cell>
        </row>
        <row r="8062">
          <cell r="A8062" t="str">
            <v>2490787</v>
          </cell>
          <cell r="B8062">
            <v>507870</v>
          </cell>
          <cell r="C8062" t="str">
            <v>2490787</v>
          </cell>
          <cell r="D8062" t="str">
            <v>MDELIVERY</v>
          </cell>
          <cell r="E8062" t="str">
            <v>DESPACHO</v>
          </cell>
          <cell r="F8062" t="str">
            <v>EXPRESS</v>
          </cell>
          <cell r="G8062" t="str">
            <v>FTR45961</v>
          </cell>
          <cell r="H8062">
            <v>44958</v>
          </cell>
          <cell r="I8062" t="str">
            <v>ENTREGADO</v>
          </cell>
          <cell r="J8062">
            <v>44958</v>
          </cell>
          <cell r="K8062" t="str">
            <v>CECILIA BASTIDAS KEVIN CARRION_BANCO INTERNACIONAL</v>
          </cell>
          <cell r="L8062" t="str">
            <v>PATRIA Y 9 DE OCTUBRE MATRIZ BANCO INTERNACIONAL AREA DE CORRESPONDENCIA</v>
          </cell>
        </row>
        <row r="8063">
          <cell r="A8063" t="str">
            <v>2490788</v>
          </cell>
          <cell r="B8063">
            <v>507871</v>
          </cell>
          <cell r="C8063" t="str">
            <v>2490788</v>
          </cell>
          <cell r="D8063" t="str">
            <v>MDELIVERY</v>
          </cell>
          <cell r="E8063" t="str">
            <v>DESPACHO</v>
          </cell>
          <cell r="F8063" t="str">
            <v>EXPRESS</v>
          </cell>
          <cell r="G8063" t="str">
            <v>FTR45958</v>
          </cell>
          <cell r="H8063">
            <v>44958</v>
          </cell>
          <cell r="I8063" t="str">
            <v>ENTREGADO</v>
          </cell>
          <cell r="J8063">
            <v>44958</v>
          </cell>
          <cell r="K8063" t="str">
            <v>CRISTIAN PAREDES_ BANCO PICHINCHA C</v>
          </cell>
          <cell r="L8063" t="str">
            <v>Amazonas y Pereira Matriz Banco Pichincha Av Piso 7</v>
          </cell>
        </row>
        <row r="8064">
          <cell r="A8064" t="str">
            <v>2490792</v>
          </cell>
          <cell r="B8064">
            <v>507872</v>
          </cell>
          <cell r="C8064" t="str">
            <v>2490792</v>
          </cell>
          <cell r="D8064" t="str">
            <v>MDELIVERY</v>
          </cell>
          <cell r="E8064" t="str">
            <v>DESPACHO</v>
          </cell>
          <cell r="F8064" t="str">
            <v>EXPRESS</v>
          </cell>
          <cell r="G8064" t="str">
            <v>FTR45944</v>
          </cell>
          <cell r="H8064">
            <v>44958</v>
          </cell>
          <cell r="I8064" t="str">
            <v>ENTREGADO</v>
          </cell>
          <cell r="J8064">
            <v>44958</v>
          </cell>
          <cell r="K8064" t="str">
            <v>NELSON REASCOS_DAYANA ALEXANDRA BERRONES</v>
          </cell>
          <cell r="L8064" t="str">
            <v>AV LA COLON Y REINA VICTORIA EDIFICIO COOP SAN FRANCISCO DE ASIS 8 VO PISO OF 84</v>
          </cell>
        </row>
        <row r="8065">
          <cell r="A8065" t="str">
            <v>2490797</v>
          </cell>
          <cell r="B8065">
            <v>507873</v>
          </cell>
          <cell r="C8065" t="str">
            <v>2490797</v>
          </cell>
          <cell r="D8065" t="str">
            <v>MDELIVERY</v>
          </cell>
          <cell r="E8065" t="str">
            <v>DESPACHO</v>
          </cell>
          <cell r="F8065" t="str">
            <v>EXPRESS</v>
          </cell>
          <cell r="G8065" t="str">
            <v>FTR45943</v>
          </cell>
          <cell r="H8065">
            <v>44958</v>
          </cell>
          <cell r="I8065" t="str">
            <v>ENTREGADO</v>
          </cell>
          <cell r="J8065">
            <v>44958</v>
          </cell>
          <cell r="K8065" t="str">
            <v>CECILIA BASTIDAS KEVIN CARRION_BANCO INTERNACIONAL</v>
          </cell>
          <cell r="L8065" t="str">
            <v>PATRIA Y 9 DE OCTUBRE MATRIZ BANCO INTERNACIONAL AREA DE CORRESPONDENCIA</v>
          </cell>
        </row>
        <row r="8066">
          <cell r="A8066" t="str">
            <v>2490798</v>
          </cell>
          <cell r="B8066">
            <v>507874</v>
          </cell>
          <cell r="C8066" t="str">
            <v>2490798</v>
          </cell>
          <cell r="D8066" t="str">
            <v>MDELIVERY</v>
          </cell>
          <cell r="E8066" t="str">
            <v>DESPACHO</v>
          </cell>
          <cell r="F8066" t="str">
            <v>EXPRESS</v>
          </cell>
          <cell r="G8066" t="str">
            <v>FTR45939</v>
          </cell>
          <cell r="H8066">
            <v>44958</v>
          </cell>
          <cell r="I8066" t="str">
            <v>ENTREGADO</v>
          </cell>
          <cell r="J8066">
            <v>44958</v>
          </cell>
          <cell r="K8066" t="str">
            <v>SANDRA VILLAFUERTE_EFICAV</v>
          </cell>
          <cell r="L8066" t="str">
            <v>Av MaNosca Oe1 14 y Av 10 de Agosto Piso 3</v>
          </cell>
        </row>
        <row r="8067">
          <cell r="A8067" t="str">
            <v>BREDEVDOC0013</v>
          </cell>
          <cell r="B8067">
            <v>507862</v>
          </cell>
          <cell r="C8067" t="str">
            <v>BREDEVDOC0013</v>
          </cell>
          <cell r="D8067" t="str">
            <v>CONECEL_DOCUMENTOS</v>
          </cell>
          <cell r="E8067" t="str">
            <v>DESPACHO</v>
          </cell>
          <cell r="F8067" t="str">
            <v>NORMAL</v>
          </cell>
          <cell r="G8067" t="str">
            <v>FT83335</v>
          </cell>
          <cell r="H8067">
            <v>44958</v>
          </cell>
          <cell r="I8067" t="str">
            <v>ENTREGADO</v>
          </cell>
          <cell r="J8067">
            <v>44958</v>
          </cell>
          <cell r="K8067" t="str">
            <v>OFICINAS BRELDYNG</v>
          </cell>
          <cell r="L8067" t="str">
            <v>OFC BRELDYNG CALLE 7MO PASAJE 37ª Y V. EMILIO ROMERO, BODEGAS DE FERRETERIA ESPINOZA, BODEGA #8 (EXACTAMENTE QUEDA EN LA JUAN TANCA MARENGO KM. 4.5 PASANDO LA COCA COLA</v>
          </cell>
        </row>
        <row r="8068">
          <cell r="A8068" t="str">
            <v>2023-01169</v>
          </cell>
          <cell r="B8068">
            <v>507848</v>
          </cell>
          <cell r="C8068" t="str">
            <v>2023-01169</v>
          </cell>
          <cell r="D8068" t="str">
            <v>MOVISTAR</v>
          </cell>
          <cell r="E8068" t="str">
            <v>DESPACHO</v>
          </cell>
          <cell r="F8068" t="str">
            <v>NORMAL</v>
          </cell>
          <cell r="G8068" t="str">
            <v>031080202301169</v>
          </cell>
          <cell r="H8068">
            <v>44958</v>
          </cell>
          <cell r="I8068" t="str">
            <v>ENTREGADO</v>
          </cell>
          <cell r="J8068">
            <v>44959</v>
          </cell>
          <cell r="K8068" t="str">
            <v>CAVS SAN MARINO_CARLOS FRANCO_ERIKA GOMEZ_IAN RIVERA</v>
          </cell>
          <cell r="L8068" t="str">
            <v>AV FRANCISCO DE ORELLANA SN Y AV PLAZA DANIN</v>
          </cell>
        </row>
        <row r="8069">
          <cell r="A8069" t="str">
            <v>2023-01170</v>
          </cell>
          <cell r="B8069">
            <v>507849</v>
          </cell>
          <cell r="C8069" t="str">
            <v>2023-01170</v>
          </cell>
          <cell r="D8069" t="str">
            <v>MOVISTAR</v>
          </cell>
          <cell r="E8069" t="str">
            <v>DESPACHO</v>
          </cell>
          <cell r="F8069" t="str">
            <v>NORMAL</v>
          </cell>
          <cell r="G8069" t="str">
            <v>FT83806</v>
          </cell>
          <cell r="H8069">
            <v>44958</v>
          </cell>
          <cell r="I8069" t="str">
            <v>ENTREGADO</v>
          </cell>
          <cell r="J8069">
            <v>44960</v>
          </cell>
          <cell r="K8069" t="str">
            <v>DINADEC S A GUAYAQUIL_MELISA HIDALGO</v>
          </cell>
          <cell r="L8069" t="str">
            <v>Km 15 5 va a Daule  Bodega Griffine Garita 2</v>
          </cell>
        </row>
        <row r="8070">
          <cell r="A8070" t="str">
            <v>2023-01171</v>
          </cell>
          <cell r="B8070">
            <v>507850</v>
          </cell>
          <cell r="C8070" t="str">
            <v>2023-01171</v>
          </cell>
          <cell r="D8070" t="str">
            <v>MOVISTAR</v>
          </cell>
          <cell r="E8070" t="str">
            <v>DESPACHO</v>
          </cell>
          <cell r="F8070" t="str">
            <v>NORMAL</v>
          </cell>
          <cell r="G8070" t="str">
            <v>031080202301171</v>
          </cell>
          <cell r="H8070">
            <v>44958</v>
          </cell>
          <cell r="I8070" t="str">
            <v>ENTREGADO</v>
          </cell>
          <cell r="J8070">
            <v>44959</v>
          </cell>
          <cell r="K8070" t="str">
            <v>CAV MALL DEL PACIFICO_Maria Fernanda Carvajal Reinoso</v>
          </cell>
          <cell r="L8070" t="str">
            <v>Avenida Malecon y Calle 23 , Centro Comercial Mall del Pacifico, Local PB -057-058</v>
          </cell>
        </row>
        <row r="8071">
          <cell r="A8071" t="str">
            <v>2023-01172</v>
          </cell>
          <cell r="B8071">
            <v>507851</v>
          </cell>
          <cell r="C8071" t="str">
            <v>2023-01172</v>
          </cell>
          <cell r="D8071" t="str">
            <v>MOVISTAR</v>
          </cell>
          <cell r="E8071" t="str">
            <v>DESPACHO</v>
          </cell>
          <cell r="F8071" t="str">
            <v>NORMAL</v>
          </cell>
          <cell r="G8071" t="str">
            <v>031080202301172</v>
          </cell>
          <cell r="H8071">
            <v>44958</v>
          </cell>
          <cell r="I8071" t="str">
            <v>ENTREGADO</v>
          </cell>
          <cell r="J8071">
            <v>44959</v>
          </cell>
          <cell r="K8071" t="str">
            <v>DELIVERY EXPRESS GUAYAQUIL_CARLOS FRANCO_ERIKA GOMEZ_IAN RIVERA</v>
          </cell>
          <cell r="L8071" t="str">
            <v>CC SAN MARINO SHOPPING PB LOCAL 1 NO 23 AV FRANCISCO DE ORELLANA SN Y AV PLAZA DANIN</v>
          </cell>
        </row>
        <row r="8072">
          <cell r="A8072" t="str">
            <v>2023-01173</v>
          </cell>
          <cell r="B8072">
            <v>507852</v>
          </cell>
          <cell r="C8072" t="str">
            <v>2023-01173</v>
          </cell>
          <cell r="D8072" t="str">
            <v>TUENTI</v>
          </cell>
          <cell r="E8072" t="str">
            <v>DESPACHO</v>
          </cell>
          <cell r="F8072" t="str">
            <v>NORMAL</v>
          </cell>
          <cell r="G8072" t="str">
            <v>FT83505</v>
          </cell>
          <cell r="H8072">
            <v>44958</v>
          </cell>
          <cell r="I8072" t="str">
            <v>ENTREGADO</v>
          </cell>
          <cell r="J8072">
            <v>44959</v>
          </cell>
          <cell r="K8072" t="str">
            <v>JORGE DIAZ - TUENTI - GUAYAS_JORGE BRUNO DIAZ GONZALEZ</v>
          </cell>
          <cell r="L8072" t="str">
            <v>SAUCES 7 MZ 439-F VILLA 12</v>
          </cell>
        </row>
        <row r="8073">
          <cell r="A8073" t="str">
            <v>2023-01165</v>
          </cell>
          <cell r="B8073">
            <v>507844</v>
          </cell>
          <cell r="C8073" t="str">
            <v>2023-01165</v>
          </cell>
          <cell r="D8073" t="str">
            <v>MOVISTAR</v>
          </cell>
          <cell r="E8073" t="str">
            <v>DESPACHO</v>
          </cell>
          <cell r="F8073" t="str">
            <v>NORMAL</v>
          </cell>
          <cell r="G8073" t="str">
            <v>031080202301165</v>
          </cell>
          <cell r="H8073">
            <v>44958</v>
          </cell>
          <cell r="I8073" t="str">
            <v>ENTREGADO</v>
          </cell>
          <cell r="J8073">
            <v>44959</v>
          </cell>
          <cell r="K8073" t="str">
            <v>CAVS AE NORPHONE EL PORTAL_LOURDES BRAVO</v>
          </cell>
          <cell r="L8073" t="str">
            <v>AV GALO PLAZA LASSO Y AV SIMON BOLIVAR CENTRO COMERCIAL PORTAL SHOPPING LOCAL P25253 PISO DOS</v>
          </cell>
        </row>
        <row r="8074">
          <cell r="A8074" t="str">
            <v>2023-01166</v>
          </cell>
          <cell r="B8074">
            <v>507845</v>
          </cell>
          <cell r="C8074" t="str">
            <v>2023-01166</v>
          </cell>
          <cell r="D8074" t="str">
            <v>MOVISTAR</v>
          </cell>
          <cell r="E8074" t="str">
            <v>DESPACHO</v>
          </cell>
          <cell r="F8074" t="str">
            <v>NORMAL</v>
          </cell>
          <cell r="G8074" t="str">
            <v>031080202301166</v>
          </cell>
          <cell r="H8074">
            <v>44958</v>
          </cell>
          <cell r="I8074" t="str">
            <v>ENTREGADO</v>
          </cell>
          <cell r="J8074">
            <v>44959</v>
          </cell>
          <cell r="K8074" t="str">
            <v>CAVS AE NORPHONE EL JARDIN_PAOLA MORAN</v>
          </cell>
          <cell r="L8074" t="str">
            <v xml:space="preserve">AV AMAZONAS N6  114 Y REPUBLICA CC EL JARDIN  </v>
          </cell>
        </row>
        <row r="8075">
          <cell r="A8075" t="str">
            <v>2023-01167</v>
          </cell>
          <cell r="B8075">
            <v>507846</v>
          </cell>
          <cell r="C8075" t="str">
            <v>2023-01167</v>
          </cell>
          <cell r="D8075" t="str">
            <v>MOVISTAR</v>
          </cell>
          <cell r="E8075" t="str">
            <v>DESPACHO</v>
          </cell>
          <cell r="F8075" t="str">
            <v>NORMAL</v>
          </cell>
          <cell r="G8075" t="str">
            <v>031080202301167</v>
          </cell>
          <cell r="H8075">
            <v>44958</v>
          </cell>
          <cell r="I8075" t="str">
            <v>ENTREGADO</v>
          </cell>
          <cell r="J8075">
            <v>44959</v>
          </cell>
          <cell r="K8075" t="str">
            <v>CAVS AE NORPHONE EL CONDADO_PUSDA CHEZA ERIKA ELIZABETH</v>
          </cell>
          <cell r="L8075" t="str">
            <v>AVENIDA DE LA PRENSA Y AVENIDA KENNEDY CC CONDADO SHOPPING  LOCAL 314 FRENTE A KIA</v>
          </cell>
        </row>
        <row r="8076">
          <cell r="A8076" t="str">
            <v>2023-01168</v>
          </cell>
          <cell r="B8076">
            <v>507847</v>
          </cell>
          <cell r="C8076" t="str">
            <v>2023-01168</v>
          </cell>
          <cell r="D8076" t="str">
            <v>MOVISTAR</v>
          </cell>
          <cell r="E8076" t="str">
            <v>DESPACHO</v>
          </cell>
          <cell r="F8076" t="str">
            <v>NORMAL</v>
          </cell>
          <cell r="G8076" t="str">
            <v>031080202301168</v>
          </cell>
          <cell r="H8076">
            <v>44958</v>
          </cell>
          <cell r="I8076" t="str">
            <v>ENTREGADO</v>
          </cell>
          <cell r="J8076">
            <v>44959</v>
          </cell>
          <cell r="K8076" t="str">
            <v>AE NORPHONE MALL DEL SOL_Andy Solorzano - Samantha Enriquez</v>
          </cell>
          <cell r="L8076" t="str">
            <v>AV. JOAQUIN ORRANTIA Y AV. CONSTITUCION. PARROQUIA TARQUI 4TO PSJ. 1 NE.POSTAL 090513</v>
          </cell>
        </row>
        <row r="8077">
          <cell r="A8077" t="str">
            <v>53541</v>
          </cell>
          <cell r="B8077">
            <v>507751</v>
          </cell>
          <cell r="C8077" t="str">
            <v>53541</v>
          </cell>
          <cell r="D8077" t="str">
            <v>DEGSO</v>
          </cell>
          <cell r="E8077" t="str">
            <v>DESPACHO</v>
          </cell>
          <cell r="F8077" t="str">
            <v>NORMAL</v>
          </cell>
          <cell r="G8077" t="str">
            <v>FT83537</v>
          </cell>
          <cell r="H8077">
            <v>44958</v>
          </cell>
          <cell r="I8077" t="str">
            <v>ENTREGADO</v>
          </cell>
          <cell r="J8077">
            <v>44959</v>
          </cell>
          <cell r="K8077" t="str">
            <v>F.V.-AREA ANDINA S.A.</v>
          </cell>
          <cell r="L8077" t="str">
            <v>DIRECCION:AUTOPISTA VALLE DE LOS CHILLOS ? KM 25  TEL 2332233 BODEGA DE SANITARIOS</v>
          </cell>
        </row>
        <row r="8078">
          <cell r="A8078" t="str">
            <v>53542</v>
          </cell>
          <cell r="B8078">
            <v>507752</v>
          </cell>
          <cell r="C8078" t="str">
            <v>53542</v>
          </cell>
          <cell r="D8078" t="str">
            <v>DEGSO</v>
          </cell>
          <cell r="E8078" t="str">
            <v>DESPACHO</v>
          </cell>
          <cell r="F8078" t="str">
            <v>NORMAL</v>
          </cell>
          <cell r="G8078" t="str">
            <v>FT83538</v>
          </cell>
          <cell r="H8078">
            <v>44958</v>
          </cell>
          <cell r="I8078" t="str">
            <v>ENTREGADO</v>
          </cell>
          <cell r="J8078">
            <v>44959</v>
          </cell>
          <cell r="K8078" t="str">
            <v>F.V.-AREA ANDINA S.A.</v>
          </cell>
          <cell r="L8078" t="str">
            <v>DIRECCION:AUTOPISTA VALLE DE LOS CHILLOS ? KM 25  TEL 2332233 BODEGA DE SANITARIOS</v>
          </cell>
        </row>
        <row r="8079">
          <cell r="A8079" t="str">
            <v>53544</v>
          </cell>
          <cell r="B8079">
            <v>507753</v>
          </cell>
          <cell r="C8079" t="str">
            <v>53544</v>
          </cell>
          <cell r="D8079" t="str">
            <v>DEGSO</v>
          </cell>
          <cell r="E8079" t="str">
            <v>DESPACHO</v>
          </cell>
          <cell r="F8079" t="str">
            <v>NORMAL</v>
          </cell>
          <cell r="G8079" t="str">
            <v>FT83539</v>
          </cell>
          <cell r="H8079">
            <v>44958</v>
          </cell>
          <cell r="I8079" t="str">
            <v>ENTREGADO</v>
          </cell>
          <cell r="J8079">
            <v>44959</v>
          </cell>
          <cell r="K8079" t="str">
            <v>F.V.-AREA ANDINA S.A.</v>
          </cell>
          <cell r="L8079" t="str">
            <v>DIRECCION:AUTOPISTA VALLE DE LOS CHILLOS ? KM 25  TEL 2332233 BODEGA DE SANITARIOS</v>
          </cell>
        </row>
        <row r="8080">
          <cell r="A8080" t="str">
            <v>53545</v>
          </cell>
          <cell r="B8080">
            <v>507754</v>
          </cell>
          <cell r="C8080" t="str">
            <v>53545</v>
          </cell>
          <cell r="D8080" t="str">
            <v>DEGSO</v>
          </cell>
          <cell r="E8080" t="str">
            <v>DESPACHO</v>
          </cell>
          <cell r="F8080" t="str">
            <v>NORMAL</v>
          </cell>
          <cell r="G8080" t="str">
            <v>FT83540</v>
          </cell>
          <cell r="H8080">
            <v>44958</v>
          </cell>
          <cell r="I8080" t="str">
            <v>ENTREGADO</v>
          </cell>
          <cell r="J8080">
            <v>44959</v>
          </cell>
          <cell r="K8080" t="str">
            <v>F.V.-AREA ANDINA S.A.</v>
          </cell>
          <cell r="L8080" t="str">
            <v>DIRECCION:AUTOPISTA VALLE DE LOS CHILLOS ? KM 25  TEL 2332233 BODEGA DE SANITARIOS</v>
          </cell>
        </row>
        <row r="8081">
          <cell r="A8081" t="str">
            <v>CIBE_E_2023_3_UIO</v>
          </cell>
          <cell r="B8081">
            <v>507747</v>
          </cell>
          <cell r="C8081" t="str">
            <v>CIBE_E_2023_3_UIO</v>
          </cell>
          <cell r="D8081" t="str">
            <v>CIBERC</v>
          </cell>
          <cell r="E8081" t="str">
            <v>DESPACHO</v>
          </cell>
          <cell r="F8081" t="str">
            <v>EXCLUSIVO</v>
          </cell>
          <cell r="G8081" t="str">
            <v>FT83332</v>
          </cell>
          <cell r="H8081">
            <v>44958</v>
          </cell>
          <cell r="I8081" t="str">
            <v>ENTREGADO</v>
          </cell>
          <cell r="J8081">
            <v>44958</v>
          </cell>
          <cell r="K8081" t="str">
            <v>BODEGA CIBER C</v>
          </cell>
          <cell r="L8081" t="str">
            <v>PANAMERICANA NORTE KM 12 1/2, 28 DE JUNIO Y GARCÍA</v>
          </cell>
        </row>
        <row r="8082">
          <cell r="A8082" t="str">
            <v>568984</v>
          </cell>
          <cell r="B8082">
            <v>507746</v>
          </cell>
          <cell r="C8082" t="str">
            <v>568984</v>
          </cell>
          <cell r="D8082" t="str">
            <v>DPW</v>
          </cell>
          <cell r="E8082" t="str">
            <v>DESPACHO</v>
          </cell>
          <cell r="F8082" t="str">
            <v>NORMAL</v>
          </cell>
          <cell r="G8082" t="str">
            <v>031002004230485</v>
          </cell>
          <cell r="H8082">
            <v>44958</v>
          </cell>
          <cell r="I8082" t="str">
            <v>ENTREGADO</v>
          </cell>
          <cell r="J8082">
            <v>44959</v>
          </cell>
          <cell r="K8082" t="str">
            <v>UNIDAD EDUCATIVA ÈMILE JAQUES - DALCROZE</v>
          </cell>
          <cell r="L8082" t="str">
            <v>"RÍO PASTAZA 777 Y AV. ILALÓ / COLONIA/ZONA CIUDAD:	SAN RAFAEL 170804"</v>
          </cell>
        </row>
        <row r="8083">
          <cell r="A8083" t="str">
            <v>53524</v>
          </cell>
          <cell r="B8083">
            <v>507738</v>
          </cell>
          <cell r="C8083" t="str">
            <v>53524</v>
          </cell>
          <cell r="D8083" t="str">
            <v>DEGSO</v>
          </cell>
          <cell r="E8083" t="str">
            <v>DESPACHO</v>
          </cell>
          <cell r="F8083" t="str">
            <v>NORMAL</v>
          </cell>
          <cell r="G8083" t="str">
            <v>FT83533</v>
          </cell>
          <cell r="H8083">
            <v>44958</v>
          </cell>
          <cell r="I8083" t="str">
            <v>ENTREGADO</v>
          </cell>
          <cell r="J8083">
            <v>44959</v>
          </cell>
          <cell r="K8083" t="str">
            <v>ZATOTEK S.A</v>
          </cell>
          <cell r="L8083" t="str">
            <v>DIRECCION:PANAMERICANA NORTE KM 7 1/2 OE1-51 Y JOAQUIN MANCHENO</v>
          </cell>
        </row>
        <row r="8084">
          <cell r="A8084" t="str">
            <v>53531</v>
          </cell>
          <cell r="B8084">
            <v>507740</v>
          </cell>
          <cell r="C8084" t="str">
            <v>53531</v>
          </cell>
          <cell r="D8084" t="str">
            <v>DEGSO</v>
          </cell>
          <cell r="E8084" t="str">
            <v>DESPACHO</v>
          </cell>
          <cell r="F8084" t="str">
            <v>NORMAL</v>
          </cell>
          <cell r="G8084" t="str">
            <v>FT83534</v>
          </cell>
          <cell r="H8084">
            <v>44958</v>
          </cell>
          <cell r="I8084" t="str">
            <v>ENTREGADO</v>
          </cell>
          <cell r="J8084">
            <v>44959</v>
          </cell>
          <cell r="K8084" t="str">
            <v>CAUCHOS ANDINOS CIA. LTDA</v>
          </cell>
          <cell r="L8084" t="str">
            <v xml:space="preserve">DIRECCION: DE LOS ACEITUNOS E7 L17 Y AV ELOY ALFARO </v>
          </cell>
        </row>
        <row r="8085">
          <cell r="A8085" t="str">
            <v>53532</v>
          </cell>
          <cell r="B8085">
            <v>507742</v>
          </cell>
          <cell r="C8085" t="str">
            <v>53532</v>
          </cell>
          <cell r="D8085" t="str">
            <v>DEGSO</v>
          </cell>
          <cell r="E8085" t="str">
            <v>DESPACHO</v>
          </cell>
          <cell r="F8085" t="str">
            <v>NORMAL</v>
          </cell>
          <cell r="G8085" t="str">
            <v>FT83535</v>
          </cell>
          <cell r="H8085">
            <v>44958</v>
          </cell>
          <cell r="I8085" t="str">
            <v>ENTREGADO</v>
          </cell>
          <cell r="J8085">
            <v>44960</v>
          </cell>
          <cell r="K8085" t="str">
            <v>LABORATORIOS BIOGENET SCC</v>
          </cell>
          <cell r="L8085" t="str">
            <v>DIRECCION: DE LOS ACEITUNOS E5-162 Y AV. ELOY ALFARO.</v>
          </cell>
        </row>
        <row r="8086">
          <cell r="A8086" t="str">
            <v>53533</v>
          </cell>
          <cell r="B8086">
            <v>507743</v>
          </cell>
          <cell r="C8086" t="str">
            <v>53533</v>
          </cell>
          <cell r="D8086" t="str">
            <v>DEGSO</v>
          </cell>
          <cell r="E8086" t="str">
            <v>DESPACHO</v>
          </cell>
          <cell r="F8086" t="str">
            <v>NORMAL</v>
          </cell>
          <cell r="G8086" t="str">
            <v>FT83536</v>
          </cell>
          <cell r="H8086">
            <v>44958</v>
          </cell>
          <cell r="I8086" t="str">
            <v>ENTREGADO</v>
          </cell>
          <cell r="J8086">
            <v>44959</v>
          </cell>
          <cell r="K8086" t="str">
            <v>LABORATORIOS BIOGENET SCC</v>
          </cell>
          <cell r="L8086" t="str">
            <v>DIRECCION: JORGE DROM 9-14 Y GASPAR DE VILLAROEL</v>
          </cell>
        </row>
        <row r="8087">
          <cell r="A8087" t="str">
            <v>25199</v>
          </cell>
          <cell r="B8087">
            <v>507733</v>
          </cell>
          <cell r="C8087" t="str">
            <v>25199</v>
          </cell>
          <cell r="D8087" t="str">
            <v>WORLINASLI</v>
          </cell>
          <cell r="E8087" t="str">
            <v>DESPACHO</v>
          </cell>
          <cell r="F8087" t="str">
            <v>NORMAL</v>
          </cell>
          <cell r="G8087" t="str">
            <v>83328</v>
          </cell>
          <cell r="H8087">
            <v>44958</v>
          </cell>
          <cell r="I8087" t="str">
            <v>ENTREGADO</v>
          </cell>
          <cell r="J8087">
            <v>44959</v>
          </cell>
          <cell r="K8087" t="str">
            <v>CRISTHIAN MARTINEZ MARTINEZ</v>
          </cell>
          <cell r="L8087" t="str">
            <v>MAPASINGUE OESTE CALLE 4TA 311 ENTRE AV 3RA Y AV 4TA 3</v>
          </cell>
        </row>
        <row r="8088">
          <cell r="A8088" t="str">
            <v>25206</v>
          </cell>
          <cell r="B8088">
            <v>507734</v>
          </cell>
          <cell r="C8088" t="str">
            <v>25206</v>
          </cell>
          <cell r="D8088" t="str">
            <v>WORLINASLI</v>
          </cell>
          <cell r="E8088" t="str">
            <v>DESPACHO</v>
          </cell>
          <cell r="F8088" t="str">
            <v>NORMAL</v>
          </cell>
          <cell r="G8088" t="str">
            <v>83329</v>
          </cell>
          <cell r="H8088">
            <v>44958</v>
          </cell>
          <cell r="I8088" t="str">
            <v>ENTREGADO</v>
          </cell>
          <cell r="J8088">
            <v>44959</v>
          </cell>
          <cell r="K8088" t="str">
            <v>FREDDY VERA ALVARADO</v>
          </cell>
          <cell r="L8088" t="str">
            <v>PADRE SOLANO 2002 Y TUNGURAHUA LOCAL #4 FASTPRINTER</v>
          </cell>
        </row>
        <row r="8089">
          <cell r="A8089" t="str">
            <v>25209</v>
          </cell>
          <cell r="B8089">
            <v>507735</v>
          </cell>
          <cell r="C8089" t="str">
            <v>25209</v>
          </cell>
          <cell r="D8089" t="str">
            <v>WORLINASLI</v>
          </cell>
          <cell r="E8089" t="str">
            <v>DESPACHO</v>
          </cell>
          <cell r="F8089" t="str">
            <v>NORMAL</v>
          </cell>
          <cell r="G8089" t="str">
            <v>83330</v>
          </cell>
          <cell r="H8089">
            <v>44958</v>
          </cell>
          <cell r="I8089" t="str">
            <v>ENTREGADO</v>
          </cell>
          <cell r="J8089">
            <v>44959</v>
          </cell>
          <cell r="K8089" t="str">
            <v>LUBERT SNAYDER ZURITA LARA</v>
          </cell>
          <cell r="L8089" t="str">
            <v>SOLANDA 2 OE4-137 PASAJE S19E Y JOSE VITERI PLANTA BAJA PUERTA VERDE</v>
          </cell>
        </row>
        <row r="8090">
          <cell r="A8090" t="str">
            <v>25214</v>
          </cell>
          <cell r="B8090">
            <v>507736</v>
          </cell>
          <cell r="C8090" t="str">
            <v>25214</v>
          </cell>
          <cell r="D8090" t="str">
            <v>WORLINASLI</v>
          </cell>
          <cell r="E8090" t="str">
            <v>DESPACHO</v>
          </cell>
          <cell r="F8090" t="str">
            <v>NORMAL</v>
          </cell>
          <cell r="G8090" t="str">
            <v>031002004228585</v>
          </cell>
          <cell r="H8090">
            <v>44958</v>
          </cell>
          <cell r="I8090" t="str">
            <v>ENTREGADO</v>
          </cell>
          <cell r="J8090">
            <v>44959</v>
          </cell>
          <cell r="K8090" t="str">
            <v>BRYAN MACHADO CORONA</v>
          </cell>
          <cell r="L8090" t="str">
            <v>ROMUALDO LLAGUA 806</v>
          </cell>
        </row>
        <row r="8091">
          <cell r="A8091" t="str">
            <v>25220</v>
          </cell>
          <cell r="B8091">
            <v>507737</v>
          </cell>
          <cell r="C8091" t="str">
            <v>25220</v>
          </cell>
          <cell r="D8091" t="str">
            <v>WORLINASLI</v>
          </cell>
          <cell r="E8091" t="str">
            <v>DESPACHO</v>
          </cell>
          <cell r="F8091" t="str">
            <v>NORMAL</v>
          </cell>
          <cell r="G8091" t="str">
            <v>83331</v>
          </cell>
          <cell r="H8091">
            <v>44958</v>
          </cell>
          <cell r="I8091" t="str">
            <v>ENTREGADO</v>
          </cell>
          <cell r="J8091">
            <v>44959</v>
          </cell>
          <cell r="K8091" t="str">
            <v>ELVIS EMIL ZAMBRANO ALAVA</v>
          </cell>
          <cell r="L8091" t="str">
            <v>AV INTEROCEANICA KM 8.5 PLAZA CUMBAYA LOCAL 6 EMPANADAS CAMPOVIEJO</v>
          </cell>
        </row>
        <row r="8092">
          <cell r="A8092" t="str">
            <v>2490717</v>
          </cell>
          <cell r="B8092">
            <v>507714</v>
          </cell>
          <cell r="C8092" t="str">
            <v>2490717</v>
          </cell>
          <cell r="D8092" t="str">
            <v>MDELIVERY</v>
          </cell>
          <cell r="E8092" t="str">
            <v>DESPACHO</v>
          </cell>
          <cell r="F8092" t="str">
            <v>NORMAL</v>
          </cell>
          <cell r="G8092" t="str">
            <v>FT83367</v>
          </cell>
          <cell r="H8092">
            <v>44958</v>
          </cell>
          <cell r="I8092" t="str">
            <v>ENTREGADO</v>
          </cell>
          <cell r="J8092">
            <v>44959</v>
          </cell>
          <cell r="K8092" t="str">
            <v>AMAYA ANAZCO ANDREA GABRIELA O JONATHAN MEJILLONES_BLUE PACIFIC CORPORATE BLUEPACOR</v>
          </cell>
          <cell r="L8092" t="str">
            <v xml:space="preserve">AVDA FRANCISCO DE ORELLANA EDIF WORLD TRADE CENTER TORRE B PISO 4 OF 419 </v>
          </cell>
        </row>
        <row r="8093">
          <cell r="A8093" t="str">
            <v>2490719</v>
          </cell>
          <cell r="B8093">
            <v>507715</v>
          </cell>
          <cell r="C8093" t="str">
            <v>2490719</v>
          </cell>
          <cell r="D8093" t="str">
            <v>MDELIVERY</v>
          </cell>
          <cell r="E8093" t="str">
            <v>DESPACHO</v>
          </cell>
          <cell r="F8093" t="str">
            <v>NORMAL</v>
          </cell>
          <cell r="G8093" t="str">
            <v>031080002490719</v>
          </cell>
          <cell r="H8093">
            <v>44958</v>
          </cell>
          <cell r="I8093" t="str">
            <v>ENTREGADO</v>
          </cell>
          <cell r="J8093">
            <v>44959</v>
          </cell>
          <cell r="K8093" t="str">
            <v>DARWIN RAFAEL SABANDO ASIMBAYA O BETTY MONICA SIMBAYA CUEVA O ROQUE RAFAEL SABANDO SABANDO_DARWIN RAFAEL SABANDO ASIMBAYA</v>
          </cell>
          <cell r="L8093" t="str">
            <v>TAMBILLO VIEJO JUNTO A LA ESCUELA MANUEL ANTONIO BORRERO FRENTE AL ESTADIO TAMBILLO VIEJO CASA CELESTE DE UN PISO</v>
          </cell>
        </row>
        <row r="8094">
          <cell r="A8094" t="str">
            <v>2490720</v>
          </cell>
          <cell r="B8094">
            <v>507716</v>
          </cell>
          <cell r="C8094" t="str">
            <v>2490720</v>
          </cell>
          <cell r="D8094" t="str">
            <v>MDELIVERY</v>
          </cell>
          <cell r="E8094" t="str">
            <v>DESPACHO</v>
          </cell>
          <cell r="F8094" t="str">
            <v>NORMAL</v>
          </cell>
          <cell r="G8094" t="str">
            <v>FT83355 / 031080002490720</v>
          </cell>
          <cell r="H8094">
            <v>44958</v>
          </cell>
          <cell r="I8094" t="str">
            <v>ENTREGADO</v>
          </cell>
          <cell r="J8094">
            <v>44970</v>
          </cell>
          <cell r="K8094" t="str">
            <v>GODOY CIFUENTES VICTOR O NANCY MARIBEL ZAMBRANO_GODOY CIFUENTES VICTOR</v>
          </cell>
          <cell r="L8094" t="str">
            <v>RETIRO AGENCIA TRAMACO SAN MARINO</v>
          </cell>
        </row>
        <row r="8095">
          <cell r="A8095" t="str">
            <v>2490721</v>
          </cell>
          <cell r="B8095">
            <v>507717</v>
          </cell>
          <cell r="C8095" t="str">
            <v>2490721</v>
          </cell>
          <cell r="D8095" t="str">
            <v>MDELIVERY</v>
          </cell>
          <cell r="E8095" t="str">
            <v>DESPACHO</v>
          </cell>
          <cell r="F8095" t="str">
            <v>NORMAL</v>
          </cell>
          <cell r="G8095" t="str">
            <v>FT83402</v>
          </cell>
          <cell r="H8095">
            <v>44958</v>
          </cell>
          <cell r="I8095" t="str">
            <v>ENTREGADO</v>
          </cell>
          <cell r="J8095">
            <v>44959</v>
          </cell>
          <cell r="K8095" t="str">
            <v>Sofia Alexandra Benitez Recalde_ASOCIACION SOLIDARISTA PROFUTURO</v>
          </cell>
          <cell r="L8095" t="str">
            <v xml:space="preserve"> PICHINCHA QUITO Holcim Planta Quito Norte Av Manuel Zambrano 200 y 6 de Diciembre </v>
          </cell>
        </row>
        <row r="8096">
          <cell r="A8096" t="str">
            <v>2490722</v>
          </cell>
          <cell r="B8096">
            <v>507718</v>
          </cell>
          <cell r="C8096" t="str">
            <v>2490722</v>
          </cell>
          <cell r="D8096" t="str">
            <v>MDELIVERY</v>
          </cell>
          <cell r="E8096" t="str">
            <v>DESPACHO</v>
          </cell>
          <cell r="F8096" t="str">
            <v>NORMAL</v>
          </cell>
          <cell r="G8096" t="str">
            <v>FT83362</v>
          </cell>
          <cell r="H8096">
            <v>44958</v>
          </cell>
          <cell r="I8096" t="str">
            <v>ENTREGADO</v>
          </cell>
          <cell r="J8096">
            <v>44959</v>
          </cell>
          <cell r="K8096" t="str">
            <v>YULEM MAUTONG JIMENEZ_COOPERATIVA DE AHORRO Y CREDITO DE TRABAJADORES AG</v>
          </cell>
          <cell r="L8096" t="str">
            <v xml:space="preserve"> GUAYAS GUAYAQUIL Av Carlos Julio Arosemena puerta 3 Centro Comercial Alban Borja Global Consult </v>
          </cell>
        </row>
        <row r="8097">
          <cell r="A8097" t="str">
            <v>2490723</v>
          </cell>
          <cell r="B8097">
            <v>507719</v>
          </cell>
          <cell r="C8097" t="str">
            <v>2490723</v>
          </cell>
          <cell r="D8097" t="str">
            <v>MDELIVERY</v>
          </cell>
          <cell r="E8097" t="str">
            <v>DESPACHO</v>
          </cell>
          <cell r="F8097" t="str">
            <v>NORMAL</v>
          </cell>
          <cell r="G8097" t="str">
            <v>FT83401</v>
          </cell>
          <cell r="H8097">
            <v>44958</v>
          </cell>
          <cell r="I8097" t="str">
            <v>ENTREGADO</v>
          </cell>
          <cell r="J8097">
            <v>44959</v>
          </cell>
          <cell r="K8097" t="str">
            <v xml:space="preserve">Jheraldin ViNa_SERVICIOS TURISTICOS DIVIAGGIO S A </v>
          </cell>
          <cell r="L8097" t="str">
            <v xml:space="preserve"> PICHINCHA QUITO Av de los Shyris N34 238 y Holanda Edificio Lopez QUITO </v>
          </cell>
        </row>
        <row r="8098">
          <cell r="A8098" t="str">
            <v>2490724</v>
          </cell>
          <cell r="B8098">
            <v>507720</v>
          </cell>
          <cell r="C8098" t="str">
            <v>2490724</v>
          </cell>
          <cell r="D8098" t="str">
            <v>MDELIVERY</v>
          </cell>
          <cell r="E8098" t="str">
            <v>DESPACHO</v>
          </cell>
          <cell r="F8098" t="str">
            <v>NORMAL</v>
          </cell>
          <cell r="G8098" t="str">
            <v>031080002490724</v>
          </cell>
          <cell r="H8098">
            <v>44958</v>
          </cell>
          <cell r="I8098" t="str">
            <v>ENTREGADO</v>
          </cell>
          <cell r="J8098">
            <v>44959</v>
          </cell>
          <cell r="K8098" t="str">
            <v>DANNY DEL SALTO FABIAN GUERRERO_DAVID TARQUINO MONCAYO SANCHEZ</v>
          </cell>
          <cell r="L8098" t="str">
            <v>CALLE CHILE 03 30 Y URUGUAL CIUDADELA INGAHURCO EDIFICIO DE 3 PISOS LATITUD 1 25073593</v>
          </cell>
        </row>
        <row r="8099">
          <cell r="A8099" t="str">
            <v>2490726</v>
          </cell>
          <cell r="B8099">
            <v>507721</v>
          </cell>
          <cell r="C8099" t="str">
            <v>2490726</v>
          </cell>
          <cell r="D8099" t="str">
            <v>MDELIVERY</v>
          </cell>
          <cell r="E8099" t="str">
            <v>DESPACHO</v>
          </cell>
          <cell r="F8099" t="str">
            <v>NORMAL</v>
          </cell>
          <cell r="G8099" t="str">
            <v>031080002490726</v>
          </cell>
          <cell r="H8099">
            <v>44958</v>
          </cell>
          <cell r="I8099" t="str">
            <v>ENTREGADO</v>
          </cell>
          <cell r="J8099">
            <v>44959</v>
          </cell>
          <cell r="K8099" t="str">
            <v>DANNY DEL SALTO FABIAN GUERRERO_LUCIA BEATRIZ DELGADO ATIAJA</v>
          </cell>
          <cell r="L8099" t="str">
            <v>CALLE CHILE 03 30 Y URUGUAL CIUDADELA INGAHURCO EDIFICIO DE 3 PISOS LATITUD 1 25073593</v>
          </cell>
        </row>
        <row r="8100">
          <cell r="A8100" t="str">
            <v>2490728</v>
          </cell>
          <cell r="B8100">
            <v>507722</v>
          </cell>
          <cell r="C8100" t="str">
            <v>2490728</v>
          </cell>
          <cell r="D8100" t="str">
            <v>MDELIVERY</v>
          </cell>
          <cell r="E8100" t="str">
            <v>DESPACHO</v>
          </cell>
          <cell r="F8100" t="str">
            <v>NORMAL</v>
          </cell>
          <cell r="G8100" t="str">
            <v>031080002490728</v>
          </cell>
          <cell r="H8100">
            <v>44958</v>
          </cell>
          <cell r="I8100" t="str">
            <v>ENTREGADO</v>
          </cell>
          <cell r="J8100">
            <v>44959</v>
          </cell>
          <cell r="K8100" t="str">
            <v>DANNY DEL SALTO FABIAN GUERRERO_JUAN JOSE ABEL DURAN GARCES</v>
          </cell>
          <cell r="L8100" t="str">
            <v>CALLE CHILE 03 30 Y URUGUAL CIUDADELA INGAHURCO EDIFICIO DE 3 PISOS LATITUD 1 25073593</v>
          </cell>
        </row>
        <row r="8101">
          <cell r="A8101" t="str">
            <v>2490730</v>
          </cell>
          <cell r="B8101">
            <v>507723</v>
          </cell>
          <cell r="C8101" t="str">
            <v>2490730</v>
          </cell>
          <cell r="D8101" t="str">
            <v>MDELIVERY</v>
          </cell>
          <cell r="E8101" t="str">
            <v>DESPACHO</v>
          </cell>
          <cell r="F8101" t="str">
            <v>NORMAL</v>
          </cell>
          <cell r="G8101" t="str">
            <v>031080002490730</v>
          </cell>
          <cell r="H8101">
            <v>44958</v>
          </cell>
          <cell r="I8101" t="str">
            <v>ENTREGADO</v>
          </cell>
          <cell r="J8101">
            <v>44959</v>
          </cell>
          <cell r="K8101" t="str">
            <v>DANNY DEL SALTO FABIAN GUERRERO_KARINA NOEMI ESTRADA SALAZAR</v>
          </cell>
          <cell r="L8101" t="str">
            <v>CALLE CHILE 03 30 Y URUGUAL CIUDADELA INGAHURCO EDIFICIO DE 3 PISOS LATITUD 1 25073593</v>
          </cell>
        </row>
        <row r="8102">
          <cell r="A8102" t="str">
            <v>2490732</v>
          </cell>
          <cell r="B8102">
            <v>507724</v>
          </cell>
          <cell r="C8102" t="str">
            <v>2490732</v>
          </cell>
          <cell r="D8102" t="str">
            <v>MDELIVERY</v>
          </cell>
          <cell r="E8102" t="str">
            <v>DESPACHO</v>
          </cell>
          <cell r="F8102" t="str">
            <v>NORMAL</v>
          </cell>
          <cell r="G8102" t="str">
            <v>FT83372</v>
          </cell>
          <cell r="H8102">
            <v>44958</v>
          </cell>
          <cell r="I8102" t="str">
            <v>ENTREGADO</v>
          </cell>
          <cell r="J8102">
            <v>44959</v>
          </cell>
          <cell r="K8102" t="str">
            <v>Marjorie Chamba SHIRMA MANJARREZ_COMITE DE EMPRESA DE LOS TRABAJADORES DE CONTECON</v>
          </cell>
          <cell r="L8102" t="str">
            <v>GUAYAS GUAYAQUIL Av 25 e julio diagonal a la primax Complejo de Ingenieros civiles del Guayas referencia pared y porton naranja Lunes a viernes Horario 9 30 a 17 30</v>
          </cell>
        </row>
        <row r="8103">
          <cell r="A8103" t="str">
            <v>2490734</v>
          </cell>
          <cell r="B8103">
            <v>507725</v>
          </cell>
          <cell r="C8103" t="str">
            <v>2490734</v>
          </cell>
          <cell r="D8103" t="str">
            <v>MDELIVERY</v>
          </cell>
          <cell r="E8103" t="str">
            <v>DESPACHO</v>
          </cell>
          <cell r="F8103" t="str">
            <v>NORMAL</v>
          </cell>
          <cell r="G8103" t="str">
            <v>031080002490734</v>
          </cell>
          <cell r="H8103">
            <v>44958</v>
          </cell>
          <cell r="I8103" t="str">
            <v>ENTREGADO</v>
          </cell>
          <cell r="J8103">
            <v>44959</v>
          </cell>
          <cell r="K8103" t="str">
            <v xml:space="preserve">Edgar Arellano_ALIMENTOS YUPI S A </v>
          </cell>
          <cell r="L8103" t="str">
            <v xml:space="preserve"> GUAYAS GUAYAQUIL Parque Industrial Inmaconsa N A Km 10 5 via Daule </v>
          </cell>
        </row>
        <row r="8104">
          <cell r="A8104" t="str">
            <v>2490736</v>
          </cell>
          <cell r="B8104">
            <v>507726</v>
          </cell>
          <cell r="C8104" t="str">
            <v>2490736</v>
          </cell>
          <cell r="D8104" t="str">
            <v>MDELIVERY</v>
          </cell>
          <cell r="E8104" t="str">
            <v>DESPACHO</v>
          </cell>
          <cell r="F8104" t="str">
            <v>NORMAL</v>
          </cell>
          <cell r="G8104" t="str">
            <v>FT83406</v>
          </cell>
          <cell r="H8104">
            <v>44958</v>
          </cell>
          <cell r="I8104" t="str">
            <v>ENTREGADO</v>
          </cell>
          <cell r="J8104">
            <v>44959</v>
          </cell>
          <cell r="K8104" t="str">
            <v xml:space="preserve">SANTIAGO JACOME_PRODUCTOS AUTOADHESIVOS ARCLAD S A </v>
          </cell>
          <cell r="L8104" t="str">
            <v xml:space="preserve"> PICHINCHA QUITO Jose Andrade OE1 298 y Juan de Selis Sector Carcelen Frente a Maxipan </v>
          </cell>
        </row>
        <row r="8105">
          <cell r="A8105" t="str">
            <v>2490737</v>
          </cell>
          <cell r="B8105">
            <v>507727</v>
          </cell>
          <cell r="C8105" t="str">
            <v>2490737</v>
          </cell>
          <cell r="D8105" t="str">
            <v>MDELIVERY</v>
          </cell>
          <cell r="E8105" t="str">
            <v>DESPACHO</v>
          </cell>
          <cell r="F8105" t="str">
            <v>NORMAL</v>
          </cell>
          <cell r="G8105" t="str">
            <v>FT83354</v>
          </cell>
          <cell r="H8105">
            <v>44958</v>
          </cell>
          <cell r="I8105" t="str">
            <v>ENTREGADO</v>
          </cell>
          <cell r="J8105">
            <v>44959</v>
          </cell>
          <cell r="K8105" t="str">
            <v>ERIC MERCADO O PEDRO ILLESCAS_ARCORIGEN S A</v>
          </cell>
          <cell r="L8105" t="str">
            <v>ciudadela 9 de octubre calle tercera villa 306 y avenida tercera sur de la ciudad casa de 2 pisos con rejas blancas</v>
          </cell>
        </row>
        <row r="8106">
          <cell r="A8106" t="str">
            <v>2490767</v>
          </cell>
          <cell r="B8106">
            <v>507728</v>
          </cell>
          <cell r="C8106" t="str">
            <v>2490767</v>
          </cell>
          <cell r="D8106" t="str">
            <v>MDELIVERY</v>
          </cell>
          <cell r="E8106" t="str">
            <v>DESPACHO</v>
          </cell>
          <cell r="F8106" t="str">
            <v>NORMAL</v>
          </cell>
          <cell r="G8106" t="str">
            <v>FT83344</v>
          </cell>
          <cell r="H8106">
            <v>44958</v>
          </cell>
          <cell r="I8106" t="str">
            <v>ENTREGADO</v>
          </cell>
          <cell r="J8106">
            <v>44959</v>
          </cell>
          <cell r="K8106" t="str">
            <v>ERIC MERCADO O PEDRO ILLESCAS_WILSON RUBEN RAMIREZ ENGRACIA</v>
          </cell>
          <cell r="L8106" t="str">
            <v>ciudadela 9 de octubre calle tercera villa 306 y avenida tercera sur de la ciudad casa de 2 pisos con rejas blancas</v>
          </cell>
        </row>
        <row r="8107">
          <cell r="A8107" t="str">
            <v>2490768</v>
          </cell>
          <cell r="B8107">
            <v>507729</v>
          </cell>
          <cell r="C8107" t="str">
            <v>2490768</v>
          </cell>
          <cell r="D8107" t="str">
            <v>MDELIVERY</v>
          </cell>
          <cell r="E8107" t="str">
            <v>DESPACHO</v>
          </cell>
          <cell r="F8107" t="str">
            <v>NORMAL</v>
          </cell>
          <cell r="G8107" t="str">
            <v>FT83380</v>
          </cell>
          <cell r="H8107">
            <v>44958</v>
          </cell>
          <cell r="I8107" t="str">
            <v>ENTREGADO</v>
          </cell>
          <cell r="J8107">
            <v>44959</v>
          </cell>
          <cell r="K8107" t="str">
            <v xml:space="preserve">Bryan Cajas_RECIPLAST C A </v>
          </cell>
          <cell r="L8107" t="str">
            <v>villa al pululagua y villa acalacali referencia de las bodegas de tia llendo alcali pasando las bodegas se toma la calle de tirra hasta llegar al area adoquinada en una puerta azul</v>
          </cell>
        </row>
        <row r="8108">
          <cell r="A8108" t="str">
            <v>2490769</v>
          </cell>
          <cell r="B8108">
            <v>507730</v>
          </cell>
          <cell r="C8108" t="str">
            <v>2490769</v>
          </cell>
          <cell r="D8108" t="str">
            <v>MDELIVERY</v>
          </cell>
          <cell r="E8108" t="str">
            <v>DESPACHO</v>
          </cell>
          <cell r="F8108" t="str">
            <v>NORMAL</v>
          </cell>
          <cell r="G8108" t="str">
            <v>031080002490769</v>
          </cell>
          <cell r="H8108">
            <v>44958</v>
          </cell>
          <cell r="I8108" t="str">
            <v>ENTREGADO</v>
          </cell>
          <cell r="J8108">
            <v>44959</v>
          </cell>
          <cell r="K8108" t="str">
            <v>ALFREDO PATRICIO CLAVIJO TENORIO_ALFREDO PATRICIO CLAVIJO TENORIO</v>
          </cell>
          <cell r="L8108" t="str">
            <v>CALLE DEMETRIO AGUILERA Y VICENTE SOLANO FRENTE DEL PARQUE CASA CONSTRUCCION EN EL SEGUNDO PISO</v>
          </cell>
        </row>
        <row r="8109">
          <cell r="A8109" t="str">
            <v>2490770</v>
          </cell>
          <cell r="B8109">
            <v>507731</v>
          </cell>
          <cell r="C8109" t="str">
            <v>2490770</v>
          </cell>
          <cell r="D8109" t="str">
            <v>MDELIVERY</v>
          </cell>
          <cell r="E8109" t="str">
            <v>DESPACHO</v>
          </cell>
          <cell r="F8109" t="str">
            <v>NORMAL</v>
          </cell>
          <cell r="G8109" t="str">
            <v>FT83343</v>
          </cell>
          <cell r="H8109">
            <v>44958</v>
          </cell>
          <cell r="I8109" t="str">
            <v>ENTREGADO</v>
          </cell>
          <cell r="J8109">
            <v>44959</v>
          </cell>
          <cell r="K8109" t="str">
            <v xml:space="preserve">BLANCA HIDALGO_E O A SERVICIO S A </v>
          </cell>
          <cell r="L8109" t="str">
            <v xml:space="preserve">avenida carlos julia arosemena y calle publica entre maresa y primax </v>
          </cell>
        </row>
        <row r="8110">
          <cell r="A8110" t="str">
            <v>2490771</v>
          </cell>
          <cell r="B8110">
            <v>507732</v>
          </cell>
          <cell r="C8110" t="str">
            <v>2490771</v>
          </cell>
          <cell r="D8110" t="str">
            <v>MDELIVERY</v>
          </cell>
          <cell r="E8110" t="str">
            <v>DESPACHO</v>
          </cell>
          <cell r="F8110" t="str">
            <v>NORMAL</v>
          </cell>
          <cell r="G8110" t="str">
            <v>FT83345</v>
          </cell>
          <cell r="H8110">
            <v>44958</v>
          </cell>
          <cell r="I8110" t="str">
            <v>ENTREGADO</v>
          </cell>
          <cell r="J8110">
            <v>44959</v>
          </cell>
          <cell r="K8110" t="str">
            <v>ERIC MERCADO O PEDRO ILLESCAS_MARLON JAVIER MOREIRA MORALES</v>
          </cell>
          <cell r="L8110" t="str">
            <v>ciudadela 9 de octubre calle tercera villa 306 y avenida tercera sur de la ciudad casa de 2 pisos con rejas blancas</v>
          </cell>
        </row>
        <row r="8111">
          <cell r="A8111" t="str">
            <v>2490600</v>
          </cell>
          <cell r="B8111">
            <v>507672</v>
          </cell>
          <cell r="C8111" t="str">
            <v>2490600</v>
          </cell>
          <cell r="D8111" t="str">
            <v>MDELIVERY</v>
          </cell>
          <cell r="E8111" t="str">
            <v>DESPACHO</v>
          </cell>
          <cell r="F8111" t="str">
            <v>NORMAL</v>
          </cell>
          <cell r="G8111" t="str">
            <v>031080002490600</v>
          </cell>
          <cell r="H8111">
            <v>44958</v>
          </cell>
          <cell r="I8111" t="str">
            <v>ENTREGADO</v>
          </cell>
          <cell r="J8111">
            <v>44959</v>
          </cell>
          <cell r="K8111" t="str">
            <v xml:space="preserve">Karla Gamarra_ADITEC ECUATORIANA CIA LTDA </v>
          </cell>
          <cell r="L8111" t="str">
            <v>Via Duran Tambo Km 5 Solar 3 Parque Industrial</v>
          </cell>
        </row>
        <row r="8112">
          <cell r="A8112" t="str">
            <v>2490613</v>
          </cell>
          <cell r="B8112">
            <v>507674</v>
          </cell>
          <cell r="C8112" t="str">
            <v>2490613</v>
          </cell>
          <cell r="D8112" t="str">
            <v>MDELIVERY</v>
          </cell>
          <cell r="E8112" t="str">
            <v>DESPACHO</v>
          </cell>
          <cell r="F8112" t="str">
            <v>NORMAL</v>
          </cell>
          <cell r="G8112" t="str">
            <v>FT83413</v>
          </cell>
          <cell r="H8112">
            <v>44958</v>
          </cell>
          <cell r="I8112" t="str">
            <v>ENTREGADO</v>
          </cell>
          <cell r="J8112">
            <v>44959</v>
          </cell>
          <cell r="K8112" t="str">
            <v>MARCO ANTONIO SAFADI_LEV VYGOTSKY S A S</v>
          </cell>
          <cell r="L8112" t="str">
            <v>PICHINCHA QUITO IMBABURA S N Y CAYAMBE UNIDAD EDUCATIVA COLEGIO LEV VYGOTSKY</v>
          </cell>
        </row>
        <row r="8113">
          <cell r="A8113" t="str">
            <v>2490621</v>
          </cell>
          <cell r="B8113">
            <v>507675</v>
          </cell>
          <cell r="C8113" t="str">
            <v>2490621</v>
          </cell>
          <cell r="D8113" t="str">
            <v>MDELIVERY</v>
          </cell>
          <cell r="E8113" t="str">
            <v>DESPACHO</v>
          </cell>
          <cell r="F8113" t="str">
            <v>NORMAL</v>
          </cell>
          <cell r="G8113" t="str">
            <v>FT83378</v>
          </cell>
          <cell r="H8113">
            <v>44958</v>
          </cell>
          <cell r="I8113" t="str">
            <v>ENTREGADO</v>
          </cell>
          <cell r="J8113">
            <v>44959</v>
          </cell>
          <cell r="K8113" t="str">
            <v>ACHIC LEMA_CULTIVISTA S A</v>
          </cell>
          <cell r="L8113" t="str">
            <v>SAN IGNACIO E10 06 QUITO 170517 DEPARTAMENTO 304 PISO 3</v>
          </cell>
        </row>
        <row r="8114">
          <cell r="A8114" t="str">
            <v>2490631</v>
          </cell>
          <cell r="B8114">
            <v>507676</v>
          </cell>
          <cell r="C8114" t="str">
            <v>2490631</v>
          </cell>
          <cell r="D8114" t="str">
            <v>MDELIVERY</v>
          </cell>
          <cell r="E8114" t="str">
            <v>DESPACHO</v>
          </cell>
          <cell r="F8114" t="str">
            <v>NORMAL</v>
          </cell>
          <cell r="G8114" t="str">
            <v>FT83414</v>
          </cell>
          <cell r="H8114">
            <v>44958</v>
          </cell>
          <cell r="I8114" t="str">
            <v>ENTREGADO</v>
          </cell>
          <cell r="J8114">
            <v>44959</v>
          </cell>
          <cell r="K8114" t="str">
            <v xml:space="preserve">Emmanuelle Guia_CEPSA S A </v>
          </cell>
          <cell r="L8114" t="str">
            <v>6 de diciembre N24 48 y Foch</v>
          </cell>
        </row>
        <row r="8115">
          <cell r="A8115" t="str">
            <v>2490632_1</v>
          </cell>
          <cell r="B8115">
            <v>507677</v>
          </cell>
          <cell r="C8115" t="str">
            <v>2490632_1</v>
          </cell>
          <cell r="D8115" t="str">
            <v>MDELIVERY</v>
          </cell>
          <cell r="E8115" t="str">
            <v>DESPACHO</v>
          </cell>
          <cell r="F8115" t="str">
            <v>NORMAL</v>
          </cell>
          <cell r="G8115" t="str">
            <v>FT83404</v>
          </cell>
          <cell r="H8115">
            <v>44958</v>
          </cell>
          <cell r="I8115" t="str">
            <v>ENTREGADO</v>
          </cell>
          <cell r="J8115">
            <v>44959</v>
          </cell>
          <cell r="K8115" t="str">
            <v xml:space="preserve">RAMIRO JAVIER BERNAL QUINTERO_SUPERDEPORTE S A </v>
          </cell>
          <cell r="L8115" t="str">
            <v>URBANIZACIoN CIUDAD JARDiN MZ 9 LOS EUCALIPTOS</v>
          </cell>
        </row>
        <row r="8116">
          <cell r="A8116" t="str">
            <v>2490632</v>
          </cell>
          <cell r="B8116">
            <v>507678</v>
          </cell>
          <cell r="C8116" t="str">
            <v>2490632</v>
          </cell>
          <cell r="D8116" t="str">
            <v>MDELIVERY</v>
          </cell>
          <cell r="E8116" t="str">
            <v>DESPACHO</v>
          </cell>
          <cell r="F8116" t="str">
            <v>NORMAL</v>
          </cell>
          <cell r="G8116" t="str">
            <v>FT83403</v>
          </cell>
          <cell r="H8116">
            <v>44958</v>
          </cell>
          <cell r="I8116" t="str">
            <v>ENTREGADO</v>
          </cell>
          <cell r="J8116">
            <v>44960</v>
          </cell>
          <cell r="K8116" t="str">
            <v xml:space="preserve">JOSE DANIEL LoPEZ MONTENEGRO_SUPERDEPORTE S A </v>
          </cell>
          <cell r="L8116" t="str">
            <v xml:space="preserve">MANUEL MONTEROS S2174 ENTRE JOSE ABARCAS Y ESTEBAN RIERA SOLANDA SECTOR 4 </v>
          </cell>
        </row>
        <row r="8117">
          <cell r="A8117" t="str">
            <v>2490634</v>
          </cell>
          <cell r="B8117">
            <v>507679</v>
          </cell>
          <cell r="C8117" t="str">
            <v>2490634</v>
          </cell>
          <cell r="D8117" t="str">
            <v>MDELIVERY</v>
          </cell>
          <cell r="E8117" t="str">
            <v>DESPACHO</v>
          </cell>
          <cell r="F8117" t="str">
            <v>NORMAL</v>
          </cell>
          <cell r="G8117" t="str">
            <v>FT83408</v>
          </cell>
          <cell r="H8117">
            <v>44958</v>
          </cell>
          <cell r="I8117" t="str">
            <v>ENTREGADO</v>
          </cell>
          <cell r="J8117">
            <v>44959</v>
          </cell>
          <cell r="K8117" t="str">
            <v>VICKY MUELA_COMITE DE EMPRESA DE LOS TRABAJADORES DE LA EMPRESA</v>
          </cell>
          <cell r="L8117" t="str">
            <v>Via AmaguaNa km 25 empresa FV</v>
          </cell>
        </row>
        <row r="8118">
          <cell r="A8118" t="str">
            <v>2490635</v>
          </cell>
          <cell r="B8118">
            <v>507680</v>
          </cell>
          <cell r="C8118" t="str">
            <v>2490635</v>
          </cell>
          <cell r="D8118" t="str">
            <v>MDELIVERY</v>
          </cell>
          <cell r="E8118" t="str">
            <v>DESPACHO</v>
          </cell>
          <cell r="F8118" t="str">
            <v>NORMAL</v>
          </cell>
          <cell r="G8118" t="str">
            <v>FT83364</v>
          </cell>
          <cell r="H8118">
            <v>44958</v>
          </cell>
          <cell r="I8118" t="str">
            <v>ENTREGADO</v>
          </cell>
          <cell r="J8118">
            <v>44959</v>
          </cell>
          <cell r="K8118" t="str">
            <v>FLORES CANTOS ELSA DANIELA_BANCO GUAYAQUIL</v>
          </cell>
          <cell r="L8118" t="str">
            <v>GUAYAS GUAYAQUIL Pichincha 1er piso a una cuadra del malecon P ICAZA banco Guayaquil edificio principal</v>
          </cell>
        </row>
        <row r="8119">
          <cell r="A8119" t="str">
            <v>2490641</v>
          </cell>
          <cell r="B8119">
            <v>507681</v>
          </cell>
          <cell r="C8119" t="str">
            <v>2490641</v>
          </cell>
          <cell r="D8119" t="str">
            <v>MDELIVERY</v>
          </cell>
          <cell r="E8119" t="str">
            <v>DESPACHO</v>
          </cell>
          <cell r="F8119" t="str">
            <v>NORMAL</v>
          </cell>
          <cell r="G8119" t="str">
            <v>FT83347</v>
          </cell>
          <cell r="H8119">
            <v>44958</v>
          </cell>
          <cell r="I8119" t="str">
            <v>ENTREGADO</v>
          </cell>
          <cell r="J8119">
            <v>44959</v>
          </cell>
          <cell r="K8119" t="str">
            <v>Eduardo Aviles_PARROQUIA SAN ALBERTO MAGNO</v>
          </cell>
          <cell r="L8119" t="str">
            <v>Parroquia San Alberto Magno Vial 1 frente etapa Magna de Villaclub</v>
          </cell>
        </row>
        <row r="8120">
          <cell r="A8120" t="str">
            <v>2490642</v>
          </cell>
          <cell r="B8120">
            <v>507682</v>
          </cell>
          <cell r="C8120" t="str">
            <v>2490642</v>
          </cell>
          <cell r="D8120" t="str">
            <v>MDELIVERY</v>
          </cell>
          <cell r="E8120" t="str">
            <v>DESPACHO</v>
          </cell>
          <cell r="F8120" t="str">
            <v>NORMAL</v>
          </cell>
          <cell r="G8120" t="str">
            <v>FT83369</v>
          </cell>
          <cell r="H8120">
            <v>44958</v>
          </cell>
          <cell r="I8120" t="str">
            <v>ENTREGADO</v>
          </cell>
          <cell r="J8120">
            <v>44959</v>
          </cell>
          <cell r="K8120" t="str">
            <v>Erick Barros Miranda_ BANCO PICHINCHA C</v>
          </cell>
          <cell r="L8120" t="str">
            <v>Francisco de Orellana y Justino Cornejo Edificio Torres Pichincha piso 11 departamento de seguridad</v>
          </cell>
        </row>
        <row r="8121">
          <cell r="A8121" t="str">
            <v>2490643</v>
          </cell>
          <cell r="B8121">
            <v>507683</v>
          </cell>
          <cell r="C8121" t="str">
            <v>2490643</v>
          </cell>
          <cell r="D8121" t="str">
            <v>MDELIVERY</v>
          </cell>
          <cell r="E8121" t="str">
            <v>DESPACHO</v>
          </cell>
          <cell r="F8121" t="str">
            <v>NORMAL</v>
          </cell>
          <cell r="G8121" t="str">
            <v>FT83375</v>
          </cell>
          <cell r="H8121">
            <v>44958</v>
          </cell>
          <cell r="I8121" t="str">
            <v>ENTREGADO</v>
          </cell>
          <cell r="J8121">
            <v>44959</v>
          </cell>
          <cell r="K8121" t="str">
            <v xml:space="preserve">Susana Trujillo_AVIAUTO REPRESENTACIONES INTERNACIONALES S A </v>
          </cell>
          <cell r="L8121" t="str">
            <v>PICHINCHA QUITO Av Galo Plaza Lasso N67 103 y los Ciruelos AVIAUTO</v>
          </cell>
        </row>
        <row r="8122">
          <cell r="A8122" t="str">
            <v>2490646</v>
          </cell>
          <cell r="B8122">
            <v>507684</v>
          </cell>
          <cell r="C8122" t="str">
            <v>2490646</v>
          </cell>
          <cell r="D8122" t="str">
            <v>MDELIVERY</v>
          </cell>
          <cell r="E8122" t="str">
            <v>DESPACHO</v>
          </cell>
          <cell r="F8122" t="str">
            <v>NORMAL</v>
          </cell>
          <cell r="G8122" t="str">
            <v>031080002490646</v>
          </cell>
          <cell r="H8122">
            <v>44958</v>
          </cell>
          <cell r="I8122" t="str">
            <v>ENTREGADO</v>
          </cell>
          <cell r="J8122">
            <v>44959</v>
          </cell>
          <cell r="K8122" t="str">
            <v>BISMARCK WMIR JACOME ORDONEZ_BANCO GUAYAQUIL</v>
          </cell>
          <cell r="L8122" t="str">
            <v>EL ORO SANTA ROSA CALLE SUCRE SANTA ROSA FRENTE AL PARQUE SUCRE ENTRE LIBERTAD Y ELOY ALFARO</v>
          </cell>
        </row>
        <row r="8123">
          <cell r="A8123" t="str">
            <v>2490648</v>
          </cell>
          <cell r="B8123">
            <v>507685</v>
          </cell>
          <cell r="C8123" t="str">
            <v>2490648</v>
          </cell>
          <cell r="D8123" t="str">
            <v>MDELIVERY</v>
          </cell>
          <cell r="E8123" t="str">
            <v>DESPACHO</v>
          </cell>
          <cell r="F8123" t="str">
            <v>NORMAL</v>
          </cell>
          <cell r="G8123" t="str">
            <v>FT83357</v>
          </cell>
          <cell r="H8123">
            <v>44958</v>
          </cell>
          <cell r="I8123" t="str">
            <v>ENTREGADO</v>
          </cell>
          <cell r="J8123">
            <v>44959</v>
          </cell>
          <cell r="K8123" t="str">
            <v xml:space="preserve">BRYAN RENE RODRIGUEZ CEREZO_BANCO GUAYAQUIL S A </v>
          </cell>
          <cell r="L8123" t="str">
            <v xml:space="preserve"> GUAYAS GUAYAQUIL AV LAS AGUAS URBANOR MZ 162 VILLA 11 Guayaquil </v>
          </cell>
        </row>
        <row r="8124">
          <cell r="A8124" t="str">
            <v>2490650</v>
          </cell>
          <cell r="B8124">
            <v>507686</v>
          </cell>
          <cell r="C8124" t="str">
            <v>2490650</v>
          </cell>
          <cell r="D8124" t="str">
            <v>MDELIVERY</v>
          </cell>
          <cell r="E8124" t="str">
            <v>DESPACHO</v>
          </cell>
          <cell r="F8124" t="str">
            <v>NORMAL</v>
          </cell>
          <cell r="G8124" t="str">
            <v>FT83363</v>
          </cell>
          <cell r="H8124">
            <v>44958</v>
          </cell>
          <cell r="I8124" t="str">
            <v>ENTREGADO</v>
          </cell>
          <cell r="J8124">
            <v>44959</v>
          </cell>
          <cell r="K8124" t="str">
            <v>Pablo Andres Vanegas Gonzale_BANCO GUAYAQUIL</v>
          </cell>
          <cell r="L8124" t="str">
            <v>GUAYAS GUAYAQUIL Sauces 9 Mz L11 V12 Sauces 9 Mz L11 V12</v>
          </cell>
        </row>
        <row r="8125">
          <cell r="A8125" t="str">
            <v>2490657</v>
          </cell>
          <cell r="B8125">
            <v>507687</v>
          </cell>
          <cell r="C8125" t="str">
            <v>2490657</v>
          </cell>
          <cell r="D8125" t="str">
            <v>MDELIVERY</v>
          </cell>
          <cell r="E8125" t="str">
            <v>DESPACHO</v>
          </cell>
          <cell r="F8125" t="str">
            <v>NORMAL</v>
          </cell>
          <cell r="G8125" t="str">
            <v>FT83377</v>
          </cell>
          <cell r="H8125">
            <v>44958</v>
          </cell>
          <cell r="I8125" t="str">
            <v>ENTREGADO</v>
          </cell>
          <cell r="J8125">
            <v>44959</v>
          </cell>
          <cell r="K8125" t="str">
            <v>Cristian Sanchez_HISPAMODA S A</v>
          </cell>
          <cell r="L8125" t="str">
            <v>PICHINCHA QUITO AV EL COMERCIO PISO 3 Y AV DE SHYRIS HISPOMODA QUICENTRO SHOPING NORTE</v>
          </cell>
        </row>
        <row r="8126">
          <cell r="A8126" t="str">
            <v>2490667</v>
          </cell>
          <cell r="B8126">
            <v>507688</v>
          </cell>
          <cell r="C8126" t="str">
            <v>2490667</v>
          </cell>
          <cell r="D8126" t="str">
            <v>MDELIVERY</v>
          </cell>
          <cell r="E8126" t="str">
            <v>DESPACHO</v>
          </cell>
          <cell r="F8126" t="str">
            <v>NORMAL</v>
          </cell>
          <cell r="G8126" t="str">
            <v>FT83410</v>
          </cell>
          <cell r="H8126">
            <v>44958</v>
          </cell>
          <cell r="I8126" t="str">
            <v>ENTREGADO</v>
          </cell>
          <cell r="J8126">
            <v>44959</v>
          </cell>
          <cell r="K8126" t="str">
            <v xml:space="preserve">Patricia Mantilla_SERVICIOS EXEQUIALES INTEGRADOS SERVIEXEQUIA S A </v>
          </cell>
          <cell r="L8126" t="str">
            <v>Francisco LondoNo OE1 63 Y Francisco Gomez</v>
          </cell>
        </row>
        <row r="8127">
          <cell r="A8127" t="str">
            <v>2490668</v>
          </cell>
          <cell r="B8127">
            <v>507689</v>
          </cell>
          <cell r="C8127" t="str">
            <v>2490668</v>
          </cell>
          <cell r="D8127" t="str">
            <v>MDELIVERY</v>
          </cell>
          <cell r="E8127" t="str">
            <v>DESPACHO</v>
          </cell>
          <cell r="F8127" t="str">
            <v>NORMAL</v>
          </cell>
          <cell r="G8127" t="str">
            <v>FT83360</v>
          </cell>
          <cell r="H8127">
            <v>44958</v>
          </cell>
          <cell r="I8127" t="str">
            <v>ENTREGADO</v>
          </cell>
          <cell r="J8127">
            <v>44959</v>
          </cell>
          <cell r="K8127" t="str">
            <v>MATA ABEIGA JOSSELINE ALEXANDRA_BANCO GUAYAQUIL</v>
          </cell>
          <cell r="L8127" t="str">
            <v>GUAYAS GUAYAQUIL PICHINCHA 107 P Icaza Banco Guayaquil Matriz</v>
          </cell>
        </row>
        <row r="8128">
          <cell r="A8128" t="str">
            <v>2490669</v>
          </cell>
          <cell r="B8128">
            <v>507690</v>
          </cell>
          <cell r="C8128" t="str">
            <v>2490669</v>
          </cell>
          <cell r="D8128" t="str">
            <v>MDELIVERY</v>
          </cell>
          <cell r="E8128" t="str">
            <v>DESPACHO</v>
          </cell>
          <cell r="F8128" t="str">
            <v>NORMAL</v>
          </cell>
          <cell r="G8128" t="str">
            <v>031080002490669</v>
          </cell>
          <cell r="H8128">
            <v>44958</v>
          </cell>
          <cell r="I8128" t="str">
            <v>ENTREGADO</v>
          </cell>
          <cell r="J8128">
            <v>44964</v>
          </cell>
          <cell r="K8128" t="str">
            <v>EDGAR REMIGIO_COMPANIA DE TRANSPORTE CARGA PESADA EDGAR VINICIO TRANSSCARVAJAL SA</v>
          </cell>
          <cell r="L8128" t="str">
            <v>Calles Trinidad Camacho y Coronel Vasconez Esquina Referencia A una cuadra del Subcentro de Salud</v>
          </cell>
        </row>
        <row r="8129">
          <cell r="A8129" t="str">
            <v>2490670</v>
          </cell>
          <cell r="B8129">
            <v>507691</v>
          </cell>
          <cell r="C8129" t="str">
            <v>2490670</v>
          </cell>
          <cell r="D8129" t="str">
            <v>MDELIVERY</v>
          </cell>
          <cell r="E8129" t="str">
            <v>DESPACHO</v>
          </cell>
          <cell r="F8129" t="str">
            <v>NORMAL</v>
          </cell>
          <cell r="G8129" t="str">
            <v>FT83340</v>
          </cell>
          <cell r="H8129">
            <v>44958</v>
          </cell>
          <cell r="I8129" t="str">
            <v>ENTREGADO</v>
          </cell>
          <cell r="J8129">
            <v>44959</v>
          </cell>
          <cell r="K8129" t="str">
            <v>JULIO SIKCHA_SULLY STEFANIA CASTRO CABRERA</v>
          </cell>
          <cell r="L8129" t="str">
            <v>VACAS GALINDO 26 15 ENTRE CALLEJON 20 Y LA 21 PERO ENTRAR POR LA 21 ENFRENTE DE TEMPLO EVANGELICO AL LADO DE UNA TIENDA PARROQUIA FEBRES CORDERO</v>
          </cell>
        </row>
        <row r="8130">
          <cell r="A8130" t="str">
            <v>2490671</v>
          </cell>
          <cell r="B8130">
            <v>507692</v>
          </cell>
          <cell r="C8130" t="str">
            <v>2490671</v>
          </cell>
          <cell r="D8130" t="str">
            <v>MDELIVERY</v>
          </cell>
          <cell r="E8130" t="str">
            <v>DESPACHO</v>
          </cell>
          <cell r="F8130" t="str">
            <v>NORMAL</v>
          </cell>
          <cell r="G8130" t="str">
            <v>031080002490671</v>
          </cell>
          <cell r="H8130">
            <v>44958</v>
          </cell>
          <cell r="I8130" t="str">
            <v>ENTREGADO</v>
          </cell>
          <cell r="J8130">
            <v>44959</v>
          </cell>
          <cell r="K8130" t="str">
            <v xml:space="preserve">FABIAN GUERRERO DANNY DEL SALTO_SORAMIK COMUNICACIONES S A </v>
          </cell>
          <cell r="L8130" t="str">
            <v>AMBATO CDLA INGAHURCO CHILE 03 30 Y URUGUAY AL LADO DE RESTAURANT LA SAZON DEL NEGRO</v>
          </cell>
        </row>
        <row r="8131">
          <cell r="A8131" t="str">
            <v>2490672</v>
          </cell>
          <cell r="B8131">
            <v>507693</v>
          </cell>
          <cell r="C8131" t="str">
            <v>2490672</v>
          </cell>
          <cell r="D8131" t="str">
            <v>MDELIVERY</v>
          </cell>
          <cell r="E8131" t="str">
            <v>DESPACHO</v>
          </cell>
          <cell r="F8131" t="str">
            <v>NORMAL</v>
          </cell>
          <cell r="G8131" t="str">
            <v>FT83376</v>
          </cell>
          <cell r="H8131">
            <v>44958</v>
          </cell>
          <cell r="I8131" t="str">
            <v>ENTREGADO</v>
          </cell>
          <cell r="J8131">
            <v>44959</v>
          </cell>
          <cell r="K8131" t="str">
            <v>JUAN SEBASTIAN ALMAGRO CHULCA_JUAN SEBASTIAN ALMAGRO CHULCA</v>
          </cell>
          <cell r="L8131" t="str">
            <v xml:space="preserve"> AV CARDENAL DE LA TORE Y AV AJAVI AL FRENTE DEL COLEGIO CONSEJO PROVINCIAL DE PICHINCHA 0 15 52 4 S 78 32 14 4 W </v>
          </cell>
        </row>
        <row r="8132">
          <cell r="A8132" t="str">
            <v>2490673</v>
          </cell>
          <cell r="B8132">
            <v>507694</v>
          </cell>
          <cell r="C8132" t="str">
            <v>2490673</v>
          </cell>
          <cell r="D8132" t="str">
            <v>MDELIVERY</v>
          </cell>
          <cell r="E8132" t="str">
            <v>DESPACHO</v>
          </cell>
          <cell r="F8132" t="str">
            <v>NORMAL</v>
          </cell>
          <cell r="G8132" t="str">
            <v>FT83374</v>
          </cell>
          <cell r="H8132">
            <v>44958</v>
          </cell>
          <cell r="I8132" t="str">
            <v>ENTREGADO</v>
          </cell>
          <cell r="J8132">
            <v>44959</v>
          </cell>
          <cell r="K8132" t="str">
            <v>Monica Cajiao_COOPERATIVA DE AHORRO Y CREDITO TEXTIL 14 DE MARZO</v>
          </cell>
          <cell r="L8132" t="str">
            <v>Av General Enrriquez y Concordia esq</v>
          </cell>
        </row>
        <row r="8133">
          <cell r="A8133" t="str">
            <v>2490674</v>
          </cell>
          <cell r="B8133">
            <v>507695</v>
          </cell>
          <cell r="C8133" t="str">
            <v>2490674</v>
          </cell>
          <cell r="D8133" t="str">
            <v>MDELIVERY</v>
          </cell>
          <cell r="E8133" t="str">
            <v>DESPACHO</v>
          </cell>
          <cell r="F8133" t="str">
            <v>NORMAL</v>
          </cell>
          <cell r="G8133" t="str">
            <v>FT83379</v>
          </cell>
          <cell r="H8133">
            <v>44958</v>
          </cell>
          <cell r="I8133" t="str">
            <v>ENTREGADO</v>
          </cell>
          <cell r="J8133">
            <v>44960</v>
          </cell>
          <cell r="K8133" t="str">
            <v xml:space="preserve">Gabriela Vargas_GOLDERIE TRADING CIA LTDA </v>
          </cell>
          <cell r="L8133" t="str">
            <v>PICHINCHA QUITO Panamericana E35 Conjunto de Bodegas La Mancha Bodega C1 Golderie Trading Ciudad y Provincia Quito Pichincha</v>
          </cell>
        </row>
        <row r="8134">
          <cell r="A8134" t="str">
            <v>2490675</v>
          </cell>
          <cell r="B8134">
            <v>507696</v>
          </cell>
          <cell r="C8134" t="str">
            <v>2490675</v>
          </cell>
          <cell r="D8134" t="str">
            <v>MDELIVERY</v>
          </cell>
          <cell r="E8134" t="str">
            <v>DESPACHO</v>
          </cell>
          <cell r="F8134" t="str">
            <v>NORMAL</v>
          </cell>
          <cell r="G8134" t="str">
            <v>031080002490675</v>
          </cell>
          <cell r="H8134">
            <v>44958</v>
          </cell>
          <cell r="I8134" t="str">
            <v>ENTREGADO</v>
          </cell>
          <cell r="J8134">
            <v>44960</v>
          </cell>
          <cell r="K8134" t="str">
            <v>Wilson Viracocha_ASOCIACION DE EMPLEADOS MUNICIPALES DEL CANTON MEJ</v>
          </cell>
          <cell r="L8134" t="str">
            <v>LA CALLE JOSE MEJIA E50 Y BOLIVAR BIBLOTECA MACHACHI</v>
          </cell>
        </row>
        <row r="8135">
          <cell r="A8135" t="str">
            <v>2490685</v>
          </cell>
          <cell r="B8135">
            <v>507697</v>
          </cell>
          <cell r="C8135" t="str">
            <v>2490685</v>
          </cell>
          <cell r="D8135" t="str">
            <v>MDELIVERY</v>
          </cell>
          <cell r="E8135" t="str">
            <v>DESPACHO</v>
          </cell>
          <cell r="F8135" t="str">
            <v>NORMAL</v>
          </cell>
          <cell r="G8135" t="str">
            <v>FT83342</v>
          </cell>
          <cell r="H8135">
            <v>44958</v>
          </cell>
          <cell r="I8135" t="str">
            <v>ENTREGADO</v>
          </cell>
          <cell r="J8135">
            <v>44959</v>
          </cell>
          <cell r="K8135" t="str">
            <v xml:space="preserve">GUARDIA TURNO_TELCONET S A </v>
          </cell>
          <cell r="L8135" t="str">
            <v xml:space="preserve"> GUAYAS GUAYAQUIL Kennedy Norte Mz 109 solar 21 En la garita de los agentes de seguridad </v>
          </cell>
        </row>
        <row r="8136">
          <cell r="A8136" t="str">
            <v>2490690</v>
          </cell>
          <cell r="B8136">
            <v>507698</v>
          </cell>
          <cell r="C8136" t="str">
            <v>2490690</v>
          </cell>
          <cell r="D8136" t="str">
            <v>MDELIVERY</v>
          </cell>
          <cell r="E8136" t="str">
            <v>DESPACHO</v>
          </cell>
          <cell r="F8136" t="str">
            <v>NORMAL</v>
          </cell>
          <cell r="G8136" t="str">
            <v>FT83371</v>
          </cell>
          <cell r="H8136">
            <v>44958</v>
          </cell>
          <cell r="I8136" t="str">
            <v>ENTREGADO</v>
          </cell>
          <cell r="J8136">
            <v>44959</v>
          </cell>
          <cell r="K8136" t="str">
            <v>KETTY MABEL OCHOA BORBOR_KETTY MABEL OCHOA BORBOR</v>
          </cell>
          <cell r="L8136" t="str">
            <v xml:space="preserve"> SUR GALLEGOS LARA 2417 Y CAMILO DESTRUGE CASA COLOR BLANCA CON TECHO TURQUESA </v>
          </cell>
        </row>
        <row r="8137">
          <cell r="A8137" t="str">
            <v>2490691</v>
          </cell>
          <cell r="B8137">
            <v>507699</v>
          </cell>
          <cell r="C8137" t="str">
            <v>2490691</v>
          </cell>
          <cell r="D8137" t="str">
            <v>MDELIVERY</v>
          </cell>
          <cell r="E8137" t="str">
            <v>DESPACHO</v>
          </cell>
          <cell r="F8137" t="str">
            <v>NORMAL</v>
          </cell>
          <cell r="G8137" t="str">
            <v>FT83353</v>
          </cell>
          <cell r="H8137">
            <v>44958</v>
          </cell>
          <cell r="I8137" t="str">
            <v>ENTREGADO</v>
          </cell>
          <cell r="J8137">
            <v>44959</v>
          </cell>
          <cell r="K8137" t="str">
            <v>WILMER CESAR CAMPANA CHIPRE_WILMER CESAR CAMPANA CHIPRE</v>
          </cell>
          <cell r="L8137" t="str">
            <v xml:space="preserve"> SUR GUASMO SUR COOP 12 DE OCTUBRE MZ 2138 SL 7 POR LA ESCUELA CIUDA DE MANTA CASA 2 PISOS CON PORTON DE GARAJE COLOR BLANCO PLANTA ALTA AMARILLA </v>
          </cell>
        </row>
        <row r="8138">
          <cell r="A8138" t="str">
            <v>2490692</v>
          </cell>
          <cell r="B8138">
            <v>507700</v>
          </cell>
          <cell r="C8138" t="str">
            <v>2490692</v>
          </cell>
          <cell r="D8138" t="str">
            <v>MDELIVERY</v>
          </cell>
          <cell r="E8138" t="str">
            <v>DESPACHO</v>
          </cell>
          <cell r="F8138" t="str">
            <v>NORMAL</v>
          </cell>
          <cell r="G8138" t="str">
            <v>FT83411</v>
          </cell>
          <cell r="H8138">
            <v>44958</v>
          </cell>
          <cell r="I8138" t="str">
            <v>ENTREGADO</v>
          </cell>
          <cell r="J8138">
            <v>44959</v>
          </cell>
          <cell r="K8138" t="str">
            <v xml:space="preserve">nicole benitez_GROWFLOWERS PRODUCCIONES S A </v>
          </cell>
          <cell r="L8138" t="str">
            <v xml:space="preserve"> PICHINCHA QUITO Calle D N N S2 265 y Av Del Establo Barrio Santa Lucia Alta Sector Cumbaya Referencia Detras del Site Cente </v>
          </cell>
        </row>
        <row r="8139">
          <cell r="A8139" t="str">
            <v>2490698</v>
          </cell>
          <cell r="B8139">
            <v>507701</v>
          </cell>
          <cell r="C8139" t="str">
            <v>2490698</v>
          </cell>
          <cell r="D8139" t="str">
            <v>MDELIVERY</v>
          </cell>
          <cell r="E8139" t="str">
            <v>DESPACHO</v>
          </cell>
          <cell r="F8139" t="str">
            <v>NORMAL</v>
          </cell>
          <cell r="G8139" t="str">
            <v>031080002490698</v>
          </cell>
          <cell r="H8139">
            <v>44958</v>
          </cell>
          <cell r="I8139" t="str">
            <v>ENTREGADO</v>
          </cell>
          <cell r="J8139">
            <v>44965</v>
          </cell>
          <cell r="K8139" t="str">
            <v>AVILES PAMBAYA KATHERINE YOMAIRA_AVILES PAMBAYA KATHERINE YOMAIRA</v>
          </cell>
          <cell r="L8139" t="str">
            <v>entrada los pedales segundo callejon mano izquierda alado de la tienda anai</v>
          </cell>
        </row>
        <row r="8140">
          <cell r="A8140" t="str">
            <v>2490699</v>
          </cell>
          <cell r="B8140">
            <v>507702</v>
          </cell>
          <cell r="C8140" t="str">
            <v>2490699</v>
          </cell>
          <cell r="D8140" t="str">
            <v>MDELIVERY</v>
          </cell>
          <cell r="E8140" t="str">
            <v>DESPACHO</v>
          </cell>
          <cell r="F8140" t="str">
            <v>NORMAL</v>
          </cell>
          <cell r="G8140" t="str">
            <v>031080002490699</v>
          </cell>
          <cell r="H8140">
            <v>44958</v>
          </cell>
          <cell r="I8140" t="str">
            <v>ENTREGADO</v>
          </cell>
          <cell r="J8140">
            <v>44959</v>
          </cell>
          <cell r="K8140" t="str">
            <v>SANCHEZ ABAD CHRISTIAN JOSE O FRACISCO CALLE_ GASDCR S A S</v>
          </cell>
          <cell r="L8140" t="str">
            <v>CANAR AZOGUES AZOGUES AV 24 DE MAYO SN Y AURELIO JARAMILLO</v>
          </cell>
        </row>
        <row r="8141">
          <cell r="A8141" t="str">
            <v>2490702</v>
          </cell>
          <cell r="B8141">
            <v>507703</v>
          </cell>
          <cell r="C8141" t="str">
            <v>2490702</v>
          </cell>
          <cell r="D8141" t="str">
            <v>MDELIVERY</v>
          </cell>
          <cell r="E8141" t="str">
            <v>DESPACHO</v>
          </cell>
          <cell r="F8141" t="str">
            <v>NORMAL</v>
          </cell>
          <cell r="G8141" t="str">
            <v>031080002490702</v>
          </cell>
          <cell r="H8141">
            <v>44958</v>
          </cell>
          <cell r="I8141" t="str">
            <v>ENTREGADO</v>
          </cell>
          <cell r="J8141">
            <v>44959</v>
          </cell>
          <cell r="K8141" t="str">
            <v>YASMINA VERONICA ZAMORA PINARGOTE O DIANA ZAMBRANO_CONFINANSES SA</v>
          </cell>
          <cell r="L8141" t="str">
            <v>Calle 113 lados de urbanizacion Puerto del Sol pasando el coral</v>
          </cell>
        </row>
        <row r="8142">
          <cell r="A8142" t="str">
            <v>2490703</v>
          </cell>
          <cell r="B8142">
            <v>507704</v>
          </cell>
          <cell r="C8142" t="str">
            <v>2490703</v>
          </cell>
          <cell r="D8142" t="str">
            <v>MDELIVERY</v>
          </cell>
          <cell r="E8142" t="str">
            <v>DESPACHO</v>
          </cell>
          <cell r="F8142" t="str">
            <v>NORMAL</v>
          </cell>
          <cell r="G8142" t="str">
            <v>IC6305</v>
          </cell>
          <cell r="H8142">
            <v>44958</v>
          </cell>
          <cell r="I8142" t="str">
            <v>ENTREGADO</v>
          </cell>
          <cell r="J8142">
            <v>44959</v>
          </cell>
          <cell r="K8142" t="str">
            <v>MEJIA CALLE CARLOS LEONARDO O VICTOR ESPINOZA_CARLOS LEONARDO MEJIA CALLE</v>
          </cell>
          <cell r="L8142" t="str">
            <v>PADRE JULIO MATOVELLE Y LORENZO PIEDRA EDIFICIO ORDOBI</v>
          </cell>
        </row>
        <row r="8143">
          <cell r="A8143" t="str">
            <v>2490705</v>
          </cell>
          <cell r="B8143">
            <v>507705</v>
          </cell>
          <cell r="C8143" t="str">
            <v>2490705</v>
          </cell>
          <cell r="D8143" t="str">
            <v>MDELIVERY</v>
          </cell>
          <cell r="E8143" t="str">
            <v>DESPACHO</v>
          </cell>
          <cell r="F8143" t="str">
            <v>NORMAL</v>
          </cell>
          <cell r="G8143" t="str">
            <v>FT83368</v>
          </cell>
          <cell r="H8143">
            <v>44958</v>
          </cell>
          <cell r="I8143" t="str">
            <v>ENTREGADO</v>
          </cell>
          <cell r="J8143">
            <v>44959</v>
          </cell>
          <cell r="K8143" t="str">
            <v>MARCOS ANTONIO CHAVEZ MOREIRA_MARCOS ANTONIO CHAVEZ MOREIRA</v>
          </cell>
          <cell r="L8143" t="str">
            <v>GUAYAQUIL CALLE LIZARDO GARCIA ZORROSA COOP 17 DE SEPTIEMBRE MZ 3651 SOLAR 14 CASA DE DOS PISOS COLOR TERRACOTA PRIMER PISO SEGUNDO PISO SIN PINTAR REFERENCIA CERCA DE LA FRAGATA</v>
          </cell>
        </row>
        <row r="8144">
          <cell r="A8144" t="str">
            <v>2490706</v>
          </cell>
          <cell r="B8144">
            <v>507706</v>
          </cell>
          <cell r="C8144" t="str">
            <v>2490706</v>
          </cell>
          <cell r="D8144" t="str">
            <v>MDELIVERY</v>
          </cell>
          <cell r="E8144" t="str">
            <v>DESPACHO</v>
          </cell>
          <cell r="F8144" t="str">
            <v>NORMAL</v>
          </cell>
          <cell r="G8144" t="str">
            <v>031080002490706</v>
          </cell>
          <cell r="H8144">
            <v>44958</v>
          </cell>
          <cell r="I8144" t="str">
            <v>ENTREGADO</v>
          </cell>
          <cell r="J8144">
            <v>44959</v>
          </cell>
          <cell r="K8144" t="str">
            <v>ARMANDO MAGALLANES VICENTE_ARMANDO MAGALLANES VICENTE</v>
          </cell>
          <cell r="L8144" t="str">
            <v>FERROVIARIA 1 manzana 8 solar 15 casa un piso color melon</v>
          </cell>
        </row>
        <row r="8145">
          <cell r="A8145" t="str">
            <v>2490707</v>
          </cell>
          <cell r="B8145">
            <v>507707</v>
          </cell>
          <cell r="C8145" t="str">
            <v>2490707</v>
          </cell>
          <cell r="D8145" t="str">
            <v>MDELIVERY</v>
          </cell>
          <cell r="E8145" t="str">
            <v>DESPACHO</v>
          </cell>
          <cell r="F8145" t="str">
            <v>NORMAL</v>
          </cell>
          <cell r="G8145" t="str">
            <v>FT83407</v>
          </cell>
          <cell r="H8145">
            <v>44958</v>
          </cell>
          <cell r="I8145" t="str">
            <v>ENTREGADO</v>
          </cell>
          <cell r="J8145">
            <v>44959</v>
          </cell>
          <cell r="K8145" t="str">
            <v>GUAYTOSO AMAN JOSE DANIEL_GUAYTOSO AMAN JOSE DANIEL</v>
          </cell>
          <cell r="L8145" t="str">
            <v>SECTOR CHILLOGALLO BARRIO BUENAVENTURA CALLE OE14J Y CALLE S34Q NUMERO DE CASA S34912 DE DOS PISOS BLANCA ESQUINERA COMO REFERENCIA CERCA DE LA ILESISA TRES CUADRAS A MANO DERECHAS</v>
          </cell>
        </row>
        <row r="8146">
          <cell r="A8146" t="str">
            <v>2490710</v>
          </cell>
          <cell r="B8146">
            <v>507709</v>
          </cell>
          <cell r="C8146" t="str">
            <v>2490710</v>
          </cell>
          <cell r="D8146" t="str">
            <v>MDELIVERY</v>
          </cell>
          <cell r="E8146" t="str">
            <v>DESPACHO</v>
          </cell>
          <cell r="F8146" t="str">
            <v>NORMAL</v>
          </cell>
          <cell r="G8146" t="str">
            <v>031080002490710</v>
          </cell>
          <cell r="H8146">
            <v>44958</v>
          </cell>
          <cell r="I8146" t="str">
            <v>ENTREGADO</v>
          </cell>
          <cell r="J8146">
            <v>44959</v>
          </cell>
          <cell r="K8146" t="str">
            <v>LUIS NARCISO TELLO OSORIO O LUIS RAQUEL TELLO_LUIS NARCISO TELLO OSORIO</v>
          </cell>
          <cell r="L8146" t="str">
            <v>Barrio las Americas Venezuela y argentina CASA DE TRES PISOS COLOR BLANCAO</v>
          </cell>
        </row>
        <row r="8147">
          <cell r="A8147" t="str">
            <v>2490713</v>
          </cell>
          <cell r="B8147">
            <v>507710</v>
          </cell>
          <cell r="C8147" t="str">
            <v>2490713</v>
          </cell>
          <cell r="D8147" t="str">
            <v>MDELIVERY</v>
          </cell>
          <cell r="E8147" t="str">
            <v>DESPACHO</v>
          </cell>
          <cell r="F8147" t="str">
            <v>NORMAL</v>
          </cell>
          <cell r="G8147" t="str">
            <v>FT83405</v>
          </cell>
          <cell r="H8147">
            <v>44958</v>
          </cell>
          <cell r="I8147" t="str">
            <v>ENTREGADO</v>
          </cell>
          <cell r="J8147">
            <v>44963</v>
          </cell>
          <cell r="K8147" t="str">
            <v>JORGE LEONIDAS ENDARA CAISAGUANO O SILVANA PINO_JORGE LEONIDAS ENDARA CAISAGUANO</v>
          </cell>
          <cell r="L8147" t="str">
            <v>PARROQUIA SANGOLQUI BARRIO SAN VICENTE CALLE INES GANGOTENA Y CHILA LOTE 85 CASA DE COLOR BLANCA DE 1 PISO A UNA CUADRA DE LA IGLESIA DE SAN VICENTE ENTREGAR A SILVANA PINO</v>
          </cell>
        </row>
        <row r="8148">
          <cell r="A8148" t="str">
            <v>2490714</v>
          </cell>
          <cell r="B8148">
            <v>507711</v>
          </cell>
          <cell r="C8148" t="str">
            <v>2490714</v>
          </cell>
          <cell r="D8148" t="str">
            <v>MDELIVERY</v>
          </cell>
          <cell r="E8148" t="str">
            <v>DESPACHO</v>
          </cell>
          <cell r="F8148" t="str">
            <v>NORMAL</v>
          </cell>
          <cell r="G8148" t="str">
            <v>FT83366</v>
          </cell>
          <cell r="H8148">
            <v>44958</v>
          </cell>
          <cell r="I8148" t="str">
            <v>ENTREGADO</v>
          </cell>
          <cell r="J8148">
            <v>44959</v>
          </cell>
          <cell r="K8148" t="str">
            <v xml:space="preserve"> FREDD DUMAR ZAMORA NARVAEZ O FANNY GARCIA_ FREDD DUMAR ZAMORA NARVAEZ</v>
          </cell>
          <cell r="L8148" t="str">
            <v xml:space="preserve">AVENIDA FRANCISCO DE ORELLANA ALBORADA 13AVA ETAPA MZ A4 SOLA 3 CASA 2 PISOS PORTON VERDE CASA UBICADA ENTRE LA GASOLINERA Y MATERIAS DE CONSTRUCCION </v>
          </cell>
        </row>
        <row r="8149">
          <cell r="A8149" t="str">
            <v>2490715</v>
          </cell>
          <cell r="B8149">
            <v>507712</v>
          </cell>
          <cell r="C8149" t="str">
            <v>2490715</v>
          </cell>
          <cell r="D8149" t="str">
            <v>MDELIVERY</v>
          </cell>
          <cell r="E8149" t="str">
            <v>DESPACHO</v>
          </cell>
          <cell r="F8149" t="str">
            <v>NORMAL</v>
          </cell>
          <cell r="G8149" t="str">
            <v>031080002490715</v>
          </cell>
          <cell r="H8149">
            <v>44958</v>
          </cell>
          <cell r="I8149" t="str">
            <v>DEVOLUCION_EN_PROCESO</v>
          </cell>
          <cell r="J8149">
            <v>44970</v>
          </cell>
          <cell r="K8149" t="str">
            <v>LENNIS EDMUNDO ARROYO SOTO O LUGERIO ERAZO_LENNIS EDMUNDO ARROYO SOTO</v>
          </cell>
          <cell r="L8149" t="str">
            <v>SAN LORENZO Diagonal a la entrada del comenterio Casa de tres pisos mixta entrando al comenterio cuatro casas antes de la puerta a mano derecha</v>
          </cell>
        </row>
        <row r="8150">
          <cell r="A8150" t="str">
            <v>2490716</v>
          </cell>
          <cell r="B8150">
            <v>507713</v>
          </cell>
          <cell r="C8150" t="str">
            <v>2490716</v>
          </cell>
          <cell r="D8150" t="str">
            <v>MDELIVERY</v>
          </cell>
          <cell r="E8150" t="str">
            <v>DESPACHO</v>
          </cell>
          <cell r="F8150" t="str">
            <v>NORMAL</v>
          </cell>
          <cell r="G8150" t="str">
            <v>031080002490716</v>
          </cell>
          <cell r="H8150">
            <v>44958</v>
          </cell>
          <cell r="I8150" t="str">
            <v>ENTREGADO</v>
          </cell>
          <cell r="J8150">
            <v>44959</v>
          </cell>
          <cell r="K8150" t="str">
            <v>MIGUEL EDUARDO MEDINA RODRIGUEZ O KEYLA GAONA SALAS_MIGUEL EDUARDO MEDINA RODRIGUEZ</v>
          </cell>
          <cell r="L8150" t="str">
            <v>SIXTO DURAN BALLEN Y 30 DE AGOSTO FRENTE AL EDIFICIO DE LA Judicatura de la niNez y Adolescencia</v>
          </cell>
        </row>
        <row r="8151">
          <cell r="A8151" t="str">
            <v>2490587</v>
          </cell>
          <cell r="B8151">
            <v>507644</v>
          </cell>
          <cell r="C8151" t="str">
            <v>2490587</v>
          </cell>
          <cell r="D8151" t="str">
            <v>MDELIVERY</v>
          </cell>
          <cell r="E8151" t="str">
            <v>DESPACHO</v>
          </cell>
          <cell r="F8151" t="str">
            <v>EXPRESS</v>
          </cell>
          <cell r="G8151" t="str">
            <v>FTR45949</v>
          </cell>
          <cell r="H8151">
            <v>44958</v>
          </cell>
          <cell r="I8151" t="str">
            <v>ENTREGADO</v>
          </cell>
          <cell r="J8151">
            <v>44959</v>
          </cell>
          <cell r="K8151" t="str">
            <v xml:space="preserve">JOHANNA PACHECO_FASTLINECAR S A </v>
          </cell>
          <cell r="L8151" t="str">
            <v>Mariano Pastor Oe8 47 y Domingo Espinar</v>
          </cell>
        </row>
        <row r="8152">
          <cell r="A8152" t="str">
            <v>2490610</v>
          </cell>
          <cell r="B8152">
            <v>507645</v>
          </cell>
          <cell r="C8152" t="str">
            <v>2490610</v>
          </cell>
          <cell r="D8152" t="str">
            <v>MDELIVERY</v>
          </cell>
          <cell r="E8152" t="str">
            <v>DESPACHO</v>
          </cell>
          <cell r="F8152" t="str">
            <v>EXPRESS</v>
          </cell>
          <cell r="G8152" t="str">
            <v>FTR45951</v>
          </cell>
          <cell r="H8152">
            <v>44958</v>
          </cell>
          <cell r="I8152" t="str">
            <v>ENTREGADO</v>
          </cell>
          <cell r="J8152">
            <v>44958</v>
          </cell>
          <cell r="K8152" t="str">
            <v>ANOYKAR ASTOR_RAMON ANTONIO ZAMBRANO ARMIJOS</v>
          </cell>
          <cell r="L8152" t="str">
            <v>MARIANA DE JESUS CALLE VANCOUVER CON ITALIA EDIF GARCIAS BUENO</v>
          </cell>
        </row>
        <row r="8153">
          <cell r="A8153" t="str">
            <v>2490611</v>
          </cell>
          <cell r="B8153">
            <v>507646</v>
          </cell>
          <cell r="C8153" t="str">
            <v>2490611</v>
          </cell>
          <cell r="D8153" t="str">
            <v>MDELIVERY</v>
          </cell>
          <cell r="E8153" t="str">
            <v>DESPACHO</v>
          </cell>
          <cell r="F8153" t="str">
            <v>EXPRESS</v>
          </cell>
          <cell r="G8153" t="str">
            <v>FTR45947</v>
          </cell>
          <cell r="H8153">
            <v>44958</v>
          </cell>
          <cell r="I8153" t="str">
            <v>ENTREGADO</v>
          </cell>
          <cell r="J8153">
            <v>44958</v>
          </cell>
          <cell r="K8153" t="str">
            <v>ANOYKAR ASTOR_EDIXON JOSE SIMANCAS FERNANDEZ</v>
          </cell>
          <cell r="L8153" t="str">
            <v>MARIANA DE JESUS CALLE VANCOUVER CON ITALIA EDIF GARCIAS BUENO</v>
          </cell>
        </row>
        <row r="8154">
          <cell r="A8154" t="str">
            <v>2490636</v>
          </cell>
          <cell r="B8154">
            <v>507647</v>
          </cell>
          <cell r="C8154" t="str">
            <v>2490636</v>
          </cell>
          <cell r="D8154" t="str">
            <v>MDELIVERY</v>
          </cell>
          <cell r="E8154" t="str">
            <v>DESPACHO</v>
          </cell>
          <cell r="F8154" t="str">
            <v>EXPRESS</v>
          </cell>
          <cell r="G8154" t="str">
            <v>FTR45946</v>
          </cell>
          <cell r="H8154">
            <v>44958</v>
          </cell>
          <cell r="I8154" t="str">
            <v>ENTREGADO</v>
          </cell>
          <cell r="J8154">
            <v>44958</v>
          </cell>
          <cell r="K8154" t="str">
            <v>PILAR LOZANO_ATILIO ROBERTO LAVIN DIAZ</v>
          </cell>
          <cell r="L8154" t="str">
            <v>JAPON N32 57 Y NACIONES UNIDAS TORRES DE INAQUITO TORRE E DPTO 1301</v>
          </cell>
        </row>
        <row r="8155">
          <cell r="A8155" t="str">
            <v>2490637</v>
          </cell>
          <cell r="B8155">
            <v>507648</v>
          </cell>
          <cell r="C8155" t="str">
            <v>2490637</v>
          </cell>
          <cell r="D8155" t="str">
            <v>MDELIVERY</v>
          </cell>
          <cell r="E8155" t="str">
            <v>DESPACHO</v>
          </cell>
          <cell r="F8155" t="str">
            <v>EXPRESS</v>
          </cell>
          <cell r="G8155" t="str">
            <v>FTR45950</v>
          </cell>
          <cell r="H8155">
            <v>44958</v>
          </cell>
          <cell r="I8155" t="str">
            <v>ENTREGADO</v>
          </cell>
          <cell r="J8155">
            <v>44959</v>
          </cell>
          <cell r="K8155" t="str">
            <v>MARIA CRISTINA GARCIA_ASOCIACION DE EMPLEADOS DE LA SUPERINTENDENCIA DE COMPANIAS</v>
          </cell>
          <cell r="L8155" t="str">
            <v>AV RAMON ROCA 660 Y AMAZONAS SUPERINTENDENCIA DE COMPANIAS DEJAR EL EQUIPOS EN LA ASOCIACIoN PARTE DE ATRaS DEL EDIFICIO</v>
          </cell>
        </row>
        <row r="8156">
          <cell r="A8156" t="str">
            <v>2490638</v>
          </cell>
          <cell r="B8156">
            <v>507649</v>
          </cell>
          <cell r="C8156" t="str">
            <v>2490638</v>
          </cell>
          <cell r="D8156" t="str">
            <v>MDELIVERY</v>
          </cell>
          <cell r="E8156" t="str">
            <v>DESPACHO</v>
          </cell>
          <cell r="F8156" t="str">
            <v>EXPRESS</v>
          </cell>
          <cell r="G8156" t="str">
            <v>FTR45968</v>
          </cell>
          <cell r="H8156">
            <v>44958</v>
          </cell>
          <cell r="I8156" t="str">
            <v>ENTREGADO</v>
          </cell>
          <cell r="J8156">
            <v>44958</v>
          </cell>
          <cell r="K8156" t="str">
            <v>CRISTIAN PAREDES_DINERS CLUB DEL ECUADOR S A SOCIEDAD FINANCIERA</v>
          </cell>
          <cell r="L8156" t="str">
            <v>Amazonas y Pereira Matriz Banco Pichincha Av Piso 7</v>
          </cell>
        </row>
        <row r="8157">
          <cell r="A8157" t="str">
            <v>2490639</v>
          </cell>
          <cell r="B8157">
            <v>507650</v>
          </cell>
          <cell r="C8157" t="str">
            <v>2490639</v>
          </cell>
          <cell r="D8157" t="str">
            <v>MDELIVERY</v>
          </cell>
          <cell r="E8157" t="str">
            <v>DESPACHO</v>
          </cell>
          <cell r="F8157" t="str">
            <v>EXPRESS</v>
          </cell>
          <cell r="G8157" t="str">
            <v>FTR45967</v>
          </cell>
          <cell r="H8157">
            <v>44958</v>
          </cell>
          <cell r="I8157" t="str">
            <v>ENTREGADO</v>
          </cell>
          <cell r="J8157">
            <v>44958</v>
          </cell>
          <cell r="K8157" t="str">
            <v>Mary Morillo_CORPORACION PARA EL DESARROLLO DE LA EDUCACION UNIVERSITARIA</v>
          </cell>
          <cell r="L8157" t="str">
            <v>Ruiz de Castilla 763 Andagoya Ed Expocolor Piso 1</v>
          </cell>
        </row>
        <row r="8158">
          <cell r="A8158" t="str">
            <v>2490644</v>
          </cell>
          <cell r="B8158">
            <v>507651</v>
          </cell>
          <cell r="C8158" t="str">
            <v>2490644</v>
          </cell>
          <cell r="D8158" t="str">
            <v>MDELIVERY</v>
          </cell>
          <cell r="E8158" t="str">
            <v>DESPACHO</v>
          </cell>
          <cell r="F8158" t="str">
            <v>EXPRESS</v>
          </cell>
          <cell r="G8158" t="str">
            <v>FTR45948</v>
          </cell>
          <cell r="H8158">
            <v>44958</v>
          </cell>
          <cell r="I8158" t="str">
            <v>ENTREGADO</v>
          </cell>
          <cell r="J8158">
            <v>44958</v>
          </cell>
          <cell r="K8158" t="str">
            <v>LENIN GUAMAN_CARLOS MOISES GUERRERO ESCALA</v>
          </cell>
          <cell r="L8158" t="str">
            <v>TORIBIO MONTES Y DANIEL HIDALGO CASA N27 07</v>
          </cell>
        </row>
        <row r="8159">
          <cell r="A8159" t="str">
            <v>2490647</v>
          </cell>
          <cell r="B8159">
            <v>507652</v>
          </cell>
          <cell r="C8159" t="str">
            <v>2490647</v>
          </cell>
          <cell r="D8159" t="str">
            <v>MDELIVERY</v>
          </cell>
          <cell r="E8159" t="str">
            <v>DESPACHO</v>
          </cell>
          <cell r="F8159" t="str">
            <v>EXPRESS</v>
          </cell>
          <cell r="G8159" t="str">
            <v>FTR45945</v>
          </cell>
          <cell r="H8159">
            <v>44958</v>
          </cell>
          <cell r="I8159" t="str">
            <v>ENTREGADO</v>
          </cell>
          <cell r="J8159">
            <v>44958</v>
          </cell>
          <cell r="K8159" t="str">
            <v>MYRIAM DEL CARMEN GAVILANEZ ESPINEL_MYRIAM DEL CARMEN GAVILANEZ ESPINEL</v>
          </cell>
          <cell r="L8159" t="str">
            <v xml:space="preserve">ACCION CIVICA E6 40 Y VILLAN CASA DE 2 PISOS COLOR BEIGE CON PUERTAS DE GARAGE BLANCAS </v>
          </cell>
        </row>
        <row r="8160">
          <cell r="A8160" t="str">
            <v>2490651</v>
          </cell>
          <cell r="B8160">
            <v>507653</v>
          </cell>
          <cell r="C8160" t="str">
            <v>2490651</v>
          </cell>
          <cell r="D8160" t="str">
            <v>MDELIVERY</v>
          </cell>
          <cell r="E8160" t="str">
            <v>DESPACHO</v>
          </cell>
          <cell r="F8160" t="str">
            <v>EXPRESS</v>
          </cell>
          <cell r="G8160" t="str">
            <v>FTR45956</v>
          </cell>
          <cell r="H8160">
            <v>44958</v>
          </cell>
          <cell r="I8160" t="str">
            <v>ENTREGADO</v>
          </cell>
          <cell r="J8160">
            <v>44958</v>
          </cell>
          <cell r="K8160" t="str">
            <v>Juan Pablo Ortiz_CONSORCIO DEL PICHINCHA S A CONDELPI</v>
          </cell>
          <cell r="L8160" t="str">
            <v>PICHINCHA QUITO Av Gonzalez Suarez N32 346 y CoruNa no aplica</v>
          </cell>
        </row>
        <row r="8161">
          <cell r="A8161" t="str">
            <v>2490659</v>
          </cell>
          <cell r="B8161">
            <v>507654</v>
          </cell>
          <cell r="C8161" t="str">
            <v>2490659</v>
          </cell>
          <cell r="D8161" t="str">
            <v>MDELIVERY</v>
          </cell>
          <cell r="E8161" t="str">
            <v>DESPACHO</v>
          </cell>
          <cell r="F8161" t="str">
            <v>EXPRESS</v>
          </cell>
          <cell r="G8161" t="str">
            <v>FTR45955</v>
          </cell>
          <cell r="H8161">
            <v>44958</v>
          </cell>
          <cell r="I8161" t="str">
            <v>ENTREGADO</v>
          </cell>
          <cell r="J8161">
            <v>44958</v>
          </cell>
          <cell r="K8161" t="str">
            <v>Roberto Varela_EMPRESA PuBLICA METROPOLITANA DE LOGiSTICA PARA LA SEGURIDAD Y CONVIVENCIA CIUDADANA EMSEGURIDAD Q</v>
          </cell>
          <cell r="L8161" t="str">
            <v xml:space="preserve"> Calle Espejo entre Flores y Guayaquil diagonal al Teatro Bolivar </v>
          </cell>
        </row>
        <row r="8162">
          <cell r="A8162" t="str">
            <v>2490695</v>
          </cell>
          <cell r="B8162">
            <v>507655</v>
          </cell>
          <cell r="C8162" t="str">
            <v>2490695</v>
          </cell>
          <cell r="D8162" t="str">
            <v>MDELIVERY</v>
          </cell>
          <cell r="E8162" t="str">
            <v>DESPACHO</v>
          </cell>
          <cell r="F8162" t="str">
            <v>EXPRESS</v>
          </cell>
          <cell r="G8162" t="str">
            <v>FTR45969</v>
          </cell>
          <cell r="H8162">
            <v>44958</v>
          </cell>
          <cell r="I8162" t="str">
            <v>ENTREGADO</v>
          </cell>
          <cell r="J8162">
            <v>44958</v>
          </cell>
          <cell r="K8162" t="str">
            <v>Emily Martinez o Joymar rodriguez_Emily Miroslava Martinez Paraco</v>
          </cell>
          <cell r="L8162" t="str">
            <v xml:space="preserve"> Av Eloy Alfaro N 21 29 y Av 6 de Diciembre Edificio Monasterio Plaza Quito piso 7 oficina 702 </v>
          </cell>
        </row>
        <row r="8163">
          <cell r="A8163" t="str">
            <v>2490696</v>
          </cell>
          <cell r="B8163">
            <v>507656</v>
          </cell>
          <cell r="C8163" t="str">
            <v>2490696</v>
          </cell>
          <cell r="D8163" t="str">
            <v>MDELIVERY</v>
          </cell>
          <cell r="E8163" t="str">
            <v>DESPACHO</v>
          </cell>
          <cell r="F8163" t="str">
            <v>EXPRESS</v>
          </cell>
          <cell r="G8163" t="str">
            <v>FTR45975</v>
          </cell>
          <cell r="H8163">
            <v>44958</v>
          </cell>
          <cell r="I8163" t="str">
            <v>ENTREGADO</v>
          </cell>
          <cell r="J8163">
            <v>44958</v>
          </cell>
          <cell r="K8163" t="str">
            <v>LUIS GERARDO CADENA AYALA O NATHALIA CARDENAS_LUIS GERARDO CADENA AYALA</v>
          </cell>
          <cell r="L8163" t="str">
            <v>SAN FRANCISCO Y MARIANO ECHEVERRIA oe2 36</v>
          </cell>
        </row>
        <row r="8164">
          <cell r="A8164" t="str">
            <v>2490701</v>
          </cell>
          <cell r="B8164">
            <v>507658</v>
          </cell>
          <cell r="C8164" t="str">
            <v>2490701</v>
          </cell>
          <cell r="D8164" t="str">
            <v>MDELIVERY</v>
          </cell>
          <cell r="E8164" t="str">
            <v>DESPACHO</v>
          </cell>
          <cell r="F8164" t="str">
            <v>EXPRESS</v>
          </cell>
          <cell r="G8164" t="str">
            <v>FTR45965</v>
          </cell>
          <cell r="H8164">
            <v>44958</v>
          </cell>
          <cell r="I8164" t="str">
            <v>ENTREGADO</v>
          </cell>
          <cell r="J8164">
            <v>44958</v>
          </cell>
          <cell r="K8164" t="str">
            <v xml:space="preserve">MARCELO MENA O EDDY VILLAMAR_ARTE Y PISOS CIA LTDA </v>
          </cell>
          <cell r="L8164" t="str">
            <v>AMAZONAS N36 177 Y NACIONES UNIDAS Edificio Unicornio Piso 14 Oficina 1408</v>
          </cell>
        </row>
        <row r="8165">
          <cell r="A8165" t="str">
            <v>2490709</v>
          </cell>
          <cell r="B8165">
            <v>507659</v>
          </cell>
          <cell r="C8165" t="str">
            <v>2490709</v>
          </cell>
          <cell r="D8165" t="str">
            <v>MDELIVERY</v>
          </cell>
          <cell r="E8165" t="str">
            <v>DESPACHO</v>
          </cell>
          <cell r="F8165" t="str">
            <v>EXPRESS</v>
          </cell>
          <cell r="G8165" t="str">
            <v>FTR45972</v>
          </cell>
          <cell r="H8165">
            <v>44958</v>
          </cell>
          <cell r="I8165" t="str">
            <v>ENTREGADO</v>
          </cell>
          <cell r="J8165">
            <v>44958</v>
          </cell>
          <cell r="K8165" t="str">
            <v>EDISON PAULINO SALAZAR ANDRADE O MICAELA HUERA_EDISON PAULINO SALAZAR ANDRADE</v>
          </cell>
          <cell r="L8165" t="str">
            <v>agoyan y garcia moreno a 2 casa de la escuela inty raymi sector panecillo</v>
          </cell>
        </row>
        <row r="8166">
          <cell r="A8166" t="str">
            <v>2490712</v>
          </cell>
          <cell r="B8166">
            <v>507660</v>
          </cell>
          <cell r="C8166" t="str">
            <v>2490712</v>
          </cell>
          <cell r="D8166" t="str">
            <v>MDELIVERY</v>
          </cell>
          <cell r="E8166" t="str">
            <v>DESPACHO</v>
          </cell>
          <cell r="F8166" t="str">
            <v>EXPRESS</v>
          </cell>
          <cell r="G8166" t="str">
            <v>FTR45963</v>
          </cell>
          <cell r="H8166">
            <v>44958</v>
          </cell>
          <cell r="I8166" t="str">
            <v>ENTREGADO</v>
          </cell>
          <cell r="J8166">
            <v>44958</v>
          </cell>
          <cell r="K8166" t="str">
            <v>MARCELA FERNANDA SOSA PAEZ O CHRISTIAN SALAZAR_MARCELA FERNANDA SOSA PAEZ</v>
          </cell>
          <cell r="L8166" t="str">
            <v>Coop Eloy Alfaro Eden del valle S5A E18 98 E18 frente a la conexion chocolate Ecuador cerca del Restaurante Aji panca Casa color tomate porton verde PUENGASI Quito</v>
          </cell>
        </row>
        <row r="8167">
          <cell r="A8167" t="str">
            <v>2490735</v>
          </cell>
          <cell r="B8167">
            <v>507661</v>
          </cell>
          <cell r="C8167" t="str">
            <v>2490735</v>
          </cell>
          <cell r="D8167" t="str">
            <v>MDELIVERY</v>
          </cell>
          <cell r="E8167" t="str">
            <v>DESPACHO</v>
          </cell>
          <cell r="F8167" t="str">
            <v>EXPRESS</v>
          </cell>
          <cell r="G8167" t="str">
            <v>FTR45973</v>
          </cell>
          <cell r="H8167">
            <v>44958</v>
          </cell>
          <cell r="I8167" t="str">
            <v>ENTREGADO</v>
          </cell>
          <cell r="J8167">
            <v>44958</v>
          </cell>
          <cell r="K8167" t="str">
            <v xml:space="preserve">MELVIN SAENZ_QUIFATEX S A </v>
          </cell>
          <cell r="L8167" t="str">
            <v>LIBERTADOR OE5 317 Y EUGENIO MORENO SECTOR COTOCOLLAO CASA DE DOS PISOS COLOR PLOMO</v>
          </cell>
        </row>
        <row r="8168">
          <cell r="A8168" t="str">
            <v>2490772</v>
          </cell>
          <cell r="B8168">
            <v>507662</v>
          </cell>
          <cell r="C8168" t="str">
            <v>2490772</v>
          </cell>
          <cell r="D8168" t="str">
            <v>MDELIVERY</v>
          </cell>
          <cell r="E8168" t="str">
            <v>DESPACHO</v>
          </cell>
          <cell r="F8168" t="str">
            <v>EXPRESS</v>
          </cell>
          <cell r="G8168" t="str">
            <v>FTR45966</v>
          </cell>
          <cell r="H8168">
            <v>44958</v>
          </cell>
          <cell r="I8168" t="str">
            <v>ENTREGADO</v>
          </cell>
          <cell r="J8168">
            <v>44958</v>
          </cell>
          <cell r="K8168" t="str">
            <v>JEFFERSON VEGA FERNANDO PINZON RECEPCION_Laboratorios Bago del Ecuador S A</v>
          </cell>
          <cell r="L8168" t="str">
            <v>AV 12 de Octubre E10 80 y Lizardo Garcia Edificio Alto Aragon P B Frente Supermaxi 12 de Oct</v>
          </cell>
        </row>
        <row r="8169">
          <cell r="A8169" t="str">
            <v>2490585</v>
          </cell>
          <cell r="B8169">
            <v>507663</v>
          </cell>
          <cell r="C8169" t="str">
            <v>2490585</v>
          </cell>
          <cell r="D8169" t="str">
            <v>MDELIVERY</v>
          </cell>
          <cell r="E8169" t="str">
            <v>DESPACHO</v>
          </cell>
          <cell r="F8169" t="str">
            <v>NORMAL</v>
          </cell>
          <cell r="G8169" t="str">
            <v>031080002490585</v>
          </cell>
          <cell r="H8169">
            <v>44958</v>
          </cell>
          <cell r="I8169" t="str">
            <v>ENTREGADO</v>
          </cell>
          <cell r="J8169">
            <v>44959</v>
          </cell>
          <cell r="K8169" t="str">
            <v>Jasson Yagual_APRACOM S A</v>
          </cell>
          <cell r="L8169" t="str">
            <v xml:space="preserve"> GUAYAS DURAN Km 4 5 via Duran N A Tambo plaza Sai Baba bodegas Apracom </v>
          </cell>
        </row>
        <row r="8170">
          <cell r="A8170" t="str">
            <v>2490590</v>
          </cell>
          <cell r="B8170">
            <v>507664</v>
          </cell>
          <cell r="C8170" t="str">
            <v>2490590</v>
          </cell>
          <cell r="D8170" t="str">
            <v>MDELIVERY</v>
          </cell>
          <cell r="E8170" t="str">
            <v>DESPACHO</v>
          </cell>
          <cell r="F8170" t="str">
            <v>NORMAL</v>
          </cell>
          <cell r="G8170" t="str">
            <v>FT83346</v>
          </cell>
          <cell r="H8170">
            <v>44958</v>
          </cell>
          <cell r="I8170" t="str">
            <v>ENTREGADO</v>
          </cell>
          <cell r="J8170">
            <v>44959</v>
          </cell>
          <cell r="K8170" t="str">
            <v>RUIZ MONCAYO RONALD ARTURO_RUIZ MONCAYO RONALD ARTURO</v>
          </cell>
          <cell r="L8170" t="str">
            <v>SAMBORONDON CDLA SAMBOCITY ETAPA MANHATTAN PARK MZ 1 VLL 14 REF CASA 2 PISOS BLANCO ANUNCIARSE EN GARITA</v>
          </cell>
        </row>
        <row r="8171">
          <cell r="A8171" t="str">
            <v>2490591</v>
          </cell>
          <cell r="B8171">
            <v>507665</v>
          </cell>
          <cell r="C8171" t="str">
            <v>2490591</v>
          </cell>
          <cell r="D8171" t="str">
            <v>MDELIVERY</v>
          </cell>
          <cell r="E8171" t="str">
            <v>DESPACHO</v>
          </cell>
          <cell r="F8171" t="str">
            <v>NORMAL</v>
          </cell>
          <cell r="G8171" t="str">
            <v>FT83409</v>
          </cell>
          <cell r="H8171">
            <v>44958</v>
          </cell>
          <cell r="I8171" t="str">
            <v>ENTREGADO</v>
          </cell>
          <cell r="J8171">
            <v>44959</v>
          </cell>
          <cell r="K8171" t="str">
            <v xml:space="preserve">Ing Grace Carrera_PRODUTECNICA S A </v>
          </cell>
          <cell r="L8171" t="str">
            <v xml:space="preserve"> instalaciones de Produtecnica S A Calle Bartolome Sanchez N74 289 y Joaquin Mancheno En Quito por el terminal terrestre de Carcelen </v>
          </cell>
        </row>
        <row r="8172">
          <cell r="A8172" t="str">
            <v>2490593</v>
          </cell>
          <cell r="B8172">
            <v>507666</v>
          </cell>
          <cell r="C8172" t="str">
            <v>2490593</v>
          </cell>
          <cell r="D8172" t="str">
            <v>MDELIVERY</v>
          </cell>
          <cell r="E8172" t="str">
            <v>DESPACHO</v>
          </cell>
          <cell r="F8172" t="str">
            <v>NORMAL</v>
          </cell>
          <cell r="G8172" t="str">
            <v>FT83358</v>
          </cell>
          <cell r="H8172">
            <v>44958</v>
          </cell>
          <cell r="I8172" t="str">
            <v>ENTREGADO</v>
          </cell>
          <cell r="J8172">
            <v>44959</v>
          </cell>
          <cell r="K8172" t="str">
            <v>JONATHAN BOLIVAR BRICIO MORAN_BANCO GUAYAQUIL</v>
          </cell>
          <cell r="L8172" t="str">
            <v>GUAYAS GUAYAQUIL PICHINCHA 105 107 P YCAZA MATRIZ BANCO GUAYAQUIL</v>
          </cell>
        </row>
        <row r="8173">
          <cell r="A8173" t="str">
            <v>2490594</v>
          </cell>
          <cell r="B8173">
            <v>507667</v>
          </cell>
          <cell r="C8173" t="str">
            <v>2490594</v>
          </cell>
          <cell r="D8173" t="str">
            <v>MDELIVERY</v>
          </cell>
          <cell r="E8173" t="str">
            <v>DESPACHO</v>
          </cell>
          <cell r="F8173" t="str">
            <v>NORMAL</v>
          </cell>
          <cell r="G8173" t="str">
            <v>IC6300</v>
          </cell>
          <cell r="H8173">
            <v>44958</v>
          </cell>
          <cell r="I8173" t="str">
            <v>ENTREGADO</v>
          </cell>
          <cell r="J8173">
            <v>44959</v>
          </cell>
          <cell r="K8173" t="str">
            <v>EDUARDO AVILA_COMITE DE EMPRESA DE IMPORTADORA TOMEBAMBA</v>
          </cell>
          <cell r="L8173" t="str">
            <v>AV ESPANA Y GIL RAMIREZ OFICINAS IMPORTADORA TOMEBAMBA CUENCA AZUAY</v>
          </cell>
        </row>
        <row r="8174">
          <cell r="A8174" t="str">
            <v>2490595</v>
          </cell>
          <cell r="B8174">
            <v>507668</v>
          </cell>
          <cell r="C8174" t="str">
            <v>2490595</v>
          </cell>
          <cell r="D8174" t="str">
            <v>MDELIVERY</v>
          </cell>
          <cell r="E8174" t="str">
            <v>DESPACHO</v>
          </cell>
          <cell r="F8174" t="str">
            <v>NORMAL</v>
          </cell>
          <cell r="G8174" t="str">
            <v>FT83356</v>
          </cell>
          <cell r="H8174">
            <v>44958</v>
          </cell>
          <cell r="I8174" t="str">
            <v>ENTREGADO</v>
          </cell>
          <cell r="J8174">
            <v>44959</v>
          </cell>
          <cell r="K8174" t="str">
            <v>FERNANDO JAVIER AVILA HUACON_FERNANDO JAVIER AVILA HUACON</v>
          </cell>
          <cell r="L8174" t="str">
            <v xml:space="preserve"> SUR COOPERATIVA SANTIAGUITO DE ROLDOS MZ 1235 SOLAR 6 </v>
          </cell>
        </row>
        <row r="8175">
          <cell r="A8175" t="str">
            <v>2490596</v>
          </cell>
          <cell r="B8175">
            <v>507669</v>
          </cell>
          <cell r="C8175" t="str">
            <v>2490596</v>
          </cell>
          <cell r="D8175" t="str">
            <v>MDELIVERY</v>
          </cell>
          <cell r="E8175" t="str">
            <v>DESPACHO</v>
          </cell>
          <cell r="F8175" t="str">
            <v>NORMAL</v>
          </cell>
          <cell r="G8175" t="str">
            <v>FT83359</v>
          </cell>
          <cell r="H8175">
            <v>44958</v>
          </cell>
          <cell r="I8175" t="str">
            <v>ENTREGADO</v>
          </cell>
          <cell r="J8175">
            <v>44959</v>
          </cell>
          <cell r="K8175" t="str">
            <v>HENRY GIOVANNY TORRES MUNOZ_HENRY GIOVANNY TORRES MUNOZ</v>
          </cell>
          <cell r="L8175" t="str">
            <v xml:space="preserve"> SUR GUASMO NORTE DIAGONAL A GASOLINERA MOBIL CALLE GALO PLAZA LASO COOPERATIVA RIVERA DEL GUAYAS MZ 1 SOLAR 2 </v>
          </cell>
        </row>
        <row r="8176">
          <cell r="A8176" t="str">
            <v>2490597</v>
          </cell>
          <cell r="B8176">
            <v>507670</v>
          </cell>
          <cell r="C8176" t="str">
            <v>2490597</v>
          </cell>
          <cell r="D8176" t="str">
            <v>MDELIVERY</v>
          </cell>
          <cell r="E8176" t="str">
            <v>DESPACHO</v>
          </cell>
          <cell r="F8176" t="str">
            <v>NORMAL</v>
          </cell>
          <cell r="G8176" t="str">
            <v>FT83412</v>
          </cell>
          <cell r="H8176">
            <v>44958</v>
          </cell>
          <cell r="I8176" t="str">
            <v>ENTREGADO</v>
          </cell>
          <cell r="J8176">
            <v>44959</v>
          </cell>
          <cell r="K8176" t="str">
            <v>GABRIELA TUAREZ_ PICHINCHA SISTEMAS ACOVI CA</v>
          </cell>
          <cell r="L8176" t="str">
            <v>Bogota OE 1 33 y Av 10 de Agosto Primer Piso</v>
          </cell>
        </row>
        <row r="8177">
          <cell r="A8177" t="str">
            <v>2490599</v>
          </cell>
          <cell r="B8177">
            <v>507671</v>
          </cell>
          <cell r="C8177" t="str">
            <v>2490599</v>
          </cell>
          <cell r="D8177" t="str">
            <v>MDELIVERY</v>
          </cell>
          <cell r="E8177" t="str">
            <v>DESPACHO</v>
          </cell>
          <cell r="F8177" t="str">
            <v>NORMAL</v>
          </cell>
          <cell r="G8177" t="str">
            <v>FT83341</v>
          </cell>
          <cell r="H8177">
            <v>44958</v>
          </cell>
          <cell r="I8177" t="str">
            <v>ENTREGADO</v>
          </cell>
          <cell r="J8177">
            <v>44959</v>
          </cell>
          <cell r="K8177" t="str">
            <v>Joseline Garcia_ASOCIACION DE EMPLEADOS DE LA CORPORACION FINANCIE</v>
          </cell>
          <cell r="L8177" t="str">
            <v xml:space="preserve"> GUAYAS GUAYAQUIL v 9 de Octubre Edificio CFN Pichincha Frente a Registro Civil </v>
          </cell>
        </row>
        <row r="8178">
          <cell r="A8178" t="str">
            <v>26606</v>
          </cell>
          <cell r="B8178">
            <v>507640</v>
          </cell>
          <cell r="C8178" t="str">
            <v>26606</v>
          </cell>
          <cell r="D8178" t="str">
            <v>CARESTINO</v>
          </cell>
          <cell r="E8178" t="str">
            <v>DESPACHO</v>
          </cell>
          <cell r="G8178" t="str">
            <v>031002004228390</v>
          </cell>
          <cell r="H8178">
            <v>44958</v>
          </cell>
          <cell r="I8178" t="str">
            <v>ENTREGADO</v>
          </cell>
          <cell r="J8178">
            <v>44959</v>
          </cell>
          <cell r="K8178" t="str">
            <v>MELLSENDA YANEZ</v>
          </cell>
          <cell r="L8178" t="str">
            <v>CALLE DE LAS GAVIOTAS Y DE LO COLIBRIES LOTE 27, EDIFICIO GAVIOTA DPTO 105. URBANIZACION LA CATOLICA. SAN JUAN CUMBAYA LOTE 23 PISO/DPTO: 105. ENTRE URBANIZACION LA CATOLICA - DIAGONAL AL COLEGIO CUMB</v>
          </cell>
        </row>
        <row r="8179">
          <cell r="A8179" t="str">
            <v>26613</v>
          </cell>
          <cell r="B8179">
            <v>507641</v>
          </cell>
          <cell r="C8179" t="str">
            <v>26613</v>
          </cell>
          <cell r="D8179" t="str">
            <v>CARESTINO</v>
          </cell>
          <cell r="E8179" t="str">
            <v>DESPACHO</v>
          </cell>
          <cell r="G8179" t="str">
            <v>83327</v>
          </cell>
          <cell r="H8179">
            <v>44958</v>
          </cell>
          <cell r="I8179" t="str">
            <v>ENTREGADO</v>
          </cell>
          <cell r="J8179">
            <v>44960</v>
          </cell>
          <cell r="K8179" t="str">
            <v>MARIA DEL CARMEN BUNEA INTRIAGO</v>
          </cell>
          <cell r="L8179" t="str">
            <v>ENTRE RIOS AVENIDA QUINTA MZ G1 SOLAR 23 23 PISO/DPTO: PISO 3. ENTRE ENTRANDO POR EL PARQUE HISTORICO</v>
          </cell>
        </row>
        <row r="8180">
          <cell r="A8180" t="str">
            <v>26616</v>
          </cell>
          <cell r="B8180">
            <v>507642</v>
          </cell>
          <cell r="C8180" t="str">
            <v>26616</v>
          </cell>
          <cell r="D8180" t="str">
            <v>CARESTINO</v>
          </cell>
          <cell r="E8180" t="str">
            <v>DESPACHO</v>
          </cell>
          <cell r="G8180" t="str">
            <v>031002004228313</v>
          </cell>
          <cell r="H8180">
            <v>44958</v>
          </cell>
          <cell r="I8180" t="str">
            <v>ENTREGADO</v>
          </cell>
          <cell r="J8180">
            <v>44959</v>
          </cell>
          <cell r="K8180" t="str">
            <v>ANTONIO GARZON</v>
          </cell>
          <cell r="L8180" t="str">
            <v>FICOA URBANIZACION LOS GIRASOLES PASAJE LOS MELONES Y BABACOS CASA 2. ENTRE SIN NADA</v>
          </cell>
        </row>
        <row r="8181">
          <cell r="A8181" t="str">
            <v>26639</v>
          </cell>
          <cell r="B8181">
            <v>507643</v>
          </cell>
          <cell r="C8181" t="str">
            <v>26639</v>
          </cell>
          <cell r="D8181" t="str">
            <v>CARESTINO</v>
          </cell>
          <cell r="E8181" t="str">
            <v>DESPACHO</v>
          </cell>
          <cell r="G8181" t="str">
            <v>031002004228381</v>
          </cell>
          <cell r="H8181">
            <v>44958</v>
          </cell>
          <cell r="I8181" t="str">
            <v>ENTREGADO</v>
          </cell>
          <cell r="J8181">
            <v>44959</v>
          </cell>
          <cell r="K8181" t="str">
            <v>NATALIA IZURIETA</v>
          </cell>
          <cell r="L8181" t="str">
            <v>AVENIDA ELOY ALFARO Y DE LOS ALAMOS N51-50. ENTRE HOSPITAL VETERINARIO DOGTOR%U2019S CAT</v>
          </cell>
        </row>
        <row r="8182">
          <cell r="A8182" t="str">
            <v>98892228</v>
          </cell>
          <cell r="B8182">
            <v>507625</v>
          </cell>
          <cell r="C8182" t="str">
            <v>98892228</v>
          </cell>
          <cell r="D8182" t="str">
            <v>HYCITE</v>
          </cell>
          <cell r="E8182" t="str">
            <v>DESPACHO</v>
          </cell>
          <cell r="F8182" t="str">
            <v>NORMAL</v>
          </cell>
          <cell r="G8182" t="str">
            <v>031002004228373</v>
          </cell>
          <cell r="H8182">
            <v>44958</v>
          </cell>
          <cell r="I8182" t="str">
            <v>ENTREGADO</v>
          </cell>
          <cell r="J8182">
            <v>44959</v>
          </cell>
          <cell r="K8182" t="str">
            <v>ANA ACOSTA</v>
          </cell>
          <cell r="L8182" t="str">
            <v>CORDOVA Y ESPEJO PORTOVIEJO//PORTOVIEJO  PORTOVIEJO 130104 MANABI</v>
          </cell>
        </row>
        <row r="8183">
          <cell r="A8183" t="str">
            <v>98892245</v>
          </cell>
          <cell r="B8183">
            <v>507626</v>
          </cell>
          <cell r="C8183" t="str">
            <v>98892245</v>
          </cell>
          <cell r="D8183" t="str">
            <v>HYCITE</v>
          </cell>
          <cell r="E8183" t="str">
            <v>DESPACHO</v>
          </cell>
          <cell r="F8183" t="str">
            <v>NORMAL</v>
          </cell>
          <cell r="G8183" t="str">
            <v>031002004228374</v>
          </cell>
          <cell r="H8183">
            <v>44958</v>
          </cell>
          <cell r="I8183" t="str">
            <v>ENTREGADO</v>
          </cell>
          <cell r="J8183">
            <v>44959</v>
          </cell>
          <cell r="K8183" t="str">
            <v>LILLIAM LINO</v>
          </cell>
          <cell r="L8183" t="str">
            <v>VIA CIRCUNVALACION TRAULLOR URB VIA MARINA MZ L CASA 26 MANTA // MANTA MANTA 130213 MANABI</v>
          </cell>
        </row>
        <row r="8184">
          <cell r="A8184" t="str">
            <v>98892463</v>
          </cell>
          <cell r="B8184">
            <v>507627</v>
          </cell>
          <cell r="C8184" t="str">
            <v>98892463</v>
          </cell>
          <cell r="D8184" t="str">
            <v>HYCITE</v>
          </cell>
          <cell r="E8184" t="str">
            <v>DESPACHO</v>
          </cell>
          <cell r="F8184" t="str">
            <v>NORMAL</v>
          </cell>
          <cell r="G8184" t="str">
            <v>031002004228375</v>
          </cell>
          <cell r="H8184">
            <v>44958</v>
          </cell>
          <cell r="I8184" t="str">
            <v>ENTREGADO</v>
          </cell>
          <cell r="J8184">
            <v>44959</v>
          </cell>
          <cell r="K8184" t="str">
            <v>BETSY CEVALLOS</v>
          </cell>
          <cell r="L8184" t="str">
            <v>EZEQUIEL GOMEZ CDLA EL MAESTRO A LA ISQUIERDA IGLESIA (CAPSAN FRANCISCO PORTOVIEJO//CDLA EL MAESTRO 18 DE OCTUBRE 130103 MANABI</v>
          </cell>
        </row>
        <row r="8185">
          <cell r="A8185" t="str">
            <v>98892536</v>
          </cell>
          <cell r="B8185">
            <v>507628</v>
          </cell>
          <cell r="C8185" t="str">
            <v>98892536</v>
          </cell>
          <cell r="D8185" t="str">
            <v>HYCITE</v>
          </cell>
          <cell r="E8185" t="str">
            <v>DESPACHO</v>
          </cell>
          <cell r="F8185" t="str">
            <v>NORMAL</v>
          </cell>
          <cell r="G8185" t="str">
            <v>ITG6242</v>
          </cell>
          <cell r="H8185">
            <v>44958</v>
          </cell>
          <cell r="I8185" t="str">
            <v>ENTREGADO</v>
          </cell>
          <cell r="J8185">
            <v>44959</v>
          </cell>
          <cell r="K8185" t="str">
            <v>CARMEN CUESTA</v>
          </cell>
          <cell r="L8185" t="str">
            <v>MARTHA DE ROLDOA COOP MADRIGAL MZ 247 V13 A LADO DE CHIFA CASA 3 PISOS GUAYAQUIL // NORTE TARQUI 090601 GUAYAS</v>
          </cell>
        </row>
        <row r="8186">
          <cell r="A8186" t="str">
            <v>98892540</v>
          </cell>
          <cell r="B8186">
            <v>507629</v>
          </cell>
          <cell r="C8186" t="str">
            <v>98892540</v>
          </cell>
          <cell r="D8186" t="str">
            <v>HYCITE</v>
          </cell>
          <cell r="E8186" t="str">
            <v>DESPACHO</v>
          </cell>
          <cell r="F8186" t="str">
            <v>NORMAL</v>
          </cell>
          <cell r="G8186" t="str">
            <v>031002004228376</v>
          </cell>
          <cell r="H8186">
            <v>44958</v>
          </cell>
          <cell r="I8186" t="str">
            <v>ENTREGADO</v>
          </cell>
          <cell r="J8186">
            <v>44959</v>
          </cell>
          <cell r="K8186" t="str">
            <v>GLORIA ZABALA</v>
          </cell>
          <cell r="L8186" t="str">
            <v>DON BOSCO Y QUITO ENTRE QUITO Y VIDAL RIVADENEIRA MACAS (MORONA) ** MACAS MACAS 140101 MORONA-SANTIAGO</v>
          </cell>
        </row>
        <row r="8187">
          <cell r="A8187" t="str">
            <v>98892548</v>
          </cell>
          <cell r="B8187">
            <v>507630</v>
          </cell>
          <cell r="C8187" t="str">
            <v>98892548</v>
          </cell>
          <cell r="D8187" t="str">
            <v>HYCITE</v>
          </cell>
          <cell r="E8187" t="str">
            <v>DESPACHO</v>
          </cell>
          <cell r="F8187" t="str">
            <v>NORMAL</v>
          </cell>
          <cell r="G8187" t="str">
            <v>ITQ6243</v>
          </cell>
          <cell r="H8187">
            <v>44958</v>
          </cell>
          <cell r="I8187" t="str">
            <v>ENTREGADO</v>
          </cell>
          <cell r="J8187">
            <v>44959</v>
          </cell>
          <cell r="K8187" t="str">
            <v>SANDRA ALTAMIRANO</v>
          </cell>
          <cell r="L8187" t="str">
            <v>AV AMAZONAS 37-41 Y JAPON, A LADO DE LA NUEVA COMANDANCIA DE POLICIA QUITO // NORTE DE QUITO INAQUITO 170501 PICHINCHA</v>
          </cell>
        </row>
        <row r="8188">
          <cell r="A8188" t="str">
            <v>98892715</v>
          </cell>
          <cell r="B8188">
            <v>507631</v>
          </cell>
          <cell r="C8188" t="str">
            <v>98892715</v>
          </cell>
          <cell r="D8188" t="str">
            <v>HYCITE</v>
          </cell>
          <cell r="E8188" t="str">
            <v>DESPACHO</v>
          </cell>
          <cell r="F8188" t="str">
            <v>NORMAL</v>
          </cell>
          <cell r="G8188" t="str">
            <v>ITQ6244</v>
          </cell>
          <cell r="H8188">
            <v>44958</v>
          </cell>
          <cell r="I8188" t="str">
            <v>ENTREGADO</v>
          </cell>
          <cell r="J8188">
            <v>44959</v>
          </cell>
          <cell r="K8188" t="str">
            <v>WENDY CALDERON</v>
          </cell>
          <cell r="L8188" t="str">
            <v>BARTOLOME DE SEGOBIA Y RIO COFANES EDIFICIO ROYAL PRESTIGE QUITO // INAQUITO QUITO 170513 PICHINCHA</v>
          </cell>
        </row>
        <row r="8189">
          <cell r="A8189" t="str">
            <v>98893113</v>
          </cell>
          <cell r="B8189">
            <v>507632</v>
          </cell>
          <cell r="C8189" t="str">
            <v>98893113</v>
          </cell>
          <cell r="D8189" t="str">
            <v>HYCITE</v>
          </cell>
          <cell r="E8189" t="str">
            <v>DESPACHO</v>
          </cell>
          <cell r="F8189" t="str">
            <v>NORMAL</v>
          </cell>
          <cell r="G8189" t="str">
            <v>ITG6245</v>
          </cell>
          <cell r="H8189">
            <v>44958</v>
          </cell>
          <cell r="I8189" t="str">
            <v>ENTREGADO</v>
          </cell>
          <cell r="J8189">
            <v>44959</v>
          </cell>
          <cell r="K8189" t="str">
            <v>RAQUEL RUIZ</v>
          </cell>
          <cell r="L8189" t="str">
            <v>BALSAMON 515 Y CALLE 6TA AL LADO CASA TREINTA GUAYAQUIL//GUAYAQUIL TARQUI 090512 GUAYAS</v>
          </cell>
        </row>
        <row r="8190">
          <cell r="A8190" t="str">
            <v>98893166</v>
          </cell>
          <cell r="B8190">
            <v>507633</v>
          </cell>
          <cell r="C8190" t="str">
            <v>98893166</v>
          </cell>
          <cell r="D8190" t="str">
            <v>HYCITE</v>
          </cell>
          <cell r="E8190" t="str">
            <v>DESPACHO</v>
          </cell>
          <cell r="F8190" t="str">
            <v>NORMAL</v>
          </cell>
          <cell r="G8190" t="str">
            <v>031002004228377</v>
          </cell>
          <cell r="H8190">
            <v>44958</v>
          </cell>
          <cell r="I8190" t="str">
            <v>ENTREGADO</v>
          </cell>
          <cell r="J8190">
            <v>44960</v>
          </cell>
          <cell r="K8190" t="str">
            <v>GABRIEL VASQUEZ</v>
          </cell>
          <cell r="L8190" t="str">
            <v>CALLE RUMINAHUI Y JUAN MONTALVO DIAGONAL A CASA RAMIREZ QUEVEDO // 10 DE AGOSTO 24 DE MAYO 120302 LOS RIOS</v>
          </cell>
        </row>
        <row r="8191">
          <cell r="A8191" t="str">
            <v>98893250</v>
          </cell>
          <cell r="B8191">
            <v>507634</v>
          </cell>
          <cell r="C8191" t="str">
            <v>98893250</v>
          </cell>
          <cell r="D8191" t="str">
            <v>HYCITE</v>
          </cell>
          <cell r="E8191" t="str">
            <v>DESPACHO</v>
          </cell>
          <cell r="F8191" t="str">
            <v>NORMAL</v>
          </cell>
          <cell r="G8191" t="str">
            <v>ITG6246</v>
          </cell>
          <cell r="H8191">
            <v>44958</v>
          </cell>
          <cell r="I8191" t="str">
            <v>ENTREGADO</v>
          </cell>
          <cell r="J8191">
            <v>44960</v>
          </cell>
          <cell r="K8191" t="str">
            <v>HAYDEE VELIZ</v>
          </cell>
          <cell r="L8191" t="str">
            <v>CALLE EVANGELA MZ E 47 V1 CASA ESQUINERA GUAYAQUIL//SUR XIMENA 090202 GUAYAS</v>
          </cell>
        </row>
        <row r="8192">
          <cell r="A8192" t="str">
            <v>98893376</v>
          </cell>
          <cell r="B8192">
            <v>507635</v>
          </cell>
          <cell r="C8192" t="str">
            <v>98893376</v>
          </cell>
          <cell r="D8192" t="str">
            <v>HYCITE</v>
          </cell>
          <cell r="E8192" t="str">
            <v>DESPACHO</v>
          </cell>
          <cell r="F8192" t="str">
            <v>NORMAL</v>
          </cell>
          <cell r="G8192" t="str">
            <v>031002004228318</v>
          </cell>
          <cell r="H8192">
            <v>44958</v>
          </cell>
          <cell r="I8192" t="str">
            <v>ENTREGADO</v>
          </cell>
          <cell r="J8192">
            <v>44959</v>
          </cell>
          <cell r="K8192" t="str">
            <v>PAULINA VANESA ZAMBRANO ESCOBAR</v>
          </cell>
          <cell r="L8192" t="str">
            <v>CDLA IMBAYA CALLE MIGUEL DE JIJON 231Y JAVIER ANDRADEOTAVALO / CDLA IMBAYA OTAVALO / CDLA IMBAYA EL JORDAN 100202 IMBABURA</v>
          </cell>
        </row>
        <row r="8193">
          <cell r="A8193" t="str">
            <v>98893389</v>
          </cell>
          <cell r="B8193">
            <v>507636</v>
          </cell>
          <cell r="C8193" t="str">
            <v>98893389</v>
          </cell>
          <cell r="D8193" t="str">
            <v>HYCITE</v>
          </cell>
          <cell r="E8193" t="str">
            <v>DESPACHO</v>
          </cell>
          <cell r="F8193" t="str">
            <v>NORMAL</v>
          </cell>
          <cell r="G8193" t="str">
            <v>ITG6247</v>
          </cell>
          <cell r="H8193">
            <v>44958</v>
          </cell>
          <cell r="I8193" t="str">
            <v>ENTREGADO</v>
          </cell>
          <cell r="J8193">
            <v>44959</v>
          </cell>
          <cell r="K8193" t="str">
            <v>LISSETTE ANGULO</v>
          </cell>
          <cell r="L8193" t="str">
            <v>SAMANES MZ 0929 SOLAR 03 AV. ISIDRO AYORA GUAYAQUIL / NORTE TARQUI 090112 GUAYAS</v>
          </cell>
        </row>
        <row r="8194">
          <cell r="A8194" t="str">
            <v>98893465</v>
          </cell>
          <cell r="B8194">
            <v>507637</v>
          </cell>
          <cell r="C8194" t="str">
            <v>98893465</v>
          </cell>
          <cell r="D8194" t="str">
            <v>HYCITE</v>
          </cell>
          <cell r="E8194" t="str">
            <v>DESPACHO</v>
          </cell>
          <cell r="F8194" t="str">
            <v>NORMAL</v>
          </cell>
          <cell r="G8194" t="str">
            <v>031002004228378/500001000079890</v>
          </cell>
          <cell r="H8194">
            <v>44958</v>
          </cell>
          <cell r="I8194" t="str">
            <v>ENTREGADO</v>
          </cell>
          <cell r="J8194">
            <v>44967</v>
          </cell>
          <cell r="K8194" t="str">
            <v>CAROLINA MANCHENO</v>
          </cell>
          <cell r="L8194" t="str">
            <v xml:space="preserve">LOJA, BERNARDO VALDIVIEZO #191-38 Y QUITO DE 8:30 AM A 1PM Y DE 2:30 A 6PM // CAROLINA MANCHENO TEL: 0967615085 CP: 110108 </v>
          </cell>
        </row>
        <row r="8195">
          <cell r="A8195" t="str">
            <v>98888046</v>
          </cell>
          <cell r="B8195">
            <v>507583</v>
          </cell>
          <cell r="C8195" t="str">
            <v>98888046</v>
          </cell>
          <cell r="D8195" t="str">
            <v>HYCITE</v>
          </cell>
          <cell r="E8195" t="str">
            <v>DESPACHO</v>
          </cell>
          <cell r="F8195" t="str">
            <v>NORMAL</v>
          </cell>
          <cell r="G8195" t="str">
            <v>ITQ6212</v>
          </cell>
          <cell r="H8195">
            <v>44958</v>
          </cell>
          <cell r="I8195" t="str">
            <v>ENTREGADO</v>
          </cell>
          <cell r="J8195">
            <v>44959</v>
          </cell>
          <cell r="K8195" t="str">
            <v>MARGARITA ROMAN</v>
          </cell>
          <cell r="L8195" t="str">
            <v>JUAN ASEREDO NE8 - 28 Y SELVA ALEGRE A 2 CUADRAS DE LA HUMITA Y JAMENL LOJ QUITO // LAS CASAS BELISARIO QUEVEDO 170521 PICHINCHA</v>
          </cell>
        </row>
        <row r="8196">
          <cell r="A8196" t="str">
            <v>98888095</v>
          </cell>
          <cell r="B8196">
            <v>507584</v>
          </cell>
          <cell r="C8196" t="str">
            <v>98888095</v>
          </cell>
          <cell r="D8196" t="str">
            <v>HYCITE</v>
          </cell>
          <cell r="E8196" t="str">
            <v>DESPACHO</v>
          </cell>
          <cell r="F8196" t="str">
            <v>NORMAL</v>
          </cell>
          <cell r="G8196" t="str">
            <v>ITG6213</v>
          </cell>
          <cell r="H8196">
            <v>44958</v>
          </cell>
          <cell r="I8196" t="str">
            <v>ENTREGADO</v>
          </cell>
          <cell r="J8196">
            <v>44960</v>
          </cell>
          <cell r="K8196" t="str">
            <v>SONNIA SICOURET</v>
          </cell>
          <cell r="L8196" t="str">
            <v>LEOPOLDO CARRERA #100 OLIVOS POVIC FRENTE ALEMAN HUMBOLT GUAYAQUIL TARQUI 090902 GUAYAS</v>
          </cell>
        </row>
        <row r="8197">
          <cell r="A8197" t="str">
            <v>98888352</v>
          </cell>
          <cell r="B8197">
            <v>507585</v>
          </cell>
          <cell r="C8197" t="str">
            <v>98888352</v>
          </cell>
          <cell r="D8197" t="str">
            <v>HYCITE</v>
          </cell>
          <cell r="E8197" t="str">
            <v>DESPACHO</v>
          </cell>
          <cell r="F8197" t="str">
            <v>NORMAL</v>
          </cell>
          <cell r="G8197" t="str">
            <v>ITQ6214</v>
          </cell>
          <cell r="H8197">
            <v>44958</v>
          </cell>
          <cell r="I8197" t="str">
            <v>ENTREGADO</v>
          </cell>
          <cell r="J8197">
            <v>44959</v>
          </cell>
          <cell r="K8197" t="str">
            <v>BEATRIZ LOPEZ</v>
          </cell>
          <cell r="L8197" t="str">
            <v>MAZABA N 68-48 Y WLADIMIR LENIN CASA 3 PISOS ROSADA QUITO // LA BOTA ZONA 1 COMITE DEL PUEBLO 170306 PICHINCHA</v>
          </cell>
        </row>
        <row r="8198">
          <cell r="A8198" t="str">
            <v>98888500</v>
          </cell>
          <cell r="B8198">
            <v>507586</v>
          </cell>
          <cell r="C8198" t="str">
            <v>98888500</v>
          </cell>
          <cell r="D8198" t="str">
            <v>HYCITE</v>
          </cell>
          <cell r="E8198" t="str">
            <v>DESPACHO</v>
          </cell>
          <cell r="F8198" t="str">
            <v>NORMAL</v>
          </cell>
          <cell r="G8198" t="str">
            <v>ITG6215</v>
          </cell>
          <cell r="H8198">
            <v>44958</v>
          </cell>
          <cell r="I8198" t="str">
            <v>ENTREGADO</v>
          </cell>
          <cell r="J8198">
            <v>44959</v>
          </cell>
          <cell r="K8198" t="str">
            <v>WALTER ERAZO</v>
          </cell>
          <cell r="L8198" t="str">
            <v>ACACIAS MZ D11 VILLA 9 GUAYAQUIL ** SUR  XIMENA 090201 GUAYAS</v>
          </cell>
        </row>
        <row r="8199">
          <cell r="A8199" t="str">
            <v>98888537</v>
          </cell>
          <cell r="B8199">
            <v>507587</v>
          </cell>
          <cell r="C8199" t="str">
            <v>98888537</v>
          </cell>
          <cell r="D8199" t="str">
            <v>HYCITE</v>
          </cell>
          <cell r="E8199" t="str">
            <v>DESPACHO</v>
          </cell>
          <cell r="F8199" t="str">
            <v>NORMAL</v>
          </cell>
          <cell r="G8199" t="str">
            <v>031002004228361</v>
          </cell>
          <cell r="H8199">
            <v>44958</v>
          </cell>
          <cell r="I8199" t="str">
            <v>ENTREGADO</v>
          </cell>
          <cell r="J8199">
            <v>44959</v>
          </cell>
          <cell r="K8199" t="str">
            <v>MARIA VASCONEZ</v>
          </cell>
          <cell r="L8199" t="str">
            <v>JAIME ROLDES AGUILERA CALLE 43 EDIFICIO TORRES MARSELLA SALINAS // SALINAS SALINAS (SE) 240207 SANTA ELENA</v>
          </cell>
        </row>
        <row r="8200">
          <cell r="A8200" t="str">
            <v>98888575</v>
          </cell>
          <cell r="B8200">
            <v>507588</v>
          </cell>
          <cell r="C8200" t="str">
            <v>98888575</v>
          </cell>
          <cell r="D8200" t="str">
            <v>HYCITE</v>
          </cell>
          <cell r="E8200" t="str">
            <v>DESPACHO</v>
          </cell>
          <cell r="F8200" t="str">
            <v>NORMAL</v>
          </cell>
          <cell r="G8200" t="str">
            <v>ITG6216</v>
          </cell>
          <cell r="H8200">
            <v>44958</v>
          </cell>
          <cell r="I8200" t="str">
            <v>ENTREGADO</v>
          </cell>
          <cell r="J8200">
            <v>44959</v>
          </cell>
          <cell r="K8200" t="str">
            <v>MARITZA NAVAS</v>
          </cell>
          <cell r="L8200" t="str">
            <v>CAMILO DE ESTRUJE 5814 ENTRE 40 Y 41 ATRAS COLEGIO PATRIA ECUATORIANA GUAYAQUIL FEBRES CORDERO 090301 GUAYAS</v>
          </cell>
        </row>
        <row r="8201">
          <cell r="A8201" t="str">
            <v>98888648</v>
          </cell>
          <cell r="B8201">
            <v>507589</v>
          </cell>
          <cell r="C8201" t="str">
            <v>98888648</v>
          </cell>
          <cell r="D8201" t="str">
            <v>HYCITE</v>
          </cell>
          <cell r="E8201" t="str">
            <v>DESPACHO</v>
          </cell>
          <cell r="F8201" t="str">
            <v>NORMAL</v>
          </cell>
          <cell r="G8201" t="str">
            <v>ITQ6217</v>
          </cell>
          <cell r="H8201">
            <v>44958</v>
          </cell>
          <cell r="I8201" t="str">
            <v>ENTREGADO</v>
          </cell>
          <cell r="J8201">
            <v>44959</v>
          </cell>
          <cell r="K8201" t="str">
            <v>EVELYN I LOPEZ MORALES</v>
          </cell>
          <cell r="L8201" t="str">
            <v>ANDALUCAA N 24 359 Y FRANCISCO SALAZAR   QUITO DISTRITO METROPOLIT 170525 PICHINCHA</v>
          </cell>
        </row>
        <row r="8202">
          <cell r="A8202" t="str">
            <v>98888745</v>
          </cell>
          <cell r="B8202">
            <v>507591</v>
          </cell>
          <cell r="C8202" t="str">
            <v>98888745</v>
          </cell>
          <cell r="D8202" t="str">
            <v>HYCITE</v>
          </cell>
          <cell r="E8202" t="str">
            <v>DESPACHO</v>
          </cell>
          <cell r="F8202" t="str">
            <v>NORMAL</v>
          </cell>
          <cell r="G8202" t="str">
            <v>031002004228362</v>
          </cell>
          <cell r="H8202">
            <v>44958</v>
          </cell>
          <cell r="I8202" t="str">
            <v>ENTREGADO</v>
          </cell>
          <cell r="J8202">
            <v>44973</v>
          </cell>
          <cell r="K8202" t="str">
            <v>GLADYS VENEGAS</v>
          </cell>
          <cell r="L8202" t="str">
            <v>18 DE NOVIMEBRE ROCAFUERTE AV DEL EJERCITO CALVAS / LA FRAGUA CARIAMANGA 110606 LOJA</v>
          </cell>
        </row>
        <row r="8203">
          <cell r="A8203" t="str">
            <v>98888773</v>
          </cell>
          <cell r="B8203">
            <v>507592</v>
          </cell>
          <cell r="C8203" t="str">
            <v>98888773</v>
          </cell>
          <cell r="D8203" t="str">
            <v>HYCITE</v>
          </cell>
          <cell r="E8203" t="str">
            <v>DESPACHO</v>
          </cell>
          <cell r="F8203" t="str">
            <v>NORMAL</v>
          </cell>
          <cell r="G8203" t="str">
            <v>ITQ6219</v>
          </cell>
          <cell r="H8203">
            <v>44958</v>
          </cell>
          <cell r="I8203" t="str">
            <v>ENTREGADO</v>
          </cell>
          <cell r="J8203">
            <v>44959</v>
          </cell>
          <cell r="K8203" t="str">
            <v>CARLOS FERNANDEZ</v>
          </cell>
          <cell r="L8203" t="str">
            <v>JOSE BOLANOS 337 Y JORGE DROM TRAS PORTAL DE LIGA QUITO // JIPIJAPA JIPIJAPA 170501 PICHINCHA</v>
          </cell>
        </row>
        <row r="8204">
          <cell r="A8204" t="str">
            <v>98888796</v>
          </cell>
          <cell r="B8204">
            <v>507593</v>
          </cell>
          <cell r="C8204" t="str">
            <v>98888796</v>
          </cell>
          <cell r="D8204" t="str">
            <v>HYCITE</v>
          </cell>
          <cell r="E8204" t="str">
            <v>DESPACHO</v>
          </cell>
          <cell r="F8204" t="str">
            <v>NORMAL</v>
          </cell>
          <cell r="G8204" t="str">
            <v>ITQ6220</v>
          </cell>
          <cell r="H8204">
            <v>44958</v>
          </cell>
          <cell r="I8204" t="str">
            <v>ENTREGADO</v>
          </cell>
          <cell r="J8204">
            <v>44959</v>
          </cell>
          <cell r="K8204" t="str">
            <v>CARLOS FERNANDEZ</v>
          </cell>
          <cell r="L8204" t="str">
            <v>JOSE BOLANOS 337 Y JORGE DROM GASPAR DE VILLAROEL TRAS PORTAL DE LIGA QUITO // JIPIJAPA JIPIJAPA 170501 PICHINCHA</v>
          </cell>
        </row>
        <row r="8205">
          <cell r="A8205" t="str">
            <v>98888853</v>
          </cell>
          <cell r="B8205">
            <v>507594</v>
          </cell>
          <cell r="C8205" t="str">
            <v>98888853</v>
          </cell>
          <cell r="D8205" t="str">
            <v>HYCITE</v>
          </cell>
          <cell r="E8205" t="str">
            <v>DESPACHO</v>
          </cell>
          <cell r="F8205" t="str">
            <v>NORMAL</v>
          </cell>
          <cell r="G8205" t="str">
            <v>ITQ6221</v>
          </cell>
          <cell r="H8205">
            <v>44958</v>
          </cell>
          <cell r="I8205" t="str">
            <v>ENTREGADO</v>
          </cell>
          <cell r="J8205">
            <v>44959</v>
          </cell>
          <cell r="K8205" t="str">
            <v>SANTIAGO P LOPEZ</v>
          </cell>
          <cell r="L8205" t="str">
            <v>ANDALUCIA N24 359 Y FRANCISCO SALAZAR BARRIO LA FLORESTA  MARISCAL SUCRE 170525 PICHINCHA</v>
          </cell>
        </row>
        <row r="8206">
          <cell r="A8206" t="str">
            <v>98888855</v>
          </cell>
          <cell r="B8206">
            <v>507595</v>
          </cell>
          <cell r="C8206" t="str">
            <v>98888855</v>
          </cell>
          <cell r="D8206" t="str">
            <v>HYCITE</v>
          </cell>
          <cell r="E8206" t="str">
            <v>DESPACHO</v>
          </cell>
          <cell r="F8206" t="str">
            <v>NORMAL</v>
          </cell>
          <cell r="G8206" t="str">
            <v>ITG6222</v>
          </cell>
          <cell r="H8206">
            <v>44958</v>
          </cell>
          <cell r="I8206" t="str">
            <v>ENTREGADO</v>
          </cell>
          <cell r="J8206">
            <v>44959</v>
          </cell>
          <cell r="K8206" t="str">
            <v>ADRIANA E GOMEZ</v>
          </cell>
          <cell r="L8206" t="str">
            <v>ALAMOS DE LA ATARAZANA MZ K VILLA 14 C FRENTE A LA IGLESIA  TARQUI 090509 GUAYAS</v>
          </cell>
        </row>
        <row r="8207">
          <cell r="A8207" t="str">
            <v>98888889</v>
          </cell>
          <cell r="B8207">
            <v>507596</v>
          </cell>
          <cell r="C8207" t="str">
            <v>98888889</v>
          </cell>
          <cell r="D8207" t="str">
            <v>HYCITE</v>
          </cell>
          <cell r="E8207" t="str">
            <v>DESPACHO</v>
          </cell>
          <cell r="F8207" t="str">
            <v>NORMAL</v>
          </cell>
          <cell r="G8207" t="str">
            <v>ITQ6223</v>
          </cell>
          <cell r="H8207">
            <v>44958</v>
          </cell>
          <cell r="I8207" t="str">
            <v>ENTREGADO</v>
          </cell>
          <cell r="J8207">
            <v>44959</v>
          </cell>
          <cell r="K8207" t="str">
            <v>BRENDA VERA</v>
          </cell>
          <cell r="L8207" t="str">
            <v>EL ARENA Y GOVAMAS GALLOS CONSULTA CASALES BUNEA CASA 191 ETP 2 QUITO / EL NAVAL CALDERON 170254 PICHINCHA</v>
          </cell>
        </row>
        <row r="8208">
          <cell r="A8208" t="str">
            <v>98888915</v>
          </cell>
          <cell r="B8208">
            <v>507597</v>
          </cell>
          <cell r="C8208" t="str">
            <v>98888915</v>
          </cell>
          <cell r="D8208" t="str">
            <v>HYCITE</v>
          </cell>
          <cell r="E8208" t="str">
            <v>DESPACHO</v>
          </cell>
          <cell r="F8208" t="str">
            <v>NORMAL</v>
          </cell>
          <cell r="G8208" t="str">
            <v>ITG6224</v>
          </cell>
          <cell r="H8208">
            <v>44958</v>
          </cell>
          <cell r="I8208" t="str">
            <v>ENTREGADO</v>
          </cell>
          <cell r="J8208">
            <v>44959</v>
          </cell>
          <cell r="K8208" t="str">
            <v>XIMENA SILVA</v>
          </cell>
          <cell r="L8208" t="str">
            <v>URB METROPOLIS 2 B AV NARCIZA DE JESUS MZ 1014 VILLA 24 DG PLAZA TIA GUAYAQUIL // NORTE PASCUALES 090703 GUAYAS</v>
          </cell>
        </row>
        <row r="8209">
          <cell r="A8209" t="str">
            <v>98889112</v>
          </cell>
          <cell r="B8209">
            <v>507598</v>
          </cell>
          <cell r="C8209" t="str">
            <v>98889112</v>
          </cell>
          <cell r="D8209" t="str">
            <v>HYCITE</v>
          </cell>
          <cell r="E8209" t="str">
            <v>DESPACHO</v>
          </cell>
          <cell r="F8209" t="str">
            <v>NORMAL</v>
          </cell>
          <cell r="G8209" t="str">
            <v>ITG6285</v>
          </cell>
          <cell r="H8209">
            <v>44958</v>
          </cell>
          <cell r="I8209" t="str">
            <v>ENTREGADO</v>
          </cell>
          <cell r="J8209">
            <v>44960</v>
          </cell>
          <cell r="K8209" t="str">
            <v>ADRIANA SALVATORE</v>
          </cell>
          <cell r="L8209" t="str">
            <v>URB EL MANANTIAL VILLA 15 FAMILIA NEGRETE KM 6/5 VIA LA COSTA GUAYAQUIL//GUAYAQUIL TARQUI 090902 GUAYAS</v>
          </cell>
        </row>
        <row r="8210">
          <cell r="A8210" t="str">
            <v>98890255</v>
          </cell>
          <cell r="B8210">
            <v>507599</v>
          </cell>
          <cell r="C8210" t="str">
            <v>98890255</v>
          </cell>
          <cell r="D8210" t="str">
            <v>HYCITE</v>
          </cell>
          <cell r="E8210" t="str">
            <v>DESPACHO</v>
          </cell>
          <cell r="F8210" t="str">
            <v>NORMAL</v>
          </cell>
          <cell r="G8210" t="str">
            <v>031002004228363</v>
          </cell>
          <cell r="H8210">
            <v>44958</v>
          </cell>
          <cell r="I8210" t="str">
            <v>ENTREGADO</v>
          </cell>
          <cell r="J8210">
            <v>44964</v>
          </cell>
          <cell r="K8210" t="str">
            <v>HORTENCIA ESPINOZA</v>
          </cell>
          <cell r="L8210" t="str">
            <v>URBANIZACION SAN PATRICIO CONJUNTO ADRIANA LUCIA#20 MACHALA LA PROVIDENCIA 070222 EL ORO</v>
          </cell>
        </row>
        <row r="8211">
          <cell r="A8211" t="str">
            <v>98890262</v>
          </cell>
          <cell r="B8211">
            <v>507600</v>
          </cell>
          <cell r="C8211" t="str">
            <v>98890262</v>
          </cell>
          <cell r="D8211" t="str">
            <v>HYCITE</v>
          </cell>
          <cell r="E8211" t="str">
            <v>DESPACHO</v>
          </cell>
          <cell r="F8211" t="str">
            <v>NORMAL</v>
          </cell>
          <cell r="G8211" t="str">
            <v>ITQ6226</v>
          </cell>
          <cell r="H8211">
            <v>44958</v>
          </cell>
          <cell r="I8211" t="str">
            <v>ENTREGADO</v>
          </cell>
          <cell r="J8211">
            <v>44959</v>
          </cell>
          <cell r="K8211" t="str">
            <v>MARIA PUCO</v>
          </cell>
          <cell r="L8211" t="str">
            <v>ANDALUCIA N24 359 Y FRANCISCO SALAZAR BARRIO LA FLORESTA QUITO MARISCAL SUCRE 170525 PICHINCHA</v>
          </cell>
        </row>
        <row r="8212">
          <cell r="A8212" t="str">
            <v>98890306</v>
          </cell>
          <cell r="B8212">
            <v>507601</v>
          </cell>
          <cell r="C8212" t="str">
            <v>98890306</v>
          </cell>
          <cell r="D8212" t="str">
            <v>HYCITE</v>
          </cell>
          <cell r="E8212" t="str">
            <v>DESPACHO</v>
          </cell>
          <cell r="F8212" t="str">
            <v>NORMAL</v>
          </cell>
          <cell r="G8212" t="str">
            <v>ITG6227</v>
          </cell>
          <cell r="H8212">
            <v>44958</v>
          </cell>
          <cell r="I8212" t="str">
            <v>ENTREGADO</v>
          </cell>
          <cell r="J8212">
            <v>44959</v>
          </cell>
          <cell r="K8212" t="str">
            <v>MARINA SALVAREZZA</v>
          </cell>
          <cell r="L8212" t="str">
            <v>CDLA EL PARAISO CALLE GUAYABOS MZ 27 GUAYAQUIL / NORTE  TARQUI 090603 GUAYAS</v>
          </cell>
        </row>
        <row r="8213">
          <cell r="A8213" t="str">
            <v>98890445</v>
          </cell>
          <cell r="B8213">
            <v>507602</v>
          </cell>
          <cell r="C8213" t="str">
            <v>98890445</v>
          </cell>
          <cell r="D8213" t="str">
            <v>HYCITE</v>
          </cell>
          <cell r="E8213" t="str">
            <v>DESPACHO</v>
          </cell>
          <cell r="F8213" t="str">
            <v>NORMAL</v>
          </cell>
          <cell r="G8213" t="str">
            <v>031002004228364</v>
          </cell>
          <cell r="H8213">
            <v>44958</v>
          </cell>
          <cell r="I8213" t="str">
            <v>ENTREGADO</v>
          </cell>
          <cell r="J8213">
            <v>44960</v>
          </cell>
          <cell r="K8213" t="str">
            <v>RAQUEL OYOLA</v>
          </cell>
          <cell r="L8213" t="str">
            <v>AV PAJONAL CDA LAS BRISAS MZ 2 C8 VILL13 LONJUTUDINAL 2 FRENTE A ESTETICA SPIEL MACHALA / LAS BRISAS LA PROVIDENCIA 070219 EL ORO</v>
          </cell>
        </row>
        <row r="8214">
          <cell r="A8214" t="str">
            <v>98890511</v>
          </cell>
          <cell r="B8214">
            <v>507603</v>
          </cell>
          <cell r="C8214" t="str">
            <v>98890511</v>
          </cell>
          <cell r="D8214" t="str">
            <v>HYCITE</v>
          </cell>
          <cell r="E8214" t="str">
            <v>DESPACHO</v>
          </cell>
          <cell r="F8214" t="str">
            <v>NORMAL</v>
          </cell>
          <cell r="G8214" t="str">
            <v>ITG6228</v>
          </cell>
          <cell r="H8214">
            <v>44958</v>
          </cell>
          <cell r="I8214" t="str">
            <v>ENTREGADO</v>
          </cell>
          <cell r="J8214">
            <v>44959</v>
          </cell>
          <cell r="K8214" t="str">
            <v>LETICIA BALAREZO</v>
          </cell>
          <cell r="L8214" t="str">
            <v>ALBORADA 12AVA ETAPA MZ 13 V8 GUAYAQUIL//NORTE  TARQUI 090112 GUAYAS</v>
          </cell>
        </row>
        <row r="8215">
          <cell r="A8215" t="str">
            <v>98890568</v>
          </cell>
          <cell r="B8215">
            <v>507604</v>
          </cell>
          <cell r="C8215" t="str">
            <v>98890568</v>
          </cell>
          <cell r="D8215" t="str">
            <v>HYCITE</v>
          </cell>
          <cell r="E8215" t="str">
            <v>DESPACHO</v>
          </cell>
          <cell r="F8215" t="str">
            <v>NORMAL</v>
          </cell>
          <cell r="G8215" t="str">
            <v>031002004228365</v>
          </cell>
          <cell r="H8215">
            <v>44958</v>
          </cell>
          <cell r="I8215" t="str">
            <v>ENTREGADO</v>
          </cell>
          <cell r="J8215">
            <v>44960</v>
          </cell>
          <cell r="K8215" t="str">
            <v>ROSA AGUAYO</v>
          </cell>
          <cell r="L8215" t="str">
            <v>AYACUCHO Y NATALE TORMEN CASA 9 BELLAVISTA RIOBAMBA / RIOBAMBA MALDONADO 060102 CHIMBORAZO</v>
          </cell>
        </row>
        <row r="8216">
          <cell r="A8216" t="str">
            <v>98890584</v>
          </cell>
          <cell r="B8216">
            <v>507605</v>
          </cell>
          <cell r="C8216" t="str">
            <v>98890584</v>
          </cell>
          <cell r="D8216" t="str">
            <v>HYCITE</v>
          </cell>
          <cell r="E8216" t="str">
            <v>DESPACHO</v>
          </cell>
          <cell r="F8216" t="str">
            <v>NORMAL</v>
          </cell>
          <cell r="G8216" t="str">
            <v>031002004228366</v>
          </cell>
          <cell r="H8216">
            <v>44958</v>
          </cell>
          <cell r="I8216" t="str">
            <v>ENTREGADO</v>
          </cell>
          <cell r="J8216">
            <v>44959</v>
          </cell>
          <cell r="K8216" t="str">
            <v>PAUL RIVADENEIRA</v>
          </cell>
          <cell r="L8216" t="str">
            <v>18 DE MARZO Y SAN JUAN EVANGELISTA REF FRENTE A LA IGLESIA LA MATRIZ DE CHA CHAMBO//LA MATRIZ CHAMBO 060116 CHIMBORAZO</v>
          </cell>
        </row>
        <row r="8217">
          <cell r="A8217" t="str">
            <v>98890690</v>
          </cell>
          <cell r="B8217">
            <v>507606</v>
          </cell>
          <cell r="C8217" t="str">
            <v>98890690</v>
          </cell>
          <cell r="D8217" t="str">
            <v>HYCITE</v>
          </cell>
          <cell r="E8217" t="str">
            <v>DESPACHO</v>
          </cell>
          <cell r="F8217" t="str">
            <v>NORMAL</v>
          </cell>
          <cell r="G8217" t="str">
            <v>ITG6229</v>
          </cell>
          <cell r="H8217">
            <v>44958</v>
          </cell>
          <cell r="I8217" t="str">
            <v>ENTREGADO</v>
          </cell>
          <cell r="J8217">
            <v>44959</v>
          </cell>
          <cell r="K8217" t="str">
            <v>TITO RODRIGUEZ</v>
          </cell>
          <cell r="L8217" t="str">
            <v>23 Y 2DA ESQUINERA FRENTE COOP DE GUAYAQUIL//SUR OESTE FEBRES CORDERO 090412 GUAYAS</v>
          </cell>
        </row>
        <row r="8218">
          <cell r="A8218" t="str">
            <v>98890738</v>
          </cell>
          <cell r="B8218">
            <v>507607</v>
          </cell>
          <cell r="C8218" t="str">
            <v>98890738</v>
          </cell>
          <cell r="D8218" t="str">
            <v>HYCITE</v>
          </cell>
          <cell r="E8218" t="str">
            <v>DESPACHO</v>
          </cell>
          <cell r="F8218" t="str">
            <v>NORMAL</v>
          </cell>
          <cell r="G8218" t="str">
            <v>ITQ6230</v>
          </cell>
          <cell r="H8218">
            <v>44958</v>
          </cell>
          <cell r="I8218" t="str">
            <v>ENTREGADO</v>
          </cell>
          <cell r="J8218">
            <v>44960</v>
          </cell>
          <cell r="K8218" t="str">
            <v>GEORGE CEVALLOS</v>
          </cell>
          <cell r="L8218" t="str">
            <v>VICTOR MIDEROS N54-137 ENTRE URQUIOLA Y PINOS PORTON MADERA TECHO ROJO QUITO// KENEDY KENEDY 170502 PICHINCHA</v>
          </cell>
        </row>
        <row r="8219">
          <cell r="A8219" t="str">
            <v>98890840</v>
          </cell>
          <cell r="B8219">
            <v>507608</v>
          </cell>
          <cell r="C8219" t="str">
            <v>98890840</v>
          </cell>
          <cell r="D8219" t="str">
            <v>HYCITE</v>
          </cell>
          <cell r="E8219" t="str">
            <v>DESPACHO</v>
          </cell>
          <cell r="F8219" t="str">
            <v>NORMAL</v>
          </cell>
          <cell r="G8219" t="str">
            <v>031002004228367</v>
          </cell>
          <cell r="H8219">
            <v>44958</v>
          </cell>
          <cell r="I8219" t="str">
            <v>ENTREGADO</v>
          </cell>
          <cell r="J8219">
            <v>44959</v>
          </cell>
          <cell r="K8219" t="str">
            <v>RODOLFO BASANTES</v>
          </cell>
          <cell r="L8219" t="str">
            <v>VIA A UYANCHA S/N 3 CUADRAS MAS ARRIBA DEL UPC OTAVALO//COMUNIDAD AZAMA SAN LUIS (AGATO) 100203 IMBABURA</v>
          </cell>
        </row>
        <row r="8220">
          <cell r="A8220" t="str">
            <v>98890865</v>
          </cell>
          <cell r="B8220">
            <v>507609</v>
          </cell>
          <cell r="C8220" t="str">
            <v>98890865</v>
          </cell>
          <cell r="D8220" t="str">
            <v>HYCITE</v>
          </cell>
          <cell r="E8220" t="str">
            <v>DESPACHO</v>
          </cell>
          <cell r="F8220" t="str">
            <v>NORMAL</v>
          </cell>
          <cell r="G8220" t="str">
            <v>ITQ6231</v>
          </cell>
          <cell r="H8220">
            <v>44958</v>
          </cell>
          <cell r="I8220" t="str">
            <v>ENTREGADO</v>
          </cell>
          <cell r="J8220">
            <v>44959</v>
          </cell>
          <cell r="K8220" t="str">
            <v>ELVIS SIMBANA</v>
          </cell>
          <cell r="L8220" t="str">
            <v>SARA YURAK OE8-283 E ISABEL YURAC DIANGONAL A CARROCERIAS NARANJO QUITO // CALDERON CALDERON (CARAPUNGO) 170208 PICHINCHA</v>
          </cell>
        </row>
        <row r="8221">
          <cell r="A8221" t="str">
            <v>98890984</v>
          </cell>
          <cell r="B8221">
            <v>507610</v>
          </cell>
          <cell r="C8221" t="str">
            <v>98890984</v>
          </cell>
          <cell r="D8221" t="str">
            <v>HYCITE</v>
          </cell>
          <cell r="E8221" t="str">
            <v>DESPACHO</v>
          </cell>
          <cell r="F8221" t="str">
            <v>NORMAL</v>
          </cell>
          <cell r="G8221" t="str">
            <v>031002004228368</v>
          </cell>
          <cell r="H8221">
            <v>44958</v>
          </cell>
          <cell r="I8221" t="str">
            <v>ENTREGADO</v>
          </cell>
          <cell r="J8221">
            <v>44959</v>
          </cell>
          <cell r="K8221" t="str">
            <v>NUBIA ALCIVAR</v>
          </cell>
          <cell r="L8221" t="str">
            <v>AV CHONE 14M 36 DIAGONAL A LA GASOLINERA TERPEL // CAFETERIA TORTILLAS EL PASO EL CARMEN // EL CARMEN EL CARMEN 130501 MANABI</v>
          </cell>
        </row>
        <row r="8222">
          <cell r="A8222" t="str">
            <v>98891000</v>
          </cell>
          <cell r="B8222">
            <v>507611</v>
          </cell>
          <cell r="C8222" t="str">
            <v>98891000</v>
          </cell>
          <cell r="D8222" t="str">
            <v>HYCITE</v>
          </cell>
          <cell r="E8222" t="str">
            <v>DESPACHO</v>
          </cell>
          <cell r="F8222" t="str">
            <v>NORMAL</v>
          </cell>
          <cell r="G8222" t="str">
            <v>ITQ6232</v>
          </cell>
          <cell r="H8222">
            <v>44958</v>
          </cell>
          <cell r="I8222" t="str">
            <v>ENTREGADO</v>
          </cell>
          <cell r="J8222">
            <v>44959</v>
          </cell>
          <cell r="K8222" t="str">
            <v>MERCEDES ALVARO</v>
          </cell>
          <cell r="L8222" t="str">
            <v>ISLA FERNANDINA N43-170 Y RIO COCA EDF LUXOR TIMBRE #5 QUITO INAQUITO 170137 PICHINCHA</v>
          </cell>
        </row>
        <row r="8223">
          <cell r="A8223" t="str">
            <v>98891009</v>
          </cell>
          <cell r="B8223">
            <v>507612</v>
          </cell>
          <cell r="C8223" t="str">
            <v>98891009</v>
          </cell>
          <cell r="D8223" t="str">
            <v>HYCITE</v>
          </cell>
          <cell r="E8223" t="str">
            <v>DESPACHO</v>
          </cell>
          <cell r="F8223" t="str">
            <v>NORMAL</v>
          </cell>
          <cell r="G8223" t="str">
            <v>ITQ6233</v>
          </cell>
          <cell r="H8223">
            <v>44958</v>
          </cell>
          <cell r="I8223" t="str">
            <v>ENTREGADO</v>
          </cell>
          <cell r="J8223">
            <v>44959</v>
          </cell>
          <cell r="K8223" t="str">
            <v>IVAN GUAYASAMIN</v>
          </cell>
          <cell r="L8223" t="str">
            <v>VICENT VAN GOGH LOTE 25 TRAS DEL ESTADIO LA LIGA QUITO//PONCIANO BAJO COTOCOLLAO 170301 PICHINCHA</v>
          </cell>
        </row>
        <row r="8224">
          <cell r="A8224" t="str">
            <v>98891041</v>
          </cell>
          <cell r="B8224">
            <v>507613</v>
          </cell>
          <cell r="C8224" t="str">
            <v>98891041</v>
          </cell>
          <cell r="D8224" t="str">
            <v>HYCITE</v>
          </cell>
          <cell r="E8224" t="str">
            <v>DESPACHO</v>
          </cell>
          <cell r="F8224" t="str">
            <v>NORMAL</v>
          </cell>
          <cell r="G8224" t="str">
            <v>ITG6234</v>
          </cell>
          <cell r="H8224">
            <v>44958</v>
          </cell>
          <cell r="I8224" t="str">
            <v>ENTREGADO</v>
          </cell>
          <cell r="J8224">
            <v>44959</v>
          </cell>
          <cell r="K8224" t="str">
            <v>ABIGAIL PENAFIEL</v>
          </cell>
          <cell r="L8224" t="str">
            <v>GUASMO SUR COOP UNIN DE BANANEROS BLOQUE 6 MZ-E10 SL-29 GUAYAQUIL // GUAYAQUIL XIMENA 090150 GUAYAS</v>
          </cell>
        </row>
        <row r="8225">
          <cell r="A8225" t="str">
            <v>98891211</v>
          </cell>
          <cell r="B8225">
            <v>507614</v>
          </cell>
          <cell r="C8225" t="str">
            <v>98891211</v>
          </cell>
          <cell r="D8225" t="str">
            <v>HYCITE</v>
          </cell>
          <cell r="E8225" t="str">
            <v>DESPACHO</v>
          </cell>
          <cell r="F8225" t="str">
            <v>NORMAL</v>
          </cell>
          <cell r="G8225" t="str">
            <v>ITG6235</v>
          </cell>
          <cell r="H8225">
            <v>44958</v>
          </cell>
          <cell r="I8225" t="str">
            <v>ENTREGADO</v>
          </cell>
          <cell r="J8225">
            <v>44959</v>
          </cell>
          <cell r="K8225" t="str">
            <v>MARIA ULLAURI</v>
          </cell>
          <cell r="L8225" t="str">
            <v>VIA SAMBORONDON KM 1 KAWKA CC BOLUA KAWKA SAMBORONDON PUNTILLA 092301 GUAYAS</v>
          </cell>
        </row>
        <row r="8226">
          <cell r="A8226" t="str">
            <v>98891337</v>
          </cell>
          <cell r="B8226">
            <v>507615</v>
          </cell>
          <cell r="C8226" t="str">
            <v>98891337</v>
          </cell>
          <cell r="D8226" t="str">
            <v>HYCITE</v>
          </cell>
          <cell r="E8226" t="str">
            <v>DESPACHO</v>
          </cell>
          <cell r="F8226" t="str">
            <v>NORMAL</v>
          </cell>
          <cell r="G8226" t="str">
            <v>031002004228369</v>
          </cell>
          <cell r="H8226">
            <v>44958</v>
          </cell>
          <cell r="I8226" t="str">
            <v>ENTREGADO</v>
          </cell>
          <cell r="J8226">
            <v>44959</v>
          </cell>
          <cell r="K8226" t="str">
            <v>LUIS GARCIA</v>
          </cell>
          <cell r="L8226" t="str">
            <v>CDLA ITALIANA CALLE MEXICO Y ARGENTINA CASA ESQUINERA SALINAS / SALINAS CARLOS ESPINOZA LARREA 240206 SANTA ELENA</v>
          </cell>
        </row>
        <row r="8227">
          <cell r="A8227" t="str">
            <v>98891364</v>
          </cell>
          <cell r="B8227">
            <v>507616</v>
          </cell>
          <cell r="C8227" t="str">
            <v>98891364</v>
          </cell>
          <cell r="D8227" t="str">
            <v>HYCITE</v>
          </cell>
          <cell r="E8227" t="str">
            <v>DESPACHO</v>
          </cell>
          <cell r="F8227" t="str">
            <v>NORMAL</v>
          </cell>
          <cell r="G8227" t="str">
            <v>ITQ6236</v>
          </cell>
          <cell r="H8227">
            <v>44958</v>
          </cell>
          <cell r="I8227" t="str">
            <v>ENTREGADO</v>
          </cell>
          <cell r="J8227">
            <v>44959</v>
          </cell>
          <cell r="K8227" t="str">
            <v>ZOILA SALAZAR</v>
          </cell>
          <cell r="L8227" t="str">
            <v>ALBERTO EINTEIN CONJ. RECD. EL PRADO CESAR BORJA, CASA F2 QUITO / CDLA CARCELEN COTOCOLLAO 170302 PICHINCHA</v>
          </cell>
        </row>
        <row r="8228">
          <cell r="A8228" t="str">
            <v>98891369</v>
          </cell>
          <cell r="B8228">
            <v>507617</v>
          </cell>
          <cell r="C8228" t="str">
            <v>98891369</v>
          </cell>
          <cell r="D8228" t="str">
            <v>HYCITE</v>
          </cell>
          <cell r="E8228" t="str">
            <v>DESPACHO</v>
          </cell>
          <cell r="F8228" t="str">
            <v>NORMAL</v>
          </cell>
          <cell r="G8228" t="str">
            <v>ITQ6237</v>
          </cell>
          <cell r="H8228">
            <v>44958</v>
          </cell>
          <cell r="I8228" t="str">
            <v>ENTREGADO</v>
          </cell>
          <cell r="J8228">
            <v>44959</v>
          </cell>
          <cell r="K8228" t="str">
            <v>JUAN AYMARA</v>
          </cell>
          <cell r="L8228" t="str">
            <v>ANTONIO CONFORTE OE10-85 Y MANUEL ABAD MANUEL ABAD Y JULIAN ESTRELLA QUITO // SANTA MARTHA BAJA CHILLOGALLO 170708 PICHINCHA</v>
          </cell>
        </row>
        <row r="8229">
          <cell r="A8229" t="str">
            <v>98891469</v>
          </cell>
          <cell r="B8229">
            <v>507618</v>
          </cell>
          <cell r="C8229" t="str">
            <v>98891469</v>
          </cell>
          <cell r="D8229" t="str">
            <v>HYCITE</v>
          </cell>
          <cell r="E8229" t="str">
            <v>DESPACHO</v>
          </cell>
          <cell r="F8229" t="str">
            <v>NORMAL</v>
          </cell>
          <cell r="G8229" t="str">
            <v>031002004228370</v>
          </cell>
          <cell r="H8229">
            <v>44958</v>
          </cell>
          <cell r="I8229" t="str">
            <v>ENTREGADO</v>
          </cell>
          <cell r="J8229">
            <v>44961</v>
          </cell>
          <cell r="K8229" t="str">
            <v>JUANA JARA</v>
          </cell>
          <cell r="L8229" t="str">
            <v>SAN RAFAEL CDLA LAS ORQUIDEAS CALLE D Y PASAJE C CASA 3 PISOS ESMERALDAS // ESMERALDAS SIMON PLATA TORRES 080118 ESMERALDAS</v>
          </cell>
        </row>
        <row r="8230">
          <cell r="A8230" t="str">
            <v>98891647</v>
          </cell>
          <cell r="B8230">
            <v>507620</v>
          </cell>
          <cell r="C8230" t="str">
            <v>98891647</v>
          </cell>
          <cell r="D8230" t="str">
            <v>HYCITE</v>
          </cell>
          <cell r="E8230" t="str">
            <v>DESPACHO</v>
          </cell>
          <cell r="F8230" t="str">
            <v>NORMAL</v>
          </cell>
          <cell r="G8230" t="str">
            <v>031002004228371</v>
          </cell>
          <cell r="H8230">
            <v>44958</v>
          </cell>
          <cell r="I8230" t="str">
            <v>ENTREGADO</v>
          </cell>
          <cell r="J8230">
            <v>44960</v>
          </cell>
          <cell r="K8230" t="str">
            <v>JENNY AGUILAR</v>
          </cell>
          <cell r="L8230" t="str">
            <v>CELI ROMAN EN LA CUCHARA 215-20 BENJAMIN PEREIRA Y BENJAMIN RUIZ LOJA // CENTRO SUCRE 110150 LOJA</v>
          </cell>
        </row>
        <row r="8231">
          <cell r="A8231" t="str">
            <v>98891719</v>
          </cell>
          <cell r="B8231">
            <v>507621</v>
          </cell>
          <cell r="C8231" t="str">
            <v>98891719</v>
          </cell>
          <cell r="D8231" t="str">
            <v>HYCITE</v>
          </cell>
          <cell r="E8231" t="str">
            <v>DESPACHO</v>
          </cell>
          <cell r="F8231" t="str">
            <v>NORMAL</v>
          </cell>
          <cell r="G8231" t="str">
            <v>031002004228372</v>
          </cell>
          <cell r="H8231">
            <v>44958</v>
          </cell>
          <cell r="I8231" t="str">
            <v>ENTREGADO</v>
          </cell>
          <cell r="J8231">
            <v>44964</v>
          </cell>
          <cell r="K8231" t="str">
            <v>GONZALO GRANDA</v>
          </cell>
          <cell r="L8231" t="str">
            <v>10MA ESTE Y SAUCES ANTIGUO TEMPLO EVANGELICO MACHALA // VILLAFLORA PROVIDENCIA 070101 EL ORO</v>
          </cell>
        </row>
        <row r="8232">
          <cell r="A8232" t="str">
            <v>98891721</v>
          </cell>
          <cell r="B8232">
            <v>507622</v>
          </cell>
          <cell r="C8232" t="str">
            <v>98891721</v>
          </cell>
          <cell r="D8232" t="str">
            <v>HYCITE</v>
          </cell>
          <cell r="E8232" t="str">
            <v>DESPACHO</v>
          </cell>
          <cell r="F8232" t="str">
            <v>NORMAL</v>
          </cell>
          <cell r="G8232" t="str">
            <v>ITG6239</v>
          </cell>
          <cell r="H8232">
            <v>44958</v>
          </cell>
          <cell r="I8232" t="str">
            <v>ENTREGADO</v>
          </cell>
          <cell r="J8232">
            <v>44959</v>
          </cell>
          <cell r="K8232" t="str">
            <v>SANDRA VASQUEZ</v>
          </cell>
          <cell r="L8232" t="str">
            <v>GARCIA MORENO 809 EDIF SAN VICENTE PISO 3A 9 DE OCTUBRE Y 1 DE MAYO GUAYAQUIL // CENTRO 9 DE OCTUBRE 090510 GUAYAS</v>
          </cell>
        </row>
        <row r="8233">
          <cell r="A8233" t="str">
            <v>98892018</v>
          </cell>
          <cell r="B8233">
            <v>507623</v>
          </cell>
          <cell r="C8233" t="str">
            <v>98892018</v>
          </cell>
          <cell r="D8233" t="str">
            <v>HYCITE</v>
          </cell>
          <cell r="E8233" t="str">
            <v>DESPACHO</v>
          </cell>
          <cell r="F8233" t="str">
            <v>NORMAL</v>
          </cell>
          <cell r="G8233" t="str">
            <v>ITQ6240</v>
          </cell>
          <cell r="H8233">
            <v>44958</v>
          </cell>
          <cell r="I8233" t="str">
            <v>ENTREGADO</v>
          </cell>
          <cell r="J8233">
            <v>44959</v>
          </cell>
          <cell r="K8233" t="str">
            <v>CARINA MINGA</v>
          </cell>
          <cell r="L8233" t="str">
            <v>ALAVA CANTABRIA A LADO CONJUNTO SANTORINI QUITO // NORTE CALDERON (CARAPUNGO) 170201 PICHINCHA</v>
          </cell>
        </row>
        <row r="8234">
          <cell r="A8234" t="str">
            <v>98892062</v>
          </cell>
          <cell r="B8234">
            <v>507624</v>
          </cell>
          <cell r="C8234" t="str">
            <v>98892062</v>
          </cell>
          <cell r="D8234" t="str">
            <v>HYCITE</v>
          </cell>
          <cell r="E8234" t="str">
            <v>DESPACHO</v>
          </cell>
          <cell r="F8234" t="str">
            <v>NORMAL</v>
          </cell>
          <cell r="G8234" t="str">
            <v>ITQ6241</v>
          </cell>
          <cell r="H8234">
            <v>44958</v>
          </cell>
          <cell r="I8234" t="str">
            <v>ENTREGADO</v>
          </cell>
          <cell r="J8234">
            <v>44959</v>
          </cell>
          <cell r="K8234" t="str">
            <v>DANIELA MONCAYO</v>
          </cell>
          <cell r="L8234" t="str">
            <v>ELOY ALFARO Y PORTUGAL EDIFICIO LA RECOLETA LOTE 1 APTO 304 - PISO 3 QUITO // NORTE BOSTON 170504 PICHINCHA</v>
          </cell>
        </row>
        <row r="8235">
          <cell r="A8235" t="str">
            <v>98884107</v>
          </cell>
          <cell r="B8235">
            <v>507542</v>
          </cell>
          <cell r="C8235" t="str">
            <v>98884107</v>
          </cell>
          <cell r="D8235" t="str">
            <v>HYCITE</v>
          </cell>
          <cell r="E8235" t="str">
            <v>DESPACHO</v>
          </cell>
          <cell r="F8235" t="str">
            <v>NORMAL</v>
          </cell>
          <cell r="G8235" t="str">
            <v>031002004228350</v>
          </cell>
          <cell r="H8235">
            <v>44958</v>
          </cell>
          <cell r="I8235" t="str">
            <v>ENTREGADO</v>
          </cell>
          <cell r="J8235">
            <v>44960</v>
          </cell>
          <cell r="K8235" t="str">
            <v>MARIA MOREIRA</v>
          </cell>
          <cell r="L8235" t="str">
            <v>JUAN JOSE PENA CASA 20726 MIGUEL RIOFRIO Y ROCAFUERTE DIAGONAL LOJA// CENTRO EL SAGRARIO 110108 LOJA</v>
          </cell>
        </row>
        <row r="8236">
          <cell r="A8236" t="str">
            <v>98884400</v>
          </cell>
          <cell r="B8236">
            <v>507543</v>
          </cell>
          <cell r="C8236" t="str">
            <v>98884400</v>
          </cell>
          <cell r="D8236" t="str">
            <v>HYCITE</v>
          </cell>
          <cell r="E8236" t="str">
            <v>DESPACHO</v>
          </cell>
          <cell r="F8236" t="str">
            <v>NORMAL</v>
          </cell>
          <cell r="G8236" t="str">
            <v>031002004228351</v>
          </cell>
          <cell r="H8236">
            <v>44958</v>
          </cell>
          <cell r="I8236" t="str">
            <v>ENTREGADO</v>
          </cell>
          <cell r="J8236">
            <v>44968</v>
          </cell>
          <cell r="K8236" t="str">
            <v>JOSE PUCHA</v>
          </cell>
          <cell r="L8236" t="str">
            <v>AV SANTA MARIANITA DE JESUS VIA ANTIGUA A ZAMORA LOJA / NORTE EL SAGRARIO 110150 LOJA</v>
          </cell>
        </row>
        <row r="8237">
          <cell r="A8237" t="str">
            <v>98884441</v>
          </cell>
          <cell r="B8237">
            <v>507544</v>
          </cell>
          <cell r="C8237" t="str">
            <v>98884441</v>
          </cell>
          <cell r="D8237" t="str">
            <v>HYCITE</v>
          </cell>
          <cell r="E8237" t="str">
            <v>DESPACHO</v>
          </cell>
          <cell r="F8237" t="str">
            <v>NORMAL</v>
          </cell>
          <cell r="G8237" t="str">
            <v>031002004228352</v>
          </cell>
          <cell r="H8237">
            <v>44958</v>
          </cell>
          <cell r="I8237" t="str">
            <v>ENTREGADO</v>
          </cell>
          <cell r="J8237">
            <v>44959</v>
          </cell>
          <cell r="K8237" t="str">
            <v>MARIA SOLANO</v>
          </cell>
          <cell r="L8237" t="str">
            <v>CALLE SAN MATEO Y PASAJE CONCEPCION VIA AL AEROPUERTO, GASOLINERA PRIMAX, A QUITO//OYAMBARO YARUQUI 170908 PICHINCHA</v>
          </cell>
        </row>
        <row r="8238">
          <cell r="A8238" t="str">
            <v>98884610</v>
          </cell>
          <cell r="B8238">
            <v>507545</v>
          </cell>
          <cell r="C8238" t="str">
            <v>98884610</v>
          </cell>
          <cell r="D8238" t="str">
            <v>HYCITE</v>
          </cell>
          <cell r="E8238" t="str">
            <v>DESPACHO</v>
          </cell>
          <cell r="F8238" t="str">
            <v>NORMAL</v>
          </cell>
          <cell r="G8238" t="str">
            <v>ITQ6182</v>
          </cell>
          <cell r="H8238">
            <v>44958</v>
          </cell>
          <cell r="I8238" t="str">
            <v>ENTREGADO</v>
          </cell>
          <cell r="J8238">
            <v>44959</v>
          </cell>
          <cell r="K8238" t="str">
            <v>PAULA E COSTALES COSP</v>
          </cell>
          <cell r="L8238" t="str">
            <v>JULIO TEODORO SALEM N57-181 Y MANUEL GODOY  LA KENNEDY 170513 PICHINCHA</v>
          </cell>
        </row>
        <row r="8239">
          <cell r="A8239" t="str">
            <v>98884892</v>
          </cell>
          <cell r="B8239">
            <v>507546</v>
          </cell>
          <cell r="C8239" t="str">
            <v>98884892</v>
          </cell>
          <cell r="D8239" t="str">
            <v>HYCITE</v>
          </cell>
          <cell r="E8239" t="str">
            <v>DESPACHO</v>
          </cell>
          <cell r="F8239" t="str">
            <v>NORMAL</v>
          </cell>
          <cell r="G8239" t="str">
            <v>031002004228353</v>
          </cell>
          <cell r="H8239">
            <v>44958</v>
          </cell>
          <cell r="I8239" t="str">
            <v>ENTREGADO</v>
          </cell>
          <cell r="J8239">
            <v>44961</v>
          </cell>
          <cell r="K8239" t="str">
            <v>JACSON MUNOZ</v>
          </cell>
          <cell r="L8239" t="str">
            <v>CALLE GONZALO BENITEZ Y AV ARMANDO JIMEN CASA DE LADRILLOS MILAGRO MILAGRO 091709 GUAYAS</v>
          </cell>
        </row>
        <row r="8240">
          <cell r="A8240" t="str">
            <v>98884897</v>
          </cell>
          <cell r="B8240">
            <v>507547</v>
          </cell>
          <cell r="C8240" t="str">
            <v>98884897</v>
          </cell>
          <cell r="D8240" t="str">
            <v>HYCITE</v>
          </cell>
          <cell r="E8240" t="str">
            <v>DESPACHO</v>
          </cell>
          <cell r="F8240" t="str">
            <v>NORMAL</v>
          </cell>
          <cell r="G8240" t="str">
            <v>031002004228354</v>
          </cell>
          <cell r="H8240">
            <v>44958</v>
          </cell>
          <cell r="I8240" t="str">
            <v>ENTREGADO</v>
          </cell>
          <cell r="J8240">
            <v>44959</v>
          </cell>
          <cell r="K8240" t="str">
            <v>ELVIRA RODRIGUEZ</v>
          </cell>
          <cell r="L8240" t="str">
            <v>AV JUAN GARCIA LEGARDA Y JORGE HERRERA CASA COLOR MELON MILAGRO //MILAGRO MILAGRO 091709 GUAYAS</v>
          </cell>
        </row>
        <row r="8241">
          <cell r="A8241" t="str">
            <v>98885250</v>
          </cell>
          <cell r="B8241">
            <v>507549</v>
          </cell>
          <cell r="C8241" t="str">
            <v>98885250</v>
          </cell>
          <cell r="D8241" t="str">
            <v>HYCITE</v>
          </cell>
          <cell r="E8241" t="str">
            <v>DESPACHO</v>
          </cell>
          <cell r="F8241" t="str">
            <v>NORMAL</v>
          </cell>
          <cell r="G8241" t="str">
            <v>ITQ6184</v>
          </cell>
          <cell r="H8241">
            <v>44958</v>
          </cell>
          <cell r="I8241" t="str">
            <v>ENTREGADO</v>
          </cell>
          <cell r="J8241">
            <v>44960</v>
          </cell>
          <cell r="K8241" t="str">
            <v>RONALDY RIVAS</v>
          </cell>
          <cell r="L8241" t="str">
            <v>SENIERGES 16-120 Y RUFINO DARIN ENTRANDO POR LA UPC DEL DORADO QUITO // EL DORADO ITCHIMBIA 170136 PICHINCHA</v>
          </cell>
        </row>
        <row r="8242">
          <cell r="A8242" t="str">
            <v>98885257</v>
          </cell>
          <cell r="B8242">
            <v>507550</v>
          </cell>
          <cell r="C8242" t="str">
            <v>98885257</v>
          </cell>
          <cell r="D8242" t="str">
            <v>HYCITE</v>
          </cell>
          <cell r="E8242" t="str">
            <v>DESPACHO</v>
          </cell>
          <cell r="F8242" t="str">
            <v>NORMAL</v>
          </cell>
          <cell r="G8242" t="str">
            <v>ITQ6185</v>
          </cell>
          <cell r="H8242">
            <v>44958</v>
          </cell>
          <cell r="I8242" t="str">
            <v>ENTREGADO</v>
          </cell>
          <cell r="J8242">
            <v>44959</v>
          </cell>
          <cell r="K8242" t="str">
            <v>DIANA LOPEZ</v>
          </cell>
          <cell r="L8242" t="str">
            <v>JOSE MARIA PROAA,O OE7-42 LT 635 Y EMILIA RIVADENERIRA QUITO/ MARTHA BUCARAM LA ECUATORIANA 170707 PICHINCHA</v>
          </cell>
        </row>
        <row r="8243">
          <cell r="A8243" t="str">
            <v>98885279</v>
          </cell>
          <cell r="B8243">
            <v>507551</v>
          </cell>
          <cell r="C8243" t="str">
            <v>98885279</v>
          </cell>
          <cell r="D8243" t="str">
            <v>HYCITE</v>
          </cell>
          <cell r="E8243" t="str">
            <v>DESPACHO</v>
          </cell>
          <cell r="F8243" t="str">
            <v>NORMAL</v>
          </cell>
          <cell r="G8243" t="str">
            <v>ITQ6186</v>
          </cell>
          <cell r="H8243">
            <v>44958</v>
          </cell>
          <cell r="I8243" t="str">
            <v>ENTREGADO</v>
          </cell>
          <cell r="J8243">
            <v>44959</v>
          </cell>
          <cell r="K8243" t="str">
            <v>GLORIA GARZON</v>
          </cell>
          <cell r="L8243" t="str">
            <v>MALDONADO S28-40 Y RIO ZABALETA QUITO // ELOY ALFARO  ELOY ALFARO 170606 PICHINCHA</v>
          </cell>
        </row>
        <row r="8244">
          <cell r="A8244" t="str">
            <v>98885334</v>
          </cell>
          <cell r="B8244">
            <v>507552</v>
          </cell>
          <cell r="C8244" t="str">
            <v>98885334</v>
          </cell>
          <cell r="D8244" t="str">
            <v>HYCITE</v>
          </cell>
          <cell r="E8244" t="str">
            <v>DESPACHO</v>
          </cell>
          <cell r="F8244" t="str">
            <v>NORMAL</v>
          </cell>
          <cell r="G8244" t="str">
            <v>031002004228355</v>
          </cell>
          <cell r="H8244">
            <v>44958</v>
          </cell>
          <cell r="I8244" t="str">
            <v>ENTREGADO</v>
          </cell>
          <cell r="J8244">
            <v>44959</v>
          </cell>
          <cell r="K8244" t="str">
            <v>DUHAMEL ANDRADE</v>
          </cell>
          <cell r="L8244" t="str">
            <v>AV AZUAY ENTRE OCHOA LEON Y MACHALA ARRIBA DEL REST 3 FAMILIAS PASAJE // PASAJE BARCELONA 070105 EL ORO</v>
          </cell>
        </row>
        <row r="8245">
          <cell r="A8245" t="str">
            <v>98885349</v>
          </cell>
          <cell r="B8245">
            <v>507553</v>
          </cell>
          <cell r="C8245" t="str">
            <v>98885349</v>
          </cell>
          <cell r="D8245" t="str">
            <v>HYCITE</v>
          </cell>
          <cell r="E8245" t="str">
            <v>DESPACHO</v>
          </cell>
          <cell r="F8245" t="str">
            <v>NORMAL</v>
          </cell>
          <cell r="G8245" t="str">
            <v>ITQ6187</v>
          </cell>
          <cell r="H8245">
            <v>44958</v>
          </cell>
          <cell r="I8245" t="str">
            <v>ENTREGADO</v>
          </cell>
          <cell r="J8245">
            <v>44960</v>
          </cell>
          <cell r="K8245" t="str">
            <v>GRACE JARA</v>
          </cell>
          <cell r="L8245" t="str">
            <v>JUAN DE AMPUDIA N63-123 N63 C Y MANTA QUITO- NORTE COTOCOLLAO 170301 PICHINCHA</v>
          </cell>
        </row>
        <row r="8246">
          <cell r="A8246" t="str">
            <v>98885371</v>
          </cell>
          <cell r="B8246">
            <v>507554</v>
          </cell>
          <cell r="C8246" t="str">
            <v>98885371</v>
          </cell>
          <cell r="D8246" t="str">
            <v>HYCITE</v>
          </cell>
          <cell r="E8246" t="str">
            <v>DESPACHO</v>
          </cell>
          <cell r="F8246" t="str">
            <v>NORMAL</v>
          </cell>
          <cell r="G8246" t="str">
            <v>031002004228356</v>
          </cell>
          <cell r="H8246">
            <v>44958</v>
          </cell>
          <cell r="I8246" t="str">
            <v>ENTREGADO</v>
          </cell>
          <cell r="J8246">
            <v>44959</v>
          </cell>
          <cell r="K8246" t="str">
            <v>LUIS MOYANO</v>
          </cell>
          <cell r="L8246" t="str">
            <v>10 DE AGOSTO ENTRE SUCRE Y PRIMERO DE MAYO PEDRO CARBO//PEDROCARBO PEDRO CARBO 091401 GUAYAS</v>
          </cell>
        </row>
        <row r="8247">
          <cell r="A8247" t="str">
            <v>98885440</v>
          </cell>
          <cell r="B8247">
            <v>507555</v>
          </cell>
          <cell r="C8247" t="str">
            <v>98885440</v>
          </cell>
          <cell r="D8247" t="str">
            <v>HYCITE</v>
          </cell>
          <cell r="E8247" t="str">
            <v>DESPACHO</v>
          </cell>
          <cell r="F8247" t="str">
            <v>NORMAL</v>
          </cell>
          <cell r="G8247" t="str">
            <v>ITG6188</v>
          </cell>
          <cell r="H8247">
            <v>44958</v>
          </cell>
          <cell r="I8247" t="str">
            <v>ENTREGADO</v>
          </cell>
          <cell r="J8247">
            <v>44960</v>
          </cell>
          <cell r="K8247" t="str">
            <v>NANCY GALABAY</v>
          </cell>
          <cell r="L8247" t="str">
            <v>URB CIUDAD SANTIAGO SEGUNDA ETP EL ASTILLERO MZ 2083 VILLA 31 GUAYAQUIL- VIA DAULE PASCUALES 090116 GUAYAS</v>
          </cell>
        </row>
        <row r="8248">
          <cell r="A8248" t="str">
            <v>98885706</v>
          </cell>
          <cell r="B8248">
            <v>507557</v>
          </cell>
          <cell r="C8248" t="str">
            <v>98885706</v>
          </cell>
          <cell r="D8248" t="str">
            <v>HYCITE</v>
          </cell>
          <cell r="E8248" t="str">
            <v>DESPACHO</v>
          </cell>
          <cell r="F8248" t="str">
            <v>NORMAL</v>
          </cell>
          <cell r="G8248" t="str">
            <v>ITQ6190</v>
          </cell>
          <cell r="H8248">
            <v>44958</v>
          </cell>
          <cell r="I8248" t="str">
            <v>ENTREGADO</v>
          </cell>
          <cell r="J8248">
            <v>44959</v>
          </cell>
          <cell r="K8248" t="str">
            <v>JUAN YANEZ</v>
          </cell>
          <cell r="L8248" t="str">
            <v>LOS CIPRESES N26 Y RUTA VILLA KM /8 QUITO TUMBACO 170903 PICHINCHA</v>
          </cell>
        </row>
        <row r="8249">
          <cell r="A8249" t="str">
            <v>98885790</v>
          </cell>
          <cell r="B8249">
            <v>507558</v>
          </cell>
          <cell r="C8249" t="str">
            <v>98885790</v>
          </cell>
          <cell r="D8249" t="str">
            <v>HYCITE</v>
          </cell>
          <cell r="E8249" t="str">
            <v>DESPACHO</v>
          </cell>
          <cell r="F8249" t="str">
            <v>NORMAL</v>
          </cell>
          <cell r="G8249" t="str">
            <v>ITQ6191</v>
          </cell>
          <cell r="H8249">
            <v>44958</v>
          </cell>
          <cell r="I8249" t="str">
            <v>ENTREGADO</v>
          </cell>
          <cell r="J8249">
            <v>44959</v>
          </cell>
          <cell r="K8249" t="str">
            <v>JORGE JACOME</v>
          </cell>
          <cell r="L8249" t="str">
            <v>PRINCESA TOA 59-505 QUITOS Y CAA,ARIS QUITO LA MAGDALENA 170602 PICHINCHA</v>
          </cell>
        </row>
        <row r="8250">
          <cell r="A8250" t="str">
            <v>98886306</v>
          </cell>
          <cell r="B8250">
            <v>507559</v>
          </cell>
          <cell r="C8250" t="str">
            <v>98886306</v>
          </cell>
          <cell r="D8250" t="str">
            <v>HYCITE</v>
          </cell>
          <cell r="E8250" t="str">
            <v>DESPACHO</v>
          </cell>
          <cell r="F8250" t="str">
            <v>NORMAL</v>
          </cell>
          <cell r="G8250" t="str">
            <v>ITQ6192</v>
          </cell>
          <cell r="H8250">
            <v>44958</v>
          </cell>
          <cell r="I8250" t="str">
            <v>ENTREGADO</v>
          </cell>
          <cell r="J8250">
            <v>44959</v>
          </cell>
          <cell r="K8250" t="str">
            <v>BLANCA ACOSTA</v>
          </cell>
          <cell r="L8250" t="str">
            <v>ISLA FERNANDINA N43-125 Y TOMAS DE BERLANGA QUITO QUITO DISTRITO METROPOLIT 170513 PICHINCHA</v>
          </cell>
        </row>
        <row r="8251">
          <cell r="A8251" t="str">
            <v>98886456</v>
          </cell>
          <cell r="B8251">
            <v>507560</v>
          </cell>
          <cell r="C8251" t="str">
            <v>98886456</v>
          </cell>
          <cell r="D8251" t="str">
            <v>HYCITE</v>
          </cell>
          <cell r="E8251" t="str">
            <v>DESPACHO</v>
          </cell>
          <cell r="F8251" t="str">
            <v>NORMAL</v>
          </cell>
          <cell r="G8251" t="str">
            <v>ITG6193</v>
          </cell>
          <cell r="H8251">
            <v>44958</v>
          </cell>
          <cell r="I8251" t="str">
            <v>ENTREGADO</v>
          </cell>
          <cell r="J8251">
            <v>44959</v>
          </cell>
          <cell r="K8251" t="str">
            <v>AMPARO ALBAN</v>
          </cell>
          <cell r="L8251" t="str">
            <v>AV LOS ESTEROS YAV 25 DE JULIO BLOQ 28 VALDIVIA BLOQUE 28 APARTAMENTO 11 GUAYAQUIL // CIUDADELA VALDIVIA XIMENA 090107 GUAYAS</v>
          </cell>
        </row>
        <row r="8252">
          <cell r="A8252" t="str">
            <v>98886473</v>
          </cell>
          <cell r="B8252">
            <v>507561</v>
          </cell>
          <cell r="C8252" t="str">
            <v>98886473</v>
          </cell>
          <cell r="D8252" t="str">
            <v>HYCITE</v>
          </cell>
          <cell r="E8252" t="str">
            <v>DESPACHO</v>
          </cell>
          <cell r="F8252" t="str">
            <v>NORMAL</v>
          </cell>
          <cell r="G8252" t="str">
            <v>031002004228357</v>
          </cell>
          <cell r="H8252">
            <v>44958</v>
          </cell>
          <cell r="I8252" t="str">
            <v>ENTREGADO</v>
          </cell>
          <cell r="J8252">
            <v>44960</v>
          </cell>
          <cell r="K8252" t="str">
            <v>MAITE SUAREZ</v>
          </cell>
          <cell r="L8252" t="str">
            <v>ELOY ALFARO Y CAMILO PONCE ENRIQUE ELOY ALFARO Y CAMILO PONCE ENRIQUEZ ESQ TENA- ELOY ALFARO TENA 150101 NAPO</v>
          </cell>
        </row>
        <row r="8253">
          <cell r="A8253" t="str">
            <v>98886525</v>
          </cell>
          <cell r="B8253">
            <v>507562</v>
          </cell>
          <cell r="C8253" t="str">
            <v>98886525</v>
          </cell>
          <cell r="D8253" t="str">
            <v>HYCITE</v>
          </cell>
          <cell r="E8253" t="str">
            <v>DESPACHO</v>
          </cell>
          <cell r="F8253" t="str">
            <v>NORMAL</v>
          </cell>
          <cell r="G8253" t="str">
            <v>ITG6194</v>
          </cell>
          <cell r="H8253">
            <v>44958</v>
          </cell>
          <cell r="I8253" t="str">
            <v>ENTREGADO</v>
          </cell>
          <cell r="J8253">
            <v>44960</v>
          </cell>
          <cell r="K8253" t="str">
            <v>MARIA ZAMORA</v>
          </cell>
          <cell r="L8253" t="str">
            <v>BOSQUES DE LA COSTA MZ-15 VILLA-12 A LADO DE PLAZA BAMBU GUAYAQUIL // GUAYAQUIL TARQUI 090501 GUAYAS</v>
          </cell>
        </row>
        <row r="8254">
          <cell r="A8254" t="str">
            <v>98886619</v>
          </cell>
          <cell r="B8254">
            <v>507563</v>
          </cell>
          <cell r="C8254" t="str">
            <v>98886619</v>
          </cell>
          <cell r="D8254" t="str">
            <v>HYCITE</v>
          </cell>
          <cell r="E8254" t="str">
            <v>DESPACHO</v>
          </cell>
          <cell r="F8254" t="str">
            <v>NORMAL</v>
          </cell>
          <cell r="G8254" t="str">
            <v>ITQ6195</v>
          </cell>
          <cell r="H8254">
            <v>44958</v>
          </cell>
          <cell r="I8254" t="str">
            <v>ENTREGADO</v>
          </cell>
          <cell r="J8254">
            <v>44959</v>
          </cell>
          <cell r="K8254" t="str">
            <v>DAYANA ASADOVAY</v>
          </cell>
          <cell r="L8254" t="str">
            <v>ANTONIO JOSE LEMA SN LT 2 JUAN DE DIOS TIPAN QUITO//ANGAMARCA B ALANGASI 170808 PICHINCHA</v>
          </cell>
        </row>
        <row r="8255">
          <cell r="A8255" t="str">
            <v>98886641</v>
          </cell>
          <cell r="B8255">
            <v>507564</v>
          </cell>
          <cell r="C8255" t="str">
            <v>98886641</v>
          </cell>
          <cell r="D8255" t="str">
            <v>HYCITE</v>
          </cell>
          <cell r="E8255" t="str">
            <v>DESPACHO</v>
          </cell>
          <cell r="F8255" t="str">
            <v>NORMAL</v>
          </cell>
          <cell r="G8255" t="str">
            <v>ITG6196</v>
          </cell>
          <cell r="H8255">
            <v>44958</v>
          </cell>
          <cell r="I8255" t="str">
            <v>ENTREGADO</v>
          </cell>
          <cell r="J8255">
            <v>44959</v>
          </cell>
          <cell r="K8255" t="str">
            <v>HUGO MENDOZA</v>
          </cell>
          <cell r="L8255" t="str">
            <v>RESIDENCIAL EL FONTIN MZ 46- 64 SL 15 ATRAS DEL MIEL DEL FORTIN GUAYAQUIL // FORTIN TARQUI 090803 GUAYAS</v>
          </cell>
        </row>
        <row r="8256">
          <cell r="A8256" t="str">
            <v>98886765</v>
          </cell>
          <cell r="B8256">
            <v>507565</v>
          </cell>
          <cell r="C8256" t="str">
            <v>98886765</v>
          </cell>
          <cell r="D8256" t="str">
            <v>HYCITE</v>
          </cell>
          <cell r="E8256" t="str">
            <v>DESPACHO</v>
          </cell>
          <cell r="F8256" t="str">
            <v>NORMAL</v>
          </cell>
          <cell r="G8256" t="str">
            <v>ITQ6197</v>
          </cell>
          <cell r="H8256">
            <v>44958</v>
          </cell>
          <cell r="I8256" t="str">
            <v>ENTREGADO</v>
          </cell>
          <cell r="J8256">
            <v>44959</v>
          </cell>
          <cell r="K8256" t="str">
            <v>SANDRA PILOSO</v>
          </cell>
          <cell r="L8256" t="str">
            <v>AMARUA,A CSA 37 BLOQUE 1 CONJUNTO PARAISOS DEL SUR LIQUITO // QUITUMBE QUITUMBE 170702 PICHINCHA</v>
          </cell>
        </row>
        <row r="8257">
          <cell r="A8257" t="str">
            <v>98886767</v>
          </cell>
          <cell r="B8257">
            <v>507566</v>
          </cell>
          <cell r="C8257" t="str">
            <v>98886767</v>
          </cell>
          <cell r="D8257" t="str">
            <v>HYCITE</v>
          </cell>
          <cell r="E8257" t="str">
            <v>DESPACHO</v>
          </cell>
          <cell r="F8257" t="str">
            <v>NORMAL</v>
          </cell>
          <cell r="G8257" t="str">
            <v>ITG6198</v>
          </cell>
          <cell r="H8257">
            <v>44958</v>
          </cell>
          <cell r="I8257" t="str">
            <v>ENTREGADO</v>
          </cell>
          <cell r="J8257">
            <v>44959</v>
          </cell>
          <cell r="K8257" t="str">
            <v>MARINA VILLACRES</v>
          </cell>
          <cell r="L8257" t="str">
            <v>AVDA JUAN TANCA MARONGO KM 1 1/2 EDIF GRAINMAN - PLANTA ALTA GUAYAQUIL // GUAYAQUIL TARQUI 090506 GUAYAS</v>
          </cell>
        </row>
        <row r="8258">
          <cell r="A8258" t="str">
            <v>98886782</v>
          </cell>
          <cell r="B8258">
            <v>507568</v>
          </cell>
          <cell r="C8258" t="str">
            <v>98886782</v>
          </cell>
          <cell r="D8258" t="str">
            <v>HYCITE</v>
          </cell>
          <cell r="E8258" t="str">
            <v>DESPACHO</v>
          </cell>
          <cell r="F8258" t="str">
            <v>NORMAL</v>
          </cell>
          <cell r="G8258" t="str">
            <v>ITG6284</v>
          </cell>
          <cell r="H8258">
            <v>44958</v>
          </cell>
          <cell r="I8258" t="str">
            <v>ENTREGADO</v>
          </cell>
          <cell r="J8258">
            <v>44959</v>
          </cell>
          <cell r="K8258" t="str">
            <v>JORGE ANDRADE</v>
          </cell>
          <cell r="L8258" t="str">
            <v>CIUDADELA VELENCR 2 MZA 228 ATRAS ANTENAS DE TV CABLE GUAYAQUIL TARQUI 090508 GUAYAS</v>
          </cell>
        </row>
        <row r="8259">
          <cell r="A8259" t="str">
            <v>98886798</v>
          </cell>
          <cell r="B8259">
            <v>507569</v>
          </cell>
          <cell r="C8259" t="str">
            <v>98886798</v>
          </cell>
          <cell r="D8259" t="str">
            <v>HYCITE</v>
          </cell>
          <cell r="E8259" t="str">
            <v>DESPACHO</v>
          </cell>
          <cell r="F8259" t="str">
            <v>NORMAL</v>
          </cell>
          <cell r="G8259" t="str">
            <v>031002004228358</v>
          </cell>
          <cell r="H8259">
            <v>44958</v>
          </cell>
          <cell r="I8259" t="str">
            <v>ENTREGADO</v>
          </cell>
          <cell r="J8259">
            <v>44967</v>
          </cell>
          <cell r="K8259" t="str">
            <v>GABRIELA ORTEGA</v>
          </cell>
          <cell r="L8259" t="str">
            <v>MIGUEL MORELAS Y FEDERICO DE GUZMAN FEDERICO DE GUZMAN A LA ALTURA DEL CEMEN LOJA//ZORZOS II PANZARA 110111 LOJA</v>
          </cell>
        </row>
        <row r="8260">
          <cell r="A8260" t="str">
            <v>98887037</v>
          </cell>
          <cell r="B8260">
            <v>507570</v>
          </cell>
          <cell r="C8260" t="str">
            <v>98887037</v>
          </cell>
          <cell r="D8260" t="str">
            <v>HYCITE</v>
          </cell>
          <cell r="E8260" t="str">
            <v>DESPACHO</v>
          </cell>
          <cell r="F8260" t="str">
            <v>NORMAL</v>
          </cell>
          <cell r="G8260" t="str">
            <v>031002004228359</v>
          </cell>
          <cell r="H8260">
            <v>44958</v>
          </cell>
          <cell r="I8260" t="str">
            <v>ENTREGADO</v>
          </cell>
          <cell r="J8260">
            <v>44959</v>
          </cell>
          <cell r="K8260" t="str">
            <v>TITANUS FITNESS</v>
          </cell>
          <cell r="L8260" t="str">
            <v>SEGUNDA ABEL MORENO Y BLANCA CANO CONDOMINIO TERRAZA DE LA PAZ LOJA//NORTE EL VALLE 110110 LOJA</v>
          </cell>
        </row>
        <row r="8261">
          <cell r="A8261" t="str">
            <v>98887169</v>
          </cell>
          <cell r="B8261">
            <v>507571</v>
          </cell>
          <cell r="C8261" t="str">
            <v>98887169</v>
          </cell>
          <cell r="D8261" t="str">
            <v>HYCITE</v>
          </cell>
          <cell r="E8261" t="str">
            <v>DESPACHO</v>
          </cell>
          <cell r="F8261" t="str">
            <v>NORMAL</v>
          </cell>
          <cell r="G8261" t="str">
            <v>ITQ6201</v>
          </cell>
          <cell r="H8261">
            <v>44958</v>
          </cell>
          <cell r="I8261" t="str">
            <v>ENTREGADO</v>
          </cell>
          <cell r="J8261">
            <v>44959</v>
          </cell>
          <cell r="K8261" t="str">
            <v>DANIEL MOSQUERA</v>
          </cell>
          <cell r="L8261" t="str">
            <v>CALLE CARCHI E5-66 Y AV INTEROCEANICA QUITO / NORORIENTE  TUMBACO 170903 PICHINCHA</v>
          </cell>
        </row>
        <row r="8262">
          <cell r="A8262" t="str">
            <v>98887311</v>
          </cell>
          <cell r="B8262">
            <v>507572</v>
          </cell>
          <cell r="C8262" t="str">
            <v>98887311</v>
          </cell>
          <cell r="D8262" t="str">
            <v>HYCITE</v>
          </cell>
          <cell r="E8262" t="str">
            <v>DESPACHO</v>
          </cell>
          <cell r="F8262" t="str">
            <v>NORMAL</v>
          </cell>
          <cell r="G8262" t="str">
            <v>ITG6202</v>
          </cell>
          <cell r="H8262">
            <v>44958</v>
          </cell>
          <cell r="I8262" t="str">
            <v>ENTREGADO</v>
          </cell>
          <cell r="J8262">
            <v>44963</v>
          </cell>
          <cell r="K8262" t="str">
            <v>ROSANA CARRION</v>
          </cell>
          <cell r="L8262" t="str">
            <v>COOPERATIVA UNION DE LOS POBRES MZ B V-3 EDIFICIO ANTIGUA ADUANA Y PENDOLA GUAYAQUIL//GUASMO SUR XIMENA 090150 GUAYAS</v>
          </cell>
        </row>
        <row r="8263">
          <cell r="A8263" t="str">
            <v>98887384</v>
          </cell>
          <cell r="B8263">
            <v>507573</v>
          </cell>
          <cell r="C8263" t="str">
            <v>98887384</v>
          </cell>
          <cell r="D8263" t="str">
            <v>HYCITE</v>
          </cell>
          <cell r="E8263" t="str">
            <v>DESPACHO</v>
          </cell>
          <cell r="F8263" t="str">
            <v>NORMAL</v>
          </cell>
          <cell r="G8263" t="str">
            <v>ITG6203</v>
          </cell>
          <cell r="H8263">
            <v>44958</v>
          </cell>
          <cell r="I8263" t="str">
            <v>ENTREGADO</v>
          </cell>
          <cell r="J8263">
            <v>44959</v>
          </cell>
          <cell r="K8263" t="str">
            <v>MARCO MOCHA</v>
          </cell>
          <cell r="L8263" t="str">
            <v>SAMANES 7 MZ 2215 V20 2CDRAS CALLE PRINCIPAL GUAYAQUIL// GUAYAQUIL TARQUI 090150 GUAYAS</v>
          </cell>
        </row>
        <row r="8264">
          <cell r="A8264" t="str">
            <v>98887402</v>
          </cell>
          <cell r="B8264">
            <v>507574</v>
          </cell>
          <cell r="C8264" t="str">
            <v>98887402</v>
          </cell>
          <cell r="D8264" t="str">
            <v>HYCITE</v>
          </cell>
          <cell r="E8264" t="str">
            <v>DESPACHO</v>
          </cell>
          <cell r="F8264" t="str">
            <v>NORMAL</v>
          </cell>
          <cell r="G8264" t="str">
            <v>ITQ6204</v>
          </cell>
          <cell r="H8264">
            <v>44958</v>
          </cell>
          <cell r="I8264" t="str">
            <v>ENTREGADO</v>
          </cell>
          <cell r="J8264">
            <v>44960</v>
          </cell>
          <cell r="K8264" t="str">
            <v>ROSARIO CARDENA</v>
          </cell>
          <cell r="L8264" t="str">
            <v>LUCIANO ANDRADE MARIN N1428 Y YAGUACHI EL DORADO PASANDO LA EEQ AL FONDO QUITO//CENTRO DE QUITO ITCHIMBIA 170403 PICHINCHA</v>
          </cell>
        </row>
        <row r="8265">
          <cell r="A8265" t="str">
            <v>98887466</v>
          </cell>
          <cell r="B8265">
            <v>507575</v>
          </cell>
          <cell r="C8265" t="str">
            <v>98887466</v>
          </cell>
          <cell r="D8265" t="str">
            <v>HYCITE</v>
          </cell>
          <cell r="E8265" t="str">
            <v>DESPACHO</v>
          </cell>
          <cell r="F8265" t="str">
            <v>NORMAL</v>
          </cell>
          <cell r="G8265" t="str">
            <v>ITQ6205</v>
          </cell>
          <cell r="H8265">
            <v>44958</v>
          </cell>
          <cell r="I8265" t="str">
            <v>ENTREGADO</v>
          </cell>
          <cell r="J8265">
            <v>44959</v>
          </cell>
          <cell r="K8265" t="str">
            <v>LOURDES SANTACRUZ</v>
          </cell>
          <cell r="L8265" t="str">
            <v>LA INDEPENDENCIA OE 267 Y OE2B PUBLICIDAD CERCA AL CONJUNTO LA JOYA QUITO// BARRIO LAS TOLAS POMASQUI (PUSUQUI) 170120 PICHINCHA</v>
          </cell>
        </row>
        <row r="8266">
          <cell r="A8266" t="str">
            <v>98887472</v>
          </cell>
          <cell r="B8266">
            <v>507576</v>
          </cell>
          <cell r="C8266" t="str">
            <v>98887472</v>
          </cell>
          <cell r="D8266" t="str">
            <v>HYCITE</v>
          </cell>
          <cell r="E8266" t="str">
            <v>DESPACHO</v>
          </cell>
          <cell r="F8266" t="str">
            <v>NORMAL</v>
          </cell>
          <cell r="G8266" t="str">
            <v>ITQ6206</v>
          </cell>
          <cell r="H8266">
            <v>44958</v>
          </cell>
          <cell r="I8266" t="str">
            <v>ENTREGADO</v>
          </cell>
          <cell r="J8266">
            <v>44959</v>
          </cell>
          <cell r="K8266" t="str">
            <v>MILTON SALAZAR</v>
          </cell>
          <cell r="L8266" t="str">
            <v>GENERAL GUERRERO N65-34 Y JUAN GARZON FRENTE A LICORERIA BUNKER QUITO / COTOCOLLAO COTOCOLLAO 170103 PICHINCHA</v>
          </cell>
        </row>
        <row r="8267">
          <cell r="A8267" t="str">
            <v>98887517</v>
          </cell>
          <cell r="B8267">
            <v>507577</v>
          </cell>
          <cell r="C8267" t="str">
            <v>98887517</v>
          </cell>
          <cell r="D8267" t="str">
            <v>HYCITE</v>
          </cell>
          <cell r="E8267" t="str">
            <v>DESPACHO</v>
          </cell>
          <cell r="F8267" t="str">
            <v>NORMAL</v>
          </cell>
          <cell r="G8267" t="str">
            <v>031002004228360</v>
          </cell>
          <cell r="H8267">
            <v>44958</v>
          </cell>
          <cell r="I8267" t="str">
            <v>ENTREGADO</v>
          </cell>
          <cell r="J8267">
            <v>44965</v>
          </cell>
          <cell r="K8267" t="str">
            <v>LUIS POMA</v>
          </cell>
          <cell r="L8267" t="str">
            <v>BARRIO LAS PALMERAS KILOMETRO 2 VIA ANTIGUA A ZAMORA LOJA ** LAS PALMERAS EL SAGRARIO 110110 LOJA</v>
          </cell>
        </row>
        <row r="8268">
          <cell r="A8268" t="str">
            <v>98887528</v>
          </cell>
          <cell r="B8268">
            <v>507578</v>
          </cell>
          <cell r="C8268" t="str">
            <v>98887528</v>
          </cell>
          <cell r="D8268" t="str">
            <v>HYCITE</v>
          </cell>
          <cell r="E8268" t="str">
            <v>DESPACHO</v>
          </cell>
          <cell r="F8268" t="str">
            <v>NORMAL</v>
          </cell>
          <cell r="G8268" t="str">
            <v>ITQ6207</v>
          </cell>
          <cell r="H8268">
            <v>44958</v>
          </cell>
          <cell r="I8268" t="str">
            <v>ENTREGADO</v>
          </cell>
          <cell r="J8268">
            <v>44959</v>
          </cell>
          <cell r="K8268" t="str">
            <v>ARMANDO NARANJO</v>
          </cell>
          <cell r="L8268" t="str">
            <v>FOCHE E4-15 Y AMAZONAS ALBORNOZ PIS 7 DEPARTAMENTO BR MARISCAL QUITO // MARISCAL MARISCAL SUCRE 170143 PICHINCHA</v>
          </cell>
        </row>
        <row r="8269">
          <cell r="A8269" t="str">
            <v>98887679</v>
          </cell>
          <cell r="B8269">
            <v>507579</v>
          </cell>
          <cell r="C8269" t="str">
            <v>98887679</v>
          </cell>
          <cell r="D8269" t="str">
            <v>HYCITE</v>
          </cell>
          <cell r="E8269" t="str">
            <v>DESPACHO</v>
          </cell>
          <cell r="F8269" t="str">
            <v>NORMAL</v>
          </cell>
          <cell r="G8269" t="str">
            <v>ITG6208</v>
          </cell>
          <cell r="H8269">
            <v>44958</v>
          </cell>
          <cell r="I8269" t="str">
            <v>ENTREGADO</v>
          </cell>
          <cell r="J8269">
            <v>44959</v>
          </cell>
          <cell r="K8269" t="str">
            <v>ROSA DIAZ</v>
          </cell>
          <cell r="L8269" t="str">
            <v>SAUCES 8 MZ 454 F 30 VILLA 8 SOLAR 8 ENTRANDO POR LA FRITADERIA GUAYAQUIL // NORTE TARQUI 090502 GUAYAS</v>
          </cell>
        </row>
        <row r="8270">
          <cell r="A8270" t="str">
            <v>98887743</v>
          </cell>
          <cell r="B8270">
            <v>507580</v>
          </cell>
          <cell r="C8270" t="str">
            <v>98887743</v>
          </cell>
          <cell r="D8270" t="str">
            <v>HYCITE</v>
          </cell>
          <cell r="E8270" t="str">
            <v>DESPACHO</v>
          </cell>
          <cell r="F8270" t="str">
            <v>NORMAL</v>
          </cell>
          <cell r="G8270" t="str">
            <v>ITG6209</v>
          </cell>
          <cell r="H8270">
            <v>44958</v>
          </cell>
          <cell r="I8270" t="str">
            <v>ENTREGADO</v>
          </cell>
          <cell r="J8270">
            <v>44959</v>
          </cell>
          <cell r="K8270" t="str">
            <v>MANUEL ZAMBRANO</v>
          </cell>
          <cell r="L8270" t="str">
            <v>COOPERATIVA 26 DE FEB C6 VILLA 8 LABORATORIOMEDICO GRUPO MEOLICAN GUAYAQUIL GUAYAS 090501 GUAYAS</v>
          </cell>
        </row>
        <row r="8271">
          <cell r="A8271" t="str">
            <v>98887913</v>
          </cell>
          <cell r="B8271">
            <v>507581</v>
          </cell>
          <cell r="C8271" t="str">
            <v>98887913</v>
          </cell>
          <cell r="D8271" t="str">
            <v>HYCITE</v>
          </cell>
          <cell r="E8271" t="str">
            <v>DESPACHO</v>
          </cell>
          <cell r="F8271" t="str">
            <v>NORMAL</v>
          </cell>
          <cell r="G8271" t="str">
            <v>ITQ6210</v>
          </cell>
          <cell r="H8271">
            <v>44958</v>
          </cell>
          <cell r="I8271" t="str">
            <v>ENTREGADO</v>
          </cell>
          <cell r="J8271">
            <v>44959</v>
          </cell>
          <cell r="K8271" t="str">
            <v>MERCEDES VILLACIS</v>
          </cell>
          <cell r="L8271" t="str">
            <v>GONZALO PIZARRO N4-47 VIRGEN DEL QUINCHE QUITO // QUINCHE TUMBACO 170902 PICHINCHA</v>
          </cell>
        </row>
        <row r="8272">
          <cell r="A8272" t="str">
            <v>98887916</v>
          </cell>
          <cell r="B8272">
            <v>507582</v>
          </cell>
          <cell r="C8272" t="str">
            <v>98887916</v>
          </cell>
          <cell r="D8272" t="str">
            <v>HYCITE</v>
          </cell>
          <cell r="E8272" t="str">
            <v>DESPACHO</v>
          </cell>
          <cell r="F8272" t="str">
            <v>NORMAL</v>
          </cell>
          <cell r="G8272" t="str">
            <v>ITQ6211</v>
          </cell>
          <cell r="H8272">
            <v>44958</v>
          </cell>
          <cell r="I8272" t="str">
            <v>ENTREGADO</v>
          </cell>
          <cell r="J8272">
            <v>44959</v>
          </cell>
          <cell r="K8272" t="str">
            <v>MYRIAN VALLEJO</v>
          </cell>
          <cell r="L8272" t="str">
            <v>DIOGENES PAREDES N 50-85 RAFAEL BUSTAMANTE QUITO//LUZ KENNEDY 170514 PICHINCHA</v>
          </cell>
        </row>
        <row r="8273">
          <cell r="A8273" t="str">
            <v>98868620</v>
          </cell>
          <cell r="B8273">
            <v>507502</v>
          </cell>
          <cell r="C8273" t="str">
            <v>98868620</v>
          </cell>
          <cell r="D8273" t="str">
            <v>HYCITE</v>
          </cell>
          <cell r="E8273" t="str">
            <v>DESPACHO</v>
          </cell>
          <cell r="F8273" t="str">
            <v>NORMAL</v>
          </cell>
          <cell r="G8273" t="str">
            <v>IC6249</v>
          </cell>
          <cell r="H8273">
            <v>44958</v>
          </cell>
          <cell r="I8273" t="str">
            <v>ENTREGADO</v>
          </cell>
          <cell r="J8273">
            <v>44959</v>
          </cell>
          <cell r="K8273" t="str">
            <v>CARLOS ILLESCAS</v>
          </cell>
          <cell r="L8273" t="str">
            <v>CIUDADELA SAN JOSE 1RO SEPTIEMBRE CASA NO. 32 CUENCA CUENCA BANOS 010214 AZUAY</v>
          </cell>
        </row>
        <row r="8274">
          <cell r="A8274" t="str">
            <v>98869122</v>
          </cell>
          <cell r="B8274">
            <v>507503</v>
          </cell>
          <cell r="C8274" t="str">
            <v>98869122</v>
          </cell>
          <cell r="D8274" t="str">
            <v>HYCITE</v>
          </cell>
          <cell r="E8274" t="str">
            <v>DESPACHO</v>
          </cell>
          <cell r="F8274" t="str">
            <v>NORMAL</v>
          </cell>
          <cell r="G8274" t="str">
            <v>031002004229278</v>
          </cell>
          <cell r="H8274">
            <v>44958</v>
          </cell>
          <cell r="I8274" t="str">
            <v>ENTREGADO</v>
          </cell>
          <cell r="J8274">
            <v>44964</v>
          </cell>
          <cell r="K8274" t="str">
            <v>CINDY VERA</v>
          </cell>
          <cell r="L8274" t="str">
            <v>VIA A LAS MERCEDES 3696 M ESCUELA MODES CHAVEZ FRANCO SANTO DOMINGO // COOP 6 DE ENERO LAS MERCEDES 230110 SANTO DOMINGO</v>
          </cell>
        </row>
        <row r="8275">
          <cell r="A8275" t="str">
            <v>98869128</v>
          </cell>
          <cell r="B8275">
            <v>507504</v>
          </cell>
          <cell r="C8275" t="str">
            <v>98869128</v>
          </cell>
          <cell r="D8275" t="str">
            <v>HYCITE</v>
          </cell>
          <cell r="E8275" t="str">
            <v>DESPACHO</v>
          </cell>
          <cell r="F8275" t="str">
            <v>NORMAL</v>
          </cell>
          <cell r="G8275" t="str">
            <v>031002004228329</v>
          </cell>
          <cell r="H8275">
            <v>44958</v>
          </cell>
          <cell r="I8275" t="str">
            <v>ENTREGADO</v>
          </cell>
          <cell r="J8275">
            <v>44959</v>
          </cell>
          <cell r="K8275" t="str">
            <v>JESSICA ANGULO</v>
          </cell>
          <cell r="L8275" t="str">
            <v>VIA ATACOMBO ,PMTE SINAI ALMA DE LOS TANQUE DE ACEITES ESMERALDAS//JUAN PLATO TORRES MONTE SINAI 080108 ESMERALDAS</v>
          </cell>
        </row>
        <row r="8276">
          <cell r="A8276" t="str">
            <v>98869749</v>
          </cell>
          <cell r="B8276">
            <v>507505</v>
          </cell>
          <cell r="C8276" t="str">
            <v>98869749</v>
          </cell>
          <cell r="D8276" t="str">
            <v>HYCITE</v>
          </cell>
          <cell r="E8276" t="str">
            <v>DESPACHO</v>
          </cell>
          <cell r="F8276" t="str">
            <v>NORMAL</v>
          </cell>
          <cell r="G8276" t="str">
            <v>ITG6167</v>
          </cell>
          <cell r="H8276">
            <v>44958</v>
          </cell>
          <cell r="I8276" t="str">
            <v>ENTREGADO</v>
          </cell>
          <cell r="J8276">
            <v>44959</v>
          </cell>
          <cell r="K8276" t="str">
            <v>OSCAR MUNOZ</v>
          </cell>
          <cell r="L8276" t="str">
            <v>VILLA ESPAA,A MALAGA ETAPA MZ 55 V 7 GUAYAQUIL // NORTE TARQUI 090701 GUAYAS</v>
          </cell>
        </row>
        <row r="8277">
          <cell r="A8277" t="str">
            <v>98869916</v>
          </cell>
          <cell r="B8277">
            <v>507506</v>
          </cell>
          <cell r="C8277" t="str">
            <v>98869916</v>
          </cell>
          <cell r="D8277" t="str">
            <v>HYCITE</v>
          </cell>
          <cell r="E8277" t="str">
            <v>DESPACHO</v>
          </cell>
          <cell r="F8277" t="str">
            <v>NORMAL</v>
          </cell>
          <cell r="G8277" t="str">
            <v>031002004228330</v>
          </cell>
          <cell r="H8277">
            <v>44958</v>
          </cell>
          <cell r="I8277" t="str">
            <v>ENTREGADO</v>
          </cell>
          <cell r="J8277">
            <v>44966</v>
          </cell>
          <cell r="K8277" t="str">
            <v>LIRYS DIAZ</v>
          </cell>
          <cell r="L8277" t="str">
            <v>SAN JUAN CARRERA ENTRADA NEFRE BABAHOYO  CABRERA 120101 LOS RIOS</v>
          </cell>
        </row>
        <row r="8278">
          <cell r="A8278" t="str">
            <v>98870069</v>
          </cell>
          <cell r="B8278">
            <v>507507</v>
          </cell>
          <cell r="C8278" t="str">
            <v>98870069</v>
          </cell>
          <cell r="D8278" t="str">
            <v>HYCITE</v>
          </cell>
          <cell r="E8278" t="str">
            <v>DESPACHO</v>
          </cell>
          <cell r="F8278" t="str">
            <v>NORMAL</v>
          </cell>
          <cell r="G8278" t="str">
            <v>ITQ6248</v>
          </cell>
          <cell r="H8278">
            <v>44958</v>
          </cell>
          <cell r="I8278" t="str">
            <v>ENTREGADO</v>
          </cell>
          <cell r="J8278">
            <v>44959</v>
          </cell>
          <cell r="K8278" t="str">
            <v>CARLOS D HUERTAS</v>
          </cell>
          <cell r="L8278" t="str">
            <v>ALBATROS Y TUCANES   ALANGASI 170804 PICHINCHA</v>
          </cell>
        </row>
        <row r="8279">
          <cell r="A8279" t="str">
            <v>98870114</v>
          </cell>
          <cell r="B8279">
            <v>507508</v>
          </cell>
          <cell r="C8279" t="str">
            <v>98870114</v>
          </cell>
          <cell r="D8279" t="str">
            <v>HYCITE</v>
          </cell>
          <cell r="E8279" t="str">
            <v>DESPACHO</v>
          </cell>
          <cell r="F8279" t="str">
            <v>NORMAL</v>
          </cell>
          <cell r="G8279" t="str">
            <v>031002004228331</v>
          </cell>
          <cell r="H8279">
            <v>44958</v>
          </cell>
          <cell r="I8279" t="str">
            <v>ENTREGADO</v>
          </cell>
          <cell r="J8279">
            <v>44959</v>
          </cell>
          <cell r="K8279" t="str">
            <v>ESTHER SORNOZA</v>
          </cell>
          <cell r="L8279" t="str">
            <v>FLORON 4 CALLE SUCRE CALLE SUCRE Y ROSALES PORTOVIEJO // FLORON 4 ANDRES DE VERA 130107 MANABI</v>
          </cell>
        </row>
        <row r="8280">
          <cell r="A8280" t="str">
            <v>98871722</v>
          </cell>
          <cell r="B8280">
            <v>507509</v>
          </cell>
          <cell r="C8280" t="str">
            <v>98871722</v>
          </cell>
          <cell r="D8280" t="str">
            <v>HYCITE</v>
          </cell>
          <cell r="E8280" t="str">
            <v>DESPACHO</v>
          </cell>
          <cell r="F8280" t="str">
            <v>NORMAL</v>
          </cell>
          <cell r="G8280" t="str">
            <v>031002004228332</v>
          </cell>
          <cell r="H8280">
            <v>44958</v>
          </cell>
          <cell r="I8280" t="str">
            <v>ENTREGADO</v>
          </cell>
          <cell r="J8280">
            <v>44970</v>
          </cell>
          <cell r="K8280" t="str">
            <v>LIZBETH COLLAGUAZO</v>
          </cell>
          <cell r="L8280" t="str">
            <v>PACIFICO CRTA LOCAL LIZZ FRENTE AL INDIO PALTEUSE PALTAS//CATACOCHA CATACOCHA 110301 LOJA</v>
          </cell>
        </row>
        <row r="8281">
          <cell r="A8281" t="str">
            <v>98873280</v>
          </cell>
          <cell r="B8281">
            <v>507510</v>
          </cell>
          <cell r="C8281" t="str">
            <v>98873280</v>
          </cell>
          <cell r="D8281" t="str">
            <v>HYCITE</v>
          </cell>
          <cell r="E8281" t="str">
            <v>DESPACHO</v>
          </cell>
          <cell r="F8281" t="str">
            <v>NORMAL</v>
          </cell>
          <cell r="G8281" t="str">
            <v>031002004228333</v>
          </cell>
          <cell r="H8281">
            <v>44958</v>
          </cell>
          <cell r="I8281" t="str">
            <v>ENTREGADO</v>
          </cell>
          <cell r="J8281">
            <v>44961</v>
          </cell>
          <cell r="K8281" t="str">
            <v>MARTHA LINDAO</v>
          </cell>
          <cell r="L8281" t="str">
            <v>GENERAL ENRIQUE GALLO LA LIBERTAD CALLE 37 Y 38 AV 16 LA LIBERTAD LA LIBERTAD 240204 SANTA ELENA</v>
          </cell>
        </row>
        <row r="8282">
          <cell r="A8282" t="str">
            <v>98873301</v>
          </cell>
          <cell r="B8282">
            <v>507511</v>
          </cell>
          <cell r="C8282" t="str">
            <v>98873301</v>
          </cell>
          <cell r="D8282" t="str">
            <v>HYCITE</v>
          </cell>
          <cell r="E8282" t="str">
            <v>DESPACHO</v>
          </cell>
          <cell r="F8282" t="str">
            <v>NORMAL</v>
          </cell>
          <cell r="G8282" t="str">
            <v>031002004228334</v>
          </cell>
          <cell r="H8282">
            <v>44958</v>
          </cell>
          <cell r="I8282" t="str">
            <v>ENTREGADO</v>
          </cell>
          <cell r="J8282">
            <v>44959</v>
          </cell>
          <cell r="K8282" t="str">
            <v>CARMEN BALON</v>
          </cell>
          <cell r="L8282" t="str">
            <v>BARRIO 15 DE NOVIEMBRE ENTRE CALLES 54 AV 45 Y 46 SALINAS / SANTA ROSA SANTA ROSA 290207 SANTA ELENA</v>
          </cell>
        </row>
        <row r="8283">
          <cell r="A8283" t="str">
            <v>98873348</v>
          </cell>
          <cell r="B8283">
            <v>507512</v>
          </cell>
          <cell r="C8283" t="str">
            <v>98873348</v>
          </cell>
          <cell r="D8283" t="str">
            <v>HYCITE</v>
          </cell>
          <cell r="E8283" t="str">
            <v>DESPACHO</v>
          </cell>
          <cell r="F8283" t="str">
            <v>NORMAL</v>
          </cell>
          <cell r="G8283" t="str">
            <v>031002004228335</v>
          </cell>
          <cell r="H8283">
            <v>44958</v>
          </cell>
          <cell r="I8283" t="str">
            <v>ENTREGADO</v>
          </cell>
          <cell r="J8283">
            <v>44959</v>
          </cell>
          <cell r="K8283" t="str">
            <v>NOEMI ESCALANTE</v>
          </cell>
          <cell r="L8283" t="str">
            <v>BRRO PRIMERO DE ENERO CALLE 59 AV 46-47 CALLE JULIO JARAMILLO SALINAS/SANTA ROSA SANTA ROSA 290207 SANTA ELENA</v>
          </cell>
        </row>
        <row r="8284">
          <cell r="A8284" t="str">
            <v>98873523</v>
          </cell>
          <cell r="B8284">
            <v>507513</v>
          </cell>
          <cell r="C8284" t="str">
            <v>98873523</v>
          </cell>
          <cell r="D8284" t="str">
            <v>HYCITE</v>
          </cell>
          <cell r="E8284" t="str">
            <v>DESPACHO</v>
          </cell>
          <cell r="F8284" t="str">
            <v>NORMAL</v>
          </cell>
          <cell r="G8284" t="str">
            <v>ITQ6169</v>
          </cell>
          <cell r="H8284">
            <v>44958</v>
          </cell>
          <cell r="I8284" t="str">
            <v>ENTREGADO</v>
          </cell>
          <cell r="J8284">
            <v>44959</v>
          </cell>
          <cell r="K8284" t="str">
            <v>MARIA NONO</v>
          </cell>
          <cell r="L8284" t="str">
            <v>LUIS ARENAS E17-103 SECTOR 5 EX PARADA DE BUSUS ORQUIDEAS QUITO// CENTRO DE QUITO PUENGASI 170145 PICHINCHA</v>
          </cell>
        </row>
        <row r="8285">
          <cell r="A8285" t="str">
            <v>98874442</v>
          </cell>
          <cell r="B8285">
            <v>507514</v>
          </cell>
          <cell r="C8285" t="str">
            <v>98874442</v>
          </cell>
          <cell r="D8285" t="str">
            <v>HYCITE</v>
          </cell>
          <cell r="E8285" t="str">
            <v>DESPACHO</v>
          </cell>
          <cell r="F8285" t="str">
            <v>NORMAL</v>
          </cell>
          <cell r="G8285" t="str">
            <v>031002004228336</v>
          </cell>
          <cell r="H8285">
            <v>44958</v>
          </cell>
          <cell r="I8285" t="str">
            <v>ENTREGADO</v>
          </cell>
          <cell r="J8285">
            <v>44959</v>
          </cell>
          <cell r="K8285" t="str">
            <v>SANDRA VALENZUELA</v>
          </cell>
          <cell r="L8285" t="str">
            <v>SIMON RODRIGUEZ S.N 19 DE ABRIL PORTON BLANCO IBARRA//COLINAS DEL SUR SAGRARIO 100102 IMBABURA</v>
          </cell>
        </row>
        <row r="8286">
          <cell r="A8286" t="str">
            <v>98874893</v>
          </cell>
          <cell r="B8286">
            <v>507515</v>
          </cell>
          <cell r="C8286" t="str">
            <v>98874893</v>
          </cell>
          <cell r="D8286" t="str">
            <v>HYCITE</v>
          </cell>
          <cell r="E8286" t="str">
            <v>DESPACHO</v>
          </cell>
          <cell r="F8286" t="str">
            <v>NORMAL</v>
          </cell>
          <cell r="G8286" t="str">
            <v>031002004229279</v>
          </cell>
          <cell r="H8286">
            <v>44958</v>
          </cell>
          <cell r="I8286" t="str">
            <v>ENTREGADO</v>
          </cell>
          <cell r="J8286">
            <v>44960</v>
          </cell>
          <cell r="K8286" t="str">
            <v>LUZ MENDOZA</v>
          </cell>
          <cell r="L8286" t="str">
            <v>VIA SAN LORENZO COMUNIDAD LITA FRITADAS DON JACOBO FRENTE A INTERNET PL IBARRA/ LITA LITA 100122 IMBABURA</v>
          </cell>
        </row>
        <row r="8287">
          <cell r="A8287" t="str">
            <v>98875019</v>
          </cell>
          <cell r="B8287">
            <v>507516</v>
          </cell>
          <cell r="C8287" t="str">
            <v>98875019</v>
          </cell>
          <cell r="D8287" t="str">
            <v>HYCITE</v>
          </cell>
          <cell r="E8287" t="str">
            <v>DESPACHO</v>
          </cell>
          <cell r="F8287" t="str">
            <v>NORMAL</v>
          </cell>
          <cell r="G8287" t="str">
            <v>031002004228316</v>
          </cell>
          <cell r="H8287">
            <v>44958</v>
          </cell>
          <cell r="I8287" t="str">
            <v>ENTREGADO</v>
          </cell>
          <cell r="J8287">
            <v>44960</v>
          </cell>
          <cell r="K8287" t="str">
            <v>JUAN RODRIGUEZ</v>
          </cell>
          <cell r="L8287" t="str">
            <v>CALLE TUNGURANHUA IMBABURA TUNGURANHUA CAPILLAJOSE GREGORIO H TIE JIPIJAPA//JIPIJAPA DR. MIGUEL MORAN LUCIO 130601 MANABI</v>
          </cell>
        </row>
        <row r="8288">
          <cell r="A8288" t="str">
            <v>98875110</v>
          </cell>
          <cell r="B8288">
            <v>507517</v>
          </cell>
          <cell r="C8288" t="str">
            <v>98875110</v>
          </cell>
          <cell r="D8288" t="str">
            <v>HYCITE</v>
          </cell>
          <cell r="E8288" t="str">
            <v>DESPACHO</v>
          </cell>
          <cell r="F8288" t="str">
            <v>NORMAL</v>
          </cell>
          <cell r="G8288" t="str">
            <v>ITG6170</v>
          </cell>
          <cell r="H8288">
            <v>44958</v>
          </cell>
          <cell r="I8288" t="str">
            <v>ENTREGADO</v>
          </cell>
          <cell r="J8288">
            <v>44959</v>
          </cell>
          <cell r="K8288" t="str">
            <v>MONICA MINAYA</v>
          </cell>
          <cell r="L8288" t="str">
            <v>AV JOSE SANTIAGO CASTILLO Y CALLEJON 18D EL MADRIGAL MZA 238 SOLAR #9 CASA BALCON GUAYAQUIL ** NORTE TARQUI 090601 GUAYAS</v>
          </cell>
        </row>
        <row r="8289">
          <cell r="A8289" t="str">
            <v>98875297</v>
          </cell>
          <cell r="B8289">
            <v>507518</v>
          </cell>
          <cell r="C8289" t="str">
            <v>98875297</v>
          </cell>
          <cell r="D8289" t="str">
            <v>HYCITE</v>
          </cell>
          <cell r="E8289" t="str">
            <v>DESPACHO</v>
          </cell>
          <cell r="F8289" t="str">
            <v>NORMAL</v>
          </cell>
          <cell r="G8289" t="str">
            <v>ITG6171</v>
          </cell>
          <cell r="H8289">
            <v>44958</v>
          </cell>
          <cell r="I8289" t="str">
            <v>ENTREGADO</v>
          </cell>
          <cell r="J8289">
            <v>44959</v>
          </cell>
          <cell r="K8289" t="str">
            <v>BYRON MACIAS</v>
          </cell>
          <cell r="L8289" t="str">
            <v>VILLA ESPANA ETAPA MADRID MZ 44 V5 GUAYAQUIL / VILLA ESPANA  TARQUI 090505 GUAYAS</v>
          </cell>
        </row>
        <row r="8290">
          <cell r="A8290" t="str">
            <v>98875474</v>
          </cell>
          <cell r="B8290">
            <v>507519</v>
          </cell>
          <cell r="C8290" t="str">
            <v>98875474</v>
          </cell>
          <cell r="D8290" t="str">
            <v>HYCITE</v>
          </cell>
          <cell r="E8290" t="str">
            <v>DESPACHO</v>
          </cell>
          <cell r="F8290" t="str">
            <v>NORMAL</v>
          </cell>
          <cell r="G8290" t="str">
            <v>ITG6172</v>
          </cell>
          <cell r="H8290">
            <v>44958</v>
          </cell>
          <cell r="I8290" t="str">
            <v>ENTREGADO</v>
          </cell>
          <cell r="J8290">
            <v>44959</v>
          </cell>
          <cell r="K8290" t="str">
            <v>BEATRIZMARIA PACHECO</v>
          </cell>
          <cell r="L8290" t="str">
            <v>VILLA CLUB MZ 7 VLL 59 ETAPA LUNA DAULE//VILLA CLUB LA AURORA 091901 GUAYAS</v>
          </cell>
        </row>
        <row r="8291">
          <cell r="A8291" t="str">
            <v>98875652</v>
          </cell>
          <cell r="B8291">
            <v>507520</v>
          </cell>
          <cell r="C8291" t="str">
            <v>98875652</v>
          </cell>
          <cell r="D8291" t="str">
            <v>HYCITE</v>
          </cell>
          <cell r="E8291" t="str">
            <v>DESPACHO</v>
          </cell>
          <cell r="F8291" t="str">
            <v>NORMAL</v>
          </cell>
          <cell r="G8291" t="str">
            <v>031002004228338</v>
          </cell>
          <cell r="H8291">
            <v>44958</v>
          </cell>
          <cell r="I8291" t="str">
            <v>ENTREGADO</v>
          </cell>
          <cell r="J8291">
            <v>44959</v>
          </cell>
          <cell r="K8291" t="str">
            <v>JUANA DE DIOS CAICEDO</v>
          </cell>
          <cell r="L8291" t="str">
            <v>CALLE BOLIVAR Y ANTEPORA DIAGONAL UPC SAN VICENTE JIPIJAPA SAN LORENZO DE JIPIJAPA 130302 MANABI</v>
          </cell>
        </row>
        <row r="8292">
          <cell r="A8292" t="str">
            <v>98875832</v>
          </cell>
          <cell r="B8292">
            <v>507521</v>
          </cell>
          <cell r="C8292" t="str">
            <v>98875832</v>
          </cell>
          <cell r="D8292" t="str">
            <v>HYCITE</v>
          </cell>
          <cell r="E8292" t="str">
            <v>DESPACHO</v>
          </cell>
          <cell r="F8292" t="str">
            <v>NORMAL</v>
          </cell>
          <cell r="G8292" t="str">
            <v>ITG6173</v>
          </cell>
          <cell r="H8292">
            <v>44958</v>
          </cell>
          <cell r="I8292" t="str">
            <v>ENTREGADO</v>
          </cell>
          <cell r="J8292">
            <v>44959</v>
          </cell>
          <cell r="K8292" t="str">
            <v>JORGE FERREYROS</v>
          </cell>
          <cell r="L8292" t="str">
            <v>URB CATALUNA MZ 21 V 20 KM 26 VIA DAULE SAMBORONDON DAULE LA AURORA 091910 GUAYAS</v>
          </cell>
        </row>
        <row r="8293">
          <cell r="A8293" t="str">
            <v>98876365</v>
          </cell>
          <cell r="B8293">
            <v>507522</v>
          </cell>
          <cell r="C8293" t="str">
            <v>98876365</v>
          </cell>
          <cell r="D8293" t="str">
            <v>HYCITE</v>
          </cell>
          <cell r="E8293" t="str">
            <v>DESPACHO</v>
          </cell>
          <cell r="F8293" t="str">
            <v>NORMAL</v>
          </cell>
          <cell r="G8293" t="str">
            <v>ITQ6174</v>
          </cell>
          <cell r="H8293">
            <v>44958</v>
          </cell>
          <cell r="I8293" t="str">
            <v>ENTREGADO</v>
          </cell>
          <cell r="J8293">
            <v>44960</v>
          </cell>
          <cell r="K8293" t="str">
            <v>KEVIN TUTILLO</v>
          </cell>
          <cell r="L8293" t="str">
            <v>GUALLABAMBA E5-73 Y BENANCIO YUARAS A MEDIA CUADRA COLEGIO GIORDAN BRUNO QUITO / NAPO NAPO 170605 PICHINCHA</v>
          </cell>
        </row>
        <row r="8294">
          <cell r="A8294" t="str">
            <v>98877823</v>
          </cell>
          <cell r="B8294">
            <v>507523</v>
          </cell>
          <cell r="C8294" t="str">
            <v>98877823</v>
          </cell>
          <cell r="D8294" t="str">
            <v>HYCITE</v>
          </cell>
          <cell r="E8294" t="str">
            <v>DESPACHO</v>
          </cell>
          <cell r="F8294" t="str">
            <v>NORMAL</v>
          </cell>
          <cell r="G8294" t="str">
            <v>ITG6175</v>
          </cell>
          <cell r="H8294">
            <v>44958</v>
          </cell>
          <cell r="I8294" t="str">
            <v>ENTREGADO</v>
          </cell>
          <cell r="J8294">
            <v>44959</v>
          </cell>
          <cell r="K8294" t="str">
            <v>KENYA RODRIGUEZ</v>
          </cell>
          <cell r="L8294" t="str">
            <v>COOP LOMAS DE LA FLORIDA MZ 925 SL 34 GUAYAQUIL / PERIMETRAL TARQUI 090804 GUAYAS</v>
          </cell>
        </row>
        <row r="8295">
          <cell r="A8295" t="str">
            <v>98877829</v>
          </cell>
          <cell r="B8295">
            <v>507524</v>
          </cell>
          <cell r="C8295" t="str">
            <v>98877829</v>
          </cell>
          <cell r="D8295" t="str">
            <v>HYCITE</v>
          </cell>
          <cell r="E8295" t="str">
            <v>DESPACHO</v>
          </cell>
          <cell r="F8295" t="str">
            <v>NORMAL</v>
          </cell>
          <cell r="G8295" t="str">
            <v>031002004228339</v>
          </cell>
          <cell r="H8295">
            <v>44958</v>
          </cell>
          <cell r="I8295" t="str">
            <v>ENTREGADO</v>
          </cell>
          <cell r="J8295">
            <v>44959</v>
          </cell>
          <cell r="K8295" t="str">
            <v>KARINA HURTADO</v>
          </cell>
          <cell r="L8295" t="str">
            <v>RIO QUEVEDO O Y RIO UPANO A 3 CUADRAS DE LA CLINICA DEL RIA,ON SANTO DOMINGO / UNION 1 ZARACAY 230101 SANTO DOMINGO</v>
          </cell>
        </row>
        <row r="8296">
          <cell r="A8296" t="str">
            <v>98877880</v>
          </cell>
          <cell r="B8296">
            <v>507525</v>
          </cell>
          <cell r="C8296" t="str">
            <v>98877880</v>
          </cell>
          <cell r="D8296" t="str">
            <v>HYCITE</v>
          </cell>
          <cell r="E8296" t="str">
            <v>DESPACHO</v>
          </cell>
          <cell r="F8296" t="str">
            <v>NORMAL</v>
          </cell>
          <cell r="G8296" t="str">
            <v>031002004228340</v>
          </cell>
          <cell r="H8296">
            <v>44958</v>
          </cell>
          <cell r="I8296" t="str">
            <v>ENTREGADO</v>
          </cell>
          <cell r="J8296">
            <v>44959</v>
          </cell>
          <cell r="K8296" t="str">
            <v>DIANA GUERRA</v>
          </cell>
          <cell r="L8296" t="str">
            <v>CALLE ESMERALDAS N24 13 DE ABRIL EN CONJUNTO LILETHE IBARRA//HUERTAS FAMILIARES SAGRARIO 100104 IMBABURA</v>
          </cell>
        </row>
        <row r="8297">
          <cell r="A8297" t="str">
            <v>98878770</v>
          </cell>
          <cell r="B8297">
            <v>507526</v>
          </cell>
          <cell r="C8297" t="str">
            <v>98878770</v>
          </cell>
          <cell r="D8297" t="str">
            <v>HYCITE</v>
          </cell>
          <cell r="E8297" t="str">
            <v>DESPACHO</v>
          </cell>
          <cell r="F8297" t="str">
            <v>NORMAL</v>
          </cell>
          <cell r="G8297" t="str">
            <v>031002004228341</v>
          </cell>
          <cell r="H8297">
            <v>44958</v>
          </cell>
          <cell r="I8297" t="str">
            <v>ENTREGADO</v>
          </cell>
          <cell r="J8297">
            <v>44959</v>
          </cell>
          <cell r="K8297" t="str">
            <v>AIDA E CUARAN IKIG</v>
          </cell>
          <cell r="L8297" t="str">
            <v>MEXICO Y LAS TEJERIAS   TULCAN 040102 CARCHI</v>
          </cell>
        </row>
        <row r="8298">
          <cell r="A8298" t="str">
            <v>98879007</v>
          </cell>
          <cell r="B8298">
            <v>507527</v>
          </cell>
          <cell r="C8298" t="str">
            <v>98879007</v>
          </cell>
          <cell r="D8298" t="str">
            <v>HYCITE</v>
          </cell>
          <cell r="E8298" t="str">
            <v>DESPACHO</v>
          </cell>
          <cell r="F8298" t="str">
            <v>NORMAL</v>
          </cell>
          <cell r="G8298" t="str">
            <v>ITG6283</v>
          </cell>
          <cell r="H8298">
            <v>44958</v>
          </cell>
          <cell r="I8298" t="str">
            <v>ENTREGADO</v>
          </cell>
          <cell r="J8298">
            <v>44959</v>
          </cell>
          <cell r="K8298" t="str">
            <v>FERNANDO BARRERA</v>
          </cell>
          <cell r="L8298" t="str">
            <v>EDIFICIO RIVER PLAZA PISO 3 OFICINA 311 FRENTE A LA JOYA DAULE//NORTE LA AURORA 090602 GUAYAS</v>
          </cell>
        </row>
        <row r="8299">
          <cell r="A8299" t="str">
            <v>98879486</v>
          </cell>
          <cell r="B8299">
            <v>507528</v>
          </cell>
          <cell r="C8299" t="str">
            <v>98879486</v>
          </cell>
          <cell r="D8299" t="str">
            <v>HYCITE</v>
          </cell>
          <cell r="E8299" t="str">
            <v>DESPACHO</v>
          </cell>
          <cell r="F8299" t="str">
            <v>NORMAL</v>
          </cell>
          <cell r="G8299" t="str">
            <v>031002004228342</v>
          </cell>
          <cell r="H8299">
            <v>44958</v>
          </cell>
          <cell r="I8299" t="str">
            <v>ENTREGADO</v>
          </cell>
          <cell r="J8299">
            <v>44960</v>
          </cell>
          <cell r="K8299" t="str">
            <v>JOSE CHAVEZ</v>
          </cell>
          <cell r="L8299" t="str">
            <v>CALLE 25 DE JUNIO Y CENE PAREDES FRENTE ESCUELA NUEVA ESPERANZA MONTECRISTI // 25 DE JUNIO MONTECRISTI 130219 MANABI</v>
          </cell>
        </row>
        <row r="8300">
          <cell r="A8300" t="str">
            <v>98879682</v>
          </cell>
          <cell r="B8300">
            <v>507529</v>
          </cell>
          <cell r="C8300" t="str">
            <v>98879682</v>
          </cell>
          <cell r="D8300" t="str">
            <v>HYCITE</v>
          </cell>
          <cell r="E8300" t="str">
            <v>DESPACHO</v>
          </cell>
          <cell r="F8300" t="str">
            <v>NORMAL</v>
          </cell>
          <cell r="G8300" t="str">
            <v>ITQ6177</v>
          </cell>
          <cell r="H8300">
            <v>44958</v>
          </cell>
          <cell r="I8300" t="str">
            <v>ENTREGADO</v>
          </cell>
          <cell r="J8300">
            <v>44959</v>
          </cell>
          <cell r="K8300" t="str">
            <v>WILLIAM LLIVE</v>
          </cell>
          <cell r="L8300" t="str">
            <v>ISIDRO AYORA Y ABDON CALDERON CONJUNTO ALCAZAR #2 CASA #37 QUITO / VALLE DE LOS CHILLOS CONOCOTO 170805 PICHINCHA</v>
          </cell>
        </row>
        <row r="8301">
          <cell r="A8301" t="str">
            <v>98879869</v>
          </cell>
          <cell r="B8301">
            <v>507530</v>
          </cell>
          <cell r="C8301" t="str">
            <v>98879869</v>
          </cell>
          <cell r="D8301" t="str">
            <v>HYCITE</v>
          </cell>
          <cell r="E8301" t="str">
            <v>DESPACHO</v>
          </cell>
          <cell r="F8301" t="str">
            <v>NORMAL</v>
          </cell>
          <cell r="G8301" t="str">
            <v>031002004228343</v>
          </cell>
          <cell r="H8301">
            <v>44958</v>
          </cell>
          <cell r="I8301" t="str">
            <v>ENTREGADO</v>
          </cell>
          <cell r="J8301">
            <v>44959</v>
          </cell>
          <cell r="K8301" t="str">
            <v>MICHAEL MUNOZ</v>
          </cell>
          <cell r="L8301" t="str">
            <v>CALLE METROPOLITANA KM 21 VIA PORTOVIEJO MONTECRISTI FRENTE A LA GASOLINERA PRIMA MONTECRISTI / COLINAS DE CEIBO MONTECRISTI 170209 MANABI</v>
          </cell>
        </row>
        <row r="8302">
          <cell r="A8302" t="str">
            <v>98879924</v>
          </cell>
          <cell r="B8302">
            <v>507531</v>
          </cell>
          <cell r="C8302" t="str">
            <v>98879924</v>
          </cell>
          <cell r="D8302" t="str">
            <v>HYCITE</v>
          </cell>
          <cell r="E8302" t="str">
            <v>DESPACHO</v>
          </cell>
          <cell r="F8302" t="str">
            <v>NORMAL</v>
          </cell>
          <cell r="G8302" t="str">
            <v>ITG6178</v>
          </cell>
          <cell r="H8302">
            <v>44958</v>
          </cell>
          <cell r="I8302" t="str">
            <v>ENTREGADO</v>
          </cell>
          <cell r="J8302">
            <v>44959</v>
          </cell>
          <cell r="K8302" t="str">
            <v>CATHY RENDON</v>
          </cell>
          <cell r="L8302" t="str">
            <v>URBANIZACION SAN ISIDRO MZ A 19VILLA 3 KM 4VIA SAMBORONDON SAMBORONDON// SAMBORONDON 092301 GUAYAS</v>
          </cell>
        </row>
        <row r="8303">
          <cell r="A8303" t="str">
            <v>98880590</v>
          </cell>
          <cell r="B8303">
            <v>507532</v>
          </cell>
          <cell r="C8303" t="str">
            <v>98880590</v>
          </cell>
          <cell r="D8303" t="str">
            <v>HYCITE</v>
          </cell>
          <cell r="E8303" t="str">
            <v>DESPACHO</v>
          </cell>
          <cell r="F8303" t="str">
            <v>NORMAL</v>
          </cell>
          <cell r="G8303" t="str">
            <v>031002004228344</v>
          </cell>
          <cell r="H8303">
            <v>44958</v>
          </cell>
          <cell r="I8303" t="str">
            <v>ENTREGADO</v>
          </cell>
          <cell r="J8303">
            <v>44960</v>
          </cell>
          <cell r="K8303" t="str">
            <v>LUZ ROGEL</v>
          </cell>
          <cell r="L8303" t="str">
            <v>VIA A YAMACOCHA POR URNA Y CALLEON SIN NOMBRE LOJA//SAN CAYETANO ALTO EL VALLE 110107 LOJA</v>
          </cell>
        </row>
        <row r="8304">
          <cell r="A8304" t="str">
            <v>98880595</v>
          </cell>
          <cell r="B8304">
            <v>507533</v>
          </cell>
          <cell r="C8304" t="str">
            <v>98880595</v>
          </cell>
          <cell r="D8304" t="str">
            <v>HYCITE</v>
          </cell>
          <cell r="E8304" t="str">
            <v>DESPACHO</v>
          </cell>
          <cell r="F8304" t="str">
            <v>NORMAL</v>
          </cell>
          <cell r="G8304" t="str">
            <v>ITG6179</v>
          </cell>
          <cell r="H8304">
            <v>44958</v>
          </cell>
          <cell r="I8304" t="str">
            <v>ENTREGADO</v>
          </cell>
          <cell r="J8304">
            <v>44959</v>
          </cell>
          <cell r="K8304" t="str">
            <v>MARTHA AVILA</v>
          </cell>
          <cell r="L8304" t="str">
            <v>COOP FRANCISCO DE ORELLANA MZ-HV-9 AV DOMINGO COMIN Y STELLA MARIS GUAYAQUIL // COOP FRANCISCO ORELLANA XIMENA 090106 GUAYAS</v>
          </cell>
        </row>
        <row r="8305">
          <cell r="A8305" t="str">
            <v>98880623</v>
          </cell>
          <cell r="B8305">
            <v>507534</v>
          </cell>
          <cell r="C8305" t="str">
            <v>98880623</v>
          </cell>
          <cell r="D8305" t="str">
            <v>HYCITE</v>
          </cell>
          <cell r="E8305" t="str">
            <v>DESPACHO</v>
          </cell>
          <cell r="F8305" t="str">
            <v>NORMAL</v>
          </cell>
          <cell r="G8305" t="str">
            <v>031002004228345</v>
          </cell>
          <cell r="H8305">
            <v>44958</v>
          </cell>
          <cell r="I8305" t="str">
            <v>ENTREGADO</v>
          </cell>
          <cell r="J8305">
            <v>44959</v>
          </cell>
          <cell r="K8305" t="str">
            <v>DILIA MARILU COBAS VARONA(S)</v>
          </cell>
          <cell r="L8305" t="str">
            <v>CALLE ORIENTAL Y LA PERIMETRAL BARRIO ELOY ALFARO ATRAS DE LOS BOMBEROS SHUSHUFINDI SHUSHUFINDI 210401 SUCUMBIOS</v>
          </cell>
        </row>
        <row r="8306">
          <cell r="A8306" t="str">
            <v>98880629</v>
          </cell>
          <cell r="B8306">
            <v>507535</v>
          </cell>
          <cell r="C8306" t="str">
            <v>98880629</v>
          </cell>
          <cell r="D8306" t="str">
            <v>HYCITE</v>
          </cell>
          <cell r="E8306" t="str">
            <v>DESPACHO</v>
          </cell>
          <cell r="F8306" t="str">
            <v>NORMAL</v>
          </cell>
          <cell r="G8306" t="str">
            <v>ITG6180</v>
          </cell>
          <cell r="H8306">
            <v>44958</v>
          </cell>
          <cell r="I8306" t="str">
            <v>ENTREGADO</v>
          </cell>
          <cell r="J8306">
            <v>44959</v>
          </cell>
          <cell r="K8306" t="str">
            <v>CLARA PALMA</v>
          </cell>
          <cell r="L8306" t="str">
            <v>INMAEONSA CALLE 20 NO MZ 0023 L INT 2 GUAYAQUIL//NORTE  TARQUI 090602 GUAYAS</v>
          </cell>
        </row>
        <row r="8307">
          <cell r="A8307" t="str">
            <v>98881516</v>
          </cell>
          <cell r="B8307">
            <v>507536</v>
          </cell>
          <cell r="C8307" t="str">
            <v>98881516</v>
          </cell>
          <cell r="D8307" t="str">
            <v>HYCITE</v>
          </cell>
          <cell r="E8307" t="str">
            <v>DESPACHO</v>
          </cell>
          <cell r="F8307" t="str">
            <v>NORMAL</v>
          </cell>
          <cell r="G8307" t="str">
            <v>031002004228346</v>
          </cell>
          <cell r="H8307">
            <v>44958</v>
          </cell>
          <cell r="I8307" t="str">
            <v>ENTREGADO</v>
          </cell>
          <cell r="J8307">
            <v>44959</v>
          </cell>
          <cell r="K8307" t="str">
            <v>LETTY BARCIA</v>
          </cell>
          <cell r="L8307" t="str">
            <v>AV 2 #207 Y CALLE 303 CANCHA DE FUTBOL LOS ELECTRICOS MANTA // BARBASQUILLO MANTA 130214 MANABI</v>
          </cell>
        </row>
        <row r="8308">
          <cell r="A8308" t="str">
            <v>98882394</v>
          </cell>
          <cell r="B8308">
            <v>507537</v>
          </cell>
          <cell r="C8308" t="str">
            <v>98882394</v>
          </cell>
          <cell r="D8308" t="str">
            <v>HYCITE</v>
          </cell>
          <cell r="E8308" t="str">
            <v>DESPACHO</v>
          </cell>
          <cell r="F8308" t="str">
            <v>NORMAL</v>
          </cell>
          <cell r="G8308" t="str">
            <v>031002004228347</v>
          </cell>
          <cell r="H8308">
            <v>44958</v>
          </cell>
          <cell r="I8308" t="str">
            <v>ENTREGADO</v>
          </cell>
          <cell r="J8308">
            <v>44959</v>
          </cell>
          <cell r="K8308" t="str">
            <v>HAIRO DIAZ</v>
          </cell>
          <cell r="L8308" t="str">
            <v>CIUDADELA TECNIPETRO MANZANA 12 VILLA 14 ESMERALDAS//TECNIPETRO SIMON PLATA TORRES 080119 ESMERALDAS</v>
          </cell>
        </row>
        <row r="8309">
          <cell r="A8309" t="str">
            <v>98882563</v>
          </cell>
          <cell r="B8309">
            <v>507538</v>
          </cell>
          <cell r="C8309" t="str">
            <v>98882563</v>
          </cell>
          <cell r="D8309" t="str">
            <v>HYCITE</v>
          </cell>
          <cell r="E8309" t="str">
            <v>DESPACHO</v>
          </cell>
          <cell r="F8309" t="str">
            <v>NORMAL</v>
          </cell>
          <cell r="G8309" t="str">
            <v>031002004228348</v>
          </cell>
          <cell r="H8309">
            <v>44958</v>
          </cell>
          <cell r="I8309" t="str">
            <v>ENTREGADO</v>
          </cell>
          <cell r="J8309">
            <v>44959</v>
          </cell>
          <cell r="K8309" t="str">
            <v>JESSICA CARRILLO</v>
          </cell>
          <cell r="L8309" t="str">
            <v>VIA CRUCITA-FRENTE A INDURAMA KM 1 DIAGONAL A PORTO AGUA PORTOVIEJO ** CASA BLANCA 18 DE OCTUBRE 130111 MANABI</v>
          </cell>
        </row>
        <row r="8310">
          <cell r="A8310" t="str">
            <v>98882885</v>
          </cell>
          <cell r="B8310">
            <v>507539</v>
          </cell>
          <cell r="C8310" t="str">
            <v>98882885</v>
          </cell>
          <cell r="D8310" t="str">
            <v>HYCITE</v>
          </cell>
          <cell r="E8310" t="str">
            <v>DESPACHO</v>
          </cell>
          <cell r="F8310" t="str">
            <v>NORMAL</v>
          </cell>
          <cell r="G8310" t="str">
            <v>ITQ6181 / ITQ6876</v>
          </cell>
          <cell r="H8310">
            <v>44958</v>
          </cell>
          <cell r="I8310" t="str">
            <v>ENTREGADO</v>
          </cell>
          <cell r="J8310">
            <v>44967</v>
          </cell>
          <cell r="K8310" t="str">
            <v>JUAN CARLOS ROSAS</v>
          </cell>
          <cell r="L8310" t="str">
            <v>PEDRO DE LA MATA E 165 DIEGO DE VASQUEZ  REFERENCIA. TRAS DEPORTIVO QUITO</v>
          </cell>
        </row>
        <row r="8311">
          <cell r="A8311" t="str">
            <v>98884058</v>
          </cell>
          <cell r="B8311">
            <v>507540</v>
          </cell>
          <cell r="C8311" t="str">
            <v>98884058</v>
          </cell>
          <cell r="D8311" t="str">
            <v>HYCITE</v>
          </cell>
          <cell r="E8311" t="str">
            <v>DESPACHO</v>
          </cell>
          <cell r="F8311" t="str">
            <v>NORMAL</v>
          </cell>
          <cell r="G8311" t="str">
            <v>031002004228349</v>
          </cell>
          <cell r="H8311">
            <v>44958</v>
          </cell>
          <cell r="I8311" t="str">
            <v>ENTREGADO</v>
          </cell>
          <cell r="J8311">
            <v>44967</v>
          </cell>
          <cell r="K8311" t="str">
            <v>ANA GARCIA</v>
          </cell>
          <cell r="L8311" t="str">
            <v>CALLE BOLIVAR Y 10 DE AGOSTO FRENTE AL PARQUE CENTRAL VENTANAS / VENTANAS VENTANAS 120406 LOS RIOS</v>
          </cell>
        </row>
        <row r="8312">
          <cell r="A8312" t="str">
            <v>98884074</v>
          </cell>
          <cell r="B8312">
            <v>507541</v>
          </cell>
          <cell r="C8312" t="str">
            <v>98884074</v>
          </cell>
          <cell r="D8312" t="str">
            <v>HYCITE</v>
          </cell>
          <cell r="E8312" t="str">
            <v>DESPACHO</v>
          </cell>
          <cell r="F8312" t="str">
            <v>NORMAL</v>
          </cell>
          <cell r="G8312" t="str">
            <v>031002004228317</v>
          </cell>
          <cell r="H8312">
            <v>44958</v>
          </cell>
          <cell r="I8312" t="str">
            <v>ENTREGADO</v>
          </cell>
          <cell r="J8312">
            <v>44968</v>
          </cell>
          <cell r="K8312" t="str">
            <v>NESTOR GONZALES</v>
          </cell>
          <cell r="L8312" t="str">
            <v>BALZAR DE VINCES A UNA CUADRA DEL CUERPO DE BOMBEROS VINCES // VINCES BALZAR DE VINCES 120501 LOS RIOS</v>
          </cell>
        </row>
        <row r="8313">
          <cell r="A8313" t="str">
            <v>98806689</v>
          </cell>
          <cell r="B8313">
            <v>507480</v>
          </cell>
          <cell r="C8313" t="str">
            <v>98806689</v>
          </cell>
          <cell r="D8313" t="str">
            <v>HYCITE</v>
          </cell>
          <cell r="E8313" t="str">
            <v>DESPACHO</v>
          </cell>
          <cell r="F8313" t="str">
            <v>NORMAL</v>
          </cell>
          <cell r="G8313" t="str">
            <v>031002004228315</v>
          </cell>
          <cell r="H8313">
            <v>44958</v>
          </cell>
          <cell r="I8313" t="str">
            <v>ENTREGADO</v>
          </cell>
          <cell r="J8313">
            <v>44960</v>
          </cell>
          <cell r="K8313" t="str">
            <v>AGUSTINA VILLACRES</v>
          </cell>
          <cell r="L8313" t="str">
            <v>BARRIO LINDO CALLE D CASA 1009 MAS ADELANTE DE LA CLINICA SANTA ROSA BABAHOYO / SUR DOCTOR CAMILO PONCE 120103 LOS RIOS</v>
          </cell>
        </row>
        <row r="8314">
          <cell r="A8314" t="str">
            <v>98838085</v>
          </cell>
          <cell r="B8314">
            <v>507481</v>
          </cell>
          <cell r="C8314" t="str">
            <v>98838085</v>
          </cell>
          <cell r="D8314" t="str">
            <v>HYCITE</v>
          </cell>
          <cell r="E8314" t="str">
            <v>DESPACHO</v>
          </cell>
          <cell r="F8314" t="str">
            <v>NORMAL</v>
          </cell>
          <cell r="G8314" t="str">
            <v>ITQ6155</v>
          </cell>
          <cell r="H8314">
            <v>44958</v>
          </cell>
          <cell r="I8314" t="str">
            <v>ENTREGADO</v>
          </cell>
          <cell r="J8314">
            <v>44959</v>
          </cell>
          <cell r="K8314" t="str">
            <v>MANUEL SANCHEZ</v>
          </cell>
          <cell r="L8314" t="str">
            <v>PEDRO DE ACUARADO 56 346 Y N56E Y LUIS ROBALINO BQ CHAMBO DPTO 402 A1504 QUITO / SAN CARLOS COTOCOLLAO 170301 PICHINCHA</v>
          </cell>
        </row>
        <row r="8315">
          <cell r="A8315" t="str">
            <v>98849052</v>
          </cell>
          <cell r="B8315">
            <v>507482</v>
          </cell>
          <cell r="C8315" t="str">
            <v>98849052</v>
          </cell>
          <cell r="D8315" t="str">
            <v>HYCITE</v>
          </cell>
          <cell r="E8315" t="str">
            <v>DESPACHO</v>
          </cell>
          <cell r="F8315" t="str">
            <v>NORMAL</v>
          </cell>
          <cell r="G8315" t="str">
            <v>031002004228319</v>
          </cell>
          <cell r="H8315">
            <v>44958</v>
          </cell>
          <cell r="I8315" t="str">
            <v>ENTREGADO</v>
          </cell>
          <cell r="J8315">
            <v>44959</v>
          </cell>
          <cell r="K8315" t="str">
            <v>MARIA CUMBICUS</v>
          </cell>
          <cell r="L8315" t="str">
            <v>YAMUARCUNA CAL. ALGARROBOS CASCARILLA POCANCHA NA° 327 - 35 LOJA / YAMUARCUNA SAN SEBASTIAN 110110 LOJA</v>
          </cell>
        </row>
        <row r="8316">
          <cell r="A8316" t="str">
            <v>98849616</v>
          </cell>
          <cell r="B8316">
            <v>507483</v>
          </cell>
          <cell r="C8316" t="str">
            <v>98849616</v>
          </cell>
          <cell r="D8316" t="str">
            <v>HYCITE</v>
          </cell>
          <cell r="E8316" t="str">
            <v>DESPACHO</v>
          </cell>
          <cell r="F8316" t="str">
            <v>NORMAL</v>
          </cell>
          <cell r="G8316" t="str">
            <v>031002004229276</v>
          </cell>
          <cell r="H8316">
            <v>44958</v>
          </cell>
          <cell r="I8316" t="str">
            <v>ENTREGADO</v>
          </cell>
          <cell r="J8316">
            <v>44959</v>
          </cell>
          <cell r="K8316" t="str">
            <v>CRISTIAN ARROYO</v>
          </cell>
          <cell r="L8316" t="str">
            <v>JAIME ROLDOS AGUILERA AV 9 DE OCTUBRE FRENTE FARMACIA SUCRE EL TRIUNFO //EL TRIUNFO EL TRIUNFO (EL PIEDRERO) 091601 GUAYAS</v>
          </cell>
        </row>
        <row r="8317">
          <cell r="A8317" t="str">
            <v>98849621</v>
          </cell>
          <cell r="B8317">
            <v>507484</v>
          </cell>
          <cell r="C8317" t="str">
            <v>98849621</v>
          </cell>
          <cell r="D8317" t="str">
            <v>HYCITE</v>
          </cell>
          <cell r="E8317" t="str">
            <v>DESPACHO</v>
          </cell>
          <cell r="F8317" t="str">
            <v>NORMAL</v>
          </cell>
          <cell r="G8317" t="str">
            <v>031002004228321</v>
          </cell>
          <cell r="H8317">
            <v>44958</v>
          </cell>
          <cell r="I8317" t="str">
            <v>ENTREGADO</v>
          </cell>
          <cell r="J8317">
            <v>44961</v>
          </cell>
          <cell r="K8317" t="str">
            <v>CARMINA PILALO</v>
          </cell>
          <cell r="L8317" t="str">
            <v>CDLA ESTENES DE BALLERITA ATRAS DEL TERMINAL DE SUMPA SANTA ELENA // NORTE SANTA ELENEA 210104 SANTA ELENA</v>
          </cell>
        </row>
        <row r="8318">
          <cell r="A8318" t="str">
            <v>98854591</v>
          </cell>
          <cell r="B8318">
            <v>507485</v>
          </cell>
          <cell r="C8318" t="str">
            <v>98854591</v>
          </cell>
          <cell r="D8318" t="str">
            <v>HYCITE</v>
          </cell>
          <cell r="E8318" t="str">
            <v>DESPACHO</v>
          </cell>
          <cell r="F8318" t="str">
            <v>NORMAL</v>
          </cell>
          <cell r="G8318" t="str">
            <v>ITG6156</v>
          </cell>
          <cell r="H8318">
            <v>44958</v>
          </cell>
          <cell r="I8318" t="str">
            <v>ENTREGADO</v>
          </cell>
          <cell r="J8318">
            <v>44959</v>
          </cell>
          <cell r="K8318" t="str">
            <v>GUSTAVO E CHIQUITO</v>
          </cell>
          <cell r="L8318" t="str">
            <v>BALSAMOS 515 Y AV 6TA   TARQUI 090510 GUAYAS</v>
          </cell>
        </row>
        <row r="8319">
          <cell r="A8319" t="str">
            <v>98855001</v>
          </cell>
          <cell r="B8319">
            <v>507486</v>
          </cell>
          <cell r="C8319" t="str">
            <v>98855001</v>
          </cell>
          <cell r="D8319" t="str">
            <v>HYCITE</v>
          </cell>
          <cell r="E8319" t="str">
            <v>DESPACHO</v>
          </cell>
          <cell r="F8319" t="str">
            <v>NORMAL</v>
          </cell>
          <cell r="G8319" t="str">
            <v>031002004228322</v>
          </cell>
          <cell r="H8319">
            <v>44958</v>
          </cell>
          <cell r="I8319" t="str">
            <v>ENTREGADO</v>
          </cell>
          <cell r="J8319">
            <v>44959</v>
          </cell>
          <cell r="K8319" t="str">
            <v>JORGE ORMAZA</v>
          </cell>
          <cell r="L8319" t="str">
            <v>AV 37 ENTRE CALLES 16 Y 17 # 210 AV 37 AL LADO CONP CEOPOXI ACACIAS // LAS ACACIAS MANTA 130802 MANABI</v>
          </cell>
        </row>
        <row r="8320">
          <cell r="A8320" t="str">
            <v>98857236</v>
          </cell>
          <cell r="B8320">
            <v>507487</v>
          </cell>
          <cell r="C8320" t="str">
            <v>98857236</v>
          </cell>
          <cell r="D8320" t="str">
            <v>HYCITE</v>
          </cell>
          <cell r="E8320" t="str">
            <v>DESPACHO</v>
          </cell>
          <cell r="F8320" t="str">
            <v>NORMAL</v>
          </cell>
          <cell r="G8320" t="str">
            <v>031002004228323</v>
          </cell>
          <cell r="H8320">
            <v>44958</v>
          </cell>
          <cell r="I8320" t="str">
            <v>ENTREGADO</v>
          </cell>
          <cell r="J8320">
            <v>44959</v>
          </cell>
          <cell r="K8320" t="str">
            <v>GABRIEL SUAREZ</v>
          </cell>
          <cell r="L8320" t="str">
            <v>AV. FAUSTO FAJARDO Y CALLE JAIME ROLDOS BARRIO LOS SAUCES CASA COLOR NARANJA 1 P SANTA ELENA / CENTRO SUR SANTA ELENA 240104 SANTA ELENA</v>
          </cell>
        </row>
        <row r="8321">
          <cell r="A8321" t="str">
            <v>98858623</v>
          </cell>
          <cell r="B8321">
            <v>507488</v>
          </cell>
          <cell r="C8321" t="str">
            <v>98858623</v>
          </cell>
          <cell r="D8321" t="str">
            <v>HYCITE</v>
          </cell>
          <cell r="E8321" t="str">
            <v>DESPACHO</v>
          </cell>
          <cell r="F8321" t="str">
            <v>NORMAL</v>
          </cell>
          <cell r="G8321" t="str">
            <v>031002004229277</v>
          </cell>
          <cell r="H8321">
            <v>44958</v>
          </cell>
          <cell r="I8321" t="str">
            <v>ENTREGADO</v>
          </cell>
          <cell r="J8321">
            <v>44965</v>
          </cell>
          <cell r="K8321" t="str">
            <v>CALIXTO VACA</v>
          </cell>
          <cell r="L8321" t="str">
            <v>MONTERREY CALLE PRINCIPAL FRENTE A LA CANCHA BOLY LA CONCORDIA / MONTERREY MONTERREY 180703 SANTO DOMINGO</v>
          </cell>
        </row>
        <row r="8322">
          <cell r="A8322" t="str">
            <v>98859360</v>
          </cell>
          <cell r="B8322">
            <v>507489</v>
          </cell>
          <cell r="C8322" t="str">
            <v>98859360</v>
          </cell>
          <cell r="D8322" t="str">
            <v>HYCITE</v>
          </cell>
          <cell r="E8322" t="str">
            <v>DESPACHO</v>
          </cell>
          <cell r="F8322" t="str">
            <v>NORMAL</v>
          </cell>
          <cell r="G8322" t="str">
            <v>ITQ6157</v>
          </cell>
          <cell r="H8322">
            <v>44958</v>
          </cell>
          <cell r="I8322" t="str">
            <v>ENTREGADO</v>
          </cell>
          <cell r="J8322">
            <v>44959</v>
          </cell>
          <cell r="K8322" t="str">
            <v>CRISTIAN MONTA</v>
          </cell>
          <cell r="L8322" t="str">
            <v>BELLA VISTA OE 3 - 426 CHUQUIZAZA DIAGONAL AL SANA SANA QUITO COTOCALLAO 170303 PICHINCHA</v>
          </cell>
        </row>
        <row r="8323">
          <cell r="A8323" t="str">
            <v>98860008</v>
          </cell>
          <cell r="B8323">
            <v>507490</v>
          </cell>
          <cell r="C8323" t="str">
            <v>98860008</v>
          </cell>
          <cell r="D8323" t="str">
            <v>HYCITE</v>
          </cell>
          <cell r="E8323" t="str">
            <v>DESPACHO</v>
          </cell>
          <cell r="F8323" t="str">
            <v>NORMAL</v>
          </cell>
          <cell r="G8323" t="str">
            <v>ITQ6158</v>
          </cell>
          <cell r="H8323">
            <v>44958</v>
          </cell>
          <cell r="I8323" t="str">
            <v>ENTREGADO</v>
          </cell>
          <cell r="J8323">
            <v>44959</v>
          </cell>
          <cell r="K8323" t="str">
            <v>CINTHIA LOZANO</v>
          </cell>
          <cell r="L8323" t="str">
            <v>AV GENERAL ENRIQUEZ PASAJE ZOLITA LOTE 8 CASA 1 COLOR AMARILLO 2 PISOS PUERTA NEG RUMINAHUI / SANGALQUI SANTA ROSA 170121 PICHINCHA</v>
          </cell>
        </row>
        <row r="8324">
          <cell r="A8324" t="str">
            <v>98860727</v>
          </cell>
          <cell r="B8324">
            <v>507491</v>
          </cell>
          <cell r="C8324" t="str">
            <v>98860727</v>
          </cell>
          <cell r="D8324" t="str">
            <v>HYCITE</v>
          </cell>
          <cell r="E8324" t="str">
            <v>DESPACHO</v>
          </cell>
          <cell r="F8324" t="str">
            <v>NORMAL</v>
          </cell>
          <cell r="G8324" t="str">
            <v>031002004228325</v>
          </cell>
          <cell r="H8324">
            <v>44958</v>
          </cell>
          <cell r="I8324" t="str">
            <v>ENTREGADO</v>
          </cell>
          <cell r="J8324">
            <v>44959</v>
          </cell>
          <cell r="K8324" t="str">
            <v>DENNISE VILLAREAL</v>
          </cell>
          <cell r="L8324" t="str">
            <v>JOSE MIGUEL VACA 980 Y VICTOR MANUEL GUZMAN CASA 3 PISOS BEIGE LOCAL CANINO IBARRA / HOSPITAL DEL SEGURO EL SAGRARIO 100102 IMBABURA</v>
          </cell>
        </row>
        <row r="8325">
          <cell r="A8325" t="str">
            <v>98860729</v>
          </cell>
          <cell r="B8325">
            <v>507492</v>
          </cell>
          <cell r="C8325" t="str">
            <v>98860729</v>
          </cell>
          <cell r="D8325" t="str">
            <v>HYCITE</v>
          </cell>
          <cell r="E8325" t="str">
            <v>DESPACHO</v>
          </cell>
          <cell r="F8325" t="str">
            <v>NORMAL</v>
          </cell>
          <cell r="G8325" t="str">
            <v>ITG6159</v>
          </cell>
          <cell r="H8325">
            <v>44958</v>
          </cell>
          <cell r="I8325" t="str">
            <v>ENTREGADO</v>
          </cell>
          <cell r="J8325">
            <v>44959</v>
          </cell>
          <cell r="K8325" t="str">
            <v>MARCIA VALVERDE</v>
          </cell>
          <cell r="L8325" t="str">
            <v>URB TORRE DEL SOL KM 3.5 VIA SAMBORONDON SAMBORONDON LA PUNTILLA 092301 GUAYAS</v>
          </cell>
        </row>
        <row r="8326">
          <cell r="A8326" t="str">
            <v>98860739</v>
          </cell>
          <cell r="B8326">
            <v>507493</v>
          </cell>
          <cell r="C8326" t="str">
            <v>98860739</v>
          </cell>
          <cell r="D8326" t="str">
            <v>HYCITE</v>
          </cell>
          <cell r="E8326" t="str">
            <v>DESPACHO</v>
          </cell>
          <cell r="F8326" t="str">
            <v>NORMAL</v>
          </cell>
          <cell r="G8326" t="str">
            <v>031002004228326</v>
          </cell>
          <cell r="H8326">
            <v>44958</v>
          </cell>
          <cell r="I8326" t="str">
            <v>ENTREGADO</v>
          </cell>
          <cell r="J8326">
            <v>44959</v>
          </cell>
          <cell r="K8326" t="str">
            <v>ROSARIO PASQUEL</v>
          </cell>
          <cell r="L8326" t="str">
            <v>AV ALFREDO PEREZ GUERRERO 8112 EUGENIO ESPEJO IBARRA / MERCADO AMAZONAS SAGRARIO 100106 IMBABURA</v>
          </cell>
        </row>
        <row r="8327">
          <cell r="A8327" t="str">
            <v>98860744</v>
          </cell>
          <cell r="B8327">
            <v>507494</v>
          </cell>
          <cell r="C8327" t="str">
            <v>98860744</v>
          </cell>
          <cell r="D8327" t="str">
            <v>HYCITE</v>
          </cell>
          <cell r="E8327" t="str">
            <v>DESPACHO</v>
          </cell>
          <cell r="F8327" t="str">
            <v>NORMAL</v>
          </cell>
          <cell r="G8327" t="str">
            <v>ITG6160</v>
          </cell>
          <cell r="H8327">
            <v>44958</v>
          </cell>
          <cell r="I8327" t="str">
            <v>ENTREGADO</v>
          </cell>
          <cell r="J8327">
            <v>44959</v>
          </cell>
          <cell r="K8327" t="str">
            <v>IRIS BALAREZO</v>
          </cell>
          <cell r="L8327" t="str">
            <v>SAUCES 6 MZ 25Q F18 VILLA 2 A LADO DE CANGREJAL EL MANGLAR DEL CANGREJO GUAYAQUIL / NORTE TARQUI 090503 GUAYAS</v>
          </cell>
        </row>
        <row r="8328">
          <cell r="A8328" t="str">
            <v>98861539</v>
          </cell>
          <cell r="B8328">
            <v>507495</v>
          </cell>
          <cell r="C8328" t="str">
            <v>98861539</v>
          </cell>
          <cell r="D8328" t="str">
            <v>HYCITE</v>
          </cell>
          <cell r="E8328" t="str">
            <v>DESPACHO</v>
          </cell>
          <cell r="F8328" t="str">
            <v>NORMAL</v>
          </cell>
          <cell r="G8328" t="str">
            <v>ITG6161</v>
          </cell>
          <cell r="H8328">
            <v>44958</v>
          </cell>
          <cell r="I8328" t="str">
            <v>ENTREGADO</v>
          </cell>
          <cell r="J8328">
            <v>44959</v>
          </cell>
          <cell r="K8328" t="str">
            <v>HENRY VILELA</v>
          </cell>
          <cell r="L8328" t="str">
            <v>CALICUCHIMA 30102 ENTRE G MARTINEZ Y N SEGOVIA GUAYAYQUIL SUR LETAMENDI 090106 GUAYAS</v>
          </cell>
        </row>
        <row r="8329">
          <cell r="A8329" t="str">
            <v>98862369</v>
          </cell>
          <cell r="B8329">
            <v>507496</v>
          </cell>
          <cell r="C8329" t="str">
            <v>98862369</v>
          </cell>
          <cell r="D8329" t="str">
            <v>HYCITE</v>
          </cell>
          <cell r="E8329" t="str">
            <v>DESPACHO</v>
          </cell>
          <cell r="F8329" t="str">
            <v>NORMAL</v>
          </cell>
          <cell r="G8329" t="str">
            <v>ITG6162</v>
          </cell>
          <cell r="H8329">
            <v>44958</v>
          </cell>
          <cell r="I8329" t="str">
            <v>ENTREGADO</v>
          </cell>
          <cell r="J8329">
            <v>44959</v>
          </cell>
          <cell r="K8329" t="str">
            <v>MARIA NARANJO</v>
          </cell>
          <cell r="L8329" t="str">
            <v>ORIENTE Y GUERRERO MARTINEZ 2900 GUAYAQUIL//SUR  LETAMENDI 090150 GUAYAS</v>
          </cell>
        </row>
        <row r="8330">
          <cell r="A8330" t="str">
            <v>98865116</v>
          </cell>
          <cell r="B8330">
            <v>507497</v>
          </cell>
          <cell r="C8330" t="str">
            <v>98865116</v>
          </cell>
          <cell r="D8330" t="str">
            <v>HYCITE</v>
          </cell>
          <cell r="E8330" t="str">
            <v>DESPACHO</v>
          </cell>
          <cell r="F8330" t="str">
            <v>NORMAL</v>
          </cell>
          <cell r="G8330" t="str">
            <v>ITG6163</v>
          </cell>
          <cell r="H8330">
            <v>44958</v>
          </cell>
          <cell r="I8330" t="str">
            <v>ENTREGADO</v>
          </cell>
          <cell r="J8330">
            <v>44959</v>
          </cell>
          <cell r="K8330" t="str">
            <v>JULIO C ALMACHE</v>
          </cell>
          <cell r="L8330" t="str">
            <v>Cdla. Alamos de la Atarazana mz K villa 14 c fte al salA³n de los testigos Jehova  TARQUI 090509 GUAYAS</v>
          </cell>
        </row>
        <row r="8331">
          <cell r="A8331" t="str">
            <v>98865529</v>
          </cell>
          <cell r="B8331">
            <v>507498</v>
          </cell>
          <cell r="C8331" t="str">
            <v>98865529</v>
          </cell>
          <cell r="D8331" t="str">
            <v>HYCITE</v>
          </cell>
          <cell r="E8331" t="str">
            <v>DESPACHO</v>
          </cell>
          <cell r="F8331" t="str">
            <v>NORMAL</v>
          </cell>
          <cell r="G8331" t="str">
            <v>ITG6164</v>
          </cell>
          <cell r="H8331">
            <v>44958</v>
          </cell>
          <cell r="I8331" t="str">
            <v>ENTREGADO</v>
          </cell>
          <cell r="J8331">
            <v>44960</v>
          </cell>
          <cell r="K8331" t="str">
            <v>VALERIA SERNAQUE</v>
          </cell>
          <cell r="L8331" t="str">
            <v>UNION DE LOS POBRES MZ CH 5-6 LA PENDOLA Y 25 DE JULIO GUAYAQUIL / GUASMO SUR XIMENA 090150 GUAYAS</v>
          </cell>
        </row>
        <row r="8332">
          <cell r="A8332" t="str">
            <v>98865636</v>
          </cell>
          <cell r="B8332">
            <v>507499</v>
          </cell>
          <cell r="C8332" t="str">
            <v>98865636</v>
          </cell>
          <cell r="D8332" t="str">
            <v>HYCITE</v>
          </cell>
          <cell r="E8332" t="str">
            <v>DESPACHO</v>
          </cell>
          <cell r="F8332" t="str">
            <v>NORMAL</v>
          </cell>
          <cell r="G8332" t="str">
            <v>031002004228327</v>
          </cell>
          <cell r="H8332">
            <v>44958</v>
          </cell>
          <cell r="I8332" t="str">
            <v>ENTREGADO</v>
          </cell>
          <cell r="J8332">
            <v>44959</v>
          </cell>
          <cell r="K8332" t="str">
            <v>ELVA BAJANA</v>
          </cell>
          <cell r="L8332" t="str">
            <v>CIUDADELA FLORESTA AV 25 DE DICIEMBRE ENTRE CALLE GUANGOLA Y VEGAS SALINAS / LA FLORESTA SALINAS 240206 SANTA ELENA</v>
          </cell>
        </row>
        <row r="8333">
          <cell r="A8333" t="str">
            <v>98865643</v>
          </cell>
          <cell r="B8333">
            <v>507500</v>
          </cell>
          <cell r="C8333" t="str">
            <v>98865643</v>
          </cell>
          <cell r="D8333" t="str">
            <v>HYCITE</v>
          </cell>
          <cell r="E8333" t="str">
            <v>DESPACHO</v>
          </cell>
          <cell r="F8333" t="str">
            <v>NORMAL</v>
          </cell>
          <cell r="G8333" t="str">
            <v>ITG6165</v>
          </cell>
          <cell r="H8333">
            <v>44958</v>
          </cell>
          <cell r="I8333" t="str">
            <v>ENTREGADO</v>
          </cell>
          <cell r="J8333">
            <v>44959</v>
          </cell>
          <cell r="K8333" t="str">
            <v>MARITZA ZAMBRANO</v>
          </cell>
          <cell r="L8333" t="str">
            <v>LA JOYA MZ 16 SL 15 ET COCOVA DAULE // LA JOYA  LA AURORA 090509 GUAYAS</v>
          </cell>
        </row>
        <row r="8334">
          <cell r="A8334" t="str">
            <v>98867328</v>
          </cell>
          <cell r="B8334">
            <v>507501</v>
          </cell>
          <cell r="C8334" t="str">
            <v>98867328</v>
          </cell>
          <cell r="D8334" t="str">
            <v>HYCITE</v>
          </cell>
          <cell r="E8334" t="str">
            <v>DESPACHO</v>
          </cell>
          <cell r="F8334" t="str">
            <v>NORMAL</v>
          </cell>
          <cell r="G8334" t="str">
            <v>ITG6166</v>
          </cell>
          <cell r="H8334">
            <v>44958</v>
          </cell>
          <cell r="I8334" t="str">
            <v>ENTREGADO</v>
          </cell>
          <cell r="J8334">
            <v>44959</v>
          </cell>
          <cell r="K8334" t="str">
            <v>HUMBERTO PACHECO</v>
          </cell>
          <cell r="L8334" t="str">
            <v>VILLA ESPANA ETAPA MALAGA MZ 2121 VILLA 29 GUAYAQUIL ** NORTE TARQUI 090701 GUAYAS</v>
          </cell>
        </row>
        <row r="8335">
          <cell r="A8335" t="str">
            <v>DHL_23_044</v>
          </cell>
          <cell r="B8335">
            <v>507478</v>
          </cell>
          <cell r="C8335" t="str">
            <v>DHL_23_044</v>
          </cell>
          <cell r="D8335" t="str">
            <v>DHL</v>
          </cell>
          <cell r="E8335" t="str">
            <v>DESPACHO</v>
          </cell>
          <cell r="F8335" t="str">
            <v>NORMAL</v>
          </cell>
          <cell r="G8335" t="str">
            <v>FT83322</v>
          </cell>
          <cell r="H8335">
            <v>44958</v>
          </cell>
          <cell r="I8335" t="str">
            <v>ENTREGADO</v>
          </cell>
          <cell r="J8335">
            <v>44958</v>
          </cell>
          <cell r="K8335" t="str">
            <v>DHL MATRIZ</v>
          </cell>
          <cell r="L8335" t="str">
            <v>AV. ELOY ALFARO 113 A Y PASAJE LOS JUNCOS EDIFICIO DHL, SECTOR COMITE DEL PUEBLO</v>
          </cell>
        </row>
        <row r="8336">
          <cell r="A8336" t="str">
            <v>DHL_23_045</v>
          </cell>
          <cell r="B8336">
            <v>507479</v>
          </cell>
          <cell r="C8336" t="str">
            <v>DHL_23_045</v>
          </cell>
          <cell r="D8336" t="str">
            <v>DHL</v>
          </cell>
          <cell r="E8336" t="str">
            <v>DESPACHO</v>
          </cell>
          <cell r="F8336" t="str">
            <v>NORMAL</v>
          </cell>
          <cell r="G8336" t="str">
            <v>FT83323</v>
          </cell>
          <cell r="H8336">
            <v>44958</v>
          </cell>
          <cell r="I8336" t="str">
            <v>ENTREGADO</v>
          </cell>
          <cell r="J8336">
            <v>44958</v>
          </cell>
          <cell r="K8336" t="str">
            <v>DHL MATRIZ</v>
          </cell>
          <cell r="L8336" t="str">
            <v>AV. ELOY ALFARO 113 A Y PASAJE LOS JUNCOS EDIFICIO DHL, SECTOR COMITE DEL PUEBLO</v>
          </cell>
        </row>
        <row r="8337">
          <cell r="A8337" t="str">
            <v>15992</v>
          </cell>
          <cell r="B8337">
            <v>507441</v>
          </cell>
          <cell r="C8337" t="str">
            <v>15992</v>
          </cell>
          <cell r="D8337" t="str">
            <v>MDELIVERY</v>
          </cell>
          <cell r="E8337" t="str">
            <v>DESPACHO</v>
          </cell>
          <cell r="F8337" t="str">
            <v>NORMAL</v>
          </cell>
          <cell r="G8337" t="str">
            <v>FT83400</v>
          </cell>
          <cell r="H8337">
            <v>44958</v>
          </cell>
          <cell r="I8337" t="str">
            <v>ENTREGADO</v>
          </cell>
          <cell r="J8337">
            <v>44963</v>
          </cell>
          <cell r="K8337" t="str">
            <v>NELSON PATRICIO MACHAY MARCALLA</v>
          </cell>
          <cell r="L8337" t="str">
            <v>INAQUITO   AV ELOY ALFARO  SN AV GRANADOS</v>
          </cell>
        </row>
        <row r="8338">
          <cell r="A8338" t="str">
            <v>16944</v>
          </cell>
          <cell r="B8338">
            <v>507442</v>
          </cell>
          <cell r="C8338" t="str">
            <v>16944</v>
          </cell>
          <cell r="D8338" t="str">
            <v>MDELIVERY</v>
          </cell>
          <cell r="E8338" t="str">
            <v>DESPACHO</v>
          </cell>
          <cell r="F8338" t="str">
            <v>NORMAL</v>
          </cell>
          <cell r="G8338" t="str">
            <v>FT83373</v>
          </cell>
          <cell r="H8338">
            <v>44958</v>
          </cell>
          <cell r="I8338" t="str">
            <v>ENTREGADO</v>
          </cell>
          <cell r="J8338">
            <v>44959</v>
          </cell>
          <cell r="K8338" t="str">
            <v>GEORGE ANDREWS FRANCO YAGUAL</v>
          </cell>
          <cell r="L8338" t="str">
            <v>TARQUI CALLE 20B NORTHEAST SN AV FRANCISCO DE ORELLANA</v>
          </cell>
        </row>
        <row r="8339">
          <cell r="A8339" t="str">
            <v>18371</v>
          </cell>
          <cell r="B8339">
            <v>507443</v>
          </cell>
          <cell r="C8339" t="str">
            <v>18371</v>
          </cell>
          <cell r="D8339" t="str">
            <v>MDELIVERY</v>
          </cell>
          <cell r="E8339" t="str">
            <v>DESPACHO</v>
          </cell>
          <cell r="F8339" t="str">
            <v>NORMAL</v>
          </cell>
          <cell r="G8339" t="str">
            <v>FT83452</v>
          </cell>
          <cell r="H8339">
            <v>44958</v>
          </cell>
          <cell r="I8339" t="str">
            <v>ENTREGADO</v>
          </cell>
          <cell r="J8339">
            <v>44959</v>
          </cell>
          <cell r="K8339" t="str">
            <v>RAMON EDUARTE NAVARRETE LOOR</v>
          </cell>
          <cell r="L8339" t="str">
            <v>SANGOLQUI CALLE DE LOS PELICANOS  LOTE 55   Y CALLE DE LOS FRAILES</v>
          </cell>
        </row>
        <row r="8340">
          <cell r="A8340" t="str">
            <v>18526</v>
          </cell>
          <cell r="B8340">
            <v>507444</v>
          </cell>
          <cell r="C8340" t="str">
            <v>18526</v>
          </cell>
          <cell r="D8340" t="str">
            <v>MDELIVERY</v>
          </cell>
          <cell r="E8340" t="str">
            <v>DESPACHO</v>
          </cell>
          <cell r="F8340" t="str">
            <v>NORMAL</v>
          </cell>
          <cell r="G8340" t="str">
            <v>FT83352</v>
          </cell>
          <cell r="H8340">
            <v>44958</v>
          </cell>
          <cell r="I8340" t="str">
            <v>ENTREGADO</v>
          </cell>
          <cell r="J8340">
            <v>44959</v>
          </cell>
          <cell r="K8340" t="str">
            <v>LIZ MARICELA CANIZARES HERNANDEZ</v>
          </cell>
          <cell r="L8340" t="str">
            <v>TARQUI CDLA SAUCES 2  MZ F 111 VILLA 31</v>
          </cell>
        </row>
        <row r="8341">
          <cell r="A8341" t="str">
            <v>18664</v>
          </cell>
          <cell r="B8341">
            <v>507445</v>
          </cell>
          <cell r="C8341" t="str">
            <v>18664</v>
          </cell>
          <cell r="D8341" t="str">
            <v>MDELIVERY</v>
          </cell>
          <cell r="E8341" t="str">
            <v>DESPACHO</v>
          </cell>
          <cell r="F8341" t="str">
            <v>DERIVADO PICK UP</v>
          </cell>
          <cell r="G8341" t="str">
            <v>031080000018664</v>
          </cell>
          <cell r="H8341">
            <v>44958</v>
          </cell>
          <cell r="I8341" t="str">
            <v>ENTREGADO</v>
          </cell>
          <cell r="J8341">
            <v>44965</v>
          </cell>
          <cell r="K8341" t="str">
            <v>JORGE LUIS  ESMERALDAS AVILA</v>
          </cell>
          <cell r="L8341" t="str">
            <v>OFICINA TRAMACO SANTO DOMINGO  CENTRO DE DISTRIBUCION</v>
          </cell>
        </row>
        <row r="8342">
          <cell r="A8342" t="str">
            <v>18743</v>
          </cell>
          <cell r="B8342">
            <v>507446</v>
          </cell>
          <cell r="C8342" t="str">
            <v>18743</v>
          </cell>
          <cell r="D8342" t="str">
            <v>MDELIVERY</v>
          </cell>
          <cell r="E8342" t="str">
            <v>DESPACHO</v>
          </cell>
          <cell r="F8342" t="str">
            <v>NORMAL</v>
          </cell>
          <cell r="G8342" t="str">
            <v>FT83424</v>
          </cell>
          <cell r="H8342">
            <v>44958</v>
          </cell>
          <cell r="I8342" t="str">
            <v>ENTREGADO</v>
          </cell>
          <cell r="J8342">
            <v>44959</v>
          </cell>
          <cell r="K8342" t="str">
            <v>LEONARDO ENRIQUE GUAPACASA TORRES</v>
          </cell>
          <cell r="L8342" t="str">
            <v>SAMBORONDON URB MONACO SL 63</v>
          </cell>
        </row>
        <row r="8343">
          <cell r="A8343" t="str">
            <v>18798</v>
          </cell>
          <cell r="B8343">
            <v>507447</v>
          </cell>
          <cell r="C8343" t="str">
            <v>18798</v>
          </cell>
          <cell r="D8343" t="str">
            <v>MDELIVERY</v>
          </cell>
          <cell r="E8343" t="str">
            <v>DESPACHO</v>
          </cell>
          <cell r="F8343" t="str">
            <v>NORMAL</v>
          </cell>
          <cell r="G8343" t="str">
            <v>031080000018798</v>
          </cell>
          <cell r="H8343">
            <v>44958</v>
          </cell>
          <cell r="I8343" t="str">
            <v>ENTREGADO</v>
          </cell>
          <cell r="J8343">
            <v>44960</v>
          </cell>
          <cell r="K8343" t="str">
            <v>STALIN ENRIQUE  YUNGA DUTA</v>
          </cell>
          <cell r="L8343" t="str">
            <v>LA TRONCAL  CALLE DEL MAESTRO SN  CALLE GUAYAS</v>
          </cell>
        </row>
        <row r="8344">
          <cell r="A8344" t="str">
            <v>19350</v>
          </cell>
          <cell r="B8344">
            <v>507448</v>
          </cell>
          <cell r="C8344" t="str">
            <v>19350</v>
          </cell>
          <cell r="D8344" t="str">
            <v>MDELIVERY</v>
          </cell>
          <cell r="E8344" t="str">
            <v>DESPACHO</v>
          </cell>
          <cell r="F8344" t="str">
            <v>NORMAL</v>
          </cell>
          <cell r="G8344" t="str">
            <v>FT83399</v>
          </cell>
          <cell r="H8344">
            <v>44958</v>
          </cell>
          <cell r="I8344" t="str">
            <v>ENTREGADO</v>
          </cell>
          <cell r="J8344">
            <v>44964</v>
          </cell>
          <cell r="K8344" t="str">
            <v>JENNY ELIZABETH CUMBAJIN TIPAN</v>
          </cell>
          <cell r="L8344" t="str">
            <v>SOLANDA AV AJAVI  SN  Y CARDENAL DE LA TORRE</v>
          </cell>
        </row>
        <row r="8345">
          <cell r="A8345" t="str">
            <v>19414</v>
          </cell>
          <cell r="B8345">
            <v>507449</v>
          </cell>
          <cell r="C8345" t="str">
            <v>19414</v>
          </cell>
          <cell r="D8345" t="str">
            <v>MDELIVERY</v>
          </cell>
          <cell r="E8345" t="str">
            <v>DESPACHO</v>
          </cell>
          <cell r="F8345" t="str">
            <v>NORMAL</v>
          </cell>
          <cell r="G8345" t="str">
            <v>FT83395</v>
          </cell>
          <cell r="H8345">
            <v>44958</v>
          </cell>
          <cell r="I8345" t="str">
            <v>ENTREGADO</v>
          </cell>
          <cell r="J8345">
            <v>44959</v>
          </cell>
          <cell r="K8345" t="str">
            <v>GERSON EDUARDO  DE LA CRUZ ANAPA</v>
          </cell>
          <cell r="L8345" t="str">
            <v>GUAYLLABAMBA CALLE PRINCIPAL  SN  Y PSJE I</v>
          </cell>
        </row>
        <row r="8346">
          <cell r="A8346" t="str">
            <v>19670</v>
          </cell>
          <cell r="B8346">
            <v>507450</v>
          </cell>
          <cell r="C8346" t="str">
            <v>19670</v>
          </cell>
          <cell r="D8346" t="str">
            <v>MDELIVERY</v>
          </cell>
          <cell r="E8346" t="str">
            <v>DESPACHO</v>
          </cell>
          <cell r="F8346" t="str">
            <v>NORMAL</v>
          </cell>
          <cell r="G8346" t="str">
            <v>031080000019670</v>
          </cell>
          <cell r="H8346">
            <v>44958</v>
          </cell>
          <cell r="I8346" t="str">
            <v>ENTREGADO</v>
          </cell>
          <cell r="J8346">
            <v>44960</v>
          </cell>
          <cell r="K8346" t="str">
            <v>DAMARYS LISBETH PINCAY ALVARADO</v>
          </cell>
          <cell r="L8346" t="str">
            <v>PETRILLO VIA DAULE  KM 30  MZ 1 VILLA 23</v>
          </cell>
        </row>
        <row r="8347">
          <cell r="A8347" t="str">
            <v>19736</v>
          </cell>
          <cell r="B8347">
            <v>507451</v>
          </cell>
          <cell r="C8347" t="str">
            <v>19736</v>
          </cell>
          <cell r="D8347" t="str">
            <v>MDELIVERY</v>
          </cell>
          <cell r="E8347" t="str">
            <v>DESPACHO</v>
          </cell>
          <cell r="F8347" t="str">
            <v>NORMAL</v>
          </cell>
          <cell r="G8347" t="str">
            <v>FT83382</v>
          </cell>
          <cell r="H8347">
            <v>44958</v>
          </cell>
          <cell r="I8347" t="str">
            <v>ENTREGADO</v>
          </cell>
          <cell r="J8347">
            <v>44959</v>
          </cell>
          <cell r="K8347" t="str">
            <v>JENNY ELIZABETH PINEDA REASCOS</v>
          </cell>
          <cell r="L8347" t="str">
            <v>INAQUITO AV ELOY ALFARO  SN  Y AMAZONAS</v>
          </cell>
        </row>
        <row r="8348">
          <cell r="A8348" t="str">
            <v>19755</v>
          </cell>
          <cell r="B8348">
            <v>507452</v>
          </cell>
          <cell r="C8348" t="str">
            <v>19755</v>
          </cell>
          <cell r="D8348" t="str">
            <v>MDELIVERY</v>
          </cell>
          <cell r="E8348" t="str">
            <v>DESPACHO</v>
          </cell>
          <cell r="F8348" t="str">
            <v>NORMAL</v>
          </cell>
          <cell r="G8348" t="str">
            <v>031080000019755</v>
          </cell>
          <cell r="H8348">
            <v>44958</v>
          </cell>
          <cell r="I8348" t="str">
            <v>ENTREGADO</v>
          </cell>
          <cell r="J8348">
            <v>44959</v>
          </cell>
          <cell r="K8348" t="str">
            <v>CRISTHIAN JOSE CORTES ALARCON</v>
          </cell>
          <cell r="L8348" t="str">
            <v>ESMERALDAS KM 12 Y MEDIO VIA ATACAMES  MZ 52  SL 18  Y CALLE B</v>
          </cell>
        </row>
        <row r="8349">
          <cell r="A8349" t="str">
            <v>19777</v>
          </cell>
          <cell r="B8349">
            <v>507453</v>
          </cell>
          <cell r="C8349" t="str">
            <v>19777</v>
          </cell>
          <cell r="D8349" t="str">
            <v>MDELIVERY</v>
          </cell>
          <cell r="E8349" t="str">
            <v>DESPACHO</v>
          </cell>
          <cell r="F8349" t="str">
            <v>NORMAL</v>
          </cell>
          <cell r="G8349" t="str">
            <v>FT83351</v>
          </cell>
          <cell r="H8349">
            <v>44958</v>
          </cell>
          <cell r="I8349" t="str">
            <v>ENTREGADO</v>
          </cell>
          <cell r="J8349">
            <v>44959</v>
          </cell>
          <cell r="K8349" t="str">
            <v>ALEX BRYAN BONILLA OCAMPOS</v>
          </cell>
          <cell r="L8349" t="str">
            <v>GARCIA MORENO  CALLE LOS RIOS  SN  Y DOMINGO SAVIO</v>
          </cell>
        </row>
        <row r="8350">
          <cell r="A8350" t="str">
            <v>19892</v>
          </cell>
          <cell r="B8350">
            <v>507454</v>
          </cell>
          <cell r="C8350" t="str">
            <v>19892</v>
          </cell>
          <cell r="D8350" t="str">
            <v>MDELIVERY</v>
          </cell>
          <cell r="E8350" t="str">
            <v>DESPACHO</v>
          </cell>
          <cell r="F8350" t="str">
            <v>DERIVADO PICK UP</v>
          </cell>
          <cell r="G8350" t="str">
            <v>031080000019892</v>
          </cell>
          <cell r="H8350">
            <v>44958</v>
          </cell>
          <cell r="I8350" t="str">
            <v>ENTREGADO</v>
          </cell>
          <cell r="J8350">
            <v>44959</v>
          </cell>
          <cell r="K8350" t="str">
            <v>LUIS ALBERTO ARROYO PERALTA</v>
          </cell>
          <cell r="L8350" t="str">
            <v>OFICINA TRAMACO PORTETE</v>
          </cell>
        </row>
        <row r="8351">
          <cell r="A8351" t="str">
            <v>19893</v>
          </cell>
          <cell r="B8351">
            <v>507455</v>
          </cell>
          <cell r="C8351" t="str">
            <v>19893</v>
          </cell>
          <cell r="D8351" t="str">
            <v>MDELIVERY</v>
          </cell>
          <cell r="E8351" t="str">
            <v>DESPACHO</v>
          </cell>
          <cell r="F8351" t="str">
            <v>NORMAL</v>
          </cell>
          <cell r="G8351" t="str">
            <v>031080000019893</v>
          </cell>
          <cell r="H8351">
            <v>44958</v>
          </cell>
          <cell r="I8351" t="str">
            <v>ENTREGADO</v>
          </cell>
          <cell r="J8351">
            <v>44959</v>
          </cell>
          <cell r="K8351" t="str">
            <v>ADRIANA JACQUELINE ZAVALA BALON</v>
          </cell>
          <cell r="L8351" t="str">
            <v>EL RECREO  LOS HELECHOS SECTOR 5  MZ 7 B3 VILLA 16</v>
          </cell>
        </row>
        <row r="8352">
          <cell r="A8352" t="str">
            <v>19937</v>
          </cell>
          <cell r="B8352">
            <v>507456</v>
          </cell>
          <cell r="C8352" t="str">
            <v>19937</v>
          </cell>
          <cell r="D8352" t="str">
            <v>MDELIVERY</v>
          </cell>
          <cell r="E8352" t="str">
            <v>DESPACHO</v>
          </cell>
          <cell r="F8352" t="str">
            <v>NORMAL</v>
          </cell>
          <cell r="G8352" t="str">
            <v>FT83397</v>
          </cell>
          <cell r="H8352">
            <v>44958</v>
          </cell>
          <cell r="I8352" t="str">
            <v>ENTREGADO</v>
          </cell>
          <cell r="J8352">
            <v>44959</v>
          </cell>
          <cell r="K8352" t="str">
            <v>LILIANA CONSUELO  BECERRA MOLINA</v>
          </cell>
          <cell r="L8352" t="str">
            <v>FERROVIARIA CALLE GUALBERTO PEREZ  E2385 Y FRANCISCO COBO</v>
          </cell>
        </row>
        <row r="8353">
          <cell r="A8353" t="str">
            <v>20053</v>
          </cell>
          <cell r="B8353">
            <v>507458</v>
          </cell>
          <cell r="C8353" t="str">
            <v>20053</v>
          </cell>
          <cell r="D8353" t="str">
            <v>MDELIVERY</v>
          </cell>
          <cell r="E8353" t="str">
            <v>DESPACHO</v>
          </cell>
          <cell r="F8353" t="str">
            <v>NORMAL</v>
          </cell>
          <cell r="G8353" t="str">
            <v>031080000020053</v>
          </cell>
          <cell r="H8353">
            <v>44958</v>
          </cell>
          <cell r="I8353" t="str">
            <v>ENTREGADO</v>
          </cell>
          <cell r="J8353">
            <v>44960</v>
          </cell>
          <cell r="K8353" t="str">
            <v>KEVIN ALEXANDER GRANDA QUIZHPE</v>
          </cell>
          <cell r="L8353" t="str">
            <v>VALLE  CALLE MOTUPE ALTO  SN  Y ANGEL FELICISIMO ROJAS</v>
          </cell>
        </row>
        <row r="8354">
          <cell r="A8354" t="str">
            <v>20098</v>
          </cell>
          <cell r="B8354">
            <v>507459</v>
          </cell>
          <cell r="C8354" t="str">
            <v>20098</v>
          </cell>
          <cell r="D8354" t="str">
            <v>MDELIVERY</v>
          </cell>
          <cell r="E8354" t="str">
            <v>DESPACHO</v>
          </cell>
          <cell r="F8354" t="str">
            <v>NORMAL</v>
          </cell>
          <cell r="G8354" t="str">
            <v>031080000020098</v>
          </cell>
          <cell r="H8354">
            <v>44958</v>
          </cell>
          <cell r="I8354" t="str">
            <v>ENTREGADO</v>
          </cell>
          <cell r="J8354">
            <v>44960</v>
          </cell>
          <cell r="K8354" t="str">
            <v>MARIA VERONICA MACAS TORRES</v>
          </cell>
          <cell r="L8354" t="str">
            <v>ZARUMA CALLE GONZALO PIZARRO  SN  Y COLON</v>
          </cell>
        </row>
        <row r="8355">
          <cell r="A8355" t="str">
            <v>20116</v>
          </cell>
          <cell r="B8355">
            <v>507460</v>
          </cell>
          <cell r="C8355" t="str">
            <v>20116</v>
          </cell>
          <cell r="D8355" t="str">
            <v>MDELIVERY</v>
          </cell>
          <cell r="E8355" t="str">
            <v>DESPACHO</v>
          </cell>
          <cell r="F8355" t="str">
            <v>NORMAL</v>
          </cell>
          <cell r="G8355" t="str">
            <v>031080000020116</v>
          </cell>
          <cell r="H8355">
            <v>44958</v>
          </cell>
          <cell r="I8355" t="str">
            <v>ENTREGADO</v>
          </cell>
          <cell r="J8355">
            <v>44960</v>
          </cell>
          <cell r="K8355" t="str">
            <v>MANUEL OSWALDO BAILON BRAVO</v>
          </cell>
          <cell r="L8355" t="str">
            <v>MANTA AV 34  SN  ENTRE CALLE 10 Y 11</v>
          </cell>
        </row>
        <row r="8356">
          <cell r="A8356" t="str">
            <v>20117</v>
          </cell>
          <cell r="B8356">
            <v>507461</v>
          </cell>
          <cell r="C8356" t="str">
            <v>20117</v>
          </cell>
          <cell r="D8356" t="str">
            <v>MDELIVERY</v>
          </cell>
          <cell r="E8356" t="str">
            <v>DESPACHO</v>
          </cell>
          <cell r="F8356" t="str">
            <v>NORMAL</v>
          </cell>
          <cell r="G8356" t="str">
            <v>FT83393</v>
          </cell>
          <cell r="H8356">
            <v>44958</v>
          </cell>
          <cell r="I8356" t="str">
            <v>ENTREGADO</v>
          </cell>
          <cell r="J8356">
            <v>44959</v>
          </cell>
          <cell r="K8356" t="str">
            <v>EDISON ALEXANDER VILLACRES CHAVEZ</v>
          </cell>
          <cell r="L8356" t="str">
            <v>LA ECUATORIANA  CALLE LORENZO MEZA  SN  Y AMADEO IZQUIETA</v>
          </cell>
        </row>
        <row r="8357">
          <cell r="A8357" t="str">
            <v>20124</v>
          </cell>
          <cell r="B8357">
            <v>507462</v>
          </cell>
          <cell r="C8357" t="str">
            <v>20124</v>
          </cell>
          <cell r="D8357" t="str">
            <v>MDELIVERY</v>
          </cell>
          <cell r="E8357" t="str">
            <v>DESPACHO</v>
          </cell>
          <cell r="F8357" t="str">
            <v>NORMAL</v>
          </cell>
          <cell r="G8357" t="str">
            <v>031080000020124</v>
          </cell>
          <cell r="H8357">
            <v>44958</v>
          </cell>
          <cell r="I8357" t="str">
            <v>ENTREGADO</v>
          </cell>
          <cell r="J8357">
            <v>44960</v>
          </cell>
          <cell r="K8357" t="str">
            <v>ALAN BOLIVAR DIAZ CASTILLO</v>
          </cell>
          <cell r="L8357" t="str">
            <v>ESMERALDAS CALLE  LIGIA ROJA PADILLA  SN  Y RICARDO PLAZA</v>
          </cell>
        </row>
        <row r="8358">
          <cell r="A8358" t="str">
            <v>20134</v>
          </cell>
          <cell r="B8358">
            <v>507463</v>
          </cell>
          <cell r="C8358" t="str">
            <v>20134</v>
          </cell>
          <cell r="D8358" t="str">
            <v>MDELIVERY</v>
          </cell>
          <cell r="E8358" t="str">
            <v>DESPACHO</v>
          </cell>
          <cell r="F8358" t="str">
            <v>DERIVADO PICK UP</v>
          </cell>
          <cell r="G8358" t="str">
            <v>031080000020134</v>
          </cell>
          <cell r="H8358">
            <v>44958</v>
          </cell>
          <cell r="I8358" t="str">
            <v>ENTREGADO</v>
          </cell>
          <cell r="J8358">
            <v>44960</v>
          </cell>
          <cell r="K8358" t="str">
            <v>LUIS ADRIAN SALAZAR CARRIEL</v>
          </cell>
          <cell r="L8358" t="str">
            <v>OFICINA TRAMACO MILAGRO</v>
          </cell>
        </row>
        <row r="8359">
          <cell r="A8359" t="str">
            <v>20247</v>
          </cell>
          <cell r="B8359">
            <v>507464</v>
          </cell>
          <cell r="C8359" t="str">
            <v>20247</v>
          </cell>
          <cell r="D8359" t="str">
            <v>MDELIVERY</v>
          </cell>
          <cell r="E8359" t="str">
            <v>DESPACHO</v>
          </cell>
          <cell r="F8359" t="str">
            <v>NORMAL</v>
          </cell>
          <cell r="G8359" t="str">
            <v>FT83349</v>
          </cell>
          <cell r="H8359">
            <v>44958</v>
          </cell>
          <cell r="I8359" t="str">
            <v>ENTREGADO</v>
          </cell>
          <cell r="J8359">
            <v>44959</v>
          </cell>
          <cell r="K8359" t="str">
            <v>JORGE LUIS  TOAZA MENDIETA</v>
          </cell>
          <cell r="L8359" t="str">
            <v>ROCA CALLE RUMICHACA  260  ENTRE PIEDRAHITA Y JULIAN CORONEL</v>
          </cell>
        </row>
        <row r="8360">
          <cell r="A8360" t="str">
            <v>4875161</v>
          </cell>
          <cell r="B8360">
            <v>507465</v>
          </cell>
          <cell r="C8360" t="str">
            <v>4875161</v>
          </cell>
          <cell r="D8360" t="str">
            <v>MDELIVERY</v>
          </cell>
          <cell r="E8360" t="str">
            <v>DESPACHO</v>
          </cell>
          <cell r="F8360" t="str">
            <v>NORMAL</v>
          </cell>
          <cell r="G8360" t="str">
            <v>031080004875161</v>
          </cell>
          <cell r="H8360">
            <v>44958</v>
          </cell>
          <cell r="I8360" t="str">
            <v>ENTREGADO</v>
          </cell>
          <cell r="J8360">
            <v>44961</v>
          </cell>
          <cell r="K8360" t="str">
            <v>AGUILERA PINCAY JEAN CARLOS</v>
          </cell>
          <cell r="L8360" t="str">
            <v>LA AURORA AV LEON FEBRES CORDERO  SN</v>
          </cell>
        </row>
        <row r="8361">
          <cell r="A8361" t="str">
            <v>4878243</v>
          </cell>
          <cell r="B8361">
            <v>507466</v>
          </cell>
          <cell r="C8361" t="str">
            <v>4878243</v>
          </cell>
          <cell r="D8361" t="str">
            <v>MDELIVERY</v>
          </cell>
          <cell r="E8361" t="str">
            <v>DESPACHO</v>
          </cell>
          <cell r="F8361" t="str">
            <v>NORMAL</v>
          </cell>
          <cell r="G8361" t="str">
            <v>FT83396</v>
          </cell>
          <cell r="H8361">
            <v>44958</v>
          </cell>
          <cell r="I8361" t="str">
            <v>ENTREGADO</v>
          </cell>
          <cell r="J8361">
            <v>44959</v>
          </cell>
          <cell r="K8361" t="str">
            <v>FABIAN RODRIGO BASANTES AGUAS</v>
          </cell>
          <cell r="L8361" t="str">
            <v>SAN BARTOLO    CALLE BUENAVISTA E1 129  CALLE   RIO PLATA</v>
          </cell>
        </row>
        <row r="8362">
          <cell r="A8362" t="str">
            <v>4878750</v>
          </cell>
          <cell r="B8362">
            <v>507467</v>
          </cell>
          <cell r="C8362" t="str">
            <v>4878750</v>
          </cell>
          <cell r="D8362" t="str">
            <v>MDELIVERY</v>
          </cell>
          <cell r="E8362" t="str">
            <v>DESPACHO</v>
          </cell>
          <cell r="F8362" t="str">
            <v>NORMAL</v>
          </cell>
          <cell r="G8362" t="str">
            <v>FT83398</v>
          </cell>
          <cell r="H8362">
            <v>44958</v>
          </cell>
          <cell r="I8362" t="str">
            <v>ENTREGADO</v>
          </cell>
          <cell r="J8362">
            <v>44959</v>
          </cell>
          <cell r="K8362" t="str">
            <v>PILICITA CHILUISA CHRISTIAN JAVIER</v>
          </cell>
          <cell r="L8362" t="str">
            <v>INIAQUITO CALLE AV REPUBLICA DE EL SALVADOR N34 Y MOSCU</v>
          </cell>
        </row>
        <row r="8363">
          <cell r="A8363" t="str">
            <v>4879098</v>
          </cell>
          <cell r="B8363">
            <v>507468</v>
          </cell>
          <cell r="C8363" t="str">
            <v>4879098</v>
          </cell>
          <cell r="D8363" t="str">
            <v>MDELIVERY</v>
          </cell>
          <cell r="E8363" t="str">
            <v>DESPACHO</v>
          </cell>
          <cell r="F8363" t="str">
            <v>NORMAL</v>
          </cell>
          <cell r="G8363" t="str">
            <v>FT83381</v>
          </cell>
          <cell r="H8363">
            <v>44958</v>
          </cell>
          <cell r="I8363" t="str">
            <v>ENTREGADO</v>
          </cell>
          <cell r="J8363">
            <v>44959</v>
          </cell>
          <cell r="K8363" t="str">
            <v>FABIAN CHRISTIAN MORENO CAISAPANTA</v>
          </cell>
          <cell r="L8363" t="str">
            <v>INAQUITO AV AMAZONAS  SN  Y PEREIRA</v>
          </cell>
        </row>
        <row r="8364">
          <cell r="A8364" t="str">
            <v>4879185</v>
          </cell>
          <cell r="B8364">
            <v>507469</v>
          </cell>
          <cell r="C8364" t="str">
            <v>4879185</v>
          </cell>
          <cell r="D8364" t="str">
            <v>MDELIVERY</v>
          </cell>
          <cell r="E8364" t="str">
            <v>DESPACHO</v>
          </cell>
          <cell r="F8364" t="str">
            <v>NORMAL</v>
          </cell>
          <cell r="G8364" t="str">
            <v>FT83361</v>
          </cell>
          <cell r="H8364">
            <v>44958</v>
          </cell>
          <cell r="I8364" t="str">
            <v>ENTREGADO</v>
          </cell>
          <cell r="J8364">
            <v>44964</v>
          </cell>
          <cell r="K8364" t="str">
            <v>JOHNY JOFFRE PALMA REYES</v>
          </cell>
          <cell r="L8364" t="str">
            <v>TARQUI CDLA ATARAZANA AV DEMOCRACIA MZ D4 VILLA 12</v>
          </cell>
        </row>
        <row r="8365">
          <cell r="A8365" t="str">
            <v>4879186</v>
          </cell>
          <cell r="B8365">
            <v>507470</v>
          </cell>
          <cell r="C8365" t="str">
            <v>4879186</v>
          </cell>
          <cell r="D8365" t="str">
            <v>MDELIVERY</v>
          </cell>
          <cell r="E8365" t="str">
            <v>DESPACHO</v>
          </cell>
          <cell r="F8365" t="str">
            <v>NORMAL</v>
          </cell>
          <cell r="G8365" t="str">
            <v>031080004879186</v>
          </cell>
          <cell r="H8365">
            <v>44958</v>
          </cell>
          <cell r="I8365" t="str">
            <v>ENTREGADO</v>
          </cell>
          <cell r="J8365">
            <v>44959</v>
          </cell>
          <cell r="K8365" t="str">
            <v>Lizbeth Carolina Arevalo Gunsha</v>
          </cell>
          <cell r="L8365" t="str">
            <v>MALDONADO  AV LOS ANDES  SN</v>
          </cell>
        </row>
        <row r="8366">
          <cell r="A8366" t="str">
            <v>4879609</v>
          </cell>
          <cell r="B8366">
            <v>507471</v>
          </cell>
          <cell r="C8366" t="str">
            <v>4879609</v>
          </cell>
          <cell r="D8366" t="str">
            <v>MDELIVERY</v>
          </cell>
          <cell r="E8366" t="str">
            <v>DESPACHO</v>
          </cell>
          <cell r="F8366" t="str">
            <v>NORMAL</v>
          </cell>
          <cell r="G8366" t="str">
            <v>FT83350</v>
          </cell>
          <cell r="H8366">
            <v>44958</v>
          </cell>
          <cell r="I8366" t="str">
            <v>ENTREGADO</v>
          </cell>
          <cell r="J8366">
            <v>44959</v>
          </cell>
          <cell r="K8366" t="str">
            <v>ANCHUNDIA JIMENEZ EVER MAURICIO</v>
          </cell>
          <cell r="L8366" t="str">
            <v>TARQUI AV FRANCISCO DE ORELLANA SN</v>
          </cell>
        </row>
        <row r="8367">
          <cell r="A8367" t="str">
            <v>4879849</v>
          </cell>
          <cell r="B8367">
            <v>507472</v>
          </cell>
          <cell r="C8367" t="str">
            <v>4879849</v>
          </cell>
          <cell r="D8367" t="str">
            <v>MDELIVERY</v>
          </cell>
          <cell r="E8367" t="str">
            <v>DESPACHO</v>
          </cell>
          <cell r="F8367" t="str">
            <v>NORMAL</v>
          </cell>
          <cell r="G8367" t="str">
            <v>031080004879849</v>
          </cell>
          <cell r="H8367">
            <v>44958</v>
          </cell>
          <cell r="I8367" t="str">
            <v>ENTREGADO</v>
          </cell>
          <cell r="J8367">
            <v>44959</v>
          </cell>
          <cell r="K8367" t="str">
            <v>Gabriela Alexandra Jurado Villalva</v>
          </cell>
          <cell r="L8367" t="str">
            <v>CELIANO MONGE AV ATAHUALPA SN CALLE GEOMETRIA MORAL</v>
          </cell>
        </row>
        <row r="8368">
          <cell r="A8368" t="str">
            <v>4880459</v>
          </cell>
          <cell r="B8368">
            <v>507473</v>
          </cell>
          <cell r="C8368" t="str">
            <v>4880459</v>
          </cell>
          <cell r="D8368" t="str">
            <v>MDELIVERY</v>
          </cell>
          <cell r="E8368" t="str">
            <v>DESPACHO</v>
          </cell>
          <cell r="F8368" t="str">
            <v>NORMAL</v>
          </cell>
          <cell r="G8368" t="str">
            <v>FT83394</v>
          </cell>
          <cell r="H8368">
            <v>44958</v>
          </cell>
          <cell r="I8368" t="str">
            <v>ENTREGADO</v>
          </cell>
          <cell r="J8368">
            <v>44959</v>
          </cell>
          <cell r="K8368" t="str">
            <v>Jisson Bartolo Palacios Valdiviezo</v>
          </cell>
          <cell r="L8368" t="str">
            <v>CALDERON VIA PANAMERICANA NORTE SN AV CAPITAN GIOVANNI CALLES</v>
          </cell>
        </row>
        <row r="8369">
          <cell r="A8369" t="str">
            <v>414844580</v>
          </cell>
          <cell r="B8369">
            <v>507422</v>
          </cell>
          <cell r="C8369" t="str">
            <v>414844580</v>
          </cell>
          <cell r="D8369" t="str">
            <v>FLEXTUENTI</v>
          </cell>
          <cell r="E8369" t="str">
            <v>DESPACHO</v>
          </cell>
          <cell r="F8369" t="str">
            <v>NORMAL</v>
          </cell>
          <cell r="G8369" t="str">
            <v>031080414844580</v>
          </cell>
          <cell r="H8369">
            <v>44958</v>
          </cell>
          <cell r="I8369" t="str">
            <v>ENTREGADO</v>
          </cell>
          <cell r="J8369">
            <v>44965</v>
          </cell>
          <cell r="K8369" t="str">
            <v>Marcos Parrales</v>
          </cell>
          <cell r="L8369" t="str">
            <v>SAN LORENZO DE JIPIJAPA (MA)  CALLE BOLIVAR SN  CALLE RICAURTE</v>
          </cell>
        </row>
        <row r="8370">
          <cell r="A8370" t="str">
            <v>414844727</v>
          </cell>
          <cell r="B8370">
            <v>507424</v>
          </cell>
          <cell r="C8370" t="str">
            <v>414844727</v>
          </cell>
          <cell r="D8370" t="str">
            <v>FLEXTUENTI</v>
          </cell>
          <cell r="E8370" t="str">
            <v>DESPACHO</v>
          </cell>
          <cell r="F8370" t="str">
            <v>NORMAL</v>
          </cell>
          <cell r="G8370" t="str">
            <v>FT83390</v>
          </cell>
          <cell r="H8370">
            <v>44958</v>
          </cell>
          <cell r="I8370" t="str">
            <v>ENTREGADO</v>
          </cell>
          <cell r="J8370">
            <v>44959</v>
          </cell>
          <cell r="K8370" t="str">
            <v>Esteban Paredes</v>
          </cell>
          <cell r="L8370" t="str">
            <v>SAN JUAN (PI) CALLE  ALASKA N17 104  CALLE ASUNCION</v>
          </cell>
        </row>
        <row r="8371">
          <cell r="A8371" t="str">
            <v>414844743</v>
          </cell>
          <cell r="B8371">
            <v>507425</v>
          </cell>
          <cell r="C8371" t="str">
            <v>414844743</v>
          </cell>
          <cell r="D8371" t="str">
            <v>FLEXTUENTI</v>
          </cell>
          <cell r="E8371" t="str">
            <v>DESPACHO</v>
          </cell>
          <cell r="F8371" t="str">
            <v>NORMAL</v>
          </cell>
          <cell r="G8371" t="str">
            <v>031080414844743</v>
          </cell>
          <cell r="H8371">
            <v>44958</v>
          </cell>
          <cell r="I8371" t="str">
            <v>ENTREGADO</v>
          </cell>
          <cell r="J8371">
            <v>44959</v>
          </cell>
          <cell r="K8371" t="str">
            <v>Christopher Pambi</v>
          </cell>
          <cell r="L8371" t="str">
            <v>PASCUALES  CALLE 24B NO  MZ 1023 V4  1ER PASAJE 8 NO</v>
          </cell>
        </row>
        <row r="8372">
          <cell r="A8372" t="str">
            <v>414844789</v>
          </cell>
          <cell r="B8372">
            <v>507426</v>
          </cell>
          <cell r="C8372" t="str">
            <v>414844789</v>
          </cell>
          <cell r="D8372" t="str">
            <v>FLEXTUENTI</v>
          </cell>
          <cell r="E8372" t="str">
            <v>DESPACHO</v>
          </cell>
          <cell r="F8372" t="str">
            <v>NORMAL</v>
          </cell>
          <cell r="G8372" t="str">
            <v>FT83388</v>
          </cell>
          <cell r="H8372">
            <v>44958</v>
          </cell>
          <cell r="I8372" t="str">
            <v>ENTREGADO</v>
          </cell>
          <cell r="J8372">
            <v>44959</v>
          </cell>
          <cell r="K8372" t="str">
            <v>Oswaldo Patricio Chiriboga Alvarado</v>
          </cell>
          <cell r="L8372" t="str">
            <v>SAN ISIDRO DEL INCA CALLE AVIGIRAS 239  DE LOS GUAYACANES</v>
          </cell>
        </row>
        <row r="8373">
          <cell r="A8373" t="str">
            <v>414844852</v>
          </cell>
          <cell r="B8373">
            <v>507427</v>
          </cell>
          <cell r="C8373" t="str">
            <v>414844852</v>
          </cell>
          <cell r="D8373" t="str">
            <v>FLEXTUENTI</v>
          </cell>
          <cell r="E8373" t="str">
            <v>DESPACHO</v>
          </cell>
          <cell r="F8373" t="str">
            <v>NORMAL</v>
          </cell>
          <cell r="G8373" t="str">
            <v>IC6294</v>
          </cell>
          <cell r="H8373">
            <v>44958</v>
          </cell>
          <cell r="I8373" t="str">
            <v>ENTREGADO</v>
          </cell>
          <cell r="J8373">
            <v>44959</v>
          </cell>
          <cell r="K8373" t="str">
            <v>Daniela Espinoza</v>
          </cell>
          <cell r="L8373" t="str">
            <v>YANUNCAY  CALLE RIO PARANA SN CALLE RIO MISSISIPI</v>
          </cell>
        </row>
        <row r="8374">
          <cell r="A8374" t="str">
            <v>414844909</v>
          </cell>
          <cell r="B8374">
            <v>507428</v>
          </cell>
          <cell r="C8374" t="str">
            <v>414844909</v>
          </cell>
          <cell r="D8374" t="str">
            <v>FLEXTUENTI</v>
          </cell>
          <cell r="E8374" t="str">
            <v>DESPACHO</v>
          </cell>
          <cell r="F8374" t="str">
            <v>EXPRESS UIO</v>
          </cell>
          <cell r="G8374" t="str">
            <v>FT83446</v>
          </cell>
          <cell r="H8374">
            <v>44958</v>
          </cell>
          <cell r="I8374" t="str">
            <v>ENTREGADO</v>
          </cell>
          <cell r="J8374">
            <v>44963</v>
          </cell>
          <cell r="K8374" t="str">
            <v>Ana Armendariz</v>
          </cell>
          <cell r="L8374" t="str">
            <v>CONOCOTO CALLE PICHINCHA  CASA 3  CALLE PEDRO CAPIRO</v>
          </cell>
        </row>
        <row r="8375">
          <cell r="A8375" t="str">
            <v>414844913</v>
          </cell>
          <cell r="B8375">
            <v>507429</v>
          </cell>
          <cell r="C8375" t="str">
            <v>414844913</v>
          </cell>
          <cell r="D8375" t="str">
            <v>FLEXTUENTI</v>
          </cell>
          <cell r="E8375" t="str">
            <v>DESPACHO</v>
          </cell>
          <cell r="F8375" t="str">
            <v>EXPRESS UIO</v>
          </cell>
          <cell r="G8375" t="str">
            <v>FTR45952</v>
          </cell>
          <cell r="H8375">
            <v>44958</v>
          </cell>
          <cell r="I8375" t="str">
            <v>ENTREGADO</v>
          </cell>
          <cell r="J8375">
            <v>44958</v>
          </cell>
          <cell r="K8375" t="str">
            <v>Jorge Eduardo Coba Loachamin</v>
          </cell>
          <cell r="L8375" t="str">
            <v>KENNEDY CAPITAN RAMON BORJA E 515 CHIRIBOGA</v>
          </cell>
        </row>
        <row r="8376">
          <cell r="A8376" t="str">
            <v>414844918</v>
          </cell>
          <cell r="B8376">
            <v>507430</v>
          </cell>
          <cell r="C8376" t="str">
            <v>414844918</v>
          </cell>
          <cell r="D8376" t="str">
            <v>FLEXTUENTI</v>
          </cell>
          <cell r="E8376" t="str">
            <v>DESPACHO</v>
          </cell>
          <cell r="F8376" t="str">
            <v>NORMAL</v>
          </cell>
          <cell r="G8376" t="str">
            <v>FT83387</v>
          </cell>
          <cell r="H8376">
            <v>44958</v>
          </cell>
          <cell r="I8376" t="str">
            <v>ENTREGADO</v>
          </cell>
          <cell r="J8376">
            <v>44959</v>
          </cell>
          <cell r="K8376" t="str">
            <v>Sylvia Pilicita</v>
          </cell>
          <cell r="L8376" t="str">
            <v>SAN BARTOLO JUAN CAMACARO 0E5 691 JUAN CALDERON</v>
          </cell>
        </row>
        <row r="8377">
          <cell r="A8377" t="str">
            <v>414854866</v>
          </cell>
          <cell r="B8377">
            <v>507431</v>
          </cell>
          <cell r="C8377" t="str">
            <v>414854866</v>
          </cell>
          <cell r="D8377" t="str">
            <v>FLEXTUENTI</v>
          </cell>
          <cell r="E8377" t="str">
            <v>DESPACHO</v>
          </cell>
          <cell r="F8377" t="str">
            <v>NORMAL</v>
          </cell>
          <cell r="G8377" t="str">
            <v>FT83386</v>
          </cell>
          <cell r="H8377">
            <v>44958</v>
          </cell>
          <cell r="I8377" t="str">
            <v>ENTREGADO</v>
          </cell>
          <cell r="J8377">
            <v>44959</v>
          </cell>
          <cell r="K8377" t="str">
            <v>Alba Mireya Aldana Pajuna</v>
          </cell>
          <cell r="L8377" t="str">
            <v>TABABELA CALLE SAN RAFAEL  S2 245  CALLE QUITO</v>
          </cell>
        </row>
        <row r="8378">
          <cell r="A8378" t="str">
            <v>WS414841704</v>
          </cell>
          <cell r="B8378">
            <v>507432</v>
          </cell>
          <cell r="C8378" t="str">
            <v>WS414841704</v>
          </cell>
          <cell r="D8378" t="str">
            <v>FLEXTUENTI</v>
          </cell>
          <cell r="E8378" t="str">
            <v>DESPACHO</v>
          </cell>
          <cell r="F8378" t="str">
            <v>NORMAL</v>
          </cell>
          <cell r="G8378" t="str">
            <v>FT83384</v>
          </cell>
          <cell r="H8378">
            <v>44958</v>
          </cell>
          <cell r="I8378" t="str">
            <v>ENTREGADO</v>
          </cell>
          <cell r="J8378">
            <v>44959</v>
          </cell>
          <cell r="K8378" t="str">
            <v>Jonathan Yepez</v>
          </cell>
          <cell r="L8378" t="str">
            <v>CALDERON CALLE  OE12F  OE12 106  GALO PLAZA LASSO</v>
          </cell>
        </row>
        <row r="8379">
          <cell r="A8379" t="str">
            <v>WS414841771</v>
          </cell>
          <cell r="B8379">
            <v>507433</v>
          </cell>
          <cell r="C8379" t="str">
            <v>WS414841771</v>
          </cell>
          <cell r="D8379" t="str">
            <v>FLEXTUENTI</v>
          </cell>
          <cell r="E8379" t="str">
            <v>DESPACHO</v>
          </cell>
          <cell r="F8379" t="str">
            <v>NORMAL</v>
          </cell>
          <cell r="G8379" t="str">
            <v>FT83348</v>
          </cell>
          <cell r="H8379">
            <v>44958</v>
          </cell>
          <cell r="I8379" t="str">
            <v>ENTREGADO</v>
          </cell>
          <cell r="J8379">
            <v>44959</v>
          </cell>
          <cell r="K8379" t="str">
            <v>Cristopher Ramon Giler Vera</v>
          </cell>
          <cell r="L8379" t="str">
            <v>LETAMENDI CALLE CAMILO DESTRUGE  2320 JOSE ABEL CASTILLO</v>
          </cell>
        </row>
        <row r="8380">
          <cell r="A8380" t="str">
            <v>WS414841932</v>
          </cell>
          <cell r="B8380">
            <v>507434</v>
          </cell>
          <cell r="C8380" t="str">
            <v>WS414841932</v>
          </cell>
          <cell r="D8380" t="str">
            <v>FLEXTUENTI</v>
          </cell>
          <cell r="E8380" t="str">
            <v>DESPACHO</v>
          </cell>
          <cell r="F8380" t="str">
            <v>NORMAL</v>
          </cell>
          <cell r="G8380" t="str">
            <v>FT83383</v>
          </cell>
          <cell r="H8380">
            <v>44958</v>
          </cell>
          <cell r="I8380" t="str">
            <v>ENTREGADO</v>
          </cell>
          <cell r="J8380">
            <v>44959</v>
          </cell>
          <cell r="K8380" t="str">
            <v>Nicole Arroyo</v>
          </cell>
          <cell r="L8380" t="str">
            <v>CONOCOTO   CALLE  JOSE PLACIDO CAAMANO  CASA 8  CALLE GONZALEZ SUAREZ</v>
          </cell>
        </row>
        <row r="8381">
          <cell r="A8381" t="str">
            <v>414841815</v>
          </cell>
          <cell r="B8381">
            <v>507435</v>
          </cell>
          <cell r="C8381" t="str">
            <v>414841815</v>
          </cell>
          <cell r="D8381" t="str">
            <v>FLEXTUENTI</v>
          </cell>
          <cell r="E8381" t="str">
            <v>DESPACHO</v>
          </cell>
          <cell r="F8381" t="str">
            <v>EXPRESS GYE</v>
          </cell>
          <cell r="G8381" t="str">
            <v>FT83319</v>
          </cell>
          <cell r="H8381">
            <v>44958</v>
          </cell>
          <cell r="I8381" t="str">
            <v>ENTREGADO</v>
          </cell>
          <cell r="J8381">
            <v>44958</v>
          </cell>
          <cell r="K8381" t="str">
            <v>MICHELE FARINA</v>
          </cell>
          <cell r="L8381" t="str">
            <v>TARQUI (GY)  CALLE LOS NARANJOS  CASA F4  ENTRE LOS ALMENDROS Y LAS PALMAS</v>
          </cell>
        </row>
        <row r="8382">
          <cell r="A8382" t="str">
            <v>414841838</v>
          </cell>
          <cell r="B8382">
            <v>507436</v>
          </cell>
          <cell r="C8382" t="str">
            <v>414841838</v>
          </cell>
          <cell r="D8382" t="str">
            <v>FLEXTUENTI</v>
          </cell>
          <cell r="E8382" t="str">
            <v>DESPACHO</v>
          </cell>
          <cell r="F8382" t="str">
            <v>EXPRESS GYE</v>
          </cell>
          <cell r="G8382" t="str">
            <v>FT83320</v>
          </cell>
          <cell r="H8382">
            <v>44958</v>
          </cell>
          <cell r="I8382" t="str">
            <v>ENTREGADO</v>
          </cell>
          <cell r="J8382">
            <v>44958</v>
          </cell>
          <cell r="K8382" t="str">
            <v>ANA CAROLINA LASCANO SUCUNOTA</v>
          </cell>
          <cell r="L8382" t="str">
            <v>TARQUI   GUILLERMO PAREJA ROLANDO SN SEGUNDO CUEVA CELI</v>
          </cell>
        </row>
        <row r="8383">
          <cell r="A8383" t="str">
            <v>414844625</v>
          </cell>
          <cell r="B8383">
            <v>507437</v>
          </cell>
          <cell r="C8383" t="str">
            <v>414844625</v>
          </cell>
          <cell r="D8383" t="str">
            <v>FLEXTUENTI</v>
          </cell>
          <cell r="E8383" t="str">
            <v>DESPACHO</v>
          </cell>
          <cell r="F8383" t="str">
            <v>EXPRESS GYE</v>
          </cell>
          <cell r="G8383" t="str">
            <v>FT83321</v>
          </cell>
          <cell r="H8383">
            <v>44958</v>
          </cell>
          <cell r="I8383" t="str">
            <v>ENTREGADO</v>
          </cell>
          <cell r="J8383">
            <v>44958</v>
          </cell>
          <cell r="K8383" t="str">
            <v>GONZALO GARCIA</v>
          </cell>
          <cell r="L8383" t="str">
            <v>TARQUI (GY)   CALLE 22 NO  MZ 2245 SL4  AV  FRANCISCO DE ORELLANA</v>
          </cell>
        </row>
        <row r="8384">
          <cell r="A8384" t="str">
            <v>414844728</v>
          </cell>
          <cell r="B8384">
            <v>507438</v>
          </cell>
          <cell r="C8384" t="str">
            <v>414844728</v>
          </cell>
          <cell r="D8384" t="str">
            <v>FLEXTUENTI</v>
          </cell>
          <cell r="E8384" t="str">
            <v>DESPACHO</v>
          </cell>
          <cell r="F8384" t="str">
            <v>NORMAL</v>
          </cell>
          <cell r="G8384" t="str">
            <v>FT83389</v>
          </cell>
          <cell r="H8384">
            <v>44958</v>
          </cell>
          <cell r="I8384" t="str">
            <v>ENTREGADO</v>
          </cell>
          <cell r="J8384">
            <v>44960</v>
          </cell>
          <cell r="K8384" t="str">
            <v>Yadira Pinchao</v>
          </cell>
          <cell r="L8384" t="str">
            <v>YARUQUI  CALLE LUIS PALLARES  SN  CALLE CB</v>
          </cell>
        </row>
        <row r="8385">
          <cell r="A8385" t="str">
            <v>414854892</v>
          </cell>
          <cell r="B8385">
            <v>507439</v>
          </cell>
          <cell r="C8385" t="str">
            <v>414854892</v>
          </cell>
          <cell r="D8385" t="str">
            <v>FLEXTUENTI</v>
          </cell>
          <cell r="E8385" t="str">
            <v>DESPACHO</v>
          </cell>
          <cell r="F8385" t="str">
            <v>NORMAL</v>
          </cell>
          <cell r="G8385" t="str">
            <v>031080414854892</v>
          </cell>
          <cell r="H8385">
            <v>44958</v>
          </cell>
          <cell r="I8385" t="str">
            <v>ENTREGADO</v>
          </cell>
          <cell r="J8385">
            <v>44959</v>
          </cell>
          <cell r="K8385" t="str">
            <v>Monica Zalamea</v>
          </cell>
          <cell r="L8385" t="str">
            <v>AZOGUES  LUIS CORDERO CRESPO  SN  CACIQUE TENEMASA</v>
          </cell>
        </row>
        <row r="8386">
          <cell r="A8386" t="str">
            <v>414841757</v>
          </cell>
          <cell r="B8386">
            <v>507408</v>
          </cell>
          <cell r="C8386" t="str">
            <v>414841757</v>
          </cell>
          <cell r="D8386" t="str">
            <v>FLEXTUENTI</v>
          </cell>
          <cell r="E8386" t="str">
            <v>DESPACHO</v>
          </cell>
          <cell r="F8386" t="str">
            <v>NORMAL</v>
          </cell>
          <cell r="G8386" t="str">
            <v>031080414841757</v>
          </cell>
          <cell r="H8386">
            <v>44958</v>
          </cell>
          <cell r="I8386" t="str">
            <v>ENTREGADO</v>
          </cell>
          <cell r="J8386">
            <v>44959</v>
          </cell>
          <cell r="K8386" t="str">
            <v>Sobeida Holguin</v>
          </cell>
          <cell r="L8386" t="str">
            <v>LOS ESTEROS  CALLE 38   MZ  I CASA 9  CALLEJON 38</v>
          </cell>
        </row>
        <row r="8387">
          <cell r="A8387" t="str">
            <v>414841761</v>
          </cell>
          <cell r="B8387">
            <v>507409</v>
          </cell>
          <cell r="C8387" t="str">
            <v>414841761</v>
          </cell>
          <cell r="D8387" t="str">
            <v>FLEXTUENTI</v>
          </cell>
          <cell r="E8387" t="str">
            <v>DESPACHO</v>
          </cell>
          <cell r="F8387" t="str">
            <v>NORMAL</v>
          </cell>
          <cell r="G8387" t="str">
            <v>031080414841761</v>
          </cell>
          <cell r="H8387">
            <v>44958</v>
          </cell>
          <cell r="I8387" t="str">
            <v>ENTREGADO</v>
          </cell>
          <cell r="J8387">
            <v>44959</v>
          </cell>
          <cell r="K8387" t="str">
            <v>Maria Lucia Saltos Zambrano</v>
          </cell>
          <cell r="L8387" t="str">
            <v>12 DE MARZO CALLE AUGUSTO MOREIRA  SN CALLE  O 1</v>
          </cell>
        </row>
        <row r="8388">
          <cell r="A8388" t="str">
            <v>414841782</v>
          </cell>
          <cell r="B8388">
            <v>507410</v>
          </cell>
          <cell r="C8388" t="str">
            <v>414841782</v>
          </cell>
          <cell r="D8388" t="str">
            <v>FLEXTUENTI</v>
          </cell>
          <cell r="E8388" t="str">
            <v>DESPACHO</v>
          </cell>
          <cell r="F8388" t="str">
            <v>EXPRESS UIO</v>
          </cell>
          <cell r="G8388" t="str">
            <v>FTR45954</v>
          </cell>
          <cell r="H8388">
            <v>44958</v>
          </cell>
          <cell r="I8388" t="str">
            <v>ENTREGADO</v>
          </cell>
          <cell r="J8388">
            <v>44958</v>
          </cell>
          <cell r="K8388" t="str">
            <v>Marina Diaz</v>
          </cell>
          <cell r="L8388" t="str">
            <v>COTOCOLLAO  CALLE OE7C N86 76  354   SAN FRANCISCO DE RUMIHURCO</v>
          </cell>
        </row>
        <row r="8389">
          <cell r="A8389" t="str">
            <v>414841801</v>
          </cell>
          <cell r="B8389">
            <v>507411</v>
          </cell>
          <cell r="C8389" t="str">
            <v>414841801</v>
          </cell>
          <cell r="D8389" t="str">
            <v>FLEXTUENTI</v>
          </cell>
          <cell r="E8389" t="str">
            <v>DESPACHO</v>
          </cell>
          <cell r="F8389" t="str">
            <v>DERIVADO PICK UP</v>
          </cell>
          <cell r="G8389" t="str">
            <v>031080414841801</v>
          </cell>
          <cell r="H8389">
            <v>44958</v>
          </cell>
          <cell r="I8389" t="str">
            <v>ENTREGADO</v>
          </cell>
          <cell r="J8389">
            <v>44959</v>
          </cell>
          <cell r="K8389" t="str">
            <v>MANUELA SIDNEY BODNIZA MERA</v>
          </cell>
          <cell r="L8389" t="str">
            <v>OFICINA TRAMACO BAHIA DE CARAQUEZ</v>
          </cell>
        </row>
        <row r="8390">
          <cell r="A8390" t="str">
            <v>414841829</v>
          </cell>
          <cell r="B8390">
            <v>507412</v>
          </cell>
          <cell r="C8390" t="str">
            <v>414841829</v>
          </cell>
          <cell r="D8390" t="str">
            <v>FLEXTUENTI</v>
          </cell>
          <cell r="E8390" t="str">
            <v>DESPACHO</v>
          </cell>
          <cell r="F8390" t="str">
            <v>NORMAL</v>
          </cell>
          <cell r="G8390" t="str">
            <v>031080414841829</v>
          </cell>
          <cell r="H8390">
            <v>44958</v>
          </cell>
          <cell r="I8390" t="str">
            <v>ENTREGADO</v>
          </cell>
          <cell r="J8390">
            <v>44961</v>
          </cell>
          <cell r="K8390" t="str">
            <v>Justin Olmedo</v>
          </cell>
          <cell r="L8390" t="str">
            <v>LOS ESTEROS CALLE C Q SN  36</v>
          </cell>
        </row>
        <row r="8391">
          <cell r="A8391" t="str">
            <v>414841905</v>
          </cell>
          <cell r="B8391">
            <v>507413</v>
          </cell>
          <cell r="C8391" t="str">
            <v>414841905</v>
          </cell>
          <cell r="D8391" t="str">
            <v>FLEXTUENTI</v>
          </cell>
          <cell r="E8391" t="str">
            <v>DESPACHO</v>
          </cell>
          <cell r="F8391" t="str">
            <v>NORMAL</v>
          </cell>
          <cell r="G8391" t="str">
            <v>FT83392</v>
          </cell>
          <cell r="H8391">
            <v>44958</v>
          </cell>
          <cell r="I8391" t="str">
            <v>ENTREGADO</v>
          </cell>
          <cell r="J8391">
            <v>44959</v>
          </cell>
          <cell r="K8391" t="str">
            <v>Segundo Rea</v>
          </cell>
          <cell r="L8391" t="str">
            <v>BELISARIO QUEVEDO  AMERICA SN AV UNIVERSITARIA</v>
          </cell>
        </row>
        <row r="8392">
          <cell r="A8392" t="str">
            <v>414841921</v>
          </cell>
          <cell r="B8392">
            <v>507414</v>
          </cell>
          <cell r="C8392" t="str">
            <v>414841921</v>
          </cell>
          <cell r="D8392" t="str">
            <v>FLEXTUENTI</v>
          </cell>
          <cell r="E8392" t="str">
            <v>DESPACHO</v>
          </cell>
          <cell r="F8392" t="str">
            <v>NORMAL</v>
          </cell>
          <cell r="G8392" t="str">
            <v>FT83391</v>
          </cell>
          <cell r="H8392">
            <v>44958</v>
          </cell>
          <cell r="I8392" t="str">
            <v>ENTREGADO</v>
          </cell>
          <cell r="J8392">
            <v>44959</v>
          </cell>
          <cell r="K8392" t="str">
            <v>Liliana Maribel Carchipulla</v>
          </cell>
          <cell r="L8392" t="str">
            <v>CHILIBULO  CALLE CHILIBULO OE 1152  CALLE JUAN CAMACARO</v>
          </cell>
        </row>
        <row r="8393">
          <cell r="A8393" t="str">
            <v>414841933</v>
          </cell>
          <cell r="B8393">
            <v>507415</v>
          </cell>
          <cell r="C8393" t="str">
            <v>414841933</v>
          </cell>
          <cell r="D8393" t="str">
            <v>FLEXTUENTI</v>
          </cell>
          <cell r="E8393" t="str">
            <v>DESPACHO</v>
          </cell>
          <cell r="F8393" t="str">
            <v>NORMAL</v>
          </cell>
          <cell r="G8393" t="str">
            <v>031080414841933</v>
          </cell>
          <cell r="H8393">
            <v>44958</v>
          </cell>
          <cell r="I8393" t="str">
            <v>ENTREGADO</v>
          </cell>
          <cell r="J8393">
            <v>44960</v>
          </cell>
          <cell r="K8393" t="str">
            <v>Walter Andres Vasquez Moscoso</v>
          </cell>
          <cell r="L8393" t="str">
            <v>BALZAR AV AMAZONAS MNZ 1 VILLA 31 CJ 1ER 19 NE</v>
          </cell>
        </row>
        <row r="8394">
          <cell r="A8394" t="str">
            <v>414844275</v>
          </cell>
          <cell r="B8394">
            <v>507416</v>
          </cell>
          <cell r="C8394" t="str">
            <v>414844275</v>
          </cell>
          <cell r="D8394" t="str">
            <v>FLEXTUENTI</v>
          </cell>
          <cell r="E8394" t="str">
            <v>DESPACHO</v>
          </cell>
          <cell r="F8394" t="str">
            <v>NORMAL</v>
          </cell>
          <cell r="G8394" t="str">
            <v>FT83385</v>
          </cell>
          <cell r="H8394">
            <v>44958</v>
          </cell>
          <cell r="I8394" t="str">
            <v>ENTREGADO</v>
          </cell>
          <cell r="J8394">
            <v>44959</v>
          </cell>
          <cell r="K8394" t="str">
            <v>Patricio Israel Reina Jacome</v>
          </cell>
          <cell r="L8394" t="str">
            <v>SANGOLQUI  AV GENERLA RUMINAHUI  SN   INGRESO ESPE VISITANTES</v>
          </cell>
        </row>
        <row r="8395">
          <cell r="A8395" t="str">
            <v>414844483</v>
          </cell>
          <cell r="B8395">
            <v>507418</v>
          </cell>
          <cell r="C8395" t="str">
            <v>414844483</v>
          </cell>
          <cell r="D8395" t="str">
            <v>FLEXTUENTI</v>
          </cell>
          <cell r="E8395" t="str">
            <v>DESPACHO</v>
          </cell>
          <cell r="F8395" t="str">
            <v>EXPRESS UIO</v>
          </cell>
          <cell r="G8395" t="str">
            <v>FTR45953</v>
          </cell>
          <cell r="H8395">
            <v>44958</v>
          </cell>
          <cell r="I8395" t="str">
            <v>ENTREGADO</v>
          </cell>
          <cell r="J8395">
            <v>44958</v>
          </cell>
          <cell r="K8395" t="str">
            <v>Evelyn Dayana Caizatoa</v>
          </cell>
          <cell r="L8395" t="str">
            <v>CARCELEN CALLE FRANCISCO RUIZ SN  GREGORIO PONCE</v>
          </cell>
        </row>
        <row r="8396">
          <cell r="A8396" t="str">
            <v>414844490</v>
          </cell>
          <cell r="B8396">
            <v>507419</v>
          </cell>
          <cell r="C8396" t="str">
            <v>414844490</v>
          </cell>
          <cell r="D8396" t="str">
            <v>FLEXTUENTI</v>
          </cell>
          <cell r="E8396" t="str">
            <v>DESPACHO</v>
          </cell>
          <cell r="F8396" t="str">
            <v>NORMAL</v>
          </cell>
          <cell r="G8396" t="str">
            <v>031080414844490</v>
          </cell>
          <cell r="H8396">
            <v>44958</v>
          </cell>
          <cell r="I8396" t="str">
            <v>ENTREGADO</v>
          </cell>
          <cell r="J8396">
            <v>44959</v>
          </cell>
          <cell r="K8396" t="str">
            <v>Jairo Puetate</v>
          </cell>
          <cell r="L8396" t="str">
            <v>TULCAN  CALLE RAFAEL ARELLANO  SN CALLE JOSE CASTILLO</v>
          </cell>
        </row>
        <row r="8397">
          <cell r="A8397" t="str">
            <v>414844552</v>
          </cell>
          <cell r="B8397">
            <v>507420</v>
          </cell>
          <cell r="C8397" t="str">
            <v>414844552</v>
          </cell>
          <cell r="D8397" t="str">
            <v>FLEXTUENTI</v>
          </cell>
          <cell r="E8397" t="str">
            <v>DESPACHO</v>
          </cell>
          <cell r="F8397" t="str">
            <v>NORMAL</v>
          </cell>
          <cell r="G8397" t="str">
            <v>031080414844552</v>
          </cell>
          <cell r="H8397">
            <v>44958</v>
          </cell>
          <cell r="I8397" t="str">
            <v>ENTREGADO</v>
          </cell>
          <cell r="J8397">
            <v>44959</v>
          </cell>
          <cell r="K8397" t="str">
            <v>Martha Nunez</v>
          </cell>
          <cell r="L8397" t="str">
            <v>MATRIZ (TU)     AV  LOS ANDES N704  ENTRE COTACACHI Y SANGAY</v>
          </cell>
        </row>
        <row r="8398">
          <cell r="A8398" t="str">
            <v>414844567</v>
          </cell>
          <cell r="B8398">
            <v>507421</v>
          </cell>
          <cell r="C8398" t="str">
            <v>414844567</v>
          </cell>
          <cell r="D8398" t="str">
            <v>FLEXTUENTI</v>
          </cell>
          <cell r="E8398" t="str">
            <v>DESPACHO</v>
          </cell>
          <cell r="F8398" t="str">
            <v>DERIVADO PICK UP</v>
          </cell>
          <cell r="G8398" t="str">
            <v>031080414844567</v>
          </cell>
          <cell r="H8398">
            <v>44958</v>
          </cell>
          <cell r="I8398" t="str">
            <v>ENTREGADO</v>
          </cell>
          <cell r="J8398">
            <v>44965</v>
          </cell>
          <cell r="K8398" t="str">
            <v>KENY GONZALEZ</v>
          </cell>
          <cell r="L8398" t="str">
            <v>OFICINA TRAMACO ESMERALDAS CENTRO DE DISTRIBUCION</v>
          </cell>
        </row>
        <row r="8399">
          <cell r="A8399" t="str">
            <v>26614</v>
          </cell>
          <cell r="B8399">
            <v>507407</v>
          </cell>
          <cell r="C8399" t="str">
            <v>26614</v>
          </cell>
          <cell r="D8399" t="str">
            <v>CARESTINO</v>
          </cell>
          <cell r="E8399" t="str">
            <v>DESPACHO</v>
          </cell>
          <cell r="F8399" t="str">
            <v>NORMAL</v>
          </cell>
          <cell r="G8399" t="str">
            <v>031002004228309</v>
          </cell>
          <cell r="H8399">
            <v>44958</v>
          </cell>
          <cell r="I8399" t="str">
            <v>ENTREGADO</v>
          </cell>
          <cell r="J8399">
            <v>44959</v>
          </cell>
          <cell r="K8399" t="str">
            <v>OLIVIA LORENA CEDENO VELEZ</v>
          </cell>
          <cell r="L8399" t="str">
            <v>CDLA LOS ALMENDROS MZ A1 VILLA 4 VIA AL PALMAR ENTRANDO A LA CDLA 1RA IZQ DESP NUEVAMNT A LA IZQ AVANZA 8 CASAS Y FRENTE A LA DESPENSA ESTEFANIA CASA COLOR VERDE</v>
          </cell>
        </row>
        <row r="8400">
          <cell r="A8400" t="str">
            <v>TK-8021</v>
          </cell>
          <cell r="B8400">
            <v>507382</v>
          </cell>
          <cell r="C8400" t="str">
            <v>TK-8021</v>
          </cell>
          <cell r="D8400" t="str">
            <v>MDELIVERY</v>
          </cell>
          <cell r="E8400" t="str">
            <v>DESPACHO</v>
          </cell>
          <cell r="F8400" t="str">
            <v>EXPRESS</v>
          </cell>
          <cell r="G8400" t="str">
            <v>GRV8021</v>
          </cell>
          <cell r="H8400">
            <v>44957</v>
          </cell>
          <cell r="I8400" t="str">
            <v>ENTREGADO</v>
          </cell>
          <cell r="J8400">
            <v>44964</v>
          </cell>
          <cell r="K8400" t="str">
            <v>OTECEL</v>
          </cell>
          <cell r="L8400" t="str">
            <v>AVDA SIMON BOLIVAR Y VIA NAYON CONJUNTO CORPORATIVO EKOPARK TORRE 3 TELEFONICA</v>
          </cell>
        </row>
        <row r="8401">
          <cell r="A8401" t="str">
            <v>TK-8022</v>
          </cell>
          <cell r="B8401">
            <v>507383</v>
          </cell>
          <cell r="C8401" t="str">
            <v>TK-8022</v>
          </cell>
          <cell r="D8401" t="str">
            <v>MDELIVERY</v>
          </cell>
          <cell r="E8401" t="str">
            <v>DESPACHO</v>
          </cell>
          <cell r="F8401" t="str">
            <v>EXPRESS</v>
          </cell>
          <cell r="G8401" t="str">
            <v>GRV8022</v>
          </cell>
          <cell r="H8401">
            <v>44957</v>
          </cell>
          <cell r="I8401" t="str">
            <v>ENTREGADO</v>
          </cell>
          <cell r="J8401">
            <v>44964</v>
          </cell>
          <cell r="K8401" t="str">
            <v>OTECEL</v>
          </cell>
          <cell r="L8401" t="str">
            <v>AVDA SIMON BOLIVAR Y VIA NAYON CONJUNTO CORPORATIVO EKOPARK TORRE 3 TELEFONICA</v>
          </cell>
        </row>
        <row r="8402">
          <cell r="A8402" t="str">
            <v>TK-8023</v>
          </cell>
          <cell r="B8402">
            <v>507384</v>
          </cell>
          <cell r="C8402" t="str">
            <v>TK-8023</v>
          </cell>
          <cell r="D8402" t="str">
            <v>MDELIVERY</v>
          </cell>
          <cell r="E8402" t="str">
            <v>DESPACHO</v>
          </cell>
          <cell r="F8402" t="str">
            <v>EXPRESS</v>
          </cell>
          <cell r="G8402" t="str">
            <v>GRV8023</v>
          </cell>
          <cell r="H8402">
            <v>44957</v>
          </cell>
          <cell r="I8402" t="str">
            <v>ENTREGADO</v>
          </cell>
          <cell r="J8402">
            <v>44964</v>
          </cell>
          <cell r="K8402" t="str">
            <v>OTECEL</v>
          </cell>
          <cell r="L8402" t="str">
            <v>AVDA SIMON BOLIVAR Y VIA NAYON CONJUNTO CORPORATIVO EKOPARK TORRE 3 TELEFONICA</v>
          </cell>
        </row>
        <row r="8403">
          <cell r="A8403" t="str">
            <v>TK-8024</v>
          </cell>
          <cell r="B8403">
            <v>507385</v>
          </cell>
          <cell r="C8403" t="str">
            <v>TK-8024</v>
          </cell>
          <cell r="D8403" t="str">
            <v>MDELIVERY</v>
          </cell>
          <cell r="E8403" t="str">
            <v>DESPACHO</v>
          </cell>
          <cell r="F8403" t="str">
            <v>EXPRESS</v>
          </cell>
          <cell r="G8403" t="str">
            <v>GRV8024</v>
          </cell>
          <cell r="H8403">
            <v>44957</v>
          </cell>
          <cell r="I8403" t="str">
            <v>ENTREGADO</v>
          </cell>
          <cell r="J8403">
            <v>44964</v>
          </cell>
          <cell r="K8403" t="str">
            <v>OTECEL</v>
          </cell>
          <cell r="L8403" t="str">
            <v>AVDA SIMON BOLIVAR Y VIA NAYON CONJUNTO CORPORATIVO EKOPARK TORRE 3 TELEFONICA</v>
          </cell>
        </row>
        <row r="8404">
          <cell r="A8404" t="str">
            <v>TK-8025</v>
          </cell>
          <cell r="B8404">
            <v>507386</v>
          </cell>
          <cell r="C8404" t="str">
            <v>TK-8025</v>
          </cell>
          <cell r="D8404" t="str">
            <v>MDELIVERY</v>
          </cell>
          <cell r="E8404" t="str">
            <v>DESPACHO</v>
          </cell>
          <cell r="F8404" t="str">
            <v>EXPRESS</v>
          </cell>
          <cell r="G8404" t="str">
            <v>GRV8025</v>
          </cell>
          <cell r="H8404">
            <v>44957</v>
          </cell>
          <cell r="I8404" t="str">
            <v>ENTREGADO</v>
          </cell>
          <cell r="J8404">
            <v>44964</v>
          </cell>
          <cell r="K8404" t="str">
            <v>OTECEL</v>
          </cell>
          <cell r="L8404" t="str">
            <v>AVDA SIMON BOLIVAR Y VIA NAYON CONJUNTO CORPORATIVO EKOPARK TORRE 3 TELEFONICA</v>
          </cell>
        </row>
        <row r="8405">
          <cell r="A8405" t="str">
            <v>TK-8026</v>
          </cell>
          <cell r="B8405">
            <v>507387</v>
          </cell>
          <cell r="C8405" t="str">
            <v>TK-8026</v>
          </cell>
          <cell r="D8405" t="str">
            <v>MDELIVERY</v>
          </cell>
          <cell r="E8405" t="str">
            <v>DESPACHO</v>
          </cell>
          <cell r="F8405" t="str">
            <v>EXPRESS</v>
          </cell>
          <cell r="G8405" t="str">
            <v>GRV8026</v>
          </cell>
          <cell r="H8405">
            <v>44957</v>
          </cell>
          <cell r="I8405" t="str">
            <v>ENTREGADO</v>
          </cell>
          <cell r="J8405">
            <v>44964</v>
          </cell>
          <cell r="K8405" t="str">
            <v>OTECEL</v>
          </cell>
          <cell r="L8405" t="str">
            <v>AVDA SIMON BOLIVAR Y VIA NAYON CONJUNTO CORPORATIVO EKOPARK TORRE 3 TELEFONICA</v>
          </cell>
        </row>
        <row r="8406">
          <cell r="A8406" t="str">
            <v>TK-8027</v>
          </cell>
          <cell r="B8406">
            <v>507388</v>
          </cell>
          <cell r="C8406" t="str">
            <v>TK-8027</v>
          </cell>
          <cell r="D8406" t="str">
            <v>MDELIVERY</v>
          </cell>
          <cell r="E8406" t="str">
            <v>DESPACHO</v>
          </cell>
          <cell r="F8406" t="str">
            <v>EXPRESS</v>
          </cell>
          <cell r="G8406" t="str">
            <v>GRV8027</v>
          </cell>
          <cell r="H8406">
            <v>44957</v>
          </cell>
          <cell r="I8406" t="str">
            <v>ENTREGADO</v>
          </cell>
          <cell r="J8406">
            <v>44964</v>
          </cell>
          <cell r="K8406" t="str">
            <v>OTECEL</v>
          </cell>
          <cell r="L8406" t="str">
            <v>AVDA SIMON BOLIVAR Y VIA NAYON CONJUNTO CORPORATIVO EKOPARK TORRE 3 TELEFONICA</v>
          </cell>
        </row>
        <row r="8407">
          <cell r="A8407" t="str">
            <v>TK-8028</v>
          </cell>
          <cell r="B8407">
            <v>507389</v>
          </cell>
          <cell r="C8407" t="str">
            <v>TK-8028</v>
          </cell>
          <cell r="D8407" t="str">
            <v>MDELIVERY</v>
          </cell>
          <cell r="E8407" t="str">
            <v>DESPACHO</v>
          </cell>
          <cell r="F8407" t="str">
            <v>EXPRESS</v>
          </cell>
          <cell r="G8407" t="str">
            <v>GRV8028</v>
          </cell>
          <cell r="H8407">
            <v>44957</v>
          </cell>
          <cell r="I8407" t="str">
            <v>ENTREGADO</v>
          </cell>
          <cell r="J8407">
            <v>44964</v>
          </cell>
          <cell r="K8407" t="str">
            <v>OTECEL</v>
          </cell>
          <cell r="L8407" t="str">
            <v>AVDA SIMON BOLIVAR Y VIA NAYON CONJUNTO CORPORATIVO EKOPARK TORRE 3 TELEFONICA</v>
          </cell>
        </row>
        <row r="8408">
          <cell r="A8408" t="str">
            <v>TK-8029</v>
          </cell>
          <cell r="B8408">
            <v>507390</v>
          </cell>
          <cell r="C8408" t="str">
            <v>TK-8029</v>
          </cell>
          <cell r="D8408" t="str">
            <v>MDELIVERY</v>
          </cell>
          <cell r="E8408" t="str">
            <v>DESPACHO</v>
          </cell>
          <cell r="F8408" t="str">
            <v>EXPRESS</v>
          </cell>
          <cell r="G8408" t="str">
            <v>GRV8029</v>
          </cell>
          <cell r="H8408">
            <v>44957</v>
          </cell>
          <cell r="I8408" t="str">
            <v>ENTREGADO</v>
          </cell>
          <cell r="J8408">
            <v>44964</v>
          </cell>
          <cell r="K8408" t="str">
            <v>OTECEL</v>
          </cell>
          <cell r="L8408" t="str">
            <v>AVDA SIMON BOLIVAR Y VIA NAYON CONJUNTO CORPORATIVO EKOPARK TORRE 3 TELEFONICA</v>
          </cell>
        </row>
        <row r="8409">
          <cell r="A8409" t="str">
            <v>TK-8030</v>
          </cell>
          <cell r="B8409">
            <v>507391</v>
          </cell>
          <cell r="C8409" t="str">
            <v>TK-8030</v>
          </cell>
          <cell r="D8409" t="str">
            <v>MDELIVERY</v>
          </cell>
          <cell r="E8409" t="str">
            <v>DESPACHO</v>
          </cell>
          <cell r="F8409" t="str">
            <v>EXPRESS</v>
          </cell>
          <cell r="G8409" t="str">
            <v>GRV8030</v>
          </cell>
          <cell r="H8409">
            <v>44957</v>
          </cell>
          <cell r="I8409" t="str">
            <v>ENTREGADO</v>
          </cell>
          <cell r="J8409">
            <v>44964</v>
          </cell>
          <cell r="K8409" t="str">
            <v>OTECEL</v>
          </cell>
          <cell r="L8409" t="str">
            <v>AVDA SIMON BOLIVAR Y VIA NAYON CONJUNTO CORPORATIVO EKOPARK TORRE 3 TELEFONICA</v>
          </cell>
        </row>
        <row r="8410">
          <cell r="A8410" t="str">
            <v>TK-8031</v>
          </cell>
          <cell r="B8410">
            <v>507392</v>
          </cell>
          <cell r="C8410" t="str">
            <v>TK-8031</v>
          </cell>
          <cell r="D8410" t="str">
            <v>MDELIVERY</v>
          </cell>
          <cell r="E8410" t="str">
            <v>DESPACHO</v>
          </cell>
          <cell r="F8410" t="str">
            <v>EXPRESS</v>
          </cell>
          <cell r="G8410" t="str">
            <v>GRV8031</v>
          </cell>
          <cell r="H8410">
            <v>44957</v>
          </cell>
          <cell r="I8410" t="str">
            <v>ENTREGADO</v>
          </cell>
          <cell r="J8410">
            <v>44964</v>
          </cell>
          <cell r="K8410" t="str">
            <v>OTECEL</v>
          </cell>
          <cell r="L8410" t="str">
            <v>AVDA SIMON BOLIVAR Y VIA NAYON CONJUNTO CORPORATIVO EKOPARK TORRE 3 TELEFONICA</v>
          </cell>
        </row>
        <row r="8411">
          <cell r="A8411" t="str">
            <v>TK-8032</v>
          </cell>
          <cell r="B8411">
            <v>507393</v>
          </cell>
          <cell r="C8411" t="str">
            <v>TK-8032</v>
          </cell>
          <cell r="D8411" t="str">
            <v>MDELIVERY</v>
          </cell>
          <cell r="E8411" t="str">
            <v>DESPACHO</v>
          </cell>
          <cell r="F8411" t="str">
            <v>EXPRESS</v>
          </cell>
          <cell r="G8411" t="str">
            <v>GRV8032</v>
          </cell>
          <cell r="H8411">
            <v>44957</v>
          </cell>
          <cell r="I8411" t="str">
            <v>ENTREGADO</v>
          </cell>
          <cell r="J8411">
            <v>44964</v>
          </cell>
          <cell r="K8411" t="str">
            <v>OTECEL</v>
          </cell>
          <cell r="L8411" t="str">
            <v>AVDA SIMON BOLIVAR Y VIA NAYON CONJUNTO CORPORATIVO EKOPARK TORRE 3 TELEFONICA</v>
          </cell>
        </row>
        <row r="8412">
          <cell r="A8412" t="str">
            <v>TK-8033</v>
          </cell>
          <cell r="B8412">
            <v>507394</v>
          </cell>
          <cell r="C8412" t="str">
            <v>TK-8033</v>
          </cell>
          <cell r="D8412" t="str">
            <v>MDELIVERY</v>
          </cell>
          <cell r="E8412" t="str">
            <v>DESPACHO</v>
          </cell>
          <cell r="F8412" t="str">
            <v>EXPRESS</v>
          </cell>
          <cell r="G8412" t="str">
            <v>GRV8033</v>
          </cell>
          <cell r="H8412">
            <v>44957</v>
          </cell>
          <cell r="I8412" t="str">
            <v>ENTREGADO</v>
          </cell>
          <cell r="J8412">
            <v>44964</v>
          </cell>
          <cell r="K8412" t="str">
            <v>OTECEL</v>
          </cell>
          <cell r="L8412" t="str">
            <v>AVDA SIMON BOLIVAR Y VIA NAYON CONJUNTO CORPORATIVO EKOPARK TORRE 3 TELEFONICA</v>
          </cell>
        </row>
        <row r="8413">
          <cell r="A8413" t="str">
            <v>TK-8034</v>
          </cell>
          <cell r="B8413">
            <v>507395</v>
          </cell>
          <cell r="C8413" t="str">
            <v>TK-8034</v>
          </cell>
          <cell r="D8413" t="str">
            <v>MDELIVERY</v>
          </cell>
          <cell r="E8413" t="str">
            <v>DESPACHO</v>
          </cell>
          <cell r="F8413" t="str">
            <v>EXPRESS</v>
          </cell>
          <cell r="G8413" t="str">
            <v>GRV8034</v>
          </cell>
          <cell r="H8413">
            <v>44957</v>
          </cell>
          <cell r="I8413" t="str">
            <v>ENTREGADO</v>
          </cell>
          <cell r="J8413">
            <v>44964</v>
          </cell>
          <cell r="K8413" t="str">
            <v>OTECEL</v>
          </cell>
          <cell r="L8413" t="str">
            <v>AVDA SIMON BOLIVAR Y VIA NAYON CONJUNTO CORPORATIVO EKOPARK TORRE 3 TELEFONICA</v>
          </cell>
        </row>
        <row r="8414">
          <cell r="A8414" t="str">
            <v>TK-8035</v>
          </cell>
          <cell r="B8414">
            <v>507396</v>
          </cell>
          <cell r="C8414" t="str">
            <v>TK-8035</v>
          </cell>
          <cell r="D8414" t="str">
            <v>MDELIVERY</v>
          </cell>
          <cell r="E8414" t="str">
            <v>DESPACHO</v>
          </cell>
          <cell r="F8414" t="str">
            <v>EXPRESS</v>
          </cell>
          <cell r="G8414" t="str">
            <v>GRV8035</v>
          </cell>
          <cell r="H8414">
            <v>44957</v>
          </cell>
          <cell r="I8414" t="str">
            <v>ENTREGADO</v>
          </cell>
          <cell r="J8414">
            <v>44964</v>
          </cell>
          <cell r="K8414" t="str">
            <v>OTECEL</v>
          </cell>
          <cell r="L8414" t="str">
            <v>AVDA SIMON BOLIVAR Y VIA NAYON CONJUNTO CORPORATIVO EKOPARK TORRE 3 TELEFONICA</v>
          </cell>
        </row>
        <row r="8415">
          <cell r="A8415" t="str">
            <v>TK-8036</v>
          </cell>
          <cell r="B8415">
            <v>507397</v>
          </cell>
          <cell r="C8415" t="str">
            <v>TK-8036</v>
          </cell>
          <cell r="D8415" t="str">
            <v>MDELIVERY</v>
          </cell>
          <cell r="E8415" t="str">
            <v>DESPACHO</v>
          </cell>
          <cell r="F8415" t="str">
            <v>EXPRESS</v>
          </cell>
          <cell r="G8415" t="str">
            <v>GRV8036</v>
          </cell>
          <cell r="H8415">
            <v>44957</v>
          </cell>
          <cell r="I8415" t="str">
            <v>ENTREGADO</v>
          </cell>
          <cell r="J8415">
            <v>44964</v>
          </cell>
          <cell r="K8415" t="str">
            <v>OTECEL</v>
          </cell>
          <cell r="L8415" t="str">
            <v>AVDA SIMON BOLIVAR Y VIA NAYON CONJUNTO CORPORATIVO EKOPARK TORRE 3 TELEFONICA</v>
          </cell>
        </row>
        <row r="8416">
          <cell r="A8416" t="str">
            <v>TK-8037</v>
          </cell>
          <cell r="B8416">
            <v>507398</v>
          </cell>
          <cell r="C8416" t="str">
            <v>TK-8037</v>
          </cell>
          <cell r="D8416" t="str">
            <v>MDELIVERY</v>
          </cell>
          <cell r="E8416" t="str">
            <v>DESPACHO</v>
          </cell>
          <cell r="F8416" t="str">
            <v>EXPRESS</v>
          </cell>
          <cell r="G8416" t="str">
            <v>GRV8037</v>
          </cell>
          <cell r="H8416">
            <v>44957</v>
          </cell>
          <cell r="I8416" t="str">
            <v>ENTREGADO</v>
          </cell>
          <cell r="J8416">
            <v>44964</v>
          </cell>
          <cell r="K8416" t="str">
            <v>OTECEL</v>
          </cell>
          <cell r="L8416" t="str">
            <v>AVDA SIMON BOLIVAR Y VIA NAYON CONJUNTO CORPORATIVO EKOPARK TORRE 3 TELEFONICA</v>
          </cell>
        </row>
        <row r="8417">
          <cell r="A8417" t="str">
            <v>TK-8038</v>
          </cell>
          <cell r="B8417">
            <v>507399</v>
          </cell>
          <cell r="C8417" t="str">
            <v>TK-8038</v>
          </cell>
          <cell r="D8417" t="str">
            <v>MDELIVERY</v>
          </cell>
          <cell r="E8417" t="str">
            <v>DESPACHO</v>
          </cell>
          <cell r="F8417" t="str">
            <v>EXPRESS</v>
          </cell>
          <cell r="G8417" t="str">
            <v>GRV8038</v>
          </cell>
          <cell r="H8417">
            <v>44957</v>
          </cell>
          <cell r="I8417" t="str">
            <v>ENTREGADO</v>
          </cell>
          <cell r="J8417">
            <v>44964</v>
          </cell>
          <cell r="K8417" t="str">
            <v>OTECEL</v>
          </cell>
          <cell r="L8417" t="str">
            <v>AVDA SIMON BOLIVAR Y VIA NAYON CONJUNTO CORPORATIVO EKOPARK TORRE 3 TELEFONICA</v>
          </cell>
        </row>
        <row r="8418">
          <cell r="A8418" t="str">
            <v>TK-8039</v>
          </cell>
          <cell r="B8418">
            <v>507400</v>
          </cell>
          <cell r="C8418" t="str">
            <v>TK-8039</v>
          </cell>
          <cell r="D8418" t="str">
            <v>MDELIVERY</v>
          </cell>
          <cell r="E8418" t="str">
            <v>DESPACHO</v>
          </cell>
          <cell r="F8418" t="str">
            <v>EXPRESS</v>
          </cell>
          <cell r="G8418" t="str">
            <v>GRV8039</v>
          </cell>
          <cell r="H8418">
            <v>44957</v>
          </cell>
          <cell r="I8418" t="str">
            <v>ENTREGADO</v>
          </cell>
          <cell r="J8418">
            <v>44964</v>
          </cell>
          <cell r="K8418" t="str">
            <v>OTECEL</v>
          </cell>
          <cell r="L8418" t="str">
            <v>AVDA SIMON BOLIVAR Y VIA NAYON CONJUNTO CORPORATIVO EKOPARK TORRE 3 TELEFONICA</v>
          </cell>
        </row>
        <row r="8419">
          <cell r="A8419" t="str">
            <v>TK-8040</v>
          </cell>
          <cell r="B8419">
            <v>507401</v>
          </cell>
          <cell r="C8419" t="str">
            <v>TK-8040</v>
          </cell>
          <cell r="D8419" t="str">
            <v>MDELIVERY</v>
          </cell>
          <cell r="E8419" t="str">
            <v>DESPACHO</v>
          </cell>
          <cell r="F8419" t="str">
            <v>EXPRESS</v>
          </cell>
          <cell r="G8419" t="str">
            <v>GRV8040</v>
          </cell>
          <cell r="H8419">
            <v>44957</v>
          </cell>
          <cell r="I8419" t="str">
            <v>ENTREGADO</v>
          </cell>
          <cell r="J8419">
            <v>44964</v>
          </cell>
          <cell r="K8419" t="str">
            <v>OTECEL</v>
          </cell>
          <cell r="L8419" t="str">
            <v>AVDA SIMON BOLIVAR Y VIA NAYON CONJUNTO CORPORATIVO EKOPARK TORRE 3 TELEFONICA</v>
          </cell>
        </row>
        <row r="8420">
          <cell r="A8420" t="str">
            <v>TK-8041</v>
          </cell>
          <cell r="B8420">
            <v>507402</v>
          </cell>
          <cell r="C8420" t="str">
            <v>TK-8041</v>
          </cell>
          <cell r="D8420" t="str">
            <v>MDELIVERY</v>
          </cell>
          <cell r="E8420" t="str">
            <v>DESPACHO</v>
          </cell>
          <cell r="F8420" t="str">
            <v>EXPRESS</v>
          </cell>
          <cell r="G8420" t="str">
            <v>GRV8041</v>
          </cell>
          <cell r="H8420">
            <v>44957</v>
          </cell>
          <cell r="I8420" t="str">
            <v>ENTREGADO</v>
          </cell>
          <cell r="J8420">
            <v>44964</v>
          </cell>
          <cell r="K8420" t="str">
            <v>OTECEL</v>
          </cell>
          <cell r="L8420" t="str">
            <v>AVDA SIMON BOLIVAR Y VIA NAYON CONJUNTO CORPORATIVO EKOPARK TORRE 3 TELEFONICA</v>
          </cell>
        </row>
        <row r="8421">
          <cell r="A8421" t="str">
            <v>TK-8042</v>
          </cell>
          <cell r="B8421">
            <v>507403</v>
          </cell>
          <cell r="C8421" t="str">
            <v>TK-8042</v>
          </cell>
          <cell r="D8421" t="str">
            <v>MDELIVERY</v>
          </cell>
          <cell r="E8421" t="str">
            <v>DESPACHO</v>
          </cell>
          <cell r="F8421" t="str">
            <v>EXPRESS</v>
          </cell>
          <cell r="G8421" t="str">
            <v>GRV8042</v>
          </cell>
          <cell r="H8421">
            <v>44957</v>
          </cell>
          <cell r="I8421" t="str">
            <v>ENTREGADO</v>
          </cell>
          <cell r="J8421">
            <v>44964</v>
          </cell>
          <cell r="K8421" t="str">
            <v>OTECEL</v>
          </cell>
          <cell r="L8421" t="str">
            <v>AVDA SIMON BOLIVAR Y VIA NAYON CONJUNTO CORPORATIVO EKOPARK TORRE 3 TELEFONICA</v>
          </cell>
        </row>
        <row r="8422">
          <cell r="A8422" t="str">
            <v>TK-8044</v>
          </cell>
          <cell r="B8422">
            <v>507404</v>
          </cell>
          <cell r="C8422" t="str">
            <v>TK-8044</v>
          </cell>
          <cell r="D8422" t="str">
            <v>MDELIVERY</v>
          </cell>
          <cell r="E8422" t="str">
            <v>DESPACHO</v>
          </cell>
          <cell r="F8422" t="str">
            <v>EXPRESS</v>
          </cell>
          <cell r="G8422" t="str">
            <v>GRV8044</v>
          </cell>
          <cell r="H8422">
            <v>44957</v>
          </cell>
          <cell r="I8422" t="str">
            <v>ENTREGADO</v>
          </cell>
          <cell r="J8422">
            <v>44964</v>
          </cell>
          <cell r="K8422" t="str">
            <v>OTECEL</v>
          </cell>
          <cell r="L8422" t="str">
            <v>AVDA SIMON BOLIVAR Y VIA NAYON CONJUNTO CORPORATIVO EKOPARK TORRE 3 TELEFONICA</v>
          </cell>
        </row>
        <row r="8423">
          <cell r="A8423" t="str">
            <v>TK-8045</v>
          </cell>
          <cell r="B8423">
            <v>507405</v>
          </cell>
          <cell r="C8423" t="str">
            <v>TK-8045</v>
          </cell>
          <cell r="D8423" t="str">
            <v>MDELIVERY</v>
          </cell>
          <cell r="E8423" t="str">
            <v>DESPACHO</v>
          </cell>
          <cell r="F8423" t="str">
            <v>EXPRESS</v>
          </cell>
          <cell r="G8423" t="str">
            <v>GRV8045</v>
          </cell>
          <cell r="H8423">
            <v>44957</v>
          </cell>
          <cell r="I8423" t="str">
            <v>ENTREGADO</v>
          </cell>
          <cell r="J8423">
            <v>44964</v>
          </cell>
          <cell r="K8423" t="str">
            <v>OTECEL</v>
          </cell>
          <cell r="L8423" t="str">
            <v>AVDA SIMON BOLIVAR Y VIA NAYON CONJUNTO CORPORATIVO EKOPARK TORRE 3 TELEFONICA</v>
          </cell>
        </row>
        <row r="8424">
          <cell r="A8424" t="str">
            <v>13554</v>
          </cell>
          <cell r="B8424">
            <v>507381</v>
          </cell>
          <cell r="C8424" t="str">
            <v>13554</v>
          </cell>
          <cell r="D8424" t="str">
            <v>MDELIVERY</v>
          </cell>
          <cell r="E8424" t="str">
            <v>DESPACHO</v>
          </cell>
          <cell r="F8424" t="str">
            <v>NORMAL</v>
          </cell>
          <cell r="G8424" t="str">
            <v>FT83293</v>
          </cell>
          <cell r="H8424">
            <v>44957</v>
          </cell>
          <cell r="I8424" t="str">
            <v>ENTREGADO</v>
          </cell>
          <cell r="J8424">
            <v>44958</v>
          </cell>
          <cell r="K8424" t="str">
            <v>SHIRLEY ANGELA PARRALES DE LA TORRE</v>
          </cell>
          <cell r="L8424" t="str">
            <v>XIMENA COOP NUEVA GRANADA  MZ 14 SOLAR 30  - DIAGONAL A LA PARADA METROVIA FLORESTA 2 ENTREGA EN CASA 2P SIN PINTAR</v>
          </cell>
        </row>
        <row r="8425">
          <cell r="A8425" t="str">
            <v>2023-01164</v>
          </cell>
          <cell r="B8425">
            <v>507380</v>
          </cell>
          <cell r="C8425" t="str">
            <v>2023-01164</v>
          </cell>
          <cell r="D8425" t="str">
            <v>MOVISTAR</v>
          </cell>
          <cell r="E8425" t="str">
            <v>DESPACHO</v>
          </cell>
          <cell r="F8425" t="str">
            <v>NORMAL</v>
          </cell>
          <cell r="G8425" t="str">
            <v>FT83313</v>
          </cell>
          <cell r="H8425">
            <v>44957</v>
          </cell>
          <cell r="I8425" t="str">
            <v>ENTREGADO</v>
          </cell>
          <cell r="J8425">
            <v>44958</v>
          </cell>
          <cell r="K8425" t="str">
            <v>OTECEL S.A._GABRIEL GUZMAN</v>
          </cell>
          <cell r="L8425" t="str">
            <v>FRANCISCO LONDONO OE1-100 Y FRANCISCO GOMEZ, VILLAFLORA</v>
          </cell>
        </row>
        <row r="8426">
          <cell r="A8426" t="str">
            <v>18638273</v>
          </cell>
          <cell r="B8426">
            <v>507379</v>
          </cell>
          <cell r="C8426" t="str">
            <v>18638273</v>
          </cell>
          <cell r="D8426" t="str">
            <v>SPARE</v>
          </cell>
          <cell r="E8426" t="str">
            <v>DESPACHO</v>
          </cell>
          <cell r="F8426" t="str">
            <v>NORMAL</v>
          </cell>
          <cell r="G8426" t="str">
            <v>83268</v>
          </cell>
          <cell r="H8426">
            <v>44957</v>
          </cell>
          <cell r="I8426" t="str">
            <v>ENTREGADO</v>
          </cell>
          <cell r="J8426">
            <v>44958</v>
          </cell>
          <cell r="K8426" t="str">
            <v>FLEXNET QUITO_PATRICO PONCE</v>
          </cell>
          <cell r="L8426" t="str">
            <v>COMPLEJO SAN JORGE. 28 DE JUNIO Y GARCIA MORENO - ENTRADA A LLANO GRANDE.</v>
          </cell>
        </row>
        <row r="8427">
          <cell r="A8427" t="str">
            <v>ALCANCE EGR-177</v>
          </cell>
          <cell r="B8427">
            <v>507378</v>
          </cell>
          <cell r="C8427" t="str">
            <v>ALCANCE EGR-177</v>
          </cell>
          <cell r="D8427" t="str">
            <v>SG</v>
          </cell>
          <cell r="E8427" t="str">
            <v>DESPACHO</v>
          </cell>
          <cell r="F8427" t="str">
            <v>NORMAL</v>
          </cell>
          <cell r="G8427" t="str">
            <v>83318</v>
          </cell>
          <cell r="H8427">
            <v>44957</v>
          </cell>
          <cell r="I8427" t="str">
            <v>ENTREGADO</v>
          </cell>
          <cell r="J8427">
            <v>44958</v>
          </cell>
          <cell r="K8427" t="str">
            <v>DEMACO STA LEONOR</v>
          </cell>
          <cell r="L8427" t="str">
            <v>AV BENJAMIN ROSALES URBANIZACION SANTA LEONOR MZ 6 SOLAR 13</v>
          </cell>
        </row>
        <row r="8428">
          <cell r="A8428" t="str">
            <v>KY-M0000007-RT</v>
          </cell>
          <cell r="B8428">
            <v>507377</v>
          </cell>
          <cell r="C8428" t="str">
            <v>KY-M0000007-RT</v>
          </cell>
          <cell r="D8428" t="str">
            <v>DEVICES KYNDRYL</v>
          </cell>
          <cell r="E8428" t="str">
            <v>DESPACHO</v>
          </cell>
          <cell r="F8428" t="str">
            <v>EXCLUSIVO</v>
          </cell>
          <cell r="G8428" t="str">
            <v>N000000066</v>
          </cell>
          <cell r="H8428">
            <v>44957</v>
          </cell>
          <cell r="I8428" t="str">
            <v>ENTREGADO</v>
          </cell>
          <cell r="J8428">
            <v>44958</v>
          </cell>
          <cell r="K8428" t="str">
            <v>OFICINAS KYNDRYL</v>
          </cell>
          <cell r="L8428" t="str">
            <v>AV. DIEGO DE ALMAGRO N32-48 Y WHYMPER</v>
          </cell>
        </row>
        <row r="8429">
          <cell r="A8429" t="str">
            <v>20003094276966</v>
          </cell>
          <cell r="B8429">
            <v>507342</v>
          </cell>
          <cell r="C8429" t="str">
            <v>20003094276966</v>
          </cell>
          <cell r="D8429" t="str">
            <v>CONECEL</v>
          </cell>
          <cell r="E8429" t="str">
            <v>DESPACHO</v>
          </cell>
          <cell r="F8429" t="str">
            <v>NORMAL</v>
          </cell>
          <cell r="G8429" t="str">
            <v>031002004230426</v>
          </cell>
          <cell r="H8429">
            <v>44957</v>
          </cell>
          <cell r="I8429" t="str">
            <v>DEVOLUCION_EN_PROCESO</v>
          </cell>
          <cell r="J8429">
            <v>44970</v>
          </cell>
          <cell r="K8429" t="str">
            <v xml:space="preserve">SOFIA BERENICE GALARZA RUIZ / </v>
          </cell>
          <cell r="L8429" t="str">
            <v>AMBATO / HUACHI CHICO / CASA DE UN PISO COLOR BLANCO AV DE LOS CHASQUIS Y RIO PAYAMINO FRENTE A LA UNIVERSIDAD TECNICA DE AMABTO</v>
          </cell>
        </row>
        <row r="8430">
          <cell r="A8430" t="str">
            <v>2023-01162</v>
          </cell>
          <cell r="B8430">
            <v>507339</v>
          </cell>
          <cell r="C8430" t="str">
            <v>2023-01162</v>
          </cell>
          <cell r="D8430" t="str">
            <v>MOVISTAR</v>
          </cell>
          <cell r="E8430" t="str">
            <v>DESPACHO</v>
          </cell>
          <cell r="F8430" t="str">
            <v>NORMAL</v>
          </cell>
          <cell r="G8430" t="str">
            <v>FT83312</v>
          </cell>
          <cell r="H8430">
            <v>44957</v>
          </cell>
          <cell r="I8430" t="str">
            <v>ENTREGADO</v>
          </cell>
          <cell r="J8430">
            <v>44958</v>
          </cell>
          <cell r="K8430" t="str">
            <v>OTECEL_XAVIER HERRERA</v>
          </cell>
          <cell r="L8430" t="str">
            <v>EKOPARK, AV SIMON BOLIVAR Y DESVIO A NAYON, TORRE 3 MOVISTAR</v>
          </cell>
        </row>
        <row r="8431">
          <cell r="A8431" t="str">
            <v>2023-01163</v>
          </cell>
          <cell r="B8431">
            <v>507340</v>
          </cell>
          <cell r="C8431" t="str">
            <v>2023-01163</v>
          </cell>
          <cell r="D8431" t="str">
            <v>MOVISTAR</v>
          </cell>
          <cell r="E8431" t="str">
            <v>DESPACHO</v>
          </cell>
          <cell r="F8431" t="str">
            <v>NORMAL</v>
          </cell>
          <cell r="G8431" t="str">
            <v>FT83278</v>
          </cell>
          <cell r="H8431">
            <v>44957</v>
          </cell>
          <cell r="I8431" t="str">
            <v>ENTREGADO</v>
          </cell>
          <cell r="J8431">
            <v>44959</v>
          </cell>
          <cell r="K8431" t="str">
            <v>CLIENTE: ANDES PETROLEUM_ALEX ESTRELLA</v>
          </cell>
          <cell r="L8431" t="str">
            <v>AV. NACIONES UNIDAS E10-44 Y REPUBLICA DEL SALVADOR</v>
          </cell>
        </row>
        <row r="8432">
          <cell r="A8432" t="str">
            <v>SOBRE 136</v>
          </cell>
          <cell r="B8432">
            <v>507338</v>
          </cell>
          <cell r="C8432" t="str">
            <v>SOBRE 136</v>
          </cell>
          <cell r="D8432" t="str">
            <v>HYCITE</v>
          </cell>
          <cell r="E8432" t="str">
            <v>DESPACHO</v>
          </cell>
          <cell r="F8432" t="str">
            <v>NORMAL</v>
          </cell>
          <cell r="G8432" t="str">
            <v>ITG6141</v>
          </cell>
          <cell r="H8432">
            <v>44957</v>
          </cell>
          <cell r="I8432" t="str">
            <v>ENTREGADO</v>
          </cell>
          <cell r="J8432">
            <v>44959</v>
          </cell>
          <cell r="K8432" t="str">
            <v>MERCEDES MARINA RAMIREZ SOLANO</v>
          </cell>
          <cell r="L8432" t="str">
            <v xml:space="preserve">URBANIZACION LA PERLA MZA 6035 - VILLA 1 ETAPA 1 </v>
          </cell>
        </row>
        <row r="8433">
          <cell r="A8433" t="str">
            <v>SG_2023_164</v>
          </cell>
          <cell r="B8433">
            <v>507337</v>
          </cell>
          <cell r="C8433" t="str">
            <v>SG_2023_164</v>
          </cell>
          <cell r="D8433" t="str">
            <v>SG</v>
          </cell>
          <cell r="E8433" t="str">
            <v>DESPACHO</v>
          </cell>
          <cell r="F8433" t="str">
            <v>NORMAL</v>
          </cell>
          <cell r="G8433" t="str">
            <v>83225</v>
          </cell>
          <cell r="H8433">
            <v>44957</v>
          </cell>
          <cell r="I8433" t="str">
            <v>ENTREGADO</v>
          </cell>
          <cell r="J8433">
            <v>44958</v>
          </cell>
          <cell r="K8433" t="str">
            <v>FLEXNET QUITO</v>
          </cell>
          <cell r="L8433" t="str">
            <v>PANAMERICANA NORTE KM 12 1/2</v>
          </cell>
        </row>
        <row r="8434">
          <cell r="A8434" t="str">
            <v>98880210</v>
          </cell>
          <cell r="B8434">
            <v>507332</v>
          </cell>
          <cell r="C8434" t="str">
            <v>98880210</v>
          </cell>
          <cell r="D8434" t="str">
            <v>HYCITE</v>
          </cell>
          <cell r="E8434" t="str">
            <v>DESPACHO</v>
          </cell>
          <cell r="F8434" t="str">
            <v>NORMAL</v>
          </cell>
          <cell r="G8434" t="str">
            <v>ITQ6132 / ITQ6508</v>
          </cell>
          <cell r="H8434">
            <v>44957</v>
          </cell>
          <cell r="I8434" t="str">
            <v>ENTREGADO</v>
          </cell>
          <cell r="J8434">
            <v>44964</v>
          </cell>
          <cell r="K8434" t="str">
            <v>MARIA CRISTINA CEBEZAS GARCIA</v>
          </cell>
          <cell r="L8434" t="str">
            <v>RIO COFANES 328 Y BARTOLOMÉ DE SEGOVIA, PROVINCIA: PICHINCHA, CANTÓN: QUITO, PARROQUIA: IÑAQUITO, LOCALIDAD: LA Y</v>
          </cell>
        </row>
        <row r="8435">
          <cell r="A8435" t="str">
            <v>98849704</v>
          </cell>
          <cell r="B8435">
            <v>507333</v>
          </cell>
          <cell r="C8435" t="str">
            <v>98849704</v>
          </cell>
          <cell r="D8435" t="str">
            <v>HYCITE</v>
          </cell>
          <cell r="E8435" t="str">
            <v>DESPACHO</v>
          </cell>
          <cell r="F8435" t="str">
            <v>NORMAL</v>
          </cell>
          <cell r="G8435" t="str">
            <v>ITQ6133</v>
          </cell>
          <cell r="H8435">
            <v>44957</v>
          </cell>
          <cell r="I8435" t="str">
            <v>ENTREGADO</v>
          </cell>
          <cell r="J8435">
            <v>44958</v>
          </cell>
          <cell r="K8435" t="str">
            <v>EDITH JOSEFINA CABRERA</v>
          </cell>
          <cell r="L8435" t="str">
            <v>ANCANSIRO E10-220 PASAJE M, A LADO DE LA CANCHA 2 CUADRAS COLEGIOS DENTISTA / PROVINCIA: PICHINCHA / CANTON: QUITO / PARROQUIA: LA MENA</v>
          </cell>
        </row>
        <row r="8436">
          <cell r="A8436" t="str">
            <v>98878136</v>
          </cell>
          <cell r="B8436">
            <v>507334</v>
          </cell>
          <cell r="C8436" t="str">
            <v>98878136</v>
          </cell>
          <cell r="D8436" t="str">
            <v>HYCITE</v>
          </cell>
          <cell r="E8436" t="str">
            <v>DESPACHO</v>
          </cell>
          <cell r="F8436" t="str">
            <v>NORMAL</v>
          </cell>
          <cell r="G8436" t="str">
            <v>ITQ6134 / ITQ6509</v>
          </cell>
          <cell r="H8436">
            <v>44957</v>
          </cell>
          <cell r="I8436" t="str">
            <v>ENTREGADO</v>
          </cell>
          <cell r="J8436">
            <v>44963</v>
          </cell>
          <cell r="K8436" t="str">
            <v>JUANA DE JESUS CRUZ MINGA</v>
          </cell>
          <cell r="L8436" t="str">
            <v>JOAQUIN JATIVA Y S47 FRENTE A CASA TIENDA ESQUINERA PAREDES DE BALDOSA PROVINCIA PICHINCHA QUITO // LA INMACULADA LA ECUATORIANA, EC</v>
          </cell>
        </row>
        <row r="8437">
          <cell r="A8437" t="str">
            <v>98880232</v>
          </cell>
          <cell r="B8437">
            <v>507335</v>
          </cell>
          <cell r="C8437" t="str">
            <v>98880232</v>
          </cell>
          <cell r="D8437" t="str">
            <v>HYCITE</v>
          </cell>
          <cell r="E8437" t="str">
            <v>DESPACHO</v>
          </cell>
          <cell r="F8437" t="str">
            <v>NORMAL</v>
          </cell>
          <cell r="G8437" t="str">
            <v>ITQ6135</v>
          </cell>
          <cell r="H8437">
            <v>44957</v>
          </cell>
          <cell r="I8437" t="str">
            <v>ENTREGADO</v>
          </cell>
          <cell r="J8437">
            <v>44958</v>
          </cell>
          <cell r="K8437" t="str">
            <v>DIANA CHACON / TATIANA MERCY GARCIA</v>
          </cell>
          <cell r="L8437" t="str">
            <v>CALLE N40J E14 195 INTERSECCION MOTILONES, DIAGONAL A LA KIA / PROVINCIA: PICHINCHA / CANTON: QUITO / PARROQUIA: INAQUITO</v>
          </cell>
        </row>
        <row r="8438">
          <cell r="A8438" t="str">
            <v>98886100</v>
          </cell>
          <cell r="B8438">
            <v>507336</v>
          </cell>
          <cell r="C8438" t="str">
            <v>98886100</v>
          </cell>
          <cell r="D8438" t="str">
            <v>HYCITE</v>
          </cell>
          <cell r="E8438" t="str">
            <v>DESPACHO</v>
          </cell>
          <cell r="F8438" t="str">
            <v>NORMAL</v>
          </cell>
          <cell r="G8438" t="str">
            <v>ITQ6136</v>
          </cell>
          <cell r="H8438">
            <v>44957</v>
          </cell>
          <cell r="I8438" t="str">
            <v>ENTREGADO</v>
          </cell>
          <cell r="J8438">
            <v>44958</v>
          </cell>
          <cell r="K8438" t="str">
            <v>GISSELE ISABEL RECALDE JIMENEZ</v>
          </cell>
          <cell r="L8438" t="str">
            <v>"HUALCOPO OE6-48 Y AV MARISCAL SUCRE, EDIFICIO VENCEDORES REFERENCIA FRENTE A LA PARADA DE BUSES ""LA MAGDALENA"" / PROVINCIA: PICHINCHA / CANTON: QUITO / PARROQUIA: LA MAGDALENA"</v>
          </cell>
        </row>
        <row r="8439">
          <cell r="A8439" t="str">
            <v>RETCONECEL_UIO010</v>
          </cell>
          <cell r="B8439">
            <v>507331</v>
          </cell>
          <cell r="C8439" t="str">
            <v>RETCONECEL_UIO010</v>
          </cell>
          <cell r="D8439" t="str">
            <v>CONECEL_DOCUMENTOS</v>
          </cell>
          <cell r="E8439" t="str">
            <v>DESPACHO</v>
          </cell>
          <cell r="H8439">
            <v>44957</v>
          </cell>
          <cell r="I8439" t="str">
            <v>ENTREGADO</v>
          </cell>
          <cell r="J8439">
            <v>44965</v>
          </cell>
          <cell r="K8439" t="str">
            <v>FLEXNET UIO</v>
          </cell>
          <cell r="L8439" t="str">
            <v>DIRECCION: PANAMERICANA NORTE KM 12 1/2, 28 DE JUNIO Y GARCIA MORENO, QUITO 170208</v>
          </cell>
        </row>
        <row r="8440">
          <cell r="A8440" t="str">
            <v>OB-2023-ENE-30-30</v>
          </cell>
          <cell r="B8440">
            <v>507329</v>
          </cell>
          <cell r="C8440" t="str">
            <v>OB-2023-ENE-30-30</v>
          </cell>
          <cell r="D8440" t="str">
            <v>LYNX</v>
          </cell>
          <cell r="E8440" t="str">
            <v>DESPACHO</v>
          </cell>
          <cell r="F8440" t="str">
            <v>EXCLUSIVO</v>
          </cell>
          <cell r="G8440" t="str">
            <v>FT83269</v>
          </cell>
          <cell r="H8440">
            <v>44957</v>
          </cell>
          <cell r="I8440" t="str">
            <v>ENTREGADO</v>
          </cell>
          <cell r="J8440">
            <v>44958</v>
          </cell>
          <cell r="K8440" t="str">
            <v>SUPTELCOM - EDISON MONTENEGRO / DANIEL GONZÁLEZ</v>
          </cell>
          <cell r="L8440" t="str">
            <v>AV. AMAZONAS N25-23 Y COLÓN. EDIFICIO ESPAÑA OFICINA 25</v>
          </cell>
        </row>
        <row r="8441">
          <cell r="A8441" t="str">
            <v>2490507</v>
          </cell>
          <cell r="B8441">
            <v>507265</v>
          </cell>
          <cell r="C8441" t="str">
            <v>2490507</v>
          </cell>
          <cell r="D8441" t="str">
            <v>MDELIVERY</v>
          </cell>
          <cell r="E8441" t="str">
            <v>DESPACHO</v>
          </cell>
          <cell r="F8441" t="str">
            <v>NORMAL</v>
          </cell>
          <cell r="G8441" t="str">
            <v>FT83271</v>
          </cell>
          <cell r="H8441">
            <v>44957</v>
          </cell>
          <cell r="I8441" t="str">
            <v>ENTREGADO</v>
          </cell>
          <cell r="J8441">
            <v>44958</v>
          </cell>
          <cell r="K8441" t="str">
            <v>JAIME DAVID ACERO RAMIREZ_JAIME DAVID ACERO RAMIREZ</v>
          </cell>
          <cell r="L8441" t="str">
            <v xml:space="preserve">SECTOR GUALO COCOTOG CALLE GARCIA MORENO Y CALLE MARIANO SIMBANA EN LA FABRICA BIO ECO SWEET PRODUCTOS APICOLAS PORTON VERDE </v>
          </cell>
        </row>
        <row r="8442">
          <cell r="A8442" t="str">
            <v>2490508</v>
          </cell>
          <cell r="B8442">
            <v>507266</v>
          </cell>
          <cell r="C8442" t="str">
            <v>2490508</v>
          </cell>
          <cell r="D8442" t="str">
            <v>MDELIVERY</v>
          </cell>
          <cell r="E8442" t="str">
            <v>DESPACHO</v>
          </cell>
          <cell r="F8442" t="str">
            <v>NORMAL</v>
          </cell>
          <cell r="G8442" t="str">
            <v>FT83273</v>
          </cell>
          <cell r="H8442">
            <v>44957</v>
          </cell>
          <cell r="I8442" t="str">
            <v>ENTREGADO</v>
          </cell>
          <cell r="J8442">
            <v>44958</v>
          </cell>
          <cell r="K8442" t="str">
            <v xml:space="preserve">Maria del Carmen Matute_LACTEOS SAN ANTONIO C A </v>
          </cell>
          <cell r="L8442" t="str">
            <v>PICHINCHA QUITO Av 12 de Octubre s n y Luis Cordero no dispone</v>
          </cell>
        </row>
        <row r="8443">
          <cell r="A8443" t="str">
            <v>2490512</v>
          </cell>
          <cell r="B8443">
            <v>507268</v>
          </cell>
          <cell r="C8443" t="str">
            <v>2490512</v>
          </cell>
          <cell r="D8443" t="str">
            <v>MDELIVERY</v>
          </cell>
          <cell r="E8443" t="str">
            <v>DESPACHO</v>
          </cell>
          <cell r="F8443" t="str">
            <v>NORMAL</v>
          </cell>
          <cell r="G8443" t="str">
            <v>031080002490512</v>
          </cell>
          <cell r="H8443">
            <v>44957</v>
          </cell>
          <cell r="I8443" t="str">
            <v>ENTREGADO</v>
          </cell>
          <cell r="J8443">
            <v>44959</v>
          </cell>
          <cell r="K8443" t="str">
            <v>LEONOR MARIBEL VARGAS PIZARRO_LEONOR MARIBEL VARGAS PIZARRO</v>
          </cell>
          <cell r="L8443" t="str">
            <v>CALLE 10 DE AGOSTO Y MALECON ATRAS DE LA ASOCIACION DE ARTESANOS EN LOS CARROS QUE VENDEN CUADERNOS</v>
          </cell>
        </row>
        <row r="8444">
          <cell r="A8444" t="str">
            <v>2490513</v>
          </cell>
          <cell r="B8444">
            <v>507269</v>
          </cell>
          <cell r="C8444" t="str">
            <v>2490513</v>
          </cell>
          <cell r="D8444" t="str">
            <v>MDELIVERY</v>
          </cell>
          <cell r="E8444" t="str">
            <v>DESPACHO</v>
          </cell>
          <cell r="F8444" t="str">
            <v>NORMAL</v>
          </cell>
          <cell r="G8444" t="str">
            <v>FT83250</v>
          </cell>
          <cell r="H8444">
            <v>44957</v>
          </cell>
          <cell r="I8444" t="str">
            <v>ENTREGADO</v>
          </cell>
          <cell r="J8444">
            <v>44958</v>
          </cell>
          <cell r="K8444" t="str">
            <v xml:space="preserve">ALEX ESPINOZA_TECNOFRIO S A S </v>
          </cell>
          <cell r="L8444" t="str">
            <v>JOSA MASCOTE 3004 Y VENEZUELA</v>
          </cell>
        </row>
        <row r="8445">
          <cell r="A8445" t="str">
            <v>2490516</v>
          </cell>
          <cell r="B8445">
            <v>507270</v>
          </cell>
          <cell r="C8445" t="str">
            <v>2490516</v>
          </cell>
          <cell r="D8445" t="str">
            <v>MDELIVERY</v>
          </cell>
          <cell r="E8445" t="str">
            <v>DESPACHO</v>
          </cell>
          <cell r="F8445" t="str">
            <v>NORMAL</v>
          </cell>
          <cell r="G8445" t="str">
            <v>031080002490516</v>
          </cell>
          <cell r="H8445">
            <v>44957</v>
          </cell>
          <cell r="I8445" t="str">
            <v>ENTREGADO</v>
          </cell>
          <cell r="J8445">
            <v>44958</v>
          </cell>
          <cell r="K8445" t="str">
            <v>LUIS AUGUSTIN JAMA SOLORZANO_LUIS AUGUSTIN JAMA SOLORZANO</v>
          </cell>
          <cell r="L8445" t="str">
            <v>URB CIUDAD DEL SOL FRENTE AL SHOPPING DEJAR POR LA PARTE DE ATRAS DE LA URBANIZACION EN GARITA</v>
          </cell>
        </row>
        <row r="8446">
          <cell r="A8446" t="str">
            <v>2490517</v>
          </cell>
          <cell r="B8446">
            <v>507271</v>
          </cell>
          <cell r="C8446" t="str">
            <v>2490517</v>
          </cell>
          <cell r="D8446" t="str">
            <v>MDELIVERY</v>
          </cell>
          <cell r="E8446" t="str">
            <v>DESPACHO</v>
          </cell>
          <cell r="F8446" t="str">
            <v>NORMAL</v>
          </cell>
          <cell r="G8446" t="str">
            <v>FT83249</v>
          </cell>
          <cell r="H8446">
            <v>44957</v>
          </cell>
          <cell r="I8446" t="str">
            <v>ENTREGADO</v>
          </cell>
          <cell r="J8446">
            <v>44958</v>
          </cell>
          <cell r="K8446" t="str">
            <v>WILMER WASHINGTON LOPEZ PARRALES_WILMER WASHINGTON LOPEZ PARRALES</v>
          </cell>
          <cell r="L8446" t="str">
            <v xml:space="preserve"> MARTHA DE ROLDOS SOLAR 13 MZ 2 REFERENCIA ENTREGAR EN EMPRESA VANON JUNTO A CARROSERIAS CASERES </v>
          </cell>
        </row>
        <row r="8447">
          <cell r="A8447" t="str">
            <v>2490518</v>
          </cell>
          <cell r="B8447">
            <v>507272</v>
          </cell>
          <cell r="C8447" t="str">
            <v>2490518</v>
          </cell>
          <cell r="D8447" t="str">
            <v>MDELIVERY</v>
          </cell>
          <cell r="E8447" t="str">
            <v>DESPACHO</v>
          </cell>
          <cell r="F8447" t="str">
            <v>NORMAL</v>
          </cell>
          <cell r="G8447" t="str">
            <v>FT83284</v>
          </cell>
          <cell r="H8447">
            <v>44957</v>
          </cell>
          <cell r="I8447" t="str">
            <v>ENTREGADO</v>
          </cell>
          <cell r="J8447">
            <v>44958</v>
          </cell>
          <cell r="K8447" t="str">
            <v>ANA CASTELO_SOCIEDAD DE LUCHA CONTRA EL CANCER</v>
          </cell>
          <cell r="L8447" t="str">
            <v>AV ELOY ALFARO S N Y LOS PINOS HOSPITAL SOLCA ADMINISTRACION</v>
          </cell>
        </row>
        <row r="8448">
          <cell r="A8448" t="str">
            <v>2490520</v>
          </cell>
          <cell r="B8448">
            <v>507273</v>
          </cell>
          <cell r="C8448" t="str">
            <v>2490520</v>
          </cell>
          <cell r="D8448" t="str">
            <v>MDELIVERY</v>
          </cell>
          <cell r="E8448" t="str">
            <v>DESPACHO</v>
          </cell>
          <cell r="F8448" t="str">
            <v>NORMAL</v>
          </cell>
          <cell r="G8448" t="str">
            <v>FT83251</v>
          </cell>
          <cell r="H8448">
            <v>44957</v>
          </cell>
          <cell r="I8448" t="str">
            <v>ENTREGADO</v>
          </cell>
          <cell r="J8448">
            <v>44958</v>
          </cell>
          <cell r="K8448" t="str">
            <v>Yulli Pillay_JARDIN VERDE PJV S A</v>
          </cell>
          <cell r="L8448" t="str">
            <v>cdla quisquis mz s2 v 7 2 cuadra detras de la universidad facso</v>
          </cell>
        </row>
        <row r="8449">
          <cell r="A8449" t="str">
            <v>2490521</v>
          </cell>
          <cell r="B8449">
            <v>507274</v>
          </cell>
          <cell r="C8449" t="str">
            <v>2490521</v>
          </cell>
          <cell r="D8449" t="str">
            <v>MDELIVERY</v>
          </cell>
          <cell r="E8449" t="str">
            <v>DESPACHO</v>
          </cell>
          <cell r="F8449" t="str">
            <v>NORMAL</v>
          </cell>
          <cell r="G8449" t="str">
            <v>FT83252</v>
          </cell>
          <cell r="H8449">
            <v>44957</v>
          </cell>
          <cell r="I8449" t="str">
            <v>ENTREGADO</v>
          </cell>
          <cell r="J8449">
            <v>44958</v>
          </cell>
          <cell r="K8449" t="str">
            <v>SANDRA CEVALLOS_TECH MAHINDRA ECUADOR S A</v>
          </cell>
          <cell r="L8449" t="str">
            <v>KENNEDY NORTE MZ 1010 SOLAR 7</v>
          </cell>
        </row>
        <row r="8450">
          <cell r="A8450" t="str">
            <v>2490522</v>
          </cell>
          <cell r="B8450">
            <v>507275</v>
          </cell>
          <cell r="C8450" t="str">
            <v>2490522</v>
          </cell>
          <cell r="D8450" t="str">
            <v>MDELIVERY</v>
          </cell>
          <cell r="E8450" t="str">
            <v>DESPACHO</v>
          </cell>
          <cell r="F8450" t="str">
            <v>NORMAL</v>
          </cell>
          <cell r="G8450" t="str">
            <v>FT83256</v>
          </cell>
          <cell r="H8450">
            <v>44957</v>
          </cell>
          <cell r="I8450" t="str">
            <v>ENTREGADO</v>
          </cell>
          <cell r="J8450">
            <v>44958</v>
          </cell>
          <cell r="K8450" t="str">
            <v>ESTEFANIA PACHECO_ECUAPRIMAS C LTDA</v>
          </cell>
          <cell r="L8450" t="str">
            <v xml:space="preserve">GUAYAS GUAYAQUIL AV CARLOS JULIO AROSEMENA KM 2 5 OFICINA ECUAPRIMAS Entrega en Guayaquil </v>
          </cell>
        </row>
        <row r="8451">
          <cell r="A8451" t="str">
            <v>2490523</v>
          </cell>
          <cell r="B8451">
            <v>507276</v>
          </cell>
          <cell r="C8451" t="str">
            <v>2490523</v>
          </cell>
          <cell r="D8451" t="str">
            <v>MDELIVERY</v>
          </cell>
          <cell r="E8451" t="str">
            <v>DESPACHO</v>
          </cell>
          <cell r="F8451" t="str">
            <v>NORMAL</v>
          </cell>
          <cell r="G8451" t="str">
            <v>031080002490523</v>
          </cell>
          <cell r="H8451">
            <v>44957</v>
          </cell>
          <cell r="I8451" t="str">
            <v>ENTREGADO</v>
          </cell>
          <cell r="J8451">
            <v>44959</v>
          </cell>
          <cell r="K8451" t="str">
            <v>FERNANDA KATHERINE FLORES MOLINA_FERNANDA KATHERINE FLORES MOLINA</v>
          </cell>
          <cell r="L8451" t="str">
            <v>RETIRO AGENCIA TRAMACO VIA A DAULE KM 10 5</v>
          </cell>
        </row>
        <row r="8452">
          <cell r="A8452" t="str">
            <v>2490524</v>
          </cell>
          <cell r="B8452">
            <v>507277</v>
          </cell>
          <cell r="C8452" t="str">
            <v>2490524</v>
          </cell>
          <cell r="D8452" t="str">
            <v>MDELIVERY</v>
          </cell>
          <cell r="E8452" t="str">
            <v>DESPACHO</v>
          </cell>
          <cell r="F8452" t="str">
            <v>NORMAL</v>
          </cell>
          <cell r="G8452" t="str">
            <v>FT83270</v>
          </cell>
          <cell r="H8452">
            <v>44957</v>
          </cell>
          <cell r="I8452" t="str">
            <v>ENTREGADO</v>
          </cell>
          <cell r="J8452">
            <v>44958</v>
          </cell>
          <cell r="K8452" t="str">
            <v xml:space="preserve">Rene Vinueza_PURUHAFERRET CIA LTDA </v>
          </cell>
          <cell r="L8452" t="str">
            <v xml:space="preserve"> Calle Acceso 5 S4 514 y calle Zamora Sector Redondel de Alangasi </v>
          </cell>
        </row>
        <row r="8453">
          <cell r="A8453" t="str">
            <v>2490529</v>
          </cell>
          <cell r="B8453">
            <v>507278</v>
          </cell>
          <cell r="C8453" t="str">
            <v>2490529</v>
          </cell>
          <cell r="D8453" t="str">
            <v>MDELIVERY</v>
          </cell>
          <cell r="E8453" t="str">
            <v>DESPACHO</v>
          </cell>
          <cell r="F8453" t="str">
            <v>NORMAL</v>
          </cell>
          <cell r="G8453" t="str">
            <v>031080002490529</v>
          </cell>
          <cell r="H8453">
            <v>44957</v>
          </cell>
          <cell r="I8453" t="str">
            <v>ENTREGADO</v>
          </cell>
          <cell r="J8453">
            <v>44958</v>
          </cell>
          <cell r="K8453" t="str">
            <v>FABIAN GUERRERO DANNY DEL SALTO_MARIA BELEN CHAVEZ CORRALES</v>
          </cell>
          <cell r="L8453" t="str">
            <v>AMBATO CDLA INGAHURCO CHILE 03 30 Y URUGUAY AL LADO DE RESTAURANT LA SAZON DEL NEGRO</v>
          </cell>
        </row>
        <row r="8454">
          <cell r="A8454" t="str">
            <v>2490536</v>
          </cell>
          <cell r="B8454">
            <v>507279</v>
          </cell>
          <cell r="C8454" t="str">
            <v>2490536</v>
          </cell>
          <cell r="D8454" t="str">
            <v>MDELIVERY</v>
          </cell>
          <cell r="E8454" t="str">
            <v>DESPACHO</v>
          </cell>
          <cell r="F8454" t="str">
            <v>NORMAL</v>
          </cell>
          <cell r="G8454" t="str">
            <v>FT83277</v>
          </cell>
          <cell r="H8454">
            <v>44957</v>
          </cell>
          <cell r="I8454" t="str">
            <v>ENTREGADO</v>
          </cell>
          <cell r="J8454">
            <v>44958</v>
          </cell>
          <cell r="K8454" t="str">
            <v>Rene Giovany Gongora_BANCO DE LA PRODUCCION S A PRODUBANCO</v>
          </cell>
          <cell r="L8454" t="str">
            <v>Av Simon Bolivar y Via a Nayon Centro Corporativo Ekopark Torre 1 PRODUBANCO</v>
          </cell>
        </row>
        <row r="8455">
          <cell r="A8455" t="str">
            <v>2490543</v>
          </cell>
          <cell r="B8455">
            <v>507280</v>
          </cell>
          <cell r="C8455" t="str">
            <v>2490543</v>
          </cell>
          <cell r="D8455" t="str">
            <v>MDELIVERY</v>
          </cell>
          <cell r="E8455" t="str">
            <v>DESPACHO</v>
          </cell>
          <cell r="F8455" t="str">
            <v>NORMAL</v>
          </cell>
          <cell r="G8455" t="str">
            <v>FT83281</v>
          </cell>
          <cell r="H8455">
            <v>44957</v>
          </cell>
          <cell r="I8455" t="str">
            <v>ENTREGADO</v>
          </cell>
          <cell r="J8455">
            <v>44958</v>
          </cell>
          <cell r="K8455" t="str">
            <v xml:space="preserve">Luis Calderon_ALTERNATIVE POWER ALTPOWER S A </v>
          </cell>
          <cell r="L8455" t="str">
            <v xml:space="preserve"> Conocoto Olmedo 706 y Toctiuco IMETEL Quito Pichincha </v>
          </cell>
        </row>
        <row r="8456">
          <cell r="A8456" t="str">
            <v>2490558</v>
          </cell>
          <cell r="B8456">
            <v>507281</v>
          </cell>
          <cell r="C8456" t="str">
            <v>2490558</v>
          </cell>
          <cell r="D8456" t="str">
            <v>MDELIVERY</v>
          </cell>
          <cell r="E8456" t="str">
            <v>DESPACHO</v>
          </cell>
          <cell r="F8456" t="str">
            <v>NORMAL</v>
          </cell>
          <cell r="G8456" t="str">
            <v>FT83288</v>
          </cell>
          <cell r="H8456">
            <v>44957</v>
          </cell>
          <cell r="I8456" t="str">
            <v>ENTREGADO</v>
          </cell>
          <cell r="J8456">
            <v>44958</v>
          </cell>
          <cell r="K8456" t="str">
            <v>GABRIELA TUAREZ_ PICHINCHA SISTEMAS ACOVI CA</v>
          </cell>
          <cell r="L8456" t="str">
            <v>Bogota OE 1 33 y Av 10 de Agosto Primer Piso</v>
          </cell>
        </row>
        <row r="8457">
          <cell r="A8457" t="str">
            <v>2490559</v>
          </cell>
          <cell r="B8457">
            <v>507282</v>
          </cell>
          <cell r="C8457" t="str">
            <v>2490559</v>
          </cell>
          <cell r="D8457" t="str">
            <v>MDELIVERY</v>
          </cell>
          <cell r="E8457" t="str">
            <v>DESPACHO</v>
          </cell>
          <cell r="F8457" t="str">
            <v>NORMAL</v>
          </cell>
          <cell r="G8457" t="str">
            <v>IC6142</v>
          </cell>
          <cell r="H8457">
            <v>44957</v>
          </cell>
          <cell r="I8457" t="str">
            <v>ENTREGADO</v>
          </cell>
          <cell r="J8457">
            <v>44958</v>
          </cell>
          <cell r="K8457" t="str">
            <v>MARJORIE BARZALLO_MARIA AUGUSTA VIGNOLO BARZALLO</v>
          </cell>
          <cell r="L8457" t="str">
            <v>JAIME ROLDOS EDIFICIO EL CONSORCIO OFICINA 410</v>
          </cell>
        </row>
        <row r="8458">
          <cell r="A8458" t="str">
            <v>2490561</v>
          </cell>
          <cell r="B8458">
            <v>507283</v>
          </cell>
          <cell r="C8458" t="str">
            <v>2490561</v>
          </cell>
          <cell r="D8458" t="str">
            <v>MDELIVERY</v>
          </cell>
          <cell r="E8458" t="str">
            <v>DESPACHO</v>
          </cell>
          <cell r="F8458" t="str">
            <v>NORMAL</v>
          </cell>
          <cell r="G8458" t="str">
            <v>IC6145</v>
          </cell>
          <cell r="H8458">
            <v>44957</v>
          </cell>
          <cell r="I8458" t="str">
            <v>ENTREGADO</v>
          </cell>
          <cell r="J8458">
            <v>44958</v>
          </cell>
          <cell r="K8458" t="str">
            <v xml:space="preserve">MARJORIE BARZALLO_AGUIMASHOES CIA LTDA </v>
          </cell>
          <cell r="L8458" t="str">
            <v>JAIME ROLDOS EDIFICIO EL CONSORCIO OFICINA 410</v>
          </cell>
        </row>
        <row r="8459">
          <cell r="A8459" t="str">
            <v>2490582</v>
          </cell>
          <cell r="B8459">
            <v>507284</v>
          </cell>
          <cell r="C8459" t="str">
            <v>2490582</v>
          </cell>
          <cell r="D8459" t="str">
            <v>MDELIVERY</v>
          </cell>
          <cell r="E8459" t="str">
            <v>DESPACHO</v>
          </cell>
          <cell r="F8459" t="str">
            <v>NORMAL</v>
          </cell>
          <cell r="G8459" t="str">
            <v>FT83255</v>
          </cell>
          <cell r="H8459">
            <v>44957</v>
          </cell>
          <cell r="I8459" t="str">
            <v>ENTREGADO</v>
          </cell>
          <cell r="J8459">
            <v>44958</v>
          </cell>
          <cell r="K8459" t="str">
            <v xml:space="preserve">GUARDIA TURNO_TELCONET S A </v>
          </cell>
          <cell r="L8459" t="str">
            <v xml:space="preserve"> GUAYAS GUAYAQUIL Kennedy Norte Mz 109 solar 21 En la garita de los agentes de seguridad </v>
          </cell>
        </row>
        <row r="8460">
          <cell r="A8460" t="str">
            <v>2490583</v>
          </cell>
          <cell r="B8460">
            <v>507285</v>
          </cell>
          <cell r="C8460" t="str">
            <v>2490583</v>
          </cell>
          <cell r="D8460" t="str">
            <v>MDELIVERY</v>
          </cell>
          <cell r="E8460" t="str">
            <v>DESPACHO</v>
          </cell>
          <cell r="F8460" t="str">
            <v>NORMAL</v>
          </cell>
          <cell r="G8460" t="str">
            <v>FT83254</v>
          </cell>
          <cell r="H8460">
            <v>44957</v>
          </cell>
          <cell r="I8460" t="str">
            <v>ENTREGADO</v>
          </cell>
          <cell r="J8460">
            <v>44958</v>
          </cell>
          <cell r="K8460" t="str">
            <v xml:space="preserve">ELIZABETH VELIZ_GLOBALECUADOR CIA LTDA </v>
          </cell>
          <cell r="L8460" t="str">
            <v>LOTIZACION EL PRADO CALLEJON 3RO MZ 18 CALLE 8VA 9NA</v>
          </cell>
        </row>
        <row r="8461">
          <cell r="A8461" t="str">
            <v>2490584</v>
          </cell>
          <cell r="B8461">
            <v>507286</v>
          </cell>
          <cell r="C8461" t="str">
            <v>2490584</v>
          </cell>
          <cell r="D8461" t="str">
            <v>MDELIVERY</v>
          </cell>
          <cell r="E8461" t="str">
            <v>DESPACHO</v>
          </cell>
          <cell r="F8461" t="str">
            <v>NORMAL</v>
          </cell>
          <cell r="G8461" t="str">
            <v>FT83265</v>
          </cell>
          <cell r="H8461">
            <v>44957</v>
          </cell>
          <cell r="I8461" t="str">
            <v>ENTREGADO</v>
          </cell>
          <cell r="J8461">
            <v>44958</v>
          </cell>
          <cell r="K8461" t="str">
            <v>Betsy Lissette Leon Medina_BANCO GUAYAQUIL</v>
          </cell>
          <cell r="L8461" t="str">
            <v>GUAYAS GUAYAQUIL Pichincha 107 F Icaza Banco Guayaquil</v>
          </cell>
        </row>
        <row r="8462">
          <cell r="A8462" t="str">
            <v>2490500</v>
          </cell>
          <cell r="B8462">
            <v>507260</v>
          </cell>
          <cell r="C8462" t="str">
            <v>2490500</v>
          </cell>
          <cell r="D8462" t="str">
            <v>MDELIVERY</v>
          </cell>
          <cell r="E8462" t="str">
            <v>DESPACHO</v>
          </cell>
          <cell r="F8462" t="str">
            <v>NORMAL</v>
          </cell>
          <cell r="G8462" t="str">
            <v>031080002490500</v>
          </cell>
          <cell r="H8462">
            <v>44957</v>
          </cell>
          <cell r="I8462" t="str">
            <v>ENTREGADO</v>
          </cell>
          <cell r="J8462">
            <v>44958</v>
          </cell>
          <cell r="K8462" t="str">
            <v xml:space="preserve"> Carlos Carrera Servio Bermeo y Carlos Cevallos _PORTRANS S A </v>
          </cell>
          <cell r="L8462" t="str">
            <v xml:space="preserve"> GUAYAS GUAYAQUIL Km 18 5 via Daule frente al campo chino bodegas Agunsa oficinas de Portrans norte </v>
          </cell>
        </row>
        <row r="8463">
          <cell r="A8463" t="str">
            <v>2490502</v>
          </cell>
          <cell r="B8463">
            <v>507261</v>
          </cell>
          <cell r="C8463" t="str">
            <v>2490502</v>
          </cell>
          <cell r="D8463" t="str">
            <v>MDELIVERY</v>
          </cell>
          <cell r="E8463" t="str">
            <v>DESPACHO</v>
          </cell>
          <cell r="F8463" t="str">
            <v>NORMAL</v>
          </cell>
          <cell r="G8463" t="str">
            <v>FT83283</v>
          </cell>
          <cell r="H8463">
            <v>44957</v>
          </cell>
          <cell r="I8463" t="str">
            <v>ENTREGADO</v>
          </cell>
          <cell r="J8463">
            <v>44958</v>
          </cell>
          <cell r="K8463" t="str">
            <v>CRISTIAN PAREDES_ BANCO PICHINCHA CA</v>
          </cell>
          <cell r="L8463" t="str">
            <v>Amazonas y Pereira Matriz Banco Pichincha Av Piso 7</v>
          </cell>
        </row>
        <row r="8464">
          <cell r="A8464" t="str">
            <v>2490503</v>
          </cell>
          <cell r="B8464">
            <v>507262</v>
          </cell>
          <cell r="C8464" t="str">
            <v>2490503</v>
          </cell>
          <cell r="D8464" t="str">
            <v>MDELIVERY</v>
          </cell>
          <cell r="E8464" t="str">
            <v>DESPACHO</v>
          </cell>
          <cell r="F8464" t="str">
            <v>NORMAL</v>
          </cell>
          <cell r="G8464" t="str">
            <v>FT83263</v>
          </cell>
          <cell r="H8464">
            <v>44957</v>
          </cell>
          <cell r="I8464" t="str">
            <v>ENTREGADO</v>
          </cell>
          <cell r="J8464">
            <v>44958</v>
          </cell>
          <cell r="K8464" t="str">
            <v>ANGELICA MUNOZ O GABRIELA GARCES_BANCO DEL PACIFICO</v>
          </cell>
          <cell r="L8464" t="str">
            <v>P ICAZA 200 Y PEDRO CARBO EDIFICIO ANEXO1 BANCO DEL PACIFICO PISO 8 AREA AUDITORIA INTERNA</v>
          </cell>
        </row>
        <row r="8465">
          <cell r="A8465" t="str">
            <v>2490504</v>
          </cell>
          <cell r="B8465">
            <v>507263</v>
          </cell>
          <cell r="C8465" t="str">
            <v>2490504</v>
          </cell>
          <cell r="D8465" t="str">
            <v>MDELIVERY</v>
          </cell>
          <cell r="E8465" t="str">
            <v>DESPACHO</v>
          </cell>
          <cell r="F8465" t="str">
            <v>NORMAL</v>
          </cell>
          <cell r="G8465" t="str">
            <v>FT83253</v>
          </cell>
          <cell r="H8465">
            <v>44957</v>
          </cell>
          <cell r="I8465" t="str">
            <v>ENTREGADO</v>
          </cell>
          <cell r="J8465">
            <v>44958</v>
          </cell>
          <cell r="K8465" t="str">
            <v>Tanya Ruano Almeida_SWISSOIL</v>
          </cell>
          <cell r="L8465" t="str">
            <v xml:space="preserve">GUAYAS GUAYAQUIL Callejon Noveno S N entre Av Domingo Comin y la Ria SWISSOIL Guayaquil </v>
          </cell>
        </row>
        <row r="8466">
          <cell r="A8466" t="str">
            <v>PE_23_10</v>
          </cell>
          <cell r="B8466">
            <v>507255</v>
          </cell>
          <cell r="C8466" t="str">
            <v>PE_23_10</v>
          </cell>
          <cell r="D8466" t="str">
            <v>PE</v>
          </cell>
          <cell r="E8466" t="str">
            <v>DESPACHO</v>
          </cell>
          <cell r="F8466" t="str">
            <v>NORMAL</v>
          </cell>
          <cell r="G8466" t="str">
            <v>031002004227525</v>
          </cell>
          <cell r="H8466">
            <v>44957</v>
          </cell>
          <cell r="I8466" t="str">
            <v>ENTREGADO</v>
          </cell>
          <cell r="J8466">
            <v>44958</v>
          </cell>
          <cell r="K8466" t="str">
            <v>STUDENTS HOUSE BOOKSHOP</v>
          </cell>
          <cell r="L8466" t="str">
            <v>AV. LOS GUAYTAMBOS Y MONTALVO; CENTRO COMERCIAL CARACOL LOCAL 65</v>
          </cell>
        </row>
        <row r="8467">
          <cell r="A8467" t="str">
            <v>ZP_2023_013</v>
          </cell>
          <cell r="B8467">
            <v>507254</v>
          </cell>
          <cell r="C8467" t="str">
            <v>ZP_2023_013</v>
          </cell>
          <cell r="D8467" t="str">
            <v>ZIPPAK</v>
          </cell>
          <cell r="E8467" t="str">
            <v>DESPACHO</v>
          </cell>
          <cell r="F8467" t="str">
            <v>NORMAL</v>
          </cell>
          <cell r="G8467" t="str">
            <v>83163</v>
          </cell>
          <cell r="H8467">
            <v>44957</v>
          </cell>
          <cell r="I8467" t="str">
            <v>ENTREGADO</v>
          </cell>
          <cell r="J8467">
            <v>44959</v>
          </cell>
          <cell r="K8467" t="str">
            <v>NEYPLEX CIA. LTDA.</v>
          </cell>
          <cell r="L8467" t="str">
            <v>AV. DE LA PRENSA N69-221 Y EZEQUIEL MARQUEZ</v>
          </cell>
        </row>
        <row r="8468">
          <cell r="A8468" t="str">
            <v>MYD_2023_00152</v>
          </cell>
          <cell r="B8468">
            <v>507253</v>
          </cell>
          <cell r="C8468" t="str">
            <v>MYD_2023_00152</v>
          </cell>
          <cell r="D8468" t="str">
            <v>MYD</v>
          </cell>
          <cell r="E8468" t="str">
            <v>DESPACHO</v>
          </cell>
          <cell r="F8468" t="str">
            <v>NORMAL</v>
          </cell>
          <cell r="G8468" t="str">
            <v>FT83162</v>
          </cell>
          <cell r="H8468">
            <v>44957</v>
          </cell>
          <cell r="I8468" t="str">
            <v>ENTREGADO</v>
          </cell>
          <cell r="J8468">
            <v>44958</v>
          </cell>
          <cell r="K8468" t="str">
            <v>LATORRE GORDILLO ANDRES PATRICIO</v>
          </cell>
          <cell r="L8468" t="str">
            <v>MARIANA DE JESUS Y NUNO DE VALDERRAMA - EDIFICIO CITIMED CONSULTORIO 331 -  ANDRES PATRICIO LATORRE - 02 4513652 - 0986506690</v>
          </cell>
        </row>
        <row r="8469">
          <cell r="A8469" t="str">
            <v>FACT_2023_46</v>
          </cell>
          <cell r="B8469">
            <v>507252</v>
          </cell>
          <cell r="C8469" t="str">
            <v>FACT_2023_46</v>
          </cell>
          <cell r="D8469" t="str">
            <v>FACTOR</v>
          </cell>
          <cell r="E8469" t="str">
            <v>DESPACHO</v>
          </cell>
          <cell r="F8469" t="str">
            <v>NORMAL</v>
          </cell>
          <cell r="G8469" t="str">
            <v>FT83221</v>
          </cell>
          <cell r="H8469">
            <v>44957</v>
          </cell>
          <cell r="I8469" t="str">
            <v>ENTREGADO</v>
          </cell>
          <cell r="J8469">
            <v>44958</v>
          </cell>
          <cell r="K8469" t="str">
            <v>E. MAULME C.A. GYE</v>
          </cell>
          <cell r="L8469" t="str">
            <v xml:space="preserve">AV DE LAS AMERICAS 601 Y CALLE 13 </v>
          </cell>
        </row>
        <row r="8470">
          <cell r="A8470" t="str">
            <v>23-237</v>
          </cell>
          <cell r="B8470">
            <v>507251</v>
          </cell>
          <cell r="C8470" t="str">
            <v>23-237</v>
          </cell>
          <cell r="D8470" t="str">
            <v>VENTURA</v>
          </cell>
          <cell r="E8470" t="str">
            <v>DESPACHO</v>
          </cell>
          <cell r="F8470" t="str">
            <v>NORMAL</v>
          </cell>
          <cell r="G8470" t="str">
            <v>FT83220</v>
          </cell>
          <cell r="H8470">
            <v>44957</v>
          </cell>
          <cell r="I8470" t="str">
            <v>ENTREGADO</v>
          </cell>
          <cell r="J8470">
            <v>44958</v>
          </cell>
          <cell r="K8470" t="str">
            <v>ASSA QUITO SUR</v>
          </cell>
          <cell r="L8470" t="str">
            <v>AV. MALDONADO S12-72 Y PUJILI</v>
          </cell>
        </row>
        <row r="8471">
          <cell r="A8471" t="str">
            <v>Carlos Castillo-01-02-2023</v>
          </cell>
          <cell r="B8471">
            <v>507250</v>
          </cell>
          <cell r="C8471" t="str">
            <v>Carlos Castillo-01-02-2023</v>
          </cell>
          <cell r="D8471" t="str">
            <v>SG</v>
          </cell>
          <cell r="E8471" t="str">
            <v>DESPACHO</v>
          </cell>
          <cell r="F8471" t="str">
            <v>NORMAL</v>
          </cell>
          <cell r="G8471" t="str">
            <v>83216</v>
          </cell>
          <cell r="H8471">
            <v>44957</v>
          </cell>
          <cell r="I8471" t="str">
            <v>ENTREGADO</v>
          </cell>
          <cell r="J8471">
            <v>44958</v>
          </cell>
          <cell r="K8471" t="str">
            <v>CARLOS CASTILLO / QUITO</v>
          </cell>
          <cell r="L8471" t="str">
            <v xml:space="preserve">AVENIDA AMERICA Y BUENOS AIRES FRENTE COMPAPEL DE LA BUENOS AIRES DIAGONAL A POLLO CARIOCO, EDIF. ROSADO DE 3 PISOS CON FACHADA DE ´PIEDRA PUERTA MARRON. </v>
          </cell>
        </row>
        <row r="8472">
          <cell r="A8472" t="str">
            <v>98880332</v>
          </cell>
          <cell r="B8472">
            <v>507224</v>
          </cell>
          <cell r="C8472" t="str">
            <v>98880332</v>
          </cell>
          <cell r="D8472" t="str">
            <v>HYCITE</v>
          </cell>
          <cell r="E8472" t="str">
            <v>DESPACHO</v>
          </cell>
          <cell r="F8472" t="str">
            <v>NORMAL</v>
          </cell>
          <cell r="G8472" t="str">
            <v>ITG6114/ 84022</v>
          </cell>
          <cell r="H8472">
            <v>44957</v>
          </cell>
          <cell r="I8472" t="str">
            <v>ENTREGADO</v>
          </cell>
          <cell r="J8472">
            <v>44963</v>
          </cell>
          <cell r="K8472" t="str">
            <v>ABEL CORNEJO</v>
          </cell>
          <cell r="L8472" t="str">
            <v>GUAYAQUIL TARQUI BRISAS DEL RIO, MZ 1113 SOLAR 2 COOP AMERICA</v>
          </cell>
        </row>
        <row r="8473">
          <cell r="A8473" t="str">
            <v>98881500</v>
          </cell>
          <cell r="B8473">
            <v>507225</v>
          </cell>
          <cell r="C8473" t="str">
            <v>98881500</v>
          </cell>
          <cell r="D8473" t="str">
            <v>HYCITE</v>
          </cell>
          <cell r="E8473" t="str">
            <v>DESPACHO</v>
          </cell>
          <cell r="F8473" t="str">
            <v>NORMAL</v>
          </cell>
          <cell r="G8473" t="str">
            <v>031002004225365</v>
          </cell>
          <cell r="H8473">
            <v>44957</v>
          </cell>
          <cell r="I8473" t="str">
            <v>ENTREGADO</v>
          </cell>
          <cell r="J8473">
            <v>44960</v>
          </cell>
          <cell r="K8473" t="str">
            <v>EUDE SALVATIERRA</v>
          </cell>
          <cell r="L8473" t="str">
            <v>AV REALES TAMARINDOS REALES TAMARINDOS Y VICTOR DG HELADERIA PORTOVIEJO // 1ERO DE MAYO 18 DE OCTUBRE 130103 MANABI</v>
          </cell>
        </row>
        <row r="8474">
          <cell r="A8474" t="str">
            <v>98881507</v>
          </cell>
          <cell r="B8474">
            <v>507226</v>
          </cell>
          <cell r="C8474" t="str">
            <v>98881507</v>
          </cell>
          <cell r="D8474" t="str">
            <v>HYCITE</v>
          </cell>
          <cell r="E8474" t="str">
            <v>DESPACHO</v>
          </cell>
          <cell r="F8474" t="str">
            <v>NORMAL</v>
          </cell>
          <cell r="G8474" t="str">
            <v>ITQ6115</v>
          </cell>
          <cell r="H8474">
            <v>44957</v>
          </cell>
          <cell r="I8474" t="str">
            <v>ENTREGADO</v>
          </cell>
          <cell r="J8474">
            <v>44958</v>
          </cell>
          <cell r="K8474" t="str">
            <v>MARIA VARAS</v>
          </cell>
          <cell r="L8474" t="str">
            <v>CALLE E19A CASA S7 190 Y CALLE S7C CERCA TANQUE AGUA DE MIRAVALLE QUITO/ QUITO PUENGASI 170409 PICHINCHA</v>
          </cell>
        </row>
        <row r="8475">
          <cell r="A8475" t="str">
            <v>98881594</v>
          </cell>
          <cell r="B8475">
            <v>507227</v>
          </cell>
          <cell r="C8475" t="str">
            <v>98881594</v>
          </cell>
          <cell r="D8475" t="str">
            <v>HYCITE</v>
          </cell>
          <cell r="E8475" t="str">
            <v>DESPACHO</v>
          </cell>
          <cell r="F8475" t="str">
            <v>NORMAL</v>
          </cell>
          <cell r="G8475" t="str">
            <v>031002004225366</v>
          </cell>
          <cell r="H8475">
            <v>44957</v>
          </cell>
          <cell r="I8475" t="str">
            <v>ENTREGADO</v>
          </cell>
          <cell r="J8475">
            <v>44958</v>
          </cell>
          <cell r="K8475" t="str">
            <v>MONICA ZAMBRANO</v>
          </cell>
          <cell r="L8475" t="str">
            <v>ABRAHAN CALAZACON ENTRADA A LA 20 DE OCTUBRE SANTO DOMINGO//ENTRADA A LA 20 DE OCTUBR ABRAHAM CALAZACON 230107 SANTO DOMINGO</v>
          </cell>
        </row>
        <row r="8476">
          <cell r="A8476" t="str">
            <v>98882375</v>
          </cell>
          <cell r="B8476">
            <v>507228</v>
          </cell>
          <cell r="C8476" t="str">
            <v>98882375</v>
          </cell>
          <cell r="D8476" t="str">
            <v>HYCITE</v>
          </cell>
          <cell r="E8476" t="str">
            <v>DESPACHO</v>
          </cell>
          <cell r="F8476" t="str">
            <v>NORMAL</v>
          </cell>
          <cell r="G8476" t="str">
            <v>031002004225367</v>
          </cell>
          <cell r="H8476">
            <v>44957</v>
          </cell>
          <cell r="I8476" t="str">
            <v>ENTREGADO</v>
          </cell>
          <cell r="J8476">
            <v>44958</v>
          </cell>
          <cell r="K8476" t="str">
            <v>OSWALDO SANCHEZ</v>
          </cell>
          <cell r="L8476" t="str">
            <v>AV ATAHUALPA 45-05 LOS SHYRIS IBARRA // CARANQUI CARANQUI 100108 IMBABURA</v>
          </cell>
        </row>
        <row r="8477">
          <cell r="A8477" t="str">
            <v>98882392</v>
          </cell>
          <cell r="B8477">
            <v>507229</v>
          </cell>
          <cell r="C8477" t="str">
            <v>98882392</v>
          </cell>
          <cell r="D8477" t="str">
            <v>HYCITE</v>
          </cell>
          <cell r="E8477" t="str">
            <v>DESPACHO</v>
          </cell>
          <cell r="F8477" t="str">
            <v>NORMAL</v>
          </cell>
          <cell r="G8477" t="str">
            <v>ITQ6116</v>
          </cell>
          <cell r="H8477">
            <v>44957</v>
          </cell>
          <cell r="I8477" t="str">
            <v>ENTREGADO</v>
          </cell>
          <cell r="J8477">
            <v>44958</v>
          </cell>
          <cell r="K8477" t="str">
            <v>MONICA VALLEJO</v>
          </cell>
          <cell r="L8477" t="str">
            <v>AV GRAN COLOMBIA NO 15 185 Y YAGUACHI QUITO//CENTRO NORTE ITCHIMBIA 170403 PICHINCHA</v>
          </cell>
        </row>
        <row r="8478">
          <cell r="A8478" t="str">
            <v>98882404</v>
          </cell>
          <cell r="B8478">
            <v>507230</v>
          </cell>
          <cell r="C8478" t="str">
            <v>98882404</v>
          </cell>
          <cell r="D8478" t="str">
            <v>HYCITE</v>
          </cell>
          <cell r="E8478" t="str">
            <v>DESPACHO</v>
          </cell>
          <cell r="F8478" t="str">
            <v>NORMAL</v>
          </cell>
          <cell r="G8478" t="str">
            <v>031002004225368</v>
          </cell>
          <cell r="H8478">
            <v>44957</v>
          </cell>
          <cell r="I8478" t="str">
            <v>ENTREGADO</v>
          </cell>
          <cell r="J8478">
            <v>44959</v>
          </cell>
          <cell r="K8478" t="str">
            <v>ANA VILLARROEL</v>
          </cell>
          <cell r="L8478" t="str">
            <v>VIA EL FARO 08 13 CIUDAD DEL MAR FRENTE CANCHA VOLIE MANTA // MANTA 130213 MANABI</v>
          </cell>
        </row>
        <row r="8479">
          <cell r="A8479" t="str">
            <v>98882752</v>
          </cell>
          <cell r="B8479">
            <v>507231</v>
          </cell>
          <cell r="C8479" t="str">
            <v>98882752</v>
          </cell>
          <cell r="D8479" t="str">
            <v>HYCITE</v>
          </cell>
          <cell r="E8479" t="str">
            <v>DESPACHO</v>
          </cell>
          <cell r="F8479" t="str">
            <v>NORMAL</v>
          </cell>
          <cell r="G8479" t="str">
            <v>ITQ6117</v>
          </cell>
          <cell r="H8479">
            <v>44957</v>
          </cell>
          <cell r="I8479" t="str">
            <v>ENTREGADO</v>
          </cell>
          <cell r="J8479">
            <v>44958</v>
          </cell>
          <cell r="K8479" t="str">
            <v>MARIBEL QUILUMBA</v>
          </cell>
          <cell r="L8479" t="str">
            <v>RUTA VIVA Y LOS GUABOS LOTE E10-329 A 500MTS DEL NUEVO PUENTE DEL RIO CHICHE QUITO // TALA GRANDE TUMBACO 170903 PICHINCHA</v>
          </cell>
        </row>
        <row r="8480">
          <cell r="A8480" t="str">
            <v>98884011</v>
          </cell>
          <cell r="B8480">
            <v>507232</v>
          </cell>
          <cell r="C8480" t="str">
            <v>98884011</v>
          </cell>
          <cell r="D8480" t="str">
            <v>HYCITE</v>
          </cell>
          <cell r="E8480" t="str">
            <v>DESPACHO</v>
          </cell>
          <cell r="F8480" t="str">
            <v>NORMAL</v>
          </cell>
          <cell r="G8480" t="str">
            <v>031002004225369</v>
          </cell>
          <cell r="H8480">
            <v>44957</v>
          </cell>
          <cell r="I8480" t="str">
            <v>ENTREGADO</v>
          </cell>
          <cell r="J8480">
            <v>44958</v>
          </cell>
          <cell r="K8480" t="str">
            <v>NELSON CHARFUELAN</v>
          </cell>
          <cell r="L8480" t="str">
            <v>CALLE ROSALES, Y RIO COTAMES CONJUNTO RUBI #11 MONTUFAR // JARDIN DEL NORTE SAN JOSE 040207 CARCHI</v>
          </cell>
        </row>
        <row r="8481">
          <cell r="A8481" t="str">
            <v>98884982</v>
          </cell>
          <cell r="B8481">
            <v>507233</v>
          </cell>
          <cell r="C8481" t="str">
            <v>98884982</v>
          </cell>
          <cell r="D8481" t="str">
            <v>HYCITE</v>
          </cell>
          <cell r="E8481" t="str">
            <v>DESPACHO</v>
          </cell>
          <cell r="F8481" t="str">
            <v>NORMAL</v>
          </cell>
          <cell r="G8481" t="str">
            <v>ITQ6118</v>
          </cell>
          <cell r="H8481">
            <v>44957</v>
          </cell>
          <cell r="I8481" t="str">
            <v>ENTREGADO</v>
          </cell>
          <cell r="J8481">
            <v>44958</v>
          </cell>
          <cell r="K8481" t="str">
            <v>SONIA BRITO</v>
          </cell>
          <cell r="L8481" t="str">
            <v>RAMON MORAN OE2-461 Y GALO MOLINA QUITO / SUR DE QUITO LA MAGDALENA 170602 PICHINCHA</v>
          </cell>
        </row>
        <row r="8482">
          <cell r="A8482" t="str">
            <v>98885320</v>
          </cell>
          <cell r="B8482">
            <v>507234</v>
          </cell>
          <cell r="C8482" t="str">
            <v>98885320</v>
          </cell>
          <cell r="D8482" t="str">
            <v>HYCITE</v>
          </cell>
          <cell r="E8482" t="str">
            <v>DESPACHO</v>
          </cell>
          <cell r="F8482" t="str">
            <v>NORMAL</v>
          </cell>
          <cell r="G8482" t="str">
            <v>ITG6119</v>
          </cell>
          <cell r="H8482">
            <v>44957</v>
          </cell>
          <cell r="I8482" t="str">
            <v>ENTREGADO</v>
          </cell>
          <cell r="J8482">
            <v>44958</v>
          </cell>
          <cell r="K8482" t="str">
            <v>JAIME AGUILAR</v>
          </cell>
          <cell r="L8482" t="str">
            <v>MUCHO LOTE 2 URB. PARAISO DEL RIO 2 MZ 3073 V9 FRENTE AL COLEGIO LEMAS GUAYAQUIL / GUAYAQUIL TARQUI 090703 GUAYAS</v>
          </cell>
        </row>
        <row r="8483">
          <cell r="A8483" t="str">
            <v>98885838</v>
          </cell>
          <cell r="B8483">
            <v>507235</v>
          </cell>
          <cell r="C8483" t="str">
            <v>98885838</v>
          </cell>
          <cell r="D8483" t="str">
            <v>HYCITE</v>
          </cell>
          <cell r="E8483" t="str">
            <v>DESPACHO</v>
          </cell>
          <cell r="F8483" t="str">
            <v>NORMAL</v>
          </cell>
          <cell r="G8483" t="str">
            <v>031002004225370</v>
          </cell>
          <cell r="H8483">
            <v>44957</v>
          </cell>
          <cell r="I8483" t="str">
            <v>ENTREGADO</v>
          </cell>
          <cell r="J8483">
            <v>44964</v>
          </cell>
          <cell r="K8483" t="str">
            <v>PATRICIA LOJA</v>
          </cell>
          <cell r="L8483" t="str">
            <v>BENIGNO CRUZ Y CORDILLERA DEL CONDOR ESQUI EL PANQUI //CENTRO PACHICUTZA 190650 ZAMORA-CHINCHIPE</v>
          </cell>
        </row>
        <row r="8484">
          <cell r="A8484" t="str">
            <v>98886647</v>
          </cell>
          <cell r="B8484">
            <v>507236</v>
          </cell>
          <cell r="C8484" t="str">
            <v>98886647</v>
          </cell>
          <cell r="D8484" t="str">
            <v>HYCITE</v>
          </cell>
          <cell r="E8484" t="str">
            <v>DESPACHO</v>
          </cell>
          <cell r="F8484" t="str">
            <v>NORMAL</v>
          </cell>
          <cell r="G8484" t="str">
            <v>031002004225371</v>
          </cell>
          <cell r="H8484">
            <v>44957</v>
          </cell>
          <cell r="I8484" t="str">
            <v>ENTREGADO</v>
          </cell>
          <cell r="J8484">
            <v>44958</v>
          </cell>
          <cell r="K8484" t="str">
            <v>ESTHER MENESES</v>
          </cell>
          <cell r="L8484" t="str">
            <v>PLUTARCO LARREA 2-64 NELSON DAVILA PORTON BLANCO CASA TRES PISOS IBARRA // EL OLIVO SAGRARIO 100110 IMBABURA</v>
          </cell>
        </row>
        <row r="8485">
          <cell r="A8485" t="str">
            <v>98886653</v>
          </cell>
          <cell r="B8485">
            <v>507237</v>
          </cell>
          <cell r="C8485" t="str">
            <v>98886653</v>
          </cell>
          <cell r="D8485" t="str">
            <v>HYCITE</v>
          </cell>
          <cell r="E8485" t="str">
            <v>DESPACHO</v>
          </cell>
          <cell r="F8485" t="str">
            <v>NORMAL</v>
          </cell>
          <cell r="G8485" t="str">
            <v>031002004225372</v>
          </cell>
          <cell r="H8485">
            <v>44957</v>
          </cell>
          <cell r="I8485" t="str">
            <v>ENTREGADO</v>
          </cell>
          <cell r="J8485">
            <v>44958</v>
          </cell>
          <cell r="K8485" t="str">
            <v>ROSA MARTINEZ</v>
          </cell>
          <cell r="L8485" t="str">
            <v>6 DE DICIEMBRE E IMBABURA CALLEJON PARAISO ESMERALDAS 5 DE AGOSTO 080111 ESMERALDAS</v>
          </cell>
        </row>
        <row r="8486">
          <cell r="A8486" t="str">
            <v>98886786</v>
          </cell>
          <cell r="B8486">
            <v>507238</v>
          </cell>
          <cell r="C8486" t="str">
            <v>98886786</v>
          </cell>
          <cell r="D8486" t="str">
            <v>HYCITE</v>
          </cell>
          <cell r="E8486" t="str">
            <v>DESPACHO</v>
          </cell>
          <cell r="F8486" t="str">
            <v>NORMAL</v>
          </cell>
          <cell r="G8486" t="str">
            <v>ITG6120</v>
          </cell>
          <cell r="H8486">
            <v>44957</v>
          </cell>
          <cell r="I8486" t="str">
            <v>ENTREGADO</v>
          </cell>
          <cell r="J8486">
            <v>44958</v>
          </cell>
          <cell r="K8486" t="str">
            <v>HUGO PERALTA</v>
          </cell>
          <cell r="L8486" t="str">
            <v>URBANIZACION ENTRE LAGOS MZ A SOLAR 3 GUAYAQUIL//SAMBONDON PUNTILLA / TARQUI 092302 GUAYAS</v>
          </cell>
        </row>
        <row r="8487">
          <cell r="A8487" t="str">
            <v>98886976</v>
          </cell>
          <cell r="B8487">
            <v>507239</v>
          </cell>
          <cell r="C8487" t="str">
            <v>98886976</v>
          </cell>
          <cell r="D8487" t="str">
            <v>HYCITE</v>
          </cell>
          <cell r="E8487" t="str">
            <v>DESPACHO</v>
          </cell>
          <cell r="F8487" t="str">
            <v>NORMAL</v>
          </cell>
          <cell r="G8487" t="str">
            <v>ITQ6121 / ITQ6390</v>
          </cell>
          <cell r="H8487">
            <v>44957</v>
          </cell>
          <cell r="I8487" t="str">
            <v>ENTREGADO</v>
          </cell>
          <cell r="J8487">
            <v>44960</v>
          </cell>
          <cell r="K8487" t="str">
            <v>GRABRIEL VEGA</v>
          </cell>
          <cell r="L8487" t="str">
            <v>CALLE COFANES E1-53 Y BARTOLOME SEGOVIA LC4 FRENTE A LA PLAZA DE TOROS PROVINCIA PICHINCHA QUITO JIPIJAPA</v>
          </cell>
        </row>
        <row r="8488">
          <cell r="A8488" t="str">
            <v>98887578</v>
          </cell>
          <cell r="B8488">
            <v>507240</v>
          </cell>
          <cell r="C8488" t="str">
            <v>98887578</v>
          </cell>
          <cell r="D8488" t="str">
            <v>HYCITE</v>
          </cell>
          <cell r="E8488" t="str">
            <v>DESPACHO</v>
          </cell>
          <cell r="F8488" t="str">
            <v>NORMAL</v>
          </cell>
          <cell r="G8488" t="str">
            <v>031002004225373</v>
          </cell>
          <cell r="H8488">
            <v>44957</v>
          </cell>
          <cell r="I8488" t="str">
            <v>ENTREGADO</v>
          </cell>
          <cell r="J8488">
            <v>44960</v>
          </cell>
          <cell r="K8488" t="str">
            <v>SEGUNDO FREIRE</v>
          </cell>
          <cell r="L8488" t="str">
            <v>AV JULIO JARAMILLO CALLEJON S/N CDLA QUINTA SANCHEZ LOS GARDOTAS A3 CUADRAS D MILAGRO // MILAGRO MILAGRO 091050 GUAYAS</v>
          </cell>
        </row>
        <row r="8489">
          <cell r="A8489" t="str">
            <v>98887797</v>
          </cell>
          <cell r="B8489">
            <v>507241</v>
          </cell>
          <cell r="C8489" t="str">
            <v>98887797</v>
          </cell>
          <cell r="D8489" t="str">
            <v>HYCITE</v>
          </cell>
          <cell r="E8489" t="str">
            <v>DESPACHO</v>
          </cell>
          <cell r="F8489" t="str">
            <v>NORMAL</v>
          </cell>
          <cell r="G8489" t="str">
            <v>ITG6122</v>
          </cell>
          <cell r="H8489">
            <v>44957</v>
          </cell>
          <cell r="I8489" t="str">
            <v>ENTREGADO</v>
          </cell>
          <cell r="J8489">
            <v>44958</v>
          </cell>
          <cell r="K8489" t="str">
            <v>DIANA MITE</v>
          </cell>
          <cell r="L8489" t="str">
            <v>VILLACLUB AURA MZ-S VILLA-18 GUAYAQUIL // GUAYAQUIL  DAULE 091910 GUAYAS</v>
          </cell>
        </row>
        <row r="8490">
          <cell r="A8490" t="str">
            <v>98887894</v>
          </cell>
          <cell r="B8490">
            <v>507242</v>
          </cell>
          <cell r="C8490" t="str">
            <v>98887894</v>
          </cell>
          <cell r="D8490" t="str">
            <v>HYCITE</v>
          </cell>
          <cell r="E8490" t="str">
            <v>DESPACHO</v>
          </cell>
          <cell r="F8490" t="str">
            <v>NORMAL</v>
          </cell>
          <cell r="G8490" t="str">
            <v>ITQ6123</v>
          </cell>
          <cell r="H8490">
            <v>44957</v>
          </cell>
          <cell r="I8490" t="str">
            <v>ENTREGADO</v>
          </cell>
          <cell r="J8490">
            <v>44958</v>
          </cell>
          <cell r="K8490" t="str">
            <v>PAULA CEVALLOS</v>
          </cell>
          <cell r="L8490" t="str">
            <v>AV DE LOS EUCALIPTOS N6-20, DE LAS AVELL PORTON NEGRO DIAGONAL COL MONTPELLIER QUITO // LA PAMPA 2 POMASQUI (PUSUQUI) 170308 PICHINCHA</v>
          </cell>
        </row>
        <row r="8491">
          <cell r="A8491" t="str">
            <v>98888026</v>
          </cell>
          <cell r="B8491">
            <v>507243</v>
          </cell>
          <cell r="C8491" t="str">
            <v>98888026</v>
          </cell>
          <cell r="D8491" t="str">
            <v>HYCITE</v>
          </cell>
          <cell r="E8491" t="str">
            <v>DESPACHO</v>
          </cell>
          <cell r="F8491" t="str">
            <v>NORMAL</v>
          </cell>
          <cell r="G8491" t="str">
            <v>ITQ6124</v>
          </cell>
          <cell r="H8491">
            <v>44957</v>
          </cell>
          <cell r="I8491" t="str">
            <v>ENTREGADO</v>
          </cell>
          <cell r="J8491">
            <v>44958</v>
          </cell>
          <cell r="K8491" t="str">
            <v>ALFONSO ALBAN</v>
          </cell>
          <cell r="L8491" t="str">
            <v>CAPITAN RAMOS E2-199 Y CARLOS ANDRADE DE MARIN FRENTE A FARMA ENLACE QUITO // LA LUZ KENNEDY 170302 PICHINCHA</v>
          </cell>
        </row>
        <row r="8492">
          <cell r="A8492" t="str">
            <v>98888298</v>
          </cell>
          <cell r="B8492">
            <v>507244</v>
          </cell>
          <cell r="C8492" t="str">
            <v>98888298</v>
          </cell>
          <cell r="D8492" t="str">
            <v>HYCITE</v>
          </cell>
          <cell r="E8492" t="str">
            <v>DESPACHO</v>
          </cell>
          <cell r="F8492" t="str">
            <v>NORMAL</v>
          </cell>
          <cell r="G8492" t="str">
            <v>ITQ6125</v>
          </cell>
          <cell r="H8492">
            <v>44957</v>
          </cell>
          <cell r="I8492" t="str">
            <v>ENTREGADO</v>
          </cell>
          <cell r="J8492">
            <v>44958</v>
          </cell>
          <cell r="K8492" t="str">
            <v>JUAN LEDESMA</v>
          </cell>
          <cell r="L8492" t="str">
            <v>VICENTE ROCAFUERTE N2 -202 ESPIRITU HERRERA (VIVERES OSCARIN) QUITO ** NOR ORIENTE TUMBACO 170904 PICHINCHA</v>
          </cell>
        </row>
        <row r="8493">
          <cell r="A8493" t="str">
            <v>98888641</v>
          </cell>
          <cell r="B8493">
            <v>507245</v>
          </cell>
          <cell r="C8493" t="str">
            <v>98888641</v>
          </cell>
          <cell r="D8493" t="str">
            <v>HYCITE</v>
          </cell>
          <cell r="E8493" t="str">
            <v>DESPACHO</v>
          </cell>
          <cell r="F8493" t="str">
            <v>NORMAL</v>
          </cell>
          <cell r="G8493" t="str">
            <v>ITG6126</v>
          </cell>
          <cell r="H8493">
            <v>44957</v>
          </cell>
          <cell r="I8493" t="str">
            <v>ENTREGADO</v>
          </cell>
          <cell r="J8493">
            <v>44958</v>
          </cell>
          <cell r="K8493" t="str">
            <v>LEONOR VARGAS</v>
          </cell>
          <cell r="L8493" t="str">
            <v>SAUCES 7, 7MA PEAT 3 N-E Y 2DO PSE MANZANA 400 VILLA 5 GUAYAQUIL // SAUCES 7 TARQUI 090503 GUAYAS</v>
          </cell>
        </row>
        <row r="8494">
          <cell r="A8494" t="str">
            <v>98888801</v>
          </cell>
          <cell r="B8494">
            <v>507246</v>
          </cell>
          <cell r="C8494" t="str">
            <v>98888801</v>
          </cell>
          <cell r="D8494" t="str">
            <v>HYCITE</v>
          </cell>
          <cell r="E8494" t="str">
            <v>DESPACHO</v>
          </cell>
          <cell r="F8494" t="str">
            <v>NORMAL</v>
          </cell>
          <cell r="G8494" t="str">
            <v>031002004225374</v>
          </cell>
          <cell r="H8494">
            <v>44957</v>
          </cell>
          <cell r="I8494" t="str">
            <v>ENTREGADO</v>
          </cell>
          <cell r="J8494">
            <v>44959</v>
          </cell>
          <cell r="K8494" t="str">
            <v>VIKY MALDONADO</v>
          </cell>
          <cell r="L8494" t="str">
            <v>AV EL RETORNO, CASA BLANCA DE 4PI ALFREDO OBANDO LUNA DG AL CEMENNTERIO SM IBARRA // DOMINGO ALBUJA SAN FRANCISCO 100107 IMBABURA</v>
          </cell>
        </row>
        <row r="8495">
          <cell r="A8495" t="str">
            <v>98890465</v>
          </cell>
          <cell r="B8495">
            <v>507247</v>
          </cell>
          <cell r="C8495" t="str">
            <v>98890465</v>
          </cell>
          <cell r="D8495" t="str">
            <v>HYCITE</v>
          </cell>
          <cell r="E8495" t="str">
            <v>DESPACHO</v>
          </cell>
          <cell r="F8495" t="str">
            <v>NORMAL</v>
          </cell>
          <cell r="G8495" t="str">
            <v>ITG6127</v>
          </cell>
          <cell r="H8495">
            <v>44957</v>
          </cell>
          <cell r="I8495" t="str">
            <v>ENTREGADO</v>
          </cell>
          <cell r="J8495">
            <v>44958</v>
          </cell>
          <cell r="K8495" t="str">
            <v>BETZI BARZOLA</v>
          </cell>
          <cell r="L8495" t="str">
            <v>EX COMBATIENTES DEL 41 MZA A SL 1 CASA ESQUINERA CELESTE PUERTA BLANCA DURAN // DURAN ELOY ALFARO (DURAN / DURA 092401 GUAYAS</v>
          </cell>
        </row>
        <row r="8496">
          <cell r="A8496" t="str">
            <v>98890630</v>
          </cell>
          <cell r="B8496">
            <v>507248</v>
          </cell>
          <cell r="C8496" t="str">
            <v>98890630</v>
          </cell>
          <cell r="D8496" t="str">
            <v>HYCITE</v>
          </cell>
          <cell r="E8496" t="str">
            <v>DESPACHO</v>
          </cell>
          <cell r="F8496" t="str">
            <v>NORMAL</v>
          </cell>
          <cell r="G8496" t="str">
            <v>ITQ6128</v>
          </cell>
          <cell r="H8496">
            <v>44957</v>
          </cell>
          <cell r="I8496" t="str">
            <v>ENTREGADO</v>
          </cell>
          <cell r="J8496">
            <v>44958</v>
          </cell>
          <cell r="K8496" t="str">
            <v>JOHANNA CISNEROS</v>
          </cell>
          <cell r="L8496" t="str">
            <v>PASAJE BODERO E9-52 Y AV 6 DE DICIEMBRE PSJ BODERO ED RIETI FRENTE CLUB GRANAD QUITO // INAQUITO IA,AQUITO 170517 PICHINCHA</v>
          </cell>
        </row>
        <row r="8497">
          <cell r="A8497" t="str">
            <v>98891259</v>
          </cell>
          <cell r="B8497">
            <v>507249</v>
          </cell>
          <cell r="C8497" t="str">
            <v>98891259</v>
          </cell>
          <cell r="D8497" t="str">
            <v>HYCITE</v>
          </cell>
          <cell r="E8497" t="str">
            <v>DESPACHO</v>
          </cell>
          <cell r="F8497" t="str">
            <v>NORMAL</v>
          </cell>
          <cell r="G8497" t="str">
            <v>031002004225375</v>
          </cell>
          <cell r="H8497">
            <v>44957</v>
          </cell>
          <cell r="I8497" t="str">
            <v>ENTREGADO</v>
          </cell>
          <cell r="J8497">
            <v>44958</v>
          </cell>
          <cell r="K8497" t="str">
            <v>PAUL JARA</v>
          </cell>
          <cell r="L8497" t="str">
            <v>BERNARDO VALDIESO 191 38 Y QUITO LOJA  LOJA 110108 LOJA</v>
          </cell>
        </row>
        <row r="8498">
          <cell r="A8498" t="str">
            <v>98813887</v>
          </cell>
          <cell r="B8498">
            <v>507199</v>
          </cell>
          <cell r="C8498" t="str">
            <v>98813887</v>
          </cell>
          <cell r="D8498" t="str">
            <v>HYCITE</v>
          </cell>
          <cell r="E8498" t="str">
            <v>DESPACHO</v>
          </cell>
          <cell r="F8498" t="str">
            <v>NORMAL</v>
          </cell>
          <cell r="G8498" t="str">
            <v>ITQ6098</v>
          </cell>
          <cell r="H8498">
            <v>44957</v>
          </cell>
          <cell r="I8498" t="str">
            <v>ENTREGADO</v>
          </cell>
          <cell r="J8498">
            <v>44958</v>
          </cell>
          <cell r="K8498" t="str">
            <v>EDUARDO MONJE</v>
          </cell>
          <cell r="L8498" t="str">
            <v>TANDA CONJ EL SOL CS 23-1 QUITO-TANDA NAYON 170503 PICHINCHA</v>
          </cell>
        </row>
        <row r="8499">
          <cell r="A8499" t="str">
            <v>98822513</v>
          </cell>
          <cell r="B8499">
            <v>507200</v>
          </cell>
          <cell r="C8499" t="str">
            <v>98822513</v>
          </cell>
          <cell r="D8499" t="str">
            <v>HYCITE</v>
          </cell>
          <cell r="E8499" t="str">
            <v>DESPACHO</v>
          </cell>
          <cell r="F8499" t="str">
            <v>NORMAL</v>
          </cell>
          <cell r="G8499" t="str">
            <v>ITQ6099</v>
          </cell>
          <cell r="H8499">
            <v>44957</v>
          </cell>
          <cell r="I8499" t="str">
            <v>ENTREGADO</v>
          </cell>
          <cell r="J8499">
            <v>44958</v>
          </cell>
          <cell r="K8499" t="str">
            <v>DEISY A CASCANTE DEY</v>
          </cell>
          <cell r="L8499" t="str">
            <v>CALLE ALEMANIA N32- 172 FRENTE A LA EMRPESA DE AGUA POTABLE  INAQUITO 170519 PICHINCHA</v>
          </cell>
        </row>
        <row r="8500">
          <cell r="A8500" t="str">
            <v>98836713</v>
          </cell>
          <cell r="B8500">
            <v>507201</v>
          </cell>
          <cell r="C8500" t="str">
            <v>98836713</v>
          </cell>
          <cell r="D8500" t="str">
            <v>HYCITE</v>
          </cell>
          <cell r="E8500" t="str">
            <v>DESPACHO</v>
          </cell>
          <cell r="F8500" t="str">
            <v>NORMAL</v>
          </cell>
          <cell r="G8500" t="str">
            <v>ITG6100</v>
          </cell>
          <cell r="H8500">
            <v>44957</v>
          </cell>
          <cell r="I8500" t="str">
            <v>ENTREGADO</v>
          </cell>
          <cell r="J8500">
            <v>44958</v>
          </cell>
          <cell r="K8500" t="str">
            <v>ANITA TORRES</v>
          </cell>
          <cell r="L8500" t="str">
            <v>CALLE 38 Y CALLE O, FRENTE A UPC BATALLON DEL SUBURBIO GUAYAQUIL // BATALLON DEL SUBURBIO FEBRES CORDERO 090104 GUAYAS</v>
          </cell>
        </row>
        <row r="8501">
          <cell r="A8501" t="str">
            <v>98837644</v>
          </cell>
          <cell r="B8501">
            <v>507202</v>
          </cell>
          <cell r="C8501" t="str">
            <v>98837644</v>
          </cell>
          <cell r="D8501" t="str">
            <v>HYCITE</v>
          </cell>
          <cell r="E8501" t="str">
            <v>DESPACHO</v>
          </cell>
          <cell r="F8501" t="str">
            <v>NORMAL</v>
          </cell>
          <cell r="G8501" t="str">
            <v>ITG6101</v>
          </cell>
          <cell r="H8501">
            <v>44957</v>
          </cell>
          <cell r="I8501" t="str">
            <v>ENTREGADO</v>
          </cell>
          <cell r="J8501">
            <v>44958</v>
          </cell>
          <cell r="K8501" t="str">
            <v>ALEXANDRA NAVARRETE</v>
          </cell>
          <cell r="L8501" t="str">
            <v>CALLE CUENCA # 3817 ENTRE CALLE 11AVA Y 12AVA DG CUARTO DE S GUAYAQUIL / SUROESTE FEBRES CORDERO 090402 GUAYAS</v>
          </cell>
        </row>
        <row r="8502">
          <cell r="A8502" t="str">
            <v>98849459</v>
          </cell>
          <cell r="B8502">
            <v>507203</v>
          </cell>
          <cell r="C8502" t="str">
            <v>98849459</v>
          </cell>
          <cell r="D8502" t="str">
            <v>HYCITE</v>
          </cell>
          <cell r="E8502" t="str">
            <v>DESPACHO</v>
          </cell>
          <cell r="F8502" t="str">
            <v>NORMAL</v>
          </cell>
          <cell r="G8502" t="str">
            <v>031002004225356</v>
          </cell>
          <cell r="H8502">
            <v>44957</v>
          </cell>
          <cell r="I8502" t="str">
            <v>ENTREGADO</v>
          </cell>
          <cell r="J8502">
            <v>44965</v>
          </cell>
          <cell r="K8502" t="str">
            <v>GERMAN GUSTAVO VELOZ ANATOA(S)</v>
          </cell>
          <cell r="L8502" t="str">
            <v>AV GALO PLAZA VIA ZULETA GRUPO DE CABALLERIA N.36 VILLA 11 IBARRA / ESPERANZA ESPERANZA 100114 IMBABURA</v>
          </cell>
        </row>
        <row r="8503">
          <cell r="A8503" t="str">
            <v>98855814</v>
          </cell>
          <cell r="B8503">
            <v>507204</v>
          </cell>
          <cell r="C8503" t="str">
            <v>98855814</v>
          </cell>
          <cell r="D8503" t="str">
            <v>HYCITE</v>
          </cell>
          <cell r="E8503" t="str">
            <v>DESPACHO</v>
          </cell>
          <cell r="F8503" t="str">
            <v>NORMAL</v>
          </cell>
          <cell r="G8503" t="str">
            <v>ITQ6102</v>
          </cell>
          <cell r="H8503">
            <v>44957</v>
          </cell>
          <cell r="I8503" t="str">
            <v>ENTREGADO</v>
          </cell>
          <cell r="J8503">
            <v>44958</v>
          </cell>
          <cell r="K8503" t="str">
            <v>NATASHA SANCHEZ</v>
          </cell>
          <cell r="L8503" t="str">
            <v>MARTIN OCHOA Y PASAJE N59B A 2 CUADRAS DEL COLEGIO LUCIANO ANDRADE QUITO //COCHAPAMBA COCHAPAMBA 170528 PICHINCHA</v>
          </cell>
        </row>
        <row r="8504">
          <cell r="A8504" t="str">
            <v>98859851</v>
          </cell>
          <cell r="B8504">
            <v>507205</v>
          </cell>
          <cell r="C8504" t="str">
            <v>98859851</v>
          </cell>
          <cell r="D8504" t="str">
            <v>HYCITE</v>
          </cell>
          <cell r="E8504" t="str">
            <v>DESPACHO</v>
          </cell>
          <cell r="F8504" t="str">
            <v>NORMAL</v>
          </cell>
          <cell r="G8504" t="str">
            <v>031002004225357</v>
          </cell>
          <cell r="H8504">
            <v>44957</v>
          </cell>
          <cell r="I8504" t="str">
            <v>ENTREGADO</v>
          </cell>
          <cell r="J8504">
            <v>44964</v>
          </cell>
          <cell r="K8504" t="str">
            <v>TATIANA AGUINDA</v>
          </cell>
          <cell r="L8504" t="str">
            <v>VIA RUCUYACTA/ COMUNIDAD KICHIA VENTURA SANDIA/ COMUNIDAD KICHIA ARCHIDONA / NORTE ARCHIDONA 105103 NAPO</v>
          </cell>
        </row>
        <row r="8505">
          <cell r="A8505" t="str">
            <v>98860271</v>
          </cell>
          <cell r="B8505">
            <v>507206</v>
          </cell>
          <cell r="C8505" t="str">
            <v>98860271</v>
          </cell>
          <cell r="D8505" t="str">
            <v>HYCITE</v>
          </cell>
          <cell r="E8505" t="str">
            <v>DESPACHO</v>
          </cell>
          <cell r="F8505" t="str">
            <v>NORMAL</v>
          </cell>
          <cell r="G8505" t="str">
            <v>ITQ6103</v>
          </cell>
          <cell r="H8505">
            <v>44957</v>
          </cell>
          <cell r="I8505" t="str">
            <v>ENTREGADO</v>
          </cell>
          <cell r="J8505">
            <v>44958</v>
          </cell>
          <cell r="K8505" t="str">
            <v>NICOLE PEREZ</v>
          </cell>
          <cell r="L8505" t="str">
            <v>ISAC BARRERA E6-243 Y PIO JARAMILLO A 20 MTS DEL PARQUE LA VICTORIA QUITO//LA KENEDI KENNEDY 170138 PICHINCHA</v>
          </cell>
        </row>
        <row r="8506">
          <cell r="A8506" t="str">
            <v>98860427</v>
          </cell>
          <cell r="B8506">
            <v>507207</v>
          </cell>
          <cell r="C8506" t="str">
            <v>98860427</v>
          </cell>
          <cell r="D8506" t="str">
            <v>HYCITE</v>
          </cell>
          <cell r="E8506" t="str">
            <v>DESPACHO</v>
          </cell>
          <cell r="F8506" t="str">
            <v>NORMAL</v>
          </cell>
          <cell r="G8506" t="str">
            <v>031002004225358</v>
          </cell>
          <cell r="H8506">
            <v>44957</v>
          </cell>
          <cell r="I8506" t="str">
            <v>ENTREGADO</v>
          </cell>
          <cell r="J8506">
            <v>44960</v>
          </cell>
          <cell r="K8506" t="str">
            <v>FLOR GIRALDO</v>
          </cell>
          <cell r="L8506" t="str">
            <v>AV HECTOR AGUAVIL CS 07 COJ. SAN INGNACIO AL LADO DIARIO CENTRO SANTO DOMINGO // ZARACAY 230108 SANTO DOMINGO</v>
          </cell>
        </row>
        <row r="8507">
          <cell r="A8507" t="str">
            <v>98860554</v>
          </cell>
          <cell r="B8507">
            <v>507208</v>
          </cell>
          <cell r="C8507" t="str">
            <v>98860554</v>
          </cell>
          <cell r="D8507" t="str">
            <v>HYCITE</v>
          </cell>
          <cell r="E8507" t="str">
            <v>DESPACHO</v>
          </cell>
          <cell r="F8507" t="str">
            <v>NORMAL</v>
          </cell>
          <cell r="G8507" t="str">
            <v>ITQ6104</v>
          </cell>
          <cell r="H8507">
            <v>44957</v>
          </cell>
          <cell r="I8507" t="str">
            <v>ENTREGADO</v>
          </cell>
          <cell r="J8507">
            <v>44959</v>
          </cell>
          <cell r="K8507" t="str">
            <v>VIRGILIO MERO</v>
          </cell>
          <cell r="L8507" t="str">
            <v>CARLOS MANTILLA Y PASAJE BUENOS AIRES CONJUNTO CATAL 1 CASA 54 QUITO // SAN JOSE MORAN CALDERON (CARAPUNGO) 170206 PICHINCHA</v>
          </cell>
        </row>
        <row r="8508">
          <cell r="A8508" t="str">
            <v>98860631</v>
          </cell>
          <cell r="B8508">
            <v>507209</v>
          </cell>
          <cell r="C8508" t="str">
            <v>98860631</v>
          </cell>
          <cell r="D8508" t="str">
            <v>HYCITE</v>
          </cell>
          <cell r="E8508" t="str">
            <v>DESPACHO</v>
          </cell>
          <cell r="F8508" t="str">
            <v>NORMAL</v>
          </cell>
          <cell r="G8508" t="str">
            <v>ITQ6105</v>
          </cell>
          <cell r="H8508">
            <v>44957</v>
          </cell>
          <cell r="I8508" t="str">
            <v>ENTREGADO</v>
          </cell>
          <cell r="J8508">
            <v>44958</v>
          </cell>
          <cell r="K8508" t="str">
            <v>GLORIA FABARA</v>
          </cell>
          <cell r="L8508" t="str">
            <v>MEXICO N17-98 Y BOGOTA, DIAGONAL A LA IGLESIA DEL PERPETUO SOCORRO QUITO // SAN JUAN SAN JUAN 170402 PICHINCHA</v>
          </cell>
        </row>
        <row r="8509">
          <cell r="A8509" t="str">
            <v>98862931</v>
          </cell>
          <cell r="B8509">
            <v>507210</v>
          </cell>
          <cell r="C8509" t="str">
            <v>98862931</v>
          </cell>
          <cell r="D8509" t="str">
            <v>HYCITE</v>
          </cell>
          <cell r="E8509" t="str">
            <v>DESPACHO</v>
          </cell>
          <cell r="F8509" t="str">
            <v>NORMAL</v>
          </cell>
          <cell r="G8509" t="str">
            <v>031002004225359</v>
          </cell>
          <cell r="H8509">
            <v>44957</v>
          </cell>
          <cell r="I8509" t="str">
            <v>ENTREGADO</v>
          </cell>
          <cell r="J8509">
            <v>44958</v>
          </cell>
          <cell r="K8509" t="str">
            <v>ANDREA FLORES</v>
          </cell>
          <cell r="L8509" t="str">
            <v>ATAHUALPA Y ELOY ALFARO GRUPO DE ARTILLERIA ATAHUALPA SALINAS//CHIPIPE SALINAS 240209 SANTA ELENA</v>
          </cell>
        </row>
        <row r="8510">
          <cell r="A8510" t="str">
            <v>98863000</v>
          </cell>
          <cell r="B8510">
            <v>507211</v>
          </cell>
          <cell r="C8510" t="str">
            <v>98863000</v>
          </cell>
          <cell r="D8510" t="str">
            <v>HYCITE</v>
          </cell>
          <cell r="E8510" t="str">
            <v>DESPACHO</v>
          </cell>
          <cell r="F8510" t="str">
            <v>NORMAL</v>
          </cell>
          <cell r="G8510" t="str">
            <v>ITG6106</v>
          </cell>
          <cell r="H8510">
            <v>44957</v>
          </cell>
          <cell r="I8510" t="str">
            <v>ENTREGADO</v>
          </cell>
          <cell r="J8510">
            <v>44958</v>
          </cell>
          <cell r="K8510" t="str">
            <v>MONICA QUIROZ</v>
          </cell>
          <cell r="L8510" t="str">
            <v>VERGELES 1428 SL 04 2PISO IGLESIA CATOLICA SIN PINTAR GUAYAQUIL//NORTE TARQUI 090150 GUAYAS</v>
          </cell>
        </row>
        <row r="8511">
          <cell r="A8511" t="str">
            <v>98864741</v>
          </cell>
          <cell r="B8511">
            <v>507212</v>
          </cell>
          <cell r="C8511" t="str">
            <v>98864741</v>
          </cell>
          <cell r="D8511" t="str">
            <v>HYCITE</v>
          </cell>
          <cell r="E8511" t="str">
            <v>DESPACHO</v>
          </cell>
          <cell r="F8511" t="str">
            <v>NORMAL</v>
          </cell>
          <cell r="G8511" t="str">
            <v>ITQ6107</v>
          </cell>
          <cell r="H8511">
            <v>44957</v>
          </cell>
          <cell r="I8511" t="str">
            <v>ENTREGADO</v>
          </cell>
          <cell r="J8511">
            <v>44958</v>
          </cell>
          <cell r="K8511" t="str">
            <v>EVELYN JIMENEZ</v>
          </cell>
          <cell r="L8511" t="str">
            <v>LUIS CADENA 75 S/N Y RAMIRO JACOME PUENTE 3 QUITO / PUENTE 3 CONOCOTO 170806 PICHINCHA</v>
          </cell>
        </row>
        <row r="8512">
          <cell r="A8512" t="str">
            <v>98864742</v>
          </cell>
          <cell r="B8512">
            <v>507213</v>
          </cell>
          <cell r="C8512" t="str">
            <v>98864742</v>
          </cell>
          <cell r="D8512" t="str">
            <v>HYCITE</v>
          </cell>
          <cell r="E8512" t="str">
            <v>DESPACHO</v>
          </cell>
          <cell r="F8512" t="str">
            <v>NORMAL</v>
          </cell>
          <cell r="G8512" t="str">
            <v>031002004225360</v>
          </cell>
          <cell r="H8512">
            <v>44957</v>
          </cell>
          <cell r="I8512" t="str">
            <v>ENTREGADO</v>
          </cell>
          <cell r="J8512">
            <v>44964</v>
          </cell>
          <cell r="K8512" t="str">
            <v>ROQUE AGUINDA</v>
          </cell>
          <cell r="L8512" t="str">
            <v>VIA RUCUYAETA A LADO DEL VIVERO LA FORESTAL VENTURA JANDIA ARCHIDONA / ESTE ARCHIDONA 105103 NAPO</v>
          </cell>
        </row>
        <row r="8513">
          <cell r="A8513" t="str">
            <v>98865269</v>
          </cell>
          <cell r="B8513">
            <v>507214</v>
          </cell>
          <cell r="C8513" t="str">
            <v>98865269</v>
          </cell>
          <cell r="D8513" t="str">
            <v>HYCITE</v>
          </cell>
          <cell r="E8513" t="str">
            <v>DESPACHO</v>
          </cell>
          <cell r="F8513" t="str">
            <v>NORMAL</v>
          </cell>
          <cell r="G8513" t="str">
            <v>ITQ6108</v>
          </cell>
          <cell r="H8513">
            <v>44957</v>
          </cell>
          <cell r="I8513" t="str">
            <v>ENTREGADO</v>
          </cell>
          <cell r="J8513">
            <v>44958</v>
          </cell>
          <cell r="K8513" t="str">
            <v>LUIS MONTERO</v>
          </cell>
          <cell r="L8513" t="str">
            <v>LOS CIPRESES (CONJUNTO VILLA DE LA PAMPA PORTON VERDE CASA NO 9 QUITO//URBANIZACION LA PAMPA POMASQUI 170308 PICHINCHA</v>
          </cell>
        </row>
        <row r="8514">
          <cell r="A8514" t="str">
            <v>98865592</v>
          </cell>
          <cell r="B8514">
            <v>507215</v>
          </cell>
          <cell r="C8514" t="str">
            <v>98865592</v>
          </cell>
          <cell r="D8514" t="str">
            <v>HYCITE</v>
          </cell>
          <cell r="E8514" t="str">
            <v>DESPACHO</v>
          </cell>
          <cell r="F8514" t="str">
            <v>NORMAL</v>
          </cell>
          <cell r="G8514" t="str">
            <v>ITQ6109</v>
          </cell>
          <cell r="H8514">
            <v>44957</v>
          </cell>
          <cell r="I8514" t="str">
            <v>ENTREGADO</v>
          </cell>
          <cell r="J8514">
            <v>44958</v>
          </cell>
          <cell r="K8514" t="str">
            <v>KAMILA LOPEZ</v>
          </cell>
          <cell r="L8514" t="str">
            <v>ISIDRO AYURA LOTE 6 Y PASAJE NOGALES DIAGONAL RESTAURANTE EL VIJEO REFUGIO QUITO // BARRIO SAN MIGUEL CONOCOTO 170805 PICHINCHA</v>
          </cell>
        </row>
        <row r="8515">
          <cell r="A8515" t="str">
            <v>98865987</v>
          </cell>
          <cell r="B8515">
            <v>507216</v>
          </cell>
          <cell r="C8515" t="str">
            <v>98865987</v>
          </cell>
          <cell r="D8515" t="str">
            <v>HYCITE</v>
          </cell>
          <cell r="E8515" t="str">
            <v>DESPACHO</v>
          </cell>
          <cell r="F8515" t="str">
            <v>NORMAL</v>
          </cell>
          <cell r="G8515" t="str">
            <v>ITQ6110</v>
          </cell>
          <cell r="H8515">
            <v>44957</v>
          </cell>
          <cell r="I8515" t="str">
            <v>ENTREGADO</v>
          </cell>
          <cell r="J8515">
            <v>44958</v>
          </cell>
          <cell r="K8515" t="str">
            <v>DIEGO QUELAL</v>
          </cell>
          <cell r="L8515" t="str">
            <v>CALLE PRINCIPAL E14 Y S8H, EDIF 3 PISOS COLOR BLANCO CON UNA TIENDA QUITO // SAN PATRICIO PUENGASI 170145 PICHINCHA</v>
          </cell>
        </row>
        <row r="8516">
          <cell r="A8516" t="str">
            <v>98868643</v>
          </cell>
          <cell r="B8516">
            <v>507217</v>
          </cell>
          <cell r="C8516" t="str">
            <v>98868643</v>
          </cell>
          <cell r="D8516" t="str">
            <v>HYCITE</v>
          </cell>
          <cell r="E8516" t="str">
            <v>DESPACHO</v>
          </cell>
          <cell r="F8516" t="str">
            <v>NORMAL</v>
          </cell>
          <cell r="G8516" t="str">
            <v>031002004225361</v>
          </cell>
          <cell r="H8516">
            <v>44957</v>
          </cell>
          <cell r="I8516" t="str">
            <v>ENTREGADO</v>
          </cell>
          <cell r="J8516">
            <v>44958</v>
          </cell>
          <cell r="K8516" t="str">
            <v>SANDY GARCIA</v>
          </cell>
          <cell r="L8516" t="str">
            <v>URB ORO CITY 3 MZ CV 1 Y AV 25 DE JUNIO URB ORO CITY 3 MZ CV 1 Y AV 25 DE JUNIO MACHALA / 25 DE JUNIO LA PROVIDENCIA 070218 EL ORO</v>
          </cell>
        </row>
        <row r="8517">
          <cell r="A8517" t="str">
            <v>98874969</v>
          </cell>
          <cell r="B8517">
            <v>507218</v>
          </cell>
          <cell r="C8517" t="str">
            <v>98874969</v>
          </cell>
          <cell r="D8517" t="str">
            <v>HYCITE</v>
          </cell>
          <cell r="E8517" t="str">
            <v>DESPACHO</v>
          </cell>
          <cell r="F8517" t="str">
            <v>NORMAL</v>
          </cell>
          <cell r="G8517" t="str">
            <v>031002004226299</v>
          </cell>
          <cell r="H8517">
            <v>44957</v>
          </cell>
          <cell r="I8517" t="str">
            <v>ENTREGADO</v>
          </cell>
          <cell r="J8517">
            <v>44964</v>
          </cell>
          <cell r="K8517" t="str">
            <v>ELSA QUINCHE</v>
          </cell>
          <cell r="L8517" t="str">
            <v>BARRIO ALBORADA PUEBLA TEGUSIGALPA LOJA / ALBORADA SUCRE 110102 LOJA</v>
          </cell>
        </row>
        <row r="8518">
          <cell r="A8518" t="str">
            <v>98874980</v>
          </cell>
          <cell r="B8518">
            <v>507219</v>
          </cell>
          <cell r="C8518" t="str">
            <v>98874980</v>
          </cell>
          <cell r="D8518" t="str">
            <v>HYCITE</v>
          </cell>
          <cell r="E8518" t="str">
            <v>DESPACHO</v>
          </cell>
          <cell r="F8518" t="str">
            <v>NORMAL</v>
          </cell>
          <cell r="G8518" t="str">
            <v>ITQ6111</v>
          </cell>
          <cell r="H8518">
            <v>44957</v>
          </cell>
          <cell r="I8518" t="str">
            <v>ENTREGADO</v>
          </cell>
          <cell r="J8518">
            <v>44959</v>
          </cell>
          <cell r="K8518" t="str">
            <v>GABRIELA RAMIREZ</v>
          </cell>
          <cell r="L8518" t="str">
            <v>CONJUNTO DE LOS GUABOS N-47-68 Y AV EL INCA TALLER MECANICO HEAVY GLASS QUITO / EL INCA SAN ISIDRO DEL INCA 170502 PICHINCHA</v>
          </cell>
        </row>
        <row r="8519">
          <cell r="A8519" t="str">
            <v>98877478</v>
          </cell>
          <cell r="B8519">
            <v>507220</v>
          </cell>
          <cell r="C8519" t="str">
            <v>98877478</v>
          </cell>
          <cell r="D8519" t="str">
            <v>HYCITE</v>
          </cell>
          <cell r="E8519" t="str">
            <v>DESPACHO</v>
          </cell>
          <cell r="F8519" t="str">
            <v>NORMAL</v>
          </cell>
          <cell r="G8519" t="str">
            <v>031002004225363</v>
          </cell>
          <cell r="H8519">
            <v>44957</v>
          </cell>
          <cell r="I8519" t="str">
            <v>ENTREGADO</v>
          </cell>
          <cell r="J8519">
            <v>44958</v>
          </cell>
          <cell r="K8519" t="str">
            <v>MARCIA Y GAVILANEZ</v>
          </cell>
          <cell r="L8519" t="str">
            <v>PASAJE LARA 3 Y EL ORO   5 DE AGOSTO 080112 ESMERALDAS</v>
          </cell>
        </row>
        <row r="8520">
          <cell r="A8520" t="str">
            <v>98878960</v>
          </cell>
          <cell r="B8520">
            <v>507221</v>
          </cell>
          <cell r="C8520" t="str">
            <v>98878960</v>
          </cell>
          <cell r="D8520" t="str">
            <v>HYCITE</v>
          </cell>
          <cell r="E8520" t="str">
            <v>DESPACHO</v>
          </cell>
          <cell r="F8520" t="str">
            <v>NORMAL</v>
          </cell>
          <cell r="G8520" t="str">
            <v>ITQ6112</v>
          </cell>
          <cell r="H8520">
            <v>44957</v>
          </cell>
          <cell r="I8520" t="str">
            <v>ENTREGADO</v>
          </cell>
          <cell r="J8520">
            <v>44958</v>
          </cell>
          <cell r="K8520" t="str">
            <v>JULIA VASQUEZ</v>
          </cell>
          <cell r="L8520" t="str">
            <v>N16 N49-163 CUARTA TRANSVERSAL DE LOS OLIVOS QUITO // BUENOS AIRES SAN ISIDRO DEL INCA 170149 PICHINCHA</v>
          </cell>
        </row>
        <row r="8521">
          <cell r="A8521" t="str">
            <v>98879579</v>
          </cell>
          <cell r="B8521">
            <v>507222</v>
          </cell>
          <cell r="C8521" t="str">
            <v>98879579</v>
          </cell>
          <cell r="D8521" t="str">
            <v>HYCITE</v>
          </cell>
          <cell r="E8521" t="str">
            <v>DESPACHO</v>
          </cell>
          <cell r="F8521" t="str">
            <v>NORMAL</v>
          </cell>
          <cell r="G8521" t="str">
            <v>ITQ6113</v>
          </cell>
          <cell r="H8521">
            <v>44957</v>
          </cell>
          <cell r="I8521" t="str">
            <v>ENTREGADO</v>
          </cell>
          <cell r="J8521">
            <v>44958</v>
          </cell>
          <cell r="K8521" t="str">
            <v>ELVA GOMEZ DE LA TORRE</v>
          </cell>
          <cell r="L8521" t="str">
            <v>AV REPUBLICA DEL SALVADOR Y PORTUGAL EDIFICIO PLAZA REAL DPTO 303 PISO 3 QUITO / INAQUITO INAQUITO 170505 PICHINCHA</v>
          </cell>
        </row>
        <row r="8522">
          <cell r="A8522" t="str">
            <v>98880250</v>
          </cell>
          <cell r="B8522">
            <v>507223</v>
          </cell>
          <cell r="C8522" t="str">
            <v>98880250</v>
          </cell>
          <cell r="D8522" t="str">
            <v>HYCITE</v>
          </cell>
          <cell r="E8522" t="str">
            <v>DESPACHO</v>
          </cell>
          <cell r="F8522" t="str">
            <v>NORMAL</v>
          </cell>
          <cell r="G8522" t="str">
            <v>031002004225364</v>
          </cell>
          <cell r="H8522">
            <v>44957</v>
          </cell>
          <cell r="I8522" t="str">
            <v>ENTREGADO</v>
          </cell>
          <cell r="J8522">
            <v>44959</v>
          </cell>
          <cell r="K8522" t="str">
            <v>EDISON JOFRE CONSTANTE VILLALVA(S)</v>
          </cell>
          <cell r="L8522" t="str">
            <v>CL RODRIGO VELA Y BENJAMIN CARRION #54 CS DE 3 PS COLOR CREMA PORTON BLANCO AMBATO-LA ALBORADA HUACHI LORETO 180103 TUNGURAHUA</v>
          </cell>
        </row>
        <row r="8523">
          <cell r="A8523" t="str">
            <v>18779</v>
          </cell>
          <cell r="B8523">
            <v>507174</v>
          </cell>
          <cell r="C8523" t="str">
            <v>18779</v>
          </cell>
          <cell r="D8523" t="str">
            <v>MDELIVERY</v>
          </cell>
          <cell r="E8523" t="str">
            <v>DESPACHO</v>
          </cell>
          <cell r="F8523" t="str">
            <v>NORMAL</v>
          </cell>
          <cell r="G8523" t="str">
            <v>FT83264</v>
          </cell>
          <cell r="H8523">
            <v>44957</v>
          </cell>
          <cell r="I8523" t="str">
            <v>ENTREGADO</v>
          </cell>
          <cell r="J8523">
            <v>44959</v>
          </cell>
          <cell r="K8523" t="str">
            <v>JHON ISAIAS  COELLO VILLACIS</v>
          </cell>
          <cell r="L8523" t="str">
            <v>CARBO CONCEPCION AV ALEJO LASCANO  SN CALLE RIOBAMBA</v>
          </cell>
        </row>
        <row r="8524">
          <cell r="A8524" t="str">
            <v>18800</v>
          </cell>
          <cell r="B8524">
            <v>507175</v>
          </cell>
          <cell r="C8524" t="str">
            <v>18800</v>
          </cell>
          <cell r="D8524" t="str">
            <v>MDELIVERY</v>
          </cell>
          <cell r="E8524" t="str">
            <v>DESPACHO</v>
          </cell>
          <cell r="F8524" t="str">
            <v>NORMAL</v>
          </cell>
          <cell r="G8524" t="str">
            <v>FT83286</v>
          </cell>
          <cell r="H8524">
            <v>44957</v>
          </cell>
          <cell r="I8524" t="str">
            <v>ENTREGADO</v>
          </cell>
          <cell r="J8524">
            <v>44958</v>
          </cell>
          <cell r="K8524" t="str">
            <v>ESTEFANNY ANTONELA ANTONELA PAREDES VACA</v>
          </cell>
          <cell r="L8524" t="str">
            <v>CALLE SINCHOLAGUA SN CALLE MARISCAL SUCRE</v>
          </cell>
        </row>
        <row r="8525">
          <cell r="A8525" t="str">
            <v>18831</v>
          </cell>
          <cell r="B8525">
            <v>507176</v>
          </cell>
          <cell r="C8525" t="str">
            <v>18831</v>
          </cell>
          <cell r="D8525" t="str">
            <v>MDELIVERY</v>
          </cell>
          <cell r="E8525" t="str">
            <v>DESPACHO</v>
          </cell>
          <cell r="F8525" t="str">
            <v>NORMAL</v>
          </cell>
          <cell r="G8525" t="str">
            <v>031080000018831</v>
          </cell>
          <cell r="H8525">
            <v>44957</v>
          </cell>
          <cell r="I8525" t="str">
            <v>ENTREGADO</v>
          </cell>
          <cell r="J8525">
            <v>44958</v>
          </cell>
          <cell r="K8525" t="str">
            <v>ALEXANDER ANIBAL FARIAS CUNALATA</v>
          </cell>
          <cell r="L8525" t="str">
            <v>DURAN       AV 16 DE OCTUBRE  SN CALLE LOJA</v>
          </cell>
        </row>
        <row r="8526">
          <cell r="A8526" t="str">
            <v>19173</v>
          </cell>
          <cell r="B8526">
            <v>507177</v>
          </cell>
          <cell r="C8526" t="str">
            <v>19173</v>
          </cell>
          <cell r="D8526" t="str">
            <v>MDELIVERY</v>
          </cell>
          <cell r="E8526" t="str">
            <v>DESPACHO</v>
          </cell>
          <cell r="F8526" t="str">
            <v>NORMAL</v>
          </cell>
          <cell r="G8526" t="str">
            <v>FT83262</v>
          </cell>
          <cell r="H8526">
            <v>44957</v>
          </cell>
          <cell r="I8526" t="str">
            <v>ENTREGADO</v>
          </cell>
          <cell r="J8526">
            <v>44958</v>
          </cell>
          <cell r="K8526" t="str">
            <v>HELLEN SAMANTHA MORIEL CHUNGA</v>
          </cell>
          <cell r="L8526" t="str">
            <v>PEDRO CARBO CALLE FRANCISCO PAULA DE ICAZA 115 Y PANAMA</v>
          </cell>
        </row>
        <row r="8527">
          <cell r="A8527" t="str">
            <v>19315</v>
          </cell>
          <cell r="B8527">
            <v>507179</v>
          </cell>
          <cell r="C8527" t="str">
            <v>19315</v>
          </cell>
          <cell r="D8527" t="str">
            <v>MDELIVERY</v>
          </cell>
          <cell r="E8527" t="str">
            <v>DESPACHO</v>
          </cell>
          <cell r="F8527" t="str">
            <v>NORMAL</v>
          </cell>
          <cell r="G8527" t="str">
            <v>031080000019315</v>
          </cell>
          <cell r="H8527">
            <v>44957</v>
          </cell>
          <cell r="I8527" t="str">
            <v>ENTREGADO</v>
          </cell>
          <cell r="J8527">
            <v>44965</v>
          </cell>
          <cell r="K8527" t="str">
            <v>JORGE ENRIQUE BONOZO OCHOA</v>
          </cell>
          <cell r="L8527" t="str">
            <v>BALZAR CALLE AV AMAZONAS SN Y AV DEL ESTUDIANTE</v>
          </cell>
        </row>
        <row r="8528">
          <cell r="A8528" t="str">
            <v>19374</v>
          </cell>
          <cell r="B8528">
            <v>507180</v>
          </cell>
          <cell r="C8528" t="str">
            <v>19374</v>
          </cell>
          <cell r="D8528" t="str">
            <v>MDELIVERY</v>
          </cell>
          <cell r="E8528" t="str">
            <v>DESPACHO</v>
          </cell>
          <cell r="F8528" t="str">
            <v>NORMAL</v>
          </cell>
          <cell r="G8528" t="str">
            <v>031080000019374</v>
          </cell>
          <cell r="H8528">
            <v>44957</v>
          </cell>
          <cell r="I8528" t="str">
            <v>ENTREGADO</v>
          </cell>
          <cell r="J8528">
            <v>44958</v>
          </cell>
          <cell r="K8528" t="str">
            <v>FABRICIO ALFONSO NIETO CEPEDA</v>
          </cell>
          <cell r="L8528" t="str">
            <v>ATOCHA CALLE AV LOS GUAYTAMBOS 1319 Y LAS CEREZAS</v>
          </cell>
        </row>
        <row r="8529">
          <cell r="A8529" t="str">
            <v>19413</v>
          </cell>
          <cell r="B8529">
            <v>507181</v>
          </cell>
          <cell r="C8529" t="str">
            <v>19413</v>
          </cell>
          <cell r="D8529" t="str">
            <v>MDELIVERY</v>
          </cell>
          <cell r="E8529" t="str">
            <v>DESPACHO</v>
          </cell>
          <cell r="F8529" t="str">
            <v>NORMAL</v>
          </cell>
          <cell r="G8529" t="str">
            <v>FT83280</v>
          </cell>
          <cell r="H8529">
            <v>44957</v>
          </cell>
          <cell r="I8529" t="str">
            <v>ENTREGADO</v>
          </cell>
          <cell r="J8529">
            <v>44960</v>
          </cell>
          <cell r="K8529" t="str">
            <v>KEVIN FABIAN MARIN CASANOVA</v>
          </cell>
          <cell r="L8529" t="str">
            <v>GUAMANI   CALLE S46D  CASA 101 CALLE QUILLA NAN</v>
          </cell>
        </row>
        <row r="8530">
          <cell r="A8530" t="str">
            <v>19425</v>
          </cell>
          <cell r="B8530">
            <v>507182</v>
          </cell>
          <cell r="C8530" t="str">
            <v>19425</v>
          </cell>
          <cell r="D8530" t="str">
            <v>MDELIVERY</v>
          </cell>
          <cell r="E8530" t="str">
            <v>DESPACHO</v>
          </cell>
          <cell r="F8530" t="str">
            <v>NORMAL</v>
          </cell>
          <cell r="G8530" t="str">
            <v>FT83258</v>
          </cell>
          <cell r="H8530">
            <v>44957</v>
          </cell>
          <cell r="I8530" t="str">
            <v>ENTREGADO</v>
          </cell>
          <cell r="J8530">
            <v>44959</v>
          </cell>
          <cell r="K8530" t="str">
            <v>JOSUE DAVID FRAY MARTINEZ</v>
          </cell>
          <cell r="L8530" t="str">
            <v>SUCRE  AV  JOSE MASCOTE  19 36 ENTRE AYACUCHO Y PEDRO PABLO GOMEZ</v>
          </cell>
        </row>
        <row r="8531">
          <cell r="A8531" t="str">
            <v>4843769_1</v>
          </cell>
          <cell r="B8531">
            <v>507183</v>
          </cell>
          <cell r="C8531" t="str">
            <v>4843769_1</v>
          </cell>
          <cell r="D8531" t="str">
            <v>MDELIVERY</v>
          </cell>
          <cell r="E8531" t="str">
            <v>DESPACHO</v>
          </cell>
          <cell r="F8531" t="str">
            <v>NORMAL</v>
          </cell>
          <cell r="G8531" t="str">
            <v>FT83287</v>
          </cell>
          <cell r="H8531">
            <v>44957</v>
          </cell>
          <cell r="I8531" t="str">
            <v>DEVOLUCION_EN_PROCESO</v>
          </cell>
          <cell r="J8531">
            <v>44960</v>
          </cell>
          <cell r="K8531" t="str">
            <v>TUPIZA SILVA MARIANO ALEXANDER</v>
          </cell>
          <cell r="L8531" t="str">
            <v>GUAMANI CALLE E 7  MZ S38 50  CALLE S38 SECTOR BEATEREO ALTO BARRIO PROMEJORAS ESTA A 1 CUADRA DE LA CASA BARRIAL BEATEREO ALTO ES UNA CASA 1 PISO SIN PINTAR DE BLOQUE Y ZINC</v>
          </cell>
        </row>
        <row r="8532">
          <cell r="A8532" t="str">
            <v>4864722_1</v>
          </cell>
          <cell r="B8532">
            <v>507184</v>
          </cell>
          <cell r="C8532" t="str">
            <v>4864722_1</v>
          </cell>
          <cell r="D8532" t="str">
            <v>MDELIVERY</v>
          </cell>
          <cell r="E8532" t="str">
            <v>DESPACHO</v>
          </cell>
          <cell r="F8532" t="str">
            <v>NORMAL</v>
          </cell>
          <cell r="G8532" t="str">
            <v>031080486472212</v>
          </cell>
          <cell r="H8532">
            <v>44957</v>
          </cell>
          <cell r="I8532" t="str">
            <v>ENTREGADO</v>
          </cell>
          <cell r="J8532">
            <v>44958</v>
          </cell>
          <cell r="K8532" t="str">
            <v>LOOR MENDOZA JUNIOR ANTONIO</v>
          </cell>
          <cell r="L8532" t="str">
            <v>JUNIN VIA JUNIN  KM 2 Y MEDIO  - PECHICHAL ATRAS DE GASOLINERA JUNIN ENTREGA EMPRESA AVIPECHICHAL LLAMAR AL CLIENTE</v>
          </cell>
        </row>
        <row r="8533">
          <cell r="A8533" t="str">
            <v>4871489</v>
          </cell>
          <cell r="B8533">
            <v>507185</v>
          </cell>
          <cell r="C8533" t="str">
            <v>4871489</v>
          </cell>
          <cell r="D8533" t="str">
            <v>MDELIVERY</v>
          </cell>
          <cell r="E8533" t="str">
            <v>DESPACHO</v>
          </cell>
          <cell r="F8533" t="str">
            <v>NORMAL</v>
          </cell>
          <cell r="G8533" t="str">
            <v>031080004871489</v>
          </cell>
          <cell r="H8533">
            <v>44957</v>
          </cell>
          <cell r="I8533" t="str">
            <v>ENTREGADO</v>
          </cell>
          <cell r="J8533">
            <v>44958</v>
          </cell>
          <cell r="K8533" t="str">
            <v>GARCIA CARRENO NANCY ISABEL</v>
          </cell>
          <cell r="L8533" t="str">
            <v>ELOY ALFARO    CDLA LOS ALGARROBOS  MZ A  SOLAR 19 AV MANUEL DIAZ GRANADOS</v>
          </cell>
        </row>
        <row r="8534">
          <cell r="A8534" t="str">
            <v>4873483</v>
          </cell>
          <cell r="B8534">
            <v>507186</v>
          </cell>
          <cell r="C8534" t="str">
            <v>4873483</v>
          </cell>
          <cell r="D8534" t="str">
            <v>MDELIVERY</v>
          </cell>
          <cell r="E8534" t="str">
            <v>DESPACHO</v>
          </cell>
          <cell r="F8534" t="str">
            <v>DERIVADO PICK UP</v>
          </cell>
          <cell r="G8534" t="str">
            <v>031080004873483</v>
          </cell>
          <cell r="H8534">
            <v>44957</v>
          </cell>
          <cell r="I8534" t="str">
            <v>ENTREGADO</v>
          </cell>
          <cell r="J8534">
            <v>44966</v>
          </cell>
          <cell r="K8534" t="str">
            <v>JAIME GUSTAVO FRANCO CARDENAS</v>
          </cell>
          <cell r="L8534" t="str">
            <v>OFICINA TRAMACO SANTA LEONOR</v>
          </cell>
        </row>
        <row r="8535">
          <cell r="A8535" t="str">
            <v>4876752</v>
          </cell>
          <cell r="B8535">
            <v>507187</v>
          </cell>
          <cell r="C8535" t="str">
            <v>4876752</v>
          </cell>
          <cell r="D8535" t="str">
            <v>MDELIVERY</v>
          </cell>
          <cell r="E8535" t="str">
            <v>DESPACHO</v>
          </cell>
          <cell r="F8535" t="str">
            <v>NORMAL</v>
          </cell>
          <cell r="G8535" t="str">
            <v>FT83282</v>
          </cell>
          <cell r="H8535">
            <v>44957</v>
          </cell>
          <cell r="I8535" t="str">
            <v>ENTREGADO</v>
          </cell>
          <cell r="J8535">
            <v>44958</v>
          </cell>
          <cell r="K8535" t="str">
            <v>PAREDES VALENZUELA MIRIAN ELIZABETH</v>
          </cell>
          <cell r="L8535" t="str">
            <v>CHILIBULO CALLE OLLARI  OE 6 119  Y MILLER</v>
          </cell>
        </row>
        <row r="8536">
          <cell r="A8536" t="str">
            <v>4876786</v>
          </cell>
          <cell r="B8536">
            <v>507188</v>
          </cell>
          <cell r="C8536" t="str">
            <v>4876786</v>
          </cell>
          <cell r="D8536" t="str">
            <v>MDELIVERY</v>
          </cell>
          <cell r="E8536" t="str">
            <v>DESPACHO</v>
          </cell>
          <cell r="F8536" t="str">
            <v>NORMAL</v>
          </cell>
          <cell r="G8536" t="str">
            <v>031080004876786</v>
          </cell>
          <cell r="H8536">
            <v>44957</v>
          </cell>
          <cell r="I8536" t="str">
            <v>ENTREGADO</v>
          </cell>
          <cell r="J8536">
            <v>44973</v>
          </cell>
          <cell r="K8536" t="str">
            <v>JOSSELYN ANCHUNDIA</v>
          </cell>
          <cell r="L8536" t="str">
            <v>MONTECRISTI CALLE 1 DE ENERO  SN ENTRE CALLE 2 Y 15 DE AGOSTO</v>
          </cell>
        </row>
        <row r="8537">
          <cell r="A8537" t="str">
            <v>4877450</v>
          </cell>
          <cell r="B8537">
            <v>507190</v>
          </cell>
          <cell r="C8537" t="str">
            <v>4877450</v>
          </cell>
          <cell r="D8537" t="str">
            <v>MDELIVERY</v>
          </cell>
          <cell r="E8537" t="str">
            <v>DESPACHO</v>
          </cell>
          <cell r="F8537" t="str">
            <v>NORMAL</v>
          </cell>
          <cell r="G8537" t="str">
            <v>FT83285</v>
          </cell>
          <cell r="H8537">
            <v>44957</v>
          </cell>
          <cell r="I8537" t="str">
            <v>ENTREGADO</v>
          </cell>
          <cell r="J8537">
            <v>44958</v>
          </cell>
          <cell r="K8537" t="str">
            <v>ROSERO NARVAEZ VERONICA ELIZABETH</v>
          </cell>
          <cell r="L8537" t="str">
            <v>SANGOLQUI AV GENERAL RUMINIAHUI SN CALLE AZOGUES</v>
          </cell>
        </row>
        <row r="8538">
          <cell r="A8538" t="str">
            <v>4877547</v>
          </cell>
          <cell r="B8538">
            <v>507191</v>
          </cell>
          <cell r="C8538" t="str">
            <v>4877547</v>
          </cell>
          <cell r="D8538" t="str">
            <v>MDELIVERY</v>
          </cell>
          <cell r="E8538" t="str">
            <v>DESPACHO</v>
          </cell>
          <cell r="F8538" t="str">
            <v>DERIVADO PICK UP</v>
          </cell>
          <cell r="G8538" t="str">
            <v>031080004877547</v>
          </cell>
          <cell r="H8538">
            <v>44957</v>
          </cell>
          <cell r="I8538" t="str">
            <v>ENTREGADO</v>
          </cell>
          <cell r="J8538">
            <v>44958</v>
          </cell>
          <cell r="K8538" t="str">
            <v>DOUGLAS XAVIER PINELA BALDEON</v>
          </cell>
          <cell r="L8538" t="str">
            <v>OFICINA TRAMACO SAN MARINO</v>
          </cell>
        </row>
        <row r="8539">
          <cell r="A8539" t="str">
            <v>4878102</v>
          </cell>
          <cell r="B8539">
            <v>507192</v>
          </cell>
          <cell r="C8539" t="str">
            <v>4878102</v>
          </cell>
          <cell r="D8539" t="str">
            <v>MDELIVERY</v>
          </cell>
          <cell r="E8539" t="str">
            <v>DESPACHO</v>
          </cell>
          <cell r="F8539" t="str">
            <v>DERIVADO PICK UP</v>
          </cell>
          <cell r="G8539" t="str">
            <v>031080004878102</v>
          </cell>
          <cell r="H8539">
            <v>44957</v>
          </cell>
          <cell r="I8539" t="str">
            <v>ENTREGADO</v>
          </cell>
          <cell r="J8539">
            <v>44959</v>
          </cell>
          <cell r="K8539" t="str">
            <v>LUIGGY DAVID ESPINOZA PICO</v>
          </cell>
          <cell r="L8539" t="str">
            <v>OFICINA TRAMACO MANTA CENTRO DE DISTRIBUCION</v>
          </cell>
        </row>
        <row r="8540">
          <cell r="A8540" t="str">
            <v>4878229</v>
          </cell>
          <cell r="B8540">
            <v>507193</v>
          </cell>
          <cell r="C8540" t="str">
            <v>4878229</v>
          </cell>
          <cell r="D8540" t="str">
            <v>MDELIVERY</v>
          </cell>
          <cell r="E8540" t="str">
            <v>DESPACHO</v>
          </cell>
          <cell r="F8540" t="str">
            <v>NORMAL</v>
          </cell>
          <cell r="G8540" t="str">
            <v>031080004878229</v>
          </cell>
          <cell r="H8540">
            <v>44957</v>
          </cell>
          <cell r="I8540" t="str">
            <v>ENTREGADO</v>
          </cell>
          <cell r="J8540">
            <v>44959</v>
          </cell>
          <cell r="K8540" t="str">
            <v>LUIS ALBERTO CUALCHI CACHIPUENDO</v>
          </cell>
          <cell r="L8540" t="str">
            <v>CAYAMBE   AV VICTOR CARTAGENA  328 CALLE BOLIVAR</v>
          </cell>
        </row>
        <row r="8541">
          <cell r="A8541" t="str">
            <v>4878372</v>
          </cell>
          <cell r="B8541">
            <v>507194</v>
          </cell>
          <cell r="C8541" t="str">
            <v>4878372</v>
          </cell>
          <cell r="D8541" t="str">
            <v>MDELIVERY</v>
          </cell>
          <cell r="E8541" t="str">
            <v>DESPACHO</v>
          </cell>
          <cell r="F8541" t="str">
            <v>NORMAL</v>
          </cell>
          <cell r="G8541" t="str">
            <v>031080004878372</v>
          </cell>
          <cell r="H8541">
            <v>44957</v>
          </cell>
          <cell r="I8541" t="str">
            <v>ENTREGADO</v>
          </cell>
          <cell r="J8541">
            <v>44958</v>
          </cell>
          <cell r="K8541" t="str">
            <v>Vladimir Sebastian Huachambala Campos</v>
          </cell>
          <cell r="L8541" t="str">
            <v>HUAMBALO CALLE 24 DE MAYO SN CALLE BOLIVAR</v>
          </cell>
        </row>
        <row r="8542">
          <cell r="A8542" t="str">
            <v>4878461</v>
          </cell>
          <cell r="B8542">
            <v>507195</v>
          </cell>
          <cell r="C8542" t="str">
            <v>4878461</v>
          </cell>
          <cell r="D8542" t="str">
            <v>MDELIVERY</v>
          </cell>
          <cell r="E8542" t="str">
            <v>DESPACHO</v>
          </cell>
          <cell r="F8542" t="str">
            <v>NORMAL</v>
          </cell>
          <cell r="G8542" t="str">
            <v>IC6146</v>
          </cell>
          <cell r="H8542">
            <v>44957</v>
          </cell>
          <cell r="I8542" t="str">
            <v>ENTREGADO</v>
          </cell>
          <cell r="J8542">
            <v>44958</v>
          </cell>
          <cell r="K8542" t="str">
            <v>NILDA ELENA SANMARTIN SANMARTIN</v>
          </cell>
          <cell r="L8542" t="str">
            <v>MONAY CALLE AV RAYOLOMA SN Y POPAYAN</v>
          </cell>
        </row>
        <row r="8543">
          <cell r="A8543" t="str">
            <v>4878587</v>
          </cell>
          <cell r="B8543">
            <v>507197</v>
          </cell>
          <cell r="C8543" t="str">
            <v>4878587</v>
          </cell>
          <cell r="D8543" t="str">
            <v>MDELIVERY</v>
          </cell>
          <cell r="E8543" t="str">
            <v>DESPACHO</v>
          </cell>
          <cell r="F8543" t="str">
            <v>NORMAL</v>
          </cell>
          <cell r="G8543" t="str">
            <v>031080004878587</v>
          </cell>
          <cell r="H8543">
            <v>44957</v>
          </cell>
          <cell r="I8543" t="str">
            <v>ENTREGADO</v>
          </cell>
          <cell r="J8543">
            <v>44964</v>
          </cell>
          <cell r="K8543" t="str">
            <v>Gerardo Mau Sang Flores Aspiazu</v>
          </cell>
          <cell r="L8543" t="str">
            <v>LA AURORA URB VILLA DEL REY ETAPA FELIPE MZ 6 SL 27</v>
          </cell>
        </row>
        <row r="8544">
          <cell r="A8544" t="str">
            <v>4878912</v>
          </cell>
          <cell r="B8544">
            <v>507198</v>
          </cell>
          <cell r="C8544" t="str">
            <v>4878912</v>
          </cell>
          <cell r="D8544" t="str">
            <v>MDELIVERY</v>
          </cell>
          <cell r="E8544" t="str">
            <v>DESPACHO</v>
          </cell>
          <cell r="F8544" t="str">
            <v>NORMAL</v>
          </cell>
          <cell r="G8544" t="str">
            <v>FT83260</v>
          </cell>
          <cell r="H8544">
            <v>44957</v>
          </cell>
          <cell r="I8544" t="str">
            <v>ENTREGADO</v>
          </cell>
          <cell r="J8544">
            <v>44958</v>
          </cell>
          <cell r="K8544" t="str">
            <v>PATRICIO EDUARDO BARZOLA TENESACA</v>
          </cell>
          <cell r="L8544" t="str">
            <v>TARQUI VIA A DAULE KM 6 Y MEDIO</v>
          </cell>
        </row>
        <row r="8545">
          <cell r="A8545" t="str">
            <v>16283</v>
          </cell>
          <cell r="B8545">
            <v>507162</v>
          </cell>
          <cell r="C8545" t="str">
            <v>16283</v>
          </cell>
          <cell r="D8545" t="str">
            <v>MDELIVERY</v>
          </cell>
          <cell r="E8545" t="str">
            <v>DESPACHO</v>
          </cell>
          <cell r="F8545" t="str">
            <v>NORMAL</v>
          </cell>
          <cell r="G8545" t="str">
            <v>031080000016283</v>
          </cell>
          <cell r="H8545">
            <v>44957</v>
          </cell>
          <cell r="I8545" t="str">
            <v>ENTREGADO</v>
          </cell>
          <cell r="J8545">
            <v>44958</v>
          </cell>
          <cell r="K8545" t="str">
            <v>MARIA LUCIA VULGARIN RONQUILLO</v>
          </cell>
          <cell r="L8545" t="str">
            <v>PALESTINA  CALLE RAMON INTRIAGO  SN CALLE  LUIS MORA</v>
          </cell>
        </row>
        <row r="8546">
          <cell r="A8546" t="str">
            <v>17187_1</v>
          </cell>
          <cell r="B8546">
            <v>507163</v>
          </cell>
          <cell r="C8546" t="str">
            <v>17187_1</v>
          </cell>
          <cell r="D8546" t="str">
            <v>MDELIVERY</v>
          </cell>
          <cell r="E8546" t="str">
            <v>DESPACHO</v>
          </cell>
          <cell r="F8546" t="str">
            <v>NORMAL</v>
          </cell>
          <cell r="G8546" t="str">
            <v>031080001718712</v>
          </cell>
          <cell r="H8546">
            <v>44957</v>
          </cell>
          <cell r="I8546" t="str">
            <v>ENTREGADO</v>
          </cell>
          <cell r="J8546">
            <v>44964</v>
          </cell>
          <cell r="K8546" t="str">
            <v>ROSA JUDITH AREVALO ECHEVERRIA</v>
          </cell>
          <cell r="L8546" t="str">
            <v>OFICINA TRAMACO QUEVEDO - - -</v>
          </cell>
        </row>
        <row r="8547">
          <cell r="A8547" t="str">
            <v>17293</v>
          </cell>
          <cell r="B8547">
            <v>507164</v>
          </cell>
          <cell r="C8547" t="str">
            <v>17293</v>
          </cell>
          <cell r="D8547" t="str">
            <v>MDELIVERY</v>
          </cell>
          <cell r="E8547" t="str">
            <v>DESPACHO</v>
          </cell>
          <cell r="F8547" t="str">
            <v>NORMAL</v>
          </cell>
          <cell r="G8547" t="str">
            <v>031080000017293</v>
          </cell>
          <cell r="H8547">
            <v>44957</v>
          </cell>
          <cell r="I8547" t="str">
            <v>ENTREGADO</v>
          </cell>
          <cell r="J8547">
            <v>44971</v>
          </cell>
          <cell r="K8547" t="str">
            <v>CARLOS ALFREDO CONTRERAS BARCO</v>
          </cell>
          <cell r="L8547" t="str">
            <v>BARREIRO CALLE VIA ALTERNA  SN CALLE TRF</v>
          </cell>
        </row>
        <row r="8548">
          <cell r="A8548" t="str">
            <v>17882</v>
          </cell>
          <cell r="B8548">
            <v>507165</v>
          </cell>
          <cell r="C8548" t="str">
            <v>17882</v>
          </cell>
          <cell r="D8548" t="str">
            <v>MDELIVERY</v>
          </cell>
          <cell r="E8548" t="str">
            <v>DESPACHO</v>
          </cell>
          <cell r="F8548" t="str">
            <v>DERIVADO PICK UP</v>
          </cell>
          <cell r="G8548" t="str">
            <v>031080000017882</v>
          </cell>
          <cell r="H8548">
            <v>44957</v>
          </cell>
          <cell r="I8548" t="str">
            <v>ENTREGADO</v>
          </cell>
          <cell r="J8548">
            <v>44964</v>
          </cell>
          <cell r="K8548" t="str">
            <v>JAVIER TRINIDAD MARCILLO VERA</v>
          </cell>
          <cell r="L8548" t="str">
            <v>OFICINA TRAMACO PUEMBO</v>
          </cell>
        </row>
        <row r="8549">
          <cell r="A8549" t="str">
            <v>18324</v>
          </cell>
          <cell r="B8549">
            <v>507167</v>
          </cell>
          <cell r="C8549" t="str">
            <v>18324</v>
          </cell>
          <cell r="D8549" t="str">
            <v>MDELIVERY</v>
          </cell>
          <cell r="E8549" t="str">
            <v>DESPACHO</v>
          </cell>
          <cell r="F8549" t="str">
            <v>NORMAL</v>
          </cell>
          <cell r="G8549" t="str">
            <v>031080000018324</v>
          </cell>
          <cell r="H8549">
            <v>44957</v>
          </cell>
          <cell r="I8549" t="str">
            <v>ENTREGADO</v>
          </cell>
          <cell r="J8549">
            <v>44959</v>
          </cell>
          <cell r="K8549" t="str">
            <v>ANGELA VANESSA ALONSO ORDONEZ</v>
          </cell>
          <cell r="L8549" t="str">
            <v>MONTECRISTI CALLE ROCAFUERTE SN Y 10 DE AGOSTO</v>
          </cell>
        </row>
        <row r="8550">
          <cell r="A8550" t="str">
            <v>18597</v>
          </cell>
          <cell r="B8550">
            <v>507168</v>
          </cell>
          <cell r="C8550" t="str">
            <v>18597</v>
          </cell>
          <cell r="D8550" t="str">
            <v>MDELIVERY</v>
          </cell>
          <cell r="E8550" t="str">
            <v>DESPACHO</v>
          </cell>
          <cell r="F8550" t="str">
            <v>NORMAL</v>
          </cell>
          <cell r="G8550" t="str">
            <v>FT83279</v>
          </cell>
          <cell r="H8550">
            <v>44957</v>
          </cell>
          <cell r="I8550" t="str">
            <v>ENTREGADO</v>
          </cell>
          <cell r="J8550">
            <v>44958</v>
          </cell>
          <cell r="K8550" t="str">
            <v>ALEXIS DAVID BARRAGAN SIZALEMA</v>
          </cell>
          <cell r="L8550" t="str">
            <v>INAQUITO  AV DE LOS SHYRIS  SN CALLE UNIVERSO</v>
          </cell>
        </row>
        <row r="8551">
          <cell r="A8551" t="str">
            <v>18599</v>
          </cell>
          <cell r="B8551">
            <v>507169</v>
          </cell>
          <cell r="C8551" t="str">
            <v>18599</v>
          </cell>
          <cell r="D8551" t="str">
            <v>MDELIVERY</v>
          </cell>
          <cell r="E8551" t="str">
            <v>DESPACHO</v>
          </cell>
          <cell r="F8551" t="str">
            <v>NORMAL</v>
          </cell>
          <cell r="G8551" t="str">
            <v>031080000018599</v>
          </cell>
          <cell r="H8551">
            <v>44957</v>
          </cell>
          <cell r="I8551" t="str">
            <v>ENTREGADO</v>
          </cell>
          <cell r="J8551">
            <v>44959</v>
          </cell>
          <cell r="K8551" t="str">
            <v>NARCISA LISBETH  TROYA MARTILLO</v>
          </cell>
          <cell r="L8551" t="str">
            <v>JUJAN     CALLEJON 5 SN   CALLE I</v>
          </cell>
        </row>
        <row r="8552">
          <cell r="A8552" t="str">
            <v>18693</v>
          </cell>
          <cell r="B8552">
            <v>507170</v>
          </cell>
          <cell r="C8552" t="str">
            <v>18693</v>
          </cell>
          <cell r="D8552" t="str">
            <v>MDELIVERY</v>
          </cell>
          <cell r="E8552" t="str">
            <v>DESPACHO</v>
          </cell>
          <cell r="F8552" t="str">
            <v>NORMAL</v>
          </cell>
          <cell r="G8552" t="str">
            <v>031080000018693</v>
          </cell>
          <cell r="H8552">
            <v>44957</v>
          </cell>
          <cell r="I8552" t="str">
            <v>ENTREGADO</v>
          </cell>
          <cell r="J8552">
            <v>44958</v>
          </cell>
          <cell r="K8552" t="str">
            <v>MAYRA ALEXANDRA GONZALEZ PANCHANA</v>
          </cell>
          <cell r="L8552" t="str">
            <v>JOSE LUIS TAMAYO AV 9 SN ENTRE CALLE 15 Y CALLE 16</v>
          </cell>
        </row>
        <row r="8553">
          <cell r="A8553" t="str">
            <v>18734</v>
          </cell>
          <cell r="B8553">
            <v>507171</v>
          </cell>
          <cell r="C8553" t="str">
            <v>18734</v>
          </cell>
          <cell r="D8553" t="str">
            <v>MDELIVERY</v>
          </cell>
          <cell r="E8553" t="str">
            <v>DESPACHO</v>
          </cell>
          <cell r="F8553" t="str">
            <v>NORMAL</v>
          </cell>
          <cell r="G8553" t="str">
            <v>FT83272</v>
          </cell>
          <cell r="H8553">
            <v>44957</v>
          </cell>
          <cell r="I8553" t="str">
            <v>ENTREGADO</v>
          </cell>
          <cell r="J8553">
            <v>44964</v>
          </cell>
          <cell r="K8553" t="str">
            <v>JESSICA PAULINA  SUAREZ REYNA</v>
          </cell>
          <cell r="L8553" t="str">
            <v>AV. AMAZONAS N6-114 Y REPÚBLICA ESQUINA SEGUNDA PLANTA CC. EL JARDÍN</v>
          </cell>
        </row>
        <row r="8554">
          <cell r="A8554" t="str">
            <v>18761</v>
          </cell>
          <cell r="B8554">
            <v>507172</v>
          </cell>
          <cell r="C8554" t="str">
            <v>18761</v>
          </cell>
          <cell r="D8554" t="str">
            <v>MDELIVERY</v>
          </cell>
          <cell r="E8554" t="str">
            <v>DESPACHO</v>
          </cell>
          <cell r="F8554" t="str">
            <v>NORMAL</v>
          </cell>
          <cell r="G8554" t="str">
            <v>031080000018761</v>
          </cell>
          <cell r="H8554">
            <v>44957</v>
          </cell>
          <cell r="I8554" t="str">
            <v>ENTREGADO</v>
          </cell>
          <cell r="J8554">
            <v>44960</v>
          </cell>
          <cell r="K8554" t="str">
            <v>OLGA STEFANIA MONCADA OSORIO</v>
          </cell>
          <cell r="L8554" t="str">
            <v>SALITRE CALLE OSWALDO JERVIS SN CALLE 5 DE NOVIEMBRE</v>
          </cell>
        </row>
        <row r="8555">
          <cell r="A8555" t="str">
            <v>18767</v>
          </cell>
          <cell r="B8555">
            <v>507173</v>
          </cell>
          <cell r="C8555" t="str">
            <v>18767</v>
          </cell>
          <cell r="D8555" t="str">
            <v>MDELIVERY</v>
          </cell>
          <cell r="E8555" t="str">
            <v>DESPACHO</v>
          </cell>
          <cell r="F8555" t="str">
            <v>DERIVADO PICK UP</v>
          </cell>
          <cell r="G8555" t="str">
            <v>031080000018767</v>
          </cell>
          <cell r="H8555">
            <v>44957</v>
          </cell>
          <cell r="I8555" t="str">
            <v>ENTREGADO</v>
          </cell>
          <cell r="J8555">
            <v>44958</v>
          </cell>
          <cell r="K8555" t="str">
            <v>PATERSON QUINTERO QUINONEZ</v>
          </cell>
          <cell r="L8555" t="str">
            <v>OFICINA TRAMACO CENTRO DE DISTRIBUCION VIA A DAULE</v>
          </cell>
        </row>
        <row r="8556">
          <cell r="A8556" t="str">
            <v>Nancy Manzano-01-02-2023</v>
          </cell>
          <cell r="B8556">
            <v>507161</v>
          </cell>
          <cell r="C8556" t="str">
            <v>Nancy Manzano-01-02-2023</v>
          </cell>
          <cell r="D8556" t="str">
            <v>SG</v>
          </cell>
          <cell r="E8556" t="str">
            <v>DESPACHO</v>
          </cell>
          <cell r="F8556" t="str">
            <v>NORMAL</v>
          </cell>
          <cell r="G8556" t="str">
            <v>83215</v>
          </cell>
          <cell r="H8556">
            <v>44957</v>
          </cell>
          <cell r="I8556" t="str">
            <v>ENTREGADO</v>
          </cell>
          <cell r="J8556">
            <v>44958</v>
          </cell>
          <cell r="K8556" t="str">
            <v>NANCY MANZANO</v>
          </cell>
          <cell r="L8556" t="str">
            <v>BARRIO. CIUDAD BICENTENARIO. CALLE. CUERO Y CAICEDO Y JUAN PÍO MONTUFAR. MANZANA 13, CASA 45. REF. FRENTE AL COLEGIO REPLICA MONTUFAR</v>
          </cell>
        </row>
        <row r="8557">
          <cell r="A8557" t="str">
            <v>9687</v>
          </cell>
          <cell r="B8557">
            <v>507160</v>
          </cell>
          <cell r="C8557" t="str">
            <v>9687</v>
          </cell>
          <cell r="D8557" t="str">
            <v>DEGSO</v>
          </cell>
          <cell r="E8557" t="str">
            <v>DESPACHO</v>
          </cell>
          <cell r="F8557" t="str">
            <v>NORMAL</v>
          </cell>
          <cell r="G8557" t="str">
            <v>FT83238</v>
          </cell>
          <cell r="H8557">
            <v>44957</v>
          </cell>
          <cell r="I8557" t="str">
            <v>ENTREGADO</v>
          </cell>
          <cell r="J8557">
            <v>44958</v>
          </cell>
          <cell r="K8557" t="str">
            <v>FARBIOPHARMA S.A</v>
          </cell>
          <cell r="L8557" t="str">
            <v>DIRECCION: VALLE DE LOS CHILLOS - LOMAS DE LA CONCEPCION CALLE GUAYAS E6-121- ATENCION DANIELA BELTRAN - CEL 0999 861 081</v>
          </cell>
        </row>
        <row r="8558">
          <cell r="A8558" t="str">
            <v>23-233</v>
          </cell>
          <cell r="B8558">
            <v>507155</v>
          </cell>
          <cell r="C8558" t="str">
            <v>23-233</v>
          </cell>
          <cell r="D8558" t="str">
            <v>VENTURA</v>
          </cell>
          <cell r="E8558" t="str">
            <v>DESPACHO</v>
          </cell>
          <cell r="F8558" t="str">
            <v>NORMAL</v>
          </cell>
          <cell r="G8558" t="str">
            <v>FT83217</v>
          </cell>
          <cell r="H8558">
            <v>44957</v>
          </cell>
          <cell r="I8558" t="str">
            <v>ENTREGADO</v>
          </cell>
          <cell r="J8558">
            <v>44958</v>
          </cell>
          <cell r="K8558" t="str">
            <v>ECUAWAGEN</v>
          </cell>
          <cell r="L8558" t="str">
            <v> AV. DE LOS GRANADOS E14-70 E ISLA MARCHENA.</v>
          </cell>
        </row>
        <row r="8559">
          <cell r="A8559" t="str">
            <v>23-236</v>
          </cell>
          <cell r="B8559">
            <v>507156</v>
          </cell>
          <cell r="C8559" t="str">
            <v>23-236</v>
          </cell>
          <cell r="D8559" t="str">
            <v>VENTURA</v>
          </cell>
          <cell r="E8559" t="str">
            <v>DESPACHO</v>
          </cell>
          <cell r="F8559" t="str">
            <v>NORMAL</v>
          </cell>
          <cell r="G8559" t="str">
            <v>FT83219</v>
          </cell>
          <cell r="H8559">
            <v>44957</v>
          </cell>
          <cell r="I8559" t="str">
            <v>ENTREGADO</v>
          </cell>
          <cell r="J8559">
            <v>44958</v>
          </cell>
          <cell r="K8559" t="str">
            <v>IMPOVENTURA</v>
          </cell>
          <cell r="L8559" t="str">
            <v>CALLE DEL ESTABLO Y DEL CHARRO</v>
          </cell>
        </row>
        <row r="8560">
          <cell r="A8560" t="str">
            <v>23-235</v>
          </cell>
          <cell r="B8560">
            <v>507157</v>
          </cell>
          <cell r="C8560" t="str">
            <v>23-235</v>
          </cell>
          <cell r="D8560" t="str">
            <v>VENTURA</v>
          </cell>
          <cell r="E8560" t="str">
            <v>DESPACHO</v>
          </cell>
          <cell r="F8560" t="str">
            <v>NORMAL</v>
          </cell>
          <cell r="G8560" t="str">
            <v>FT83218</v>
          </cell>
          <cell r="H8560">
            <v>44957</v>
          </cell>
          <cell r="I8560" t="str">
            <v>ENTREGADO</v>
          </cell>
          <cell r="J8560">
            <v>44958</v>
          </cell>
          <cell r="K8560" t="str">
            <v>MUNDO MOTRIZ</v>
          </cell>
          <cell r="L8560" t="str">
            <v>AV. ELOY ALFARO Y DE LAS ANONAS</v>
          </cell>
        </row>
        <row r="8561">
          <cell r="A8561" t="str">
            <v>FACT_2023_45</v>
          </cell>
          <cell r="B8561">
            <v>507159</v>
          </cell>
          <cell r="C8561" t="str">
            <v>FACT_2023_45</v>
          </cell>
          <cell r="D8561" t="str">
            <v>FACTOR</v>
          </cell>
          <cell r="E8561" t="str">
            <v>DESPACHO</v>
          </cell>
          <cell r="F8561" t="str">
            <v>NORMAL</v>
          </cell>
          <cell r="G8561" t="str">
            <v>031002004226891</v>
          </cell>
          <cell r="H8561">
            <v>44957</v>
          </cell>
          <cell r="I8561" t="str">
            <v>ENTREGADO</v>
          </cell>
          <cell r="J8561">
            <v>44958</v>
          </cell>
          <cell r="K8561" t="str">
            <v>PROAUTO LOJA</v>
          </cell>
          <cell r="L8561" t="str">
            <v>AV. ISIDRO AYORA Y JUAN JOSE FLORES</v>
          </cell>
        </row>
        <row r="8562">
          <cell r="A8562" t="str">
            <v>2023-01129</v>
          </cell>
          <cell r="B8562">
            <v>507122</v>
          </cell>
          <cell r="C8562" t="str">
            <v>2023-01129</v>
          </cell>
          <cell r="D8562" t="str">
            <v>MOVISTAR</v>
          </cell>
          <cell r="E8562" t="str">
            <v>DESPACHO</v>
          </cell>
          <cell r="F8562" t="str">
            <v>NORMAL</v>
          </cell>
          <cell r="G8562" t="str">
            <v>031080202301129</v>
          </cell>
          <cell r="H8562">
            <v>44957</v>
          </cell>
          <cell r="I8562" t="str">
            <v>ENTREGADO</v>
          </cell>
          <cell r="J8562">
            <v>44958</v>
          </cell>
          <cell r="K8562" t="str">
            <v>AE CELISTICS CCI_KLEBER GRANDA_DANY IMBAQUINGO</v>
          </cell>
          <cell r="L8562" t="str">
            <v>AV AMAZONAS Y NACIONES UNIDAS CENTRO COMERCIAL INAQUITO LC 223 224</v>
          </cell>
        </row>
        <row r="8563">
          <cell r="A8563" t="str">
            <v>2023-01130</v>
          </cell>
          <cell r="B8563">
            <v>507123</v>
          </cell>
          <cell r="C8563" t="str">
            <v>2023-01130</v>
          </cell>
          <cell r="D8563" t="str">
            <v>MOVISTAR</v>
          </cell>
          <cell r="E8563" t="str">
            <v>DESPACHO</v>
          </cell>
          <cell r="F8563" t="str">
            <v>NORMAL</v>
          </cell>
          <cell r="G8563" t="str">
            <v>031080202301130</v>
          </cell>
          <cell r="H8563">
            <v>44957</v>
          </cell>
          <cell r="I8563" t="str">
            <v>ENTREGADO</v>
          </cell>
          <cell r="J8563">
            <v>44958</v>
          </cell>
          <cell r="K8563" t="str">
            <v xml:space="preserve">NORPHONE CAVS DAS SANTO DOMINGO_LOURDES BRAVO </v>
          </cell>
          <cell r="L8563" t="str">
            <v>29 DE MAYO Y LATACUNGA A LADO DEL POLLO GUS SANTO DOMINGO</v>
          </cell>
        </row>
        <row r="8564">
          <cell r="A8564" t="str">
            <v>2023-01131</v>
          </cell>
          <cell r="B8564">
            <v>507124</v>
          </cell>
          <cell r="C8564" t="str">
            <v>2023-01131</v>
          </cell>
          <cell r="D8564" t="str">
            <v>MOVISTAR</v>
          </cell>
          <cell r="E8564" t="str">
            <v>DESPACHO</v>
          </cell>
          <cell r="F8564" t="str">
            <v>NORMAL</v>
          </cell>
          <cell r="G8564" t="str">
            <v>031080202301131</v>
          </cell>
          <cell r="H8564">
            <v>44957</v>
          </cell>
          <cell r="I8564" t="str">
            <v>ENTREGADO</v>
          </cell>
          <cell r="J8564">
            <v>44958</v>
          </cell>
          <cell r="K8564" t="str">
            <v xml:space="preserve">NORPHONE (ISLA RIOCENTRO SUR)_LOURDES BRAVO </v>
          </cell>
          <cell r="L8564" t="str">
            <v>CC RIOCENTRO SUR AVENIDA 25 DE JULIO</v>
          </cell>
        </row>
        <row r="8565">
          <cell r="A8565" t="str">
            <v>2023-01132</v>
          </cell>
          <cell r="B8565">
            <v>507125</v>
          </cell>
          <cell r="C8565" t="str">
            <v>2023-01132</v>
          </cell>
          <cell r="D8565" t="str">
            <v>MOVISTAR</v>
          </cell>
          <cell r="E8565" t="str">
            <v>DESPACHO</v>
          </cell>
          <cell r="F8565" t="str">
            <v>NORMAL</v>
          </cell>
          <cell r="G8565" t="str">
            <v>031080202301132</v>
          </cell>
          <cell r="H8565">
            <v>44957</v>
          </cell>
          <cell r="I8565" t="str">
            <v>ENTREGADO</v>
          </cell>
          <cell r="J8565">
            <v>44958</v>
          </cell>
          <cell r="K8565" t="str">
            <v>AE CELISTICS PORTAL SHOPPING_KLEBER GRANDA_DANY IMBAQUINGO</v>
          </cell>
          <cell r="L8565" t="str">
            <v xml:space="preserve">GALO PLAZA LASSO Y AV SIMON BOLIVAR CC PORTAL SHOPPING TERCER PISO P350 LOCAL MOVISTAR </v>
          </cell>
        </row>
        <row r="8566">
          <cell r="A8566" t="str">
            <v>2023-01133</v>
          </cell>
          <cell r="B8566">
            <v>507126</v>
          </cell>
          <cell r="C8566" t="str">
            <v>2023-01133</v>
          </cell>
          <cell r="D8566" t="str">
            <v>MOVISTAR</v>
          </cell>
          <cell r="E8566" t="str">
            <v>DESPACHO</v>
          </cell>
          <cell r="F8566" t="str">
            <v>NORMAL</v>
          </cell>
          <cell r="G8566" t="str">
            <v>031080202301133</v>
          </cell>
          <cell r="H8566">
            <v>44957</v>
          </cell>
          <cell r="I8566" t="str">
            <v>ENTREGADO</v>
          </cell>
          <cell r="J8566">
            <v>44958</v>
          </cell>
          <cell r="K8566" t="str">
            <v>NORPHONE AMBATO_PAOLA MORAN</v>
          </cell>
          <cell r="L8566" t="str">
            <v>AV CEVALLOS ENTRE CALLES MERA Y MARTINEZ CAV NORPHONE</v>
          </cell>
        </row>
        <row r="8567">
          <cell r="A8567" t="str">
            <v>2023-01134</v>
          </cell>
          <cell r="B8567">
            <v>507127</v>
          </cell>
          <cell r="C8567" t="str">
            <v>2023-01134</v>
          </cell>
          <cell r="D8567" t="str">
            <v>MOVISTAR</v>
          </cell>
          <cell r="E8567" t="str">
            <v>DESPACHO</v>
          </cell>
          <cell r="F8567" t="str">
            <v>NORMAL</v>
          </cell>
          <cell r="G8567" t="str">
            <v>031080202301134</v>
          </cell>
          <cell r="H8567">
            <v>44957</v>
          </cell>
          <cell r="I8567" t="str">
            <v>ENTREGADO</v>
          </cell>
          <cell r="J8567">
            <v>44958</v>
          </cell>
          <cell r="K8567" t="str">
            <v>NORPHONE C.C. PASEO SHOPPING LA LIBERTAD_LOURDES BRAVO</v>
          </cell>
          <cell r="L8567" t="str">
            <v xml:space="preserve">C.C. EL PASEO SHOPPING LA PENINSULA LOCAL 1 PLANTA BAJA BARRIO SAN FRANCISCO MZ 38. CALLE 9 </v>
          </cell>
        </row>
        <row r="8568">
          <cell r="A8568" t="str">
            <v>2023-01135</v>
          </cell>
          <cell r="B8568">
            <v>507128</v>
          </cell>
          <cell r="C8568" t="str">
            <v>2023-01135</v>
          </cell>
          <cell r="D8568" t="str">
            <v>MOVISTAR</v>
          </cell>
          <cell r="E8568" t="str">
            <v>DESPACHO</v>
          </cell>
          <cell r="F8568" t="str">
            <v>NORMAL</v>
          </cell>
          <cell r="G8568" t="str">
            <v>031080202301135</v>
          </cell>
          <cell r="H8568">
            <v>44957</v>
          </cell>
          <cell r="I8568" t="str">
            <v>ENTREGADO</v>
          </cell>
          <cell r="J8568">
            <v>44958</v>
          </cell>
          <cell r="K8568" t="str">
            <v>AE CELISTICS QUICENTRO SUR_KLEBER GRANDA_DANY IMBAQUINGO</v>
          </cell>
          <cell r="L8568" t="str">
            <v xml:space="preserve">MORAN VALVERDE Y TENIENTE HUGO ORTIZ CC QUICENTRO SHOPPING SUR N 1 LOCAL 91 – 92 JUNTO A MEGAMAXI </v>
          </cell>
        </row>
        <row r="8569">
          <cell r="A8569" t="str">
            <v>2023-01136</v>
          </cell>
          <cell r="B8569">
            <v>507129</v>
          </cell>
          <cell r="C8569" t="str">
            <v>2023-01136</v>
          </cell>
          <cell r="D8569" t="str">
            <v>MOVISTAR</v>
          </cell>
          <cell r="E8569" t="str">
            <v>DESPACHO</v>
          </cell>
          <cell r="F8569" t="str">
            <v>NORMAL</v>
          </cell>
          <cell r="G8569" t="str">
            <v>031080202301136</v>
          </cell>
          <cell r="H8569">
            <v>44957</v>
          </cell>
          <cell r="I8569" t="str">
            <v>ENTREGADO</v>
          </cell>
          <cell r="J8569">
            <v>44958</v>
          </cell>
          <cell r="K8569" t="str">
            <v>NORPHONE C.C. Riocentro Ceibos_PAOLA MORAN</v>
          </cell>
          <cell r="L8569" t="str">
            <v>C.C. RIOCENTRO CEIBOS LOCAL 28 AV DEL BOMBERO VIA A LA COSTA KM 65</v>
          </cell>
        </row>
        <row r="8570">
          <cell r="A8570" t="str">
            <v>2023-01137</v>
          </cell>
          <cell r="B8570">
            <v>507130</v>
          </cell>
          <cell r="C8570" t="str">
            <v>2023-01137</v>
          </cell>
          <cell r="D8570" t="str">
            <v>MOVISTAR</v>
          </cell>
          <cell r="E8570" t="str">
            <v>DESPACHO</v>
          </cell>
          <cell r="F8570" t="str">
            <v>NORMAL</v>
          </cell>
          <cell r="G8570" t="str">
            <v>031080202301137</v>
          </cell>
          <cell r="H8570">
            <v>44957</v>
          </cell>
          <cell r="I8570" t="str">
            <v>ENTREGADO</v>
          </cell>
          <cell r="J8570">
            <v>44958</v>
          </cell>
          <cell r="K8570" t="str">
            <v>AGENTE AE CELISTICS EL RECREO QUITO_KLEBER GRANDA_DANY IMBAQUINGO</v>
          </cell>
          <cell r="L8570" t="str">
            <v xml:space="preserve">FRANQUICIA PEDRO VICENTE MALDONADO 510194 Y CALVAS CC RECREO OF P106 </v>
          </cell>
        </row>
        <row r="8571">
          <cell r="A8571" t="str">
            <v>2023-01138</v>
          </cell>
          <cell r="B8571">
            <v>507131</v>
          </cell>
          <cell r="C8571" t="str">
            <v>2023-01138</v>
          </cell>
          <cell r="D8571" t="str">
            <v>MOVISTAR</v>
          </cell>
          <cell r="E8571" t="str">
            <v>DESPACHO</v>
          </cell>
          <cell r="F8571" t="str">
            <v>NORMAL</v>
          </cell>
          <cell r="G8571" t="str">
            <v>031080202301138</v>
          </cell>
          <cell r="H8571">
            <v>44957</v>
          </cell>
          <cell r="I8571" t="str">
            <v>ENTREGADO</v>
          </cell>
          <cell r="J8571">
            <v>44959</v>
          </cell>
          <cell r="K8571" t="str">
            <v>NORPHONE C.C. Riocentro Norte_PAOLA MORAN</v>
          </cell>
          <cell r="L8571" t="str">
            <v>CENTRO COMERCIAL RIOCENTRO NORTE AV FRANCISCO DE ORELLANA LOCAL 10 PRIMERA PUERTA</v>
          </cell>
        </row>
        <row r="8572">
          <cell r="A8572" t="str">
            <v>2023-01139</v>
          </cell>
          <cell r="B8572">
            <v>507132</v>
          </cell>
          <cell r="C8572" t="str">
            <v>2023-01139</v>
          </cell>
          <cell r="D8572" t="str">
            <v>MOVISTAR</v>
          </cell>
          <cell r="E8572" t="str">
            <v>DESPACHO</v>
          </cell>
          <cell r="F8572" t="str">
            <v>NORMAL</v>
          </cell>
          <cell r="G8572" t="str">
            <v>031080202301139</v>
          </cell>
          <cell r="H8572">
            <v>44957</v>
          </cell>
          <cell r="I8572" t="str">
            <v>ENTREGADO</v>
          </cell>
          <cell r="J8572">
            <v>44959</v>
          </cell>
          <cell r="K8572" t="str">
            <v>AGENTE AE CELISTICS MALL DE LOS ANDES_KLEBER GRANDA_DANY IMBAQUINGO</v>
          </cell>
          <cell r="L8572" t="str">
            <v>Av. Atahualpa y Victor Hugo, Centro Comercial Mall de los Andes Local #120.</v>
          </cell>
        </row>
        <row r="8573">
          <cell r="A8573" t="str">
            <v>2023-01140</v>
          </cell>
          <cell r="B8573">
            <v>507133</v>
          </cell>
          <cell r="C8573" t="str">
            <v>2023-01140</v>
          </cell>
          <cell r="D8573" t="str">
            <v>MOVISTAR</v>
          </cell>
          <cell r="E8573" t="str">
            <v>DESPACHO</v>
          </cell>
          <cell r="F8573" t="str">
            <v>NORMAL</v>
          </cell>
          <cell r="G8573" t="str">
            <v>031080202301140</v>
          </cell>
          <cell r="H8573">
            <v>44957</v>
          </cell>
          <cell r="I8573" t="str">
            <v>ENTREGADO</v>
          </cell>
          <cell r="J8573">
            <v>44958</v>
          </cell>
          <cell r="K8573" t="str">
            <v>NORPHONE C.C. Riocentro Sur_PAOLA MORAN</v>
          </cell>
          <cell r="L8573" t="str">
            <v>C.C. RIOCENTRO SUR AV 25 DE JULIO LOCAL 43 JUNTO A LA UNIV. AGRARIA</v>
          </cell>
        </row>
        <row r="8574">
          <cell r="A8574" t="str">
            <v>2023-01141</v>
          </cell>
          <cell r="B8574">
            <v>507134</v>
          </cell>
          <cell r="C8574" t="str">
            <v>2023-01141</v>
          </cell>
          <cell r="D8574" t="str">
            <v>MOVISTAR</v>
          </cell>
          <cell r="E8574" t="str">
            <v>DESPACHO</v>
          </cell>
          <cell r="F8574" t="str">
            <v>NORMAL</v>
          </cell>
          <cell r="G8574" t="str">
            <v>031080202301141</v>
          </cell>
          <cell r="H8574">
            <v>44957</v>
          </cell>
          <cell r="I8574" t="str">
            <v>ENTREGADO</v>
          </cell>
          <cell r="J8574">
            <v>44958</v>
          </cell>
          <cell r="K8574" t="str">
            <v>AGENTE AE CELISTICS SAN LUIS_KLEBER GRANDA_DANY IMBAQUINGO</v>
          </cell>
          <cell r="L8574" t="str">
            <v xml:space="preserve">CAVS PREMIUM AUTOPISTA GRAL RUMINAHUI Y AV SAN LUIS  </v>
          </cell>
        </row>
        <row r="8575">
          <cell r="A8575" t="str">
            <v>2023-01142</v>
          </cell>
          <cell r="B8575">
            <v>507135</v>
          </cell>
          <cell r="C8575" t="str">
            <v>2023-01142</v>
          </cell>
          <cell r="D8575" t="str">
            <v>MOVISTAR</v>
          </cell>
          <cell r="E8575" t="str">
            <v>DESPACHO</v>
          </cell>
          <cell r="F8575" t="str">
            <v>NORMAL</v>
          </cell>
          <cell r="G8575" t="str">
            <v>031080202301142</v>
          </cell>
          <cell r="H8575">
            <v>44957</v>
          </cell>
          <cell r="I8575" t="str">
            <v>ENTREGADO</v>
          </cell>
          <cell r="J8575">
            <v>44958</v>
          </cell>
          <cell r="K8575" t="str">
            <v>NORPHONE C.C. Shopping Duran_PAOLA MORAN</v>
          </cell>
          <cell r="L8575" t="str">
            <v>CC SHOPPING DURAN KILOMETRO 35 DE LA AUTOPISTA DURAN  BOLICHE56</v>
          </cell>
        </row>
        <row r="8576">
          <cell r="A8576" t="str">
            <v>2023-01143</v>
          </cell>
          <cell r="B8576">
            <v>507136</v>
          </cell>
          <cell r="C8576" t="str">
            <v>2023-01143</v>
          </cell>
          <cell r="D8576" t="str">
            <v>MOVISTAR</v>
          </cell>
          <cell r="E8576" t="str">
            <v>DESPACHO</v>
          </cell>
          <cell r="F8576" t="str">
            <v>NORMAL</v>
          </cell>
          <cell r="G8576" t="str">
            <v>031080202301143</v>
          </cell>
          <cell r="H8576">
            <v>44957</v>
          </cell>
          <cell r="I8576" t="str">
            <v>ENTREGADO</v>
          </cell>
          <cell r="J8576">
            <v>44958</v>
          </cell>
          <cell r="K8576" t="str">
            <v>CELISTICS CAVS DAS AMBATO CENTRO_KLEBER GRANDA_DANY IMBAQUINGO</v>
          </cell>
          <cell r="L8576" t="str">
            <v>CALLE SUCRE ENTRE CALLE MERA Y MARTINEZ N 750</v>
          </cell>
        </row>
        <row r="8577">
          <cell r="A8577" t="str">
            <v>2023-01144</v>
          </cell>
          <cell r="B8577">
            <v>507137</v>
          </cell>
          <cell r="C8577" t="str">
            <v>2023-01144</v>
          </cell>
          <cell r="D8577" t="str">
            <v>MOVISTAR</v>
          </cell>
          <cell r="E8577" t="str">
            <v>DESPACHO</v>
          </cell>
          <cell r="F8577" t="str">
            <v>NORMAL</v>
          </cell>
          <cell r="G8577" t="str">
            <v>031080202301144</v>
          </cell>
          <cell r="H8577">
            <v>44957</v>
          </cell>
          <cell r="I8577" t="str">
            <v>ENTREGADO</v>
          </cell>
          <cell r="J8577">
            <v>44958</v>
          </cell>
          <cell r="K8577" t="str">
            <v>AE CELISTICS MALTERIA LATACUNGA_MARIA JOSE TOBAR ZAMBRANO</v>
          </cell>
          <cell r="L8577" t="str">
            <v>AV. ELOY ALFARO ENTRE CALLE GATAZO Y AV. MARCO AURELIO SUBIA, CENTRO COMERCIAL LA MALTERIA PLAZA, PLANTA BAJA, LOCAL PB-007</v>
          </cell>
        </row>
        <row r="8578">
          <cell r="A8578" t="str">
            <v>2023-01145</v>
          </cell>
          <cell r="B8578">
            <v>507138</v>
          </cell>
          <cell r="C8578" t="str">
            <v>2023-01145</v>
          </cell>
          <cell r="D8578" t="str">
            <v>MOVISTAR</v>
          </cell>
          <cell r="E8578" t="str">
            <v>DESPACHO</v>
          </cell>
          <cell r="F8578" t="str">
            <v>NORMAL</v>
          </cell>
          <cell r="G8578" t="str">
            <v>031080202301145</v>
          </cell>
          <cell r="H8578">
            <v>44957</v>
          </cell>
          <cell r="I8578" t="str">
            <v>ENTREGADO</v>
          </cell>
          <cell r="J8578">
            <v>44958</v>
          </cell>
          <cell r="K8578" t="str">
            <v>CC PASEO SHOPPING (DANICELL)_DANIELA BARRAZUETA</v>
          </cell>
          <cell r="L8578" t="str">
            <v>DV VIA MACHALA – PASAJE EN EL KM 1 ½ CENTRO COMERCIAL PASEO SHOPPING MACHALA MACHALA EL ORO</v>
          </cell>
        </row>
        <row r="8579">
          <cell r="A8579" t="str">
            <v>2023-01146</v>
          </cell>
          <cell r="B8579">
            <v>507139</v>
          </cell>
          <cell r="C8579" t="str">
            <v>2023-01146</v>
          </cell>
          <cell r="D8579" t="str">
            <v>MOVISTAR</v>
          </cell>
          <cell r="E8579" t="str">
            <v>DESPACHO</v>
          </cell>
          <cell r="F8579" t="str">
            <v>NORMAL</v>
          </cell>
          <cell r="G8579" t="str">
            <v>031080202301146</v>
          </cell>
          <cell r="H8579">
            <v>44957</v>
          </cell>
          <cell r="I8579" t="str">
            <v>ENTREGADO</v>
          </cell>
          <cell r="J8579">
            <v>44958</v>
          </cell>
          <cell r="K8579" t="str">
            <v>NORPHONE C.C. SHOPPING MANTA_LOURDES BRAVO</v>
          </cell>
          <cell r="L8579" t="str">
            <v>AV. 4 DE NOVIEMBRE, MANTA 130210   LOCAL 21 PLANTA ALTA</v>
          </cell>
        </row>
        <row r="8580">
          <cell r="A8580" t="str">
            <v>2023-01147</v>
          </cell>
          <cell r="B8580">
            <v>507140</v>
          </cell>
          <cell r="C8580" t="str">
            <v>2023-01147</v>
          </cell>
          <cell r="D8580" t="str">
            <v>MOVISTAR</v>
          </cell>
          <cell r="E8580" t="str">
            <v>DESPACHO</v>
          </cell>
          <cell r="F8580" t="str">
            <v>NORMAL</v>
          </cell>
          <cell r="G8580" t="str">
            <v>031080202301147</v>
          </cell>
          <cell r="H8580">
            <v>44957</v>
          </cell>
          <cell r="I8580" t="str">
            <v>ENTREGADO</v>
          </cell>
          <cell r="J8580">
            <v>44958</v>
          </cell>
          <cell r="K8580" t="str">
            <v xml:space="preserve">NORPHONE CAVS DAS LATACUNGA_LOURDES BRAVO </v>
          </cell>
          <cell r="L8580" t="str">
            <v>BELISARIO QUEVEDO 807 Y JUAN ABEL ECHEVERRIA  JUNTO ALMACENES LA GANGA ED. DE 3 PISOS LATACUNGA</v>
          </cell>
        </row>
        <row r="8581">
          <cell r="A8581" t="str">
            <v>2023-01148</v>
          </cell>
          <cell r="B8581">
            <v>507141</v>
          </cell>
          <cell r="C8581" t="str">
            <v>2023-01148</v>
          </cell>
          <cell r="D8581" t="str">
            <v>MOVISTAR</v>
          </cell>
          <cell r="E8581" t="str">
            <v>DESPACHO</v>
          </cell>
          <cell r="F8581" t="str">
            <v>NORMAL</v>
          </cell>
          <cell r="G8581" t="str">
            <v>FT83310</v>
          </cell>
          <cell r="H8581">
            <v>44957</v>
          </cell>
          <cell r="I8581" t="str">
            <v>ENTREGADO</v>
          </cell>
          <cell r="J8581">
            <v>44958</v>
          </cell>
          <cell r="K8581" t="str">
            <v xml:space="preserve">NORPHONE CAVS DAS TUMBACO_LOURDES BRAVO </v>
          </cell>
          <cell r="L8581" t="str">
            <v xml:space="preserve">AV INTEROCEANICA Y JUAN MONTALVO JUNTO A PRODUBANCO CC SANTA MARIA </v>
          </cell>
        </row>
        <row r="8582">
          <cell r="A8582" t="str">
            <v>2023-01149</v>
          </cell>
          <cell r="B8582">
            <v>507142</v>
          </cell>
          <cell r="C8582" t="str">
            <v>2023-01149</v>
          </cell>
          <cell r="D8582" t="str">
            <v>MOVISTAR</v>
          </cell>
          <cell r="E8582" t="str">
            <v>DESPACHO</v>
          </cell>
          <cell r="F8582" t="str">
            <v>NORMAL</v>
          </cell>
          <cell r="G8582" t="str">
            <v>031080202301149</v>
          </cell>
          <cell r="H8582">
            <v>44957</v>
          </cell>
          <cell r="I8582" t="str">
            <v>ENTREGADO</v>
          </cell>
          <cell r="J8582">
            <v>44958</v>
          </cell>
          <cell r="K8582" t="str">
            <v>NORPHONE CAYAMBE_PAOLA MORAN</v>
          </cell>
          <cell r="L8582" t="str">
            <v>GRAN AKI AV RESTAURACION Y JUNIN LOCAL ESQUINERO CAYAMBE</v>
          </cell>
        </row>
        <row r="8583">
          <cell r="A8583" t="str">
            <v>2023-01150</v>
          </cell>
          <cell r="B8583">
            <v>507143</v>
          </cell>
          <cell r="C8583" t="str">
            <v>2023-01150</v>
          </cell>
          <cell r="D8583" t="str">
            <v>MOVISTAR</v>
          </cell>
          <cell r="E8583" t="str">
            <v>DESPACHO</v>
          </cell>
          <cell r="F8583" t="str">
            <v>NORMAL</v>
          </cell>
          <cell r="G8583" t="str">
            <v>031080202301150</v>
          </cell>
          <cell r="H8583">
            <v>44957</v>
          </cell>
          <cell r="I8583" t="str">
            <v>ENTREGADO</v>
          </cell>
          <cell r="J8583">
            <v>44958</v>
          </cell>
          <cell r="K8583" t="str">
            <v>NORPHONE CHONE_LOURDES BRAVO</v>
          </cell>
          <cell r="L8583" t="str">
            <v>CENTRO CALLE PICHINCHA ENTRE CALLES WASHINGTON Y BOLIVAR A LADO DE ALMACENES ARTEFACTA</v>
          </cell>
        </row>
        <row r="8584">
          <cell r="A8584" t="str">
            <v>2023-01151</v>
          </cell>
          <cell r="B8584">
            <v>507144</v>
          </cell>
          <cell r="C8584" t="str">
            <v>2023-01151</v>
          </cell>
          <cell r="D8584" t="str">
            <v>MOVISTAR</v>
          </cell>
          <cell r="E8584" t="str">
            <v>DESPACHO</v>
          </cell>
          <cell r="F8584" t="str">
            <v>NORMAL</v>
          </cell>
          <cell r="G8584" t="str">
            <v>031080202301151</v>
          </cell>
          <cell r="H8584">
            <v>44957</v>
          </cell>
          <cell r="I8584" t="str">
            <v>ENTREGADO</v>
          </cell>
          <cell r="J8584">
            <v>44958</v>
          </cell>
          <cell r="K8584" t="str">
            <v>NORPHONE LA PLAZA IBARRA_PAOLA MORAN</v>
          </cell>
          <cell r="L8584" t="str">
            <v>LOCAL 22 Y 23 CCLA PLAZA AV MARIANO ACOSTA Y2147 Y VICTOR GOMEZ JURADO IBARRA</v>
          </cell>
        </row>
        <row r="8585">
          <cell r="A8585" t="str">
            <v>2023-01152</v>
          </cell>
          <cell r="B8585">
            <v>507145</v>
          </cell>
          <cell r="C8585" t="str">
            <v>2023-01152</v>
          </cell>
          <cell r="D8585" t="str">
            <v>MOVISTAR</v>
          </cell>
          <cell r="E8585" t="str">
            <v>DESPACHO</v>
          </cell>
          <cell r="F8585" t="str">
            <v>NORMAL</v>
          </cell>
          <cell r="G8585" t="str">
            <v>031080202301152</v>
          </cell>
          <cell r="H8585">
            <v>44957</v>
          </cell>
          <cell r="I8585" t="str">
            <v>ENTREGADO</v>
          </cell>
          <cell r="J8585">
            <v>44958</v>
          </cell>
          <cell r="K8585" t="str">
            <v>NORPHONE EL CARMEN_LOURDES BRAVO</v>
          </cell>
          <cell r="L8585" t="str">
            <v>CALLE ABDON CALDERON Y AV. CHONE. FRENTE A JAPON MOTOS,DIAGONAL AL BANCO PICHINCHA</v>
          </cell>
        </row>
        <row r="8586">
          <cell r="A8586" t="str">
            <v>2023-01153</v>
          </cell>
          <cell r="B8586">
            <v>507146</v>
          </cell>
          <cell r="C8586" t="str">
            <v>2023-01153</v>
          </cell>
          <cell r="D8586" t="str">
            <v>MOVISTAR</v>
          </cell>
          <cell r="E8586" t="str">
            <v>DESPACHO</v>
          </cell>
          <cell r="F8586" t="str">
            <v>NORMAL</v>
          </cell>
          <cell r="G8586" t="str">
            <v>031080202301153</v>
          </cell>
          <cell r="H8586">
            <v>44957</v>
          </cell>
          <cell r="I8586" t="str">
            <v>ENTREGADO</v>
          </cell>
          <cell r="J8586">
            <v>44958</v>
          </cell>
          <cell r="K8586" t="str">
            <v>PDV NORPHONE ISLA SHOPPING RIOBAMBA_CARLOS JOSE CAMPOVERDE BERRU</v>
          </cell>
          <cell r="L8586" t="str">
            <v>PASEO SHOPPING RIOBAMBA ANTONIO JOSE DE SUCRE Y BEGONIAS PLANTA BAJA FRENTE A PHARMACYS RIOBAMBA</v>
          </cell>
        </row>
        <row r="8587">
          <cell r="A8587" t="str">
            <v>2023-01154</v>
          </cell>
          <cell r="B8587">
            <v>507147</v>
          </cell>
          <cell r="C8587" t="str">
            <v>2023-01154</v>
          </cell>
          <cell r="D8587" t="str">
            <v>MOVISTAR</v>
          </cell>
          <cell r="E8587" t="str">
            <v>DESPACHO</v>
          </cell>
          <cell r="F8587" t="str">
            <v>NORMAL</v>
          </cell>
          <cell r="G8587" t="str">
            <v>031080202301154</v>
          </cell>
          <cell r="H8587">
            <v>44957</v>
          </cell>
          <cell r="I8587" t="str">
            <v>ENTREGADO</v>
          </cell>
          <cell r="J8587">
            <v>44958</v>
          </cell>
          <cell r="K8587" t="str">
            <v>NORPHONE ISLA MALECON 2000_JORGE GUZMAN</v>
          </cell>
          <cell r="L8587" t="str">
            <v>AVENIDA MALECON SIMON BOLIVAR Y COLON, C.C. MALECON 2000 (PUERTA 3)</v>
          </cell>
        </row>
        <row r="8588">
          <cell r="A8588" t="str">
            <v>2023-01155</v>
          </cell>
          <cell r="B8588">
            <v>507148</v>
          </cell>
          <cell r="C8588" t="str">
            <v>2023-01155</v>
          </cell>
          <cell r="D8588" t="str">
            <v>MOVISTAR</v>
          </cell>
          <cell r="E8588" t="str">
            <v>DESPACHO</v>
          </cell>
          <cell r="F8588" t="str">
            <v>NORMAL</v>
          </cell>
          <cell r="G8588" t="str">
            <v>FT83311</v>
          </cell>
          <cell r="H8588">
            <v>44957</v>
          </cell>
          <cell r="I8588" t="str">
            <v>ENTREGADO</v>
          </cell>
          <cell r="J8588">
            <v>44958</v>
          </cell>
          <cell r="K8588" t="str">
            <v>CAVS AE SALESLAND AMERICA_DIEGO MENA</v>
          </cell>
          <cell r="L8588" t="str">
            <v>LAZA DE LAS AMERICAS INTERSECCION AV NACIONES UNIDAS Y REPUBLICA PB 6 2 QUITO</v>
          </cell>
        </row>
        <row r="8589">
          <cell r="A8589" t="str">
            <v>2023-01156</v>
          </cell>
          <cell r="B8589">
            <v>507149</v>
          </cell>
          <cell r="C8589" t="str">
            <v>2023-01156</v>
          </cell>
          <cell r="D8589" t="str">
            <v>MOVISTAR</v>
          </cell>
          <cell r="E8589" t="str">
            <v>DESPACHO</v>
          </cell>
          <cell r="F8589" t="str">
            <v>NORMAL</v>
          </cell>
          <cell r="G8589" t="str">
            <v>031080202301156</v>
          </cell>
          <cell r="H8589">
            <v>44957</v>
          </cell>
          <cell r="I8589" t="str">
            <v>ENTREGADO</v>
          </cell>
          <cell r="J8589">
            <v>44958</v>
          </cell>
          <cell r="K8589" t="str">
            <v>CAVS AE SALESLAND CONDADO_DIEGO MENA</v>
          </cell>
          <cell r="L8589" t="str">
            <v>AV DE LA PRENSA Y AV KENNED CENTRO COMERCIAL CONDADO SHOPING NIVEL 3 NUM L35 4 355 QUITO</v>
          </cell>
        </row>
        <row r="8590">
          <cell r="A8590" t="str">
            <v>2023-01157</v>
          </cell>
          <cell r="B8590">
            <v>507150</v>
          </cell>
          <cell r="C8590" t="str">
            <v>2023-01157</v>
          </cell>
          <cell r="D8590" t="str">
            <v>MOVISTAR</v>
          </cell>
          <cell r="E8590" t="str">
            <v>DESPACHO</v>
          </cell>
          <cell r="F8590" t="str">
            <v>NORMAL</v>
          </cell>
          <cell r="G8590" t="str">
            <v>IC6154</v>
          </cell>
          <cell r="H8590">
            <v>44957</v>
          </cell>
          <cell r="I8590" t="str">
            <v>ENTREGADO</v>
          </cell>
          <cell r="J8590">
            <v>44958</v>
          </cell>
          <cell r="K8590" t="str">
            <v>CAVS AE SALESLAND CUENCA CENTRO_DIEGO MENA</v>
          </cell>
          <cell r="L8590" t="str">
            <v>CALLE BOLIVAR Y LUIS CORDERO N 755 CUENCA</v>
          </cell>
        </row>
        <row r="8591">
          <cell r="A8591" t="str">
            <v>2023-01158</v>
          </cell>
          <cell r="B8591">
            <v>507151</v>
          </cell>
          <cell r="C8591" t="str">
            <v>2023-01158</v>
          </cell>
          <cell r="D8591" t="str">
            <v>MOVISTAR</v>
          </cell>
          <cell r="E8591" t="str">
            <v>DESPACHO</v>
          </cell>
          <cell r="F8591" t="str">
            <v>NORMAL</v>
          </cell>
          <cell r="G8591" t="str">
            <v>IC6153</v>
          </cell>
          <cell r="H8591">
            <v>44957</v>
          </cell>
          <cell r="I8591" t="str">
            <v>ENTREGADO</v>
          </cell>
          <cell r="J8591">
            <v>44958</v>
          </cell>
          <cell r="K8591" t="str">
            <v>CAVS AE SALESLAND CUENCA REMIGIO_DIEGO MENA</v>
          </cell>
          <cell r="L8591" t="str">
            <v>AV REMIGIO CCRESPO Y FEDERICO PROANO NUM 294 CUENCA</v>
          </cell>
        </row>
        <row r="8592">
          <cell r="A8592" t="str">
            <v>2023-01159</v>
          </cell>
          <cell r="B8592">
            <v>507152</v>
          </cell>
          <cell r="C8592" t="str">
            <v>2023-01159</v>
          </cell>
          <cell r="D8592" t="str">
            <v>MOVISTAR</v>
          </cell>
          <cell r="E8592" t="str">
            <v>DESPACHO</v>
          </cell>
          <cell r="F8592" t="str">
            <v>NORMAL</v>
          </cell>
          <cell r="G8592" t="str">
            <v>031080202301159</v>
          </cell>
          <cell r="H8592">
            <v>44957</v>
          </cell>
          <cell r="I8592" t="str">
            <v>ENTREGADO</v>
          </cell>
          <cell r="J8592">
            <v>44958</v>
          </cell>
          <cell r="K8592" t="str">
            <v xml:space="preserve">CAVS AE SALESLAND MACHALA_MENA DIEGO </v>
          </cell>
          <cell r="L8592" t="str">
            <v>CALLE ROCAFUERTE 1005 ENTRE 09 DE MAYO Y GUAYAS</v>
          </cell>
        </row>
        <row r="8593">
          <cell r="A8593" t="str">
            <v>2023-01160</v>
          </cell>
          <cell r="B8593">
            <v>507153</v>
          </cell>
          <cell r="C8593" t="str">
            <v>2023-01160</v>
          </cell>
          <cell r="D8593" t="str">
            <v>MOVISTAR</v>
          </cell>
          <cell r="E8593" t="str">
            <v>DESPACHO</v>
          </cell>
          <cell r="F8593" t="str">
            <v>NORMAL</v>
          </cell>
          <cell r="G8593" t="str">
            <v>031080202301160</v>
          </cell>
          <cell r="H8593">
            <v>44957</v>
          </cell>
          <cell r="I8593" t="str">
            <v>ENTREGADO</v>
          </cell>
          <cell r="J8593">
            <v>44958</v>
          </cell>
          <cell r="K8593" t="str">
            <v>CAVS AE SALESLAND RECREO_DIEGO MENA</v>
          </cell>
          <cell r="L8593" t="str">
            <v>AV PEDRO VICENTE MALDONADO CENTRO COMERCIAL RECREO NUM 37 45PLANTA BAJA QUITO</v>
          </cell>
        </row>
        <row r="8594">
          <cell r="A8594" t="str">
            <v>2023-01161</v>
          </cell>
          <cell r="B8594">
            <v>507154</v>
          </cell>
          <cell r="C8594" t="str">
            <v>2023-01161</v>
          </cell>
          <cell r="D8594" t="str">
            <v>MOVISTAR</v>
          </cell>
          <cell r="E8594" t="str">
            <v>DESPACHO</v>
          </cell>
          <cell r="F8594" t="str">
            <v>NORMAL</v>
          </cell>
          <cell r="G8594" t="str">
            <v>031080202301161</v>
          </cell>
          <cell r="H8594">
            <v>44957</v>
          </cell>
          <cell r="I8594" t="str">
            <v>ENTREGADO</v>
          </cell>
          <cell r="J8594">
            <v>44958</v>
          </cell>
          <cell r="K8594" t="str">
            <v>CAVS AE SALESLAND SCALA_DIEGO FERNANDO MENA VILLALBA</v>
          </cell>
          <cell r="L8594" t="str">
            <v>Kilometro 12 ½, Parroquia de Cumbaya, CENTRO COMERCIAL SCALA SHOPPING, Planta Baja, Local L104</v>
          </cell>
        </row>
        <row r="8595">
          <cell r="A8595" t="str">
            <v>2023-01127</v>
          </cell>
          <cell r="B8595">
            <v>507120</v>
          </cell>
          <cell r="C8595" t="str">
            <v>2023-01127</v>
          </cell>
          <cell r="D8595" t="str">
            <v>MOVISTAR</v>
          </cell>
          <cell r="E8595" t="str">
            <v>DESPACHO</v>
          </cell>
          <cell r="F8595" t="str">
            <v>NORMAL</v>
          </cell>
          <cell r="G8595" t="str">
            <v>031080202301127</v>
          </cell>
          <cell r="H8595">
            <v>44957</v>
          </cell>
          <cell r="I8595" t="str">
            <v>ENTREGADO</v>
          </cell>
          <cell r="J8595">
            <v>44958</v>
          </cell>
          <cell r="K8595" t="str">
            <v>CAVS AE NORPHONE EL JARDIN_PAOLA MORAN</v>
          </cell>
          <cell r="L8595" t="str">
            <v xml:space="preserve">AV AMAZONAS N6  114 Y REPUBLICA CC EL JARDIN  </v>
          </cell>
        </row>
        <row r="8596">
          <cell r="A8596" t="str">
            <v>2023-01128</v>
          </cell>
          <cell r="B8596">
            <v>507121</v>
          </cell>
          <cell r="C8596" t="str">
            <v>2023-01128</v>
          </cell>
          <cell r="D8596" t="str">
            <v>MOVISTAR</v>
          </cell>
          <cell r="E8596" t="str">
            <v>DESPACHO</v>
          </cell>
          <cell r="F8596" t="str">
            <v>NORMAL</v>
          </cell>
          <cell r="G8596" t="str">
            <v>031080202301128</v>
          </cell>
          <cell r="H8596">
            <v>44957</v>
          </cell>
          <cell r="I8596" t="str">
            <v>ENTREGADO</v>
          </cell>
          <cell r="J8596">
            <v>44958</v>
          </cell>
          <cell r="K8596" t="str">
            <v>CAVS AE NORPHONE EL PORTAL_LOURDES BRAVO</v>
          </cell>
          <cell r="L8596" t="str">
            <v>AV GALO PLAZA LASSO Y AV SIMON BOLIVAR CENTRO COMERCIAL PORTAL SHOPPING LOCAL P25253 PISO DOS</v>
          </cell>
        </row>
        <row r="8597">
          <cell r="A8597" t="str">
            <v>414841763</v>
          </cell>
          <cell r="B8597">
            <v>507087</v>
          </cell>
          <cell r="C8597" t="str">
            <v>414841763</v>
          </cell>
          <cell r="D8597" t="str">
            <v>FLEXTUENTI</v>
          </cell>
          <cell r="E8597" t="str">
            <v>DESPACHO</v>
          </cell>
          <cell r="F8597" t="str">
            <v>NORMAL</v>
          </cell>
          <cell r="G8597" t="str">
            <v>031080414841763</v>
          </cell>
          <cell r="H8597">
            <v>44957</v>
          </cell>
          <cell r="I8597" t="str">
            <v>ENTREGADO</v>
          </cell>
          <cell r="J8597">
            <v>44958</v>
          </cell>
          <cell r="K8597" t="str">
            <v>Fernando Batallas</v>
          </cell>
          <cell r="L8597" t="str">
            <v>MACHALA  AVENIDA 9NA SUR    SN AV DE LAS PALMERAS</v>
          </cell>
        </row>
        <row r="8598">
          <cell r="A8598" t="str">
            <v>414841769</v>
          </cell>
          <cell r="B8598">
            <v>507088</v>
          </cell>
          <cell r="C8598" t="str">
            <v>414841769</v>
          </cell>
          <cell r="D8598" t="str">
            <v>FLEXTUENTI</v>
          </cell>
          <cell r="E8598" t="str">
            <v>DESPACHO</v>
          </cell>
          <cell r="F8598" t="str">
            <v>NORMAL</v>
          </cell>
          <cell r="G8598" t="str">
            <v>FT83244</v>
          </cell>
          <cell r="H8598">
            <v>44957</v>
          </cell>
          <cell r="I8598" t="str">
            <v>ENTREGADO</v>
          </cell>
          <cell r="J8598">
            <v>44958</v>
          </cell>
          <cell r="K8598" t="str">
            <v>Luxiola Toral</v>
          </cell>
          <cell r="L8598" t="str">
            <v>LETAMENDY  CALLE TUNGURAHUA  25 11  DR  FRANCISCO MARCOS</v>
          </cell>
        </row>
        <row r="8599">
          <cell r="A8599" t="str">
            <v>414843513</v>
          </cell>
          <cell r="B8599">
            <v>507089</v>
          </cell>
          <cell r="C8599" t="str">
            <v>414843513</v>
          </cell>
          <cell r="D8599" t="str">
            <v>FLEXTUENTI</v>
          </cell>
          <cell r="E8599" t="str">
            <v>DESPACHO</v>
          </cell>
          <cell r="F8599" t="str">
            <v>NORMAL</v>
          </cell>
          <cell r="G8599" t="str">
            <v>031080414843513</v>
          </cell>
          <cell r="H8599">
            <v>44957</v>
          </cell>
          <cell r="I8599" t="str">
            <v>ENTREGADO</v>
          </cell>
          <cell r="J8599">
            <v>44958</v>
          </cell>
          <cell r="K8599" t="str">
            <v>Jose Basurto</v>
          </cell>
          <cell r="L8599" t="str">
            <v>EL CARMEN  VERY LOOR   VICTOR ASTURILLO</v>
          </cell>
        </row>
        <row r="8600">
          <cell r="A8600" t="str">
            <v>414843550</v>
          </cell>
          <cell r="B8600">
            <v>507090</v>
          </cell>
          <cell r="C8600" t="str">
            <v>414843550</v>
          </cell>
          <cell r="D8600" t="str">
            <v>FLEXTUENTI</v>
          </cell>
          <cell r="E8600" t="str">
            <v>DESPACHO</v>
          </cell>
          <cell r="F8600" t="str">
            <v>NORMAL</v>
          </cell>
          <cell r="G8600" t="str">
            <v>FT83187</v>
          </cell>
          <cell r="H8600">
            <v>44957</v>
          </cell>
          <cell r="I8600" t="str">
            <v>ENTREGADO</v>
          </cell>
          <cell r="J8600">
            <v>44958</v>
          </cell>
          <cell r="K8600" t="str">
            <v>Gustavo Guerrero</v>
          </cell>
          <cell r="L8600" t="str">
            <v>GUAMANI AV MALDONADO  OE 137 RENE HIDALDO</v>
          </cell>
        </row>
        <row r="8601">
          <cell r="A8601" t="str">
            <v>414843565</v>
          </cell>
          <cell r="B8601">
            <v>507091</v>
          </cell>
          <cell r="C8601" t="str">
            <v>414843565</v>
          </cell>
          <cell r="D8601" t="str">
            <v>FLEXTUENTI</v>
          </cell>
          <cell r="E8601" t="str">
            <v>DESPACHO</v>
          </cell>
          <cell r="F8601" t="str">
            <v>NORMAL</v>
          </cell>
          <cell r="G8601" t="str">
            <v>FT83186</v>
          </cell>
          <cell r="H8601">
            <v>44957</v>
          </cell>
          <cell r="I8601" t="str">
            <v>ENTREGADO</v>
          </cell>
          <cell r="J8601">
            <v>44959</v>
          </cell>
          <cell r="K8601" t="str">
            <v>Alex Altamirano</v>
          </cell>
          <cell r="L8601" t="str">
            <v>QUITUMBE  CALLE AURELIO GUERRERO S32 02 CALLE BARTOLOME RUBIO</v>
          </cell>
        </row>
        <row r="8602">
          <cell r="A8602" t="str">
            <v>414843622</v>
          </cell>
          <cell r="B8602">
            <v>507093</v>
          </cell>
          <cell r="C8602" t="str">
            <v>414843622</v>
          </cell>
          <cell r="D8602" t="str">
            <v>FLEXTUENTI</v>
          </cell>
          <cell r="E8602" t="str">
            <v>DESPACHO</v>
          </cell>
          <cell r="F8602" t="str">
            <v>DERIVADO PICK UP</v>
          </cell>
          <cell r="G8602" t="str">
            <v>031080414843622</v>
          </cell>
          <cell r="H8602">
            <v>44957</v>
          </cell>
          <cell r="I8602" t="str">
            <v>ENTREGADO</v>
          </cell>
          <cell r="J8602">
            <v>44958</v>
          </cell>
          <cell r="K8602" t="str">
            <v>Elio Choez</v>
          </cell>
          <cell r="L8602" t="str">
            <v>OFICINA TRAMACO CENTRO DE DISTRIBUCION VIA A DAULE</v>
          </cell>
        </row>
        <row r="8603">
          <cell r="A8603" t="str">
            <v>414843695</v>
          </cell>
          <cell r="B8603">
            <v>507094</v>
          </cell>
          <cell r="C8603" t="str">
            <v>414843695</v>
          </cell>
          <cell r="D8603" t="str">
            <v>FLEXTUENTI</v>
          </cell>
          <cell r="E8603" t="str">
            <v>DESPACHO</v>
          </cell>
          <cell r="F8603" t="str">
            <v>NORMAL</v>
          </cell>
          <cell r="G8603" t="str">
            <v>FT83185</v>
          </cell>
          <cell r="H8603">
            <v>44957</v>
          </cell>
          <cell r="I8603" t="str">
            <v>ENTREGADO</v>
          </cell>
          <cell r="J8603">
            <v>44958</v>
          </cell>
          <cell r="K8603" t="str">
            <v>Jenifer Hernandez</v>
          </cell>
          <cell r="L8603" t="str">
            <v>SAN JUAN  VALPARAISO  N13 82  RAMON  EGAS</v>
          </cell>
        </row>
        <row r="8604">
          <cell r="A8604" t="str">
            <v>414844027</v>
          </cell>
          <cell r="B8604">
            <v>507095</v>
          </cell>
          <cell r="C8604" t="str">
            <v>414844027</v>
          </cell>
          <cell r="D8604" t="str">
            <v>FLEXTUENTI</v>
          </cell>
          <cell r="E8604" t="str">
            <v>DESPACHO</v>
          </cell>
          <cell r="F8604" t="str">
            <v>NORMAL</v>
          </cell>
          <cell r="G8604" t="str">
            <v>FT83205</v>
          </cell>
          <cell r="H8604">
            <v>44957</v>
          </cell>
          <cell r="I8604" t="str">
            <v>ENTREGADO</v>
          </cell>
          <cell r="J8604">
            <v>44958</v>
          </cell>
          <cell r="K8604" t="str">
            <v>Henry Ruiz</v>
          </cell>
          <cell r="L8604" t="str">
            <v>SAN BARTOLO  HURTADO MENDOZA  S15 21  DE LA CRUZ</v>
          </cell>
        </row>
        <row r="8605">
          <cell r="A8605" t="str">
            <v>414844132</v>
          </cell>
          <cell r="B8605">
            <v>507096</v>
          </cell>
          <cell r="C8605" t="str">
            <v>414844132</v>
          </cell>
          <cell r="D8605" t="str">
            <v>FLEXTUENTI</v>
          </cell>
          <cell r="E8605" t="str">
            <v>DESPACHO</v>
          </cell>
          <cell r="F8605" t="str">
            <v>NORMAL</v>
          </cell>
          <cell r="G8605" t="str">
            <v>031080414844132</v>
          </cell>
          <cell r="H8605">
            <v>44957</v>
          </cell>
          <cell r="I8605" t="str">
            <v>ENTREGADO</v>
          </cell>
          <cell r="J8605">
            <v>44958</v>
          </cell>
          <cell r="K8605" t="str">
            <v>Leonardo Trejo</v>
          </cell>
          <cell r="L8605" t="str">
            <v>RIO VERDE AV JACINTO CORTEZ JHAYYA SN OSCAR EFREN REYES</v>
          </cell>
        </row>
        <row r="8606">
          <cell r="A8606" t="str">
            <v>414844143</v>
          </cell>
          <cell r="B8606">
            <v>507097</v>
          </cell>
          <cell r="C8606" t="str">
            <v>414844143</v>
          </cell>
          <cell r="D8606" t="str">
            <v>FLEXTUENTI</v>
          </cell>
          <cell r="E8606" t="str">
            <v>DESPACHO</v>
          </cell>
          <cell r="F8606" t="str">
            <v>NORMAL</v>
          </cell>
          <cell r="G8606" t="str">
            <v>FT83204</v>
          </cell>
          <cell r="H8606">
            <v>44957</v>
          </cell>
          <cell r="I8606" t="str">
            <v>ENTREGADO</v>
          </cell>
          <cell r="J8606">
            <v>44958</v>
          </cell>
          <cell r="K8606" t="str">
            <v>Matias Pineida</v>
          </cell>
          <cell r="L8606" t="str">
            <v>PIFO   VIA SANGOLQUI  SN  SN</v>
          </cell>
        </row>
        <row r="8607">
          <cell r="A8607" t="str">
            <v>414844145</v>
          </cell>
          <cell r="B8607">
            <v>507098</v>
          </cell>
          <cell r="C8607" t="str">
            <v>414844145</v>
          </cell>
          <cell r="D8607" t="str">
            <v>FLEXTUENTI</v>
          </cell>
          <cell r="E8607" t="str">
            <v>DESPACHO</v>
          </cell>
          <cell r="F8607" t="str">
            <v>NORMAL</v>
          </cell>
          <cell r="G8607" t="str">
            <v>FT83203</v>
          </cell>
          <cell r="H8607">
            <v>44957</v>
          </cell>
          <cell r="I8607" t="str">
            <v>ENTREGADO</v>
          </cell>
          <cell r="J8607">
            <v>44958</v>
          </cell>
          <cell r="K8607" t="str">
            <v>Veronica Lizbeth Tapia Basantes</v>
          </cell>
          <cell r="L8607" t="str">
            <v>SOLANDA  AV SOLANDA  SN AV TNT HUGO ORTIZ</v>
          </cell>
        </row>
        <row r="8608">
          <cell r="A8608" t="str">
            <v>414844154</v>
          </cell>
          <cell r="B8608">
            <v>507099</v>
          </cell>
          <cell r="C8608" t="str">
            <v>414844154</v>
          </cell>
          <cell r="D8608" t="str">
            <v>FLEXTUENTI</v>
          </cell>
          <cell r="E8608" t="str">
            <v>DESPACHO</v>
          </cell>
          <cell r="F8608" t="str">
            <v>NORMAL</v>
          </cell>
          <cell r="G8608" t="str">
            <v>FT83243</v>
          </cell>
          <cell r="H8608">
            <v>44957</v>
          </cell>
          <cell r="I8608" t="str">
            <v>ENTREGADO</v>
          </cell>
          <cell r="J8608">
            <v>44958</v>
          </cell>
          <cell r="K8608" t="str">
            <v>Angela Veronica Yance pilligua</v>
          </cell>
          <cell r="L8608" t="str">
            <v>LETAMENDI 3ER CALLEJON PEDRO ROBLES CHAMBERS  SOLAR 69  ENTRE LA 18 Y 19</v>
          </cell>
        </row>
        <row r="8609">
          <cell r="A8609" t="str">
            <v>414844207</v>
          </cell>
          <cell r="B8609">
            <v>507100</v>
          </cell>
          <cell r="C8609" t="str">
            <v>414844207</v>
          </cell>
          <cell r="D8609" t="str">
            <v>FLEXTUENTI</v>
          </cell>
          <cell r="E8609" t="str">
            <v>DESPACHO</v>
          </cell>
          <cell r="F8609" t="str">
            <v>NORMAL</v>
          </cell>
          <cell r="G8609" t="str">
            <v>031080414844207</v>
          </cell>
          <cell r="H8609">
            <v>44957</v>
          </cell>
          <cell r="I8609" t="str">
            <v>ENTREGADO</v>
          </cell>
          <cell r="J8609">
            <v>44958</v>
          </cell>
          <cell r="K8609" t="str">
            <v>Geraldine Iveth Sarango Jaramillo</v>
          </cell>
          <cell r="L8609" t="str">
            <v>PUERTO QUITO  ATAHUALPA  SN PICHINCHA</v>
          </cell>
        </row>
        <row r="8610">
          <cell r="A8610" t="str">
            <v>414844220</v>
          </cell>
          <cell r="B8610">
            <v>507101</v>
          </cell>
          <cell r="C8610" t="str">
            <v>414844220</v>
          </cell>
          <cell r="D8610" t="str">
            <v>FLEXTUENTI</v>
          </cell>
          <cell r="E8610" t="str">
            <v>DESPACHO</v>
          </cell>
          <cell r="F8610" t="str">
            <v>NORMAL</v>
          </cell>
          <cell r="G8610" t="str">
            <v>FT83202</v>
          </cell>
          <cell r="H8610">
            <v>44957</v>
          </cell>
          <cell r="I8610" t="str">
            <v>ENTREGADO</v>
          </cell>
          <cell r="J8610">
            <v>44958</v>
          </cell>
          <cell r="K8610" t="str">
            <v>gandhi jimenez</v>
          </cell>
          <cell r="L8610" t="str">
            <v>SOLANDA  CALLE OE3B S27  208 CALLE S27ED</v>
          </cell>
        </row>
        <row r="8611">
          <cell r="A8611" t="str">
            <v>414844222</v>
          </cell>
          <cell r="B8611">
            <v>507102</v>
          </cell>
          <cell r="C8611" t="str">
            <v>414844222</v>
          </cell>
          <cell r="D8611" t="str">
            <v>FLEXTUENTI</v>
          </cell>
          <cell r="E8611" t="str">
            <v>DESPACHO</v>
          </cell>
          <cell r="F8611" t="str">
            <v>NORMAL</v>
          </cell>
          <cell r="G8611" t="str">
            <v>031080414844222</v>
          </cell>
          <cell r="H8611">
            <v>44957</v>
          </cell>
          <cell r="I8611" t="str">
            <v>ENTREGADO</v>
          </cell>
          <cell r="J8611">
            <v>44960</v>
          </cell>
          <cell r="K8611" t="str">
            <v>Jael Moyano</v>
          </cell>
          <cell r="L8611" t="str">
            <v>MILAGRO PLUTARCO SANCHES BRITO 104 ALFONSO PENAFIEL SOLIS</v>
          </cell>
        </row>
        <row r="8612">
          <cell r="A8612" t="str">
            <v>414844223</v>
          </cell>
          <cell r="B8612">
            <v>507103</v>
          </cell>
          <cell r="C8612" t="str">
            <v>414844223</v>
          </cell>
          <cell r="D8612" t="str">
            <v>FLEXTUENTI</v>
          </cell>
          <cell r="E8612" t="str">
            <v>DESPACHO</v>
          </cell>
          <cell r="F8612" t="str">
            <v>NORMAL</v>
          </cell>
          <cell r="G8612" t="str">
            <v>FT83201</v>
          </cell>
          <cell r="H8612">
            <v>44957</v>
          </cell>
          <cell r="I8612" t="str">
            <v>ENTREGADO</v>
          </cell>
          <cell r="J8612">
            <v>44958</v>
          </cell>
          <cell r="K8612" t="str">
            <v>Jennifer Toapanta</v>
          </cell>
          <cell r="L8612" t="str">
            <v>SAN ISIDRO EL INCA  AV ELOY ALFARO SN CALLE AVIGIRAS</v>
          </cell>
        </row>
        <row r="8613">
          <cell r="A8613" t="str">
            <v>414844224</v>
          </cell>
          <cell r="B8613">
            <v>507104</v>
          </cell>
          <cell r="C8613" t="str">
            <v>414844224</v>
          </cell>
          <cell r="D8613" t="str">
            <v>FLEXTUENTI</v>
          </cell>
          <cell r="E8613" t="str">
            <v>DESPACHO</v>
          </cell>
          <cell r="F8613" t="str">
            <v>NORMAL</v>
          </cell>
          <cell r="G8613" t="str">
            <v>FT83200</v>
          </cell>
          <cell r="H8613">
            <v>44957</v>
          </cell>
          <cell r="I8613" t="str">
            <v>ENTREGADO</v>
          </cell>
          <cell r="J8613">
            <v>44958</v>
          </cell>
          <cell r="K8613" t="str">
            <v>Mabel Erazo</v>
          </cell>
          <cell r="L8613" t="str">
            <v>INAQUITO AV REPUBLICA EL SALVADOR  N34 138  PISOS 10   SUIZA</v>
          </cell>
        </row>
        <row r="8614">
          <cell r="A8614" t="str">
            <v>414844263</v>
          </cell>
          <cell r="B8614">
            <v>507105</v>
          </cell>
          <cell r="C8614" t="str">
            <v>414844263</v>
          </cell>
          <cell r="D8614" t="str">
            <v>FLEXTUENTI</v>
          </cell>
          <cell r="E8614" t="str">
            <v>DESPACHO</v>
          </cell>
          <cell r="F8614" t="str">
            <v>NORMAL</v>
          </cell>
          <cell r="G8614" t="str">
            <v>031080414844263</v>
          </cell>
          <cell r="H8614">
            <v>44957</v>
          </cell>
          <cell r="I8614" t="str">
            <v>ENTREGADO</v>
          </cell>
          <cell r="J8614">
            <v>44959</v>
          </cell>
          <cell r="K8614" t="str">
            <v>JAIRO POVEDA</v>
          </cell>
          <cell r="L8614" t="str">
            <v>ZARACAY  AV DE LOS TSACHILAS SN CALLE ABRAHAM CALAZACON</v>
          </cell>
        </row>
        <row r="8615">
          <cell r="A8615" t="str">
            <v>414844264</v>
          </cell>
          <cell r="B8615">
            <v>507106</v>
          </cell>
          <cell r="C8615" t="str">
            <v>414844264</v>
          </cell>
          <cell r="D8615" t="str">
            <v>FLEXTUENTI</v>
          </cell>
          <cell r="E8615" t="str">
            <v>DESPACHO</v>
          </cell>
          <cell r="F8615" t="str">
            <v>NORMAL</v>
          </cell>
          <cell r="G8615" t="str">
            <v>031080414844264</v>
          </cell>
          <cell r="H8615">
            <v>44957</v>
          </cell>
          <cell r="I8615" t="str">
            <v>ENTREGADO</v>
          </cell>
          <cell r="J8615">
            <v>44958</v>
          </cell>
          <cell r="K8615" t="str">
            <v>Jairo Puetate</v>
          </cell>
          <cell r="L8615" t="str">
            <v>TULCAN  RAFAEL ARELLANO SN  JOSE CASTILLO</v>
          </cell>
        </row>
        <row r="8616">
          <cell r="A8616" t="str">
            <v>414844268</v>
          </cell>
          <cell r="B8616">
            <v>507107</v>
          </cell>
          <cell r="C8616" t="str">
            <v>414844268</v>
          </cell>
          <cell r="D8616" t="str">
            <v>FLEXTUENTI</v>
          </cell>
          <cell r="E8616" t="str">
            <v>DESPACHO</v>
          </cell>
          <cell r="F8616" t="str">
            <v>NORMAL</v>
          </cell>
          <cell r="G8616" t="str">
            <v>FT83242</v>
          </cell>
          <cell r="H8616">
            <v>44957</v>
          </cell>
          <cell r="I8616" t="str">
            <v>ENTREGADO</v>
          </cell>
          <cell r="J8616">
            <v>44958</v>
          </cell>
          <cell r="K8616" t="str">
            <v>ALAN STEFANO ALARCON QUISHPE</v>
          </cell>
          <cell r="L8616" t="str">
            <v>TARQUI  CALLE MIGUEL HURTADO  210  ENTRE MACHALA Y ANTEPARA</v>
          </cell>
        </row>
        <row r="8617">
          <cell r="A8617" t="str">
            <v>414844269</v>
          </cell>
          <cell r="B8617">
            <v>507108</v>
          </cell>
          <cell r="C8617" t="str">
            <v>414844269</v>
          </cell>
          <cell r="D8617" t="str">
            <v>FLEXTUENTI</v>
          </cell>
          <cell r="E8617" t="str">
            <v>DESPACHO</v>
          </cell>
          <cell r="F8617" t="str">
            <v>NORMAL</v>
          </cell>
          <cell r="G8617" t="str">
            <v>FT83241</v>
          </cell>
          <cell r="H8617">
            <v>44957</v>
          </cell>
          <cell r="I8617" t="str">
            <v>ENTREGADO</v>
          </cell>
          <cell r="J8617">
            <v>44958</v>
          </cell>
          <cell r="K8617" t="str">
            <v>CRISTOPHER ARTURO SORIANO CHAGUAY</v>
          </cell>
          <cell r="L8617" t="str">
            <v>TARQUI   VIA LA COSTA  MANZA B8 VILLA 24  SN</v>
          </cell>
        </row>
        <row r="8618">
          <cell r="A8618" t="str">
            <v>414844281</v>
          </cell>
          <cell r="B8618">
            <v>507109</v>
          </cell>
          <cell r="C8618" t="str">
            <v>414844281</v>
          </cell>
          <cell r="D8618" t="str">
            <v>FLEXTUENTI</v>
          </cell>
          <cell r="E8618" t="str">
            <v>DESPACHO</v>
          </cell>
          <cell r="F8618" t="str">
            <v>NORMAL</v>
          </cell>
          <cell r="G8618" t="str">
            <v>FT83195</v>
          </cell>
          <cell r="H8618">
            <v>44957</v>
          </cell>
          <cell r="I8618" t="str">
            <v>ENTREGADO</v>
          </cell>
          <cell r="J8618">
            <v>44958</v>
          </cell>
          <cell r="K8618" t="str">
            <v>MARIA AUGUSTA BRUSSIL</v>
          </cell>
          <cell r="L8618" t="str">
            <v>SANGOLQUI LOS CARTUCHOS   LOTE 3B  ENTRE LOS CEDROS  Y LOS CACTUS</v>
          </cell>
        </row>
        <row r="8619">
          <cell r="A8619" t="str">
            <v>414844282</v>
          </cell>
          <cell r="B8619">
            <v>507110</v>
          </cell>
          <cell r="C8619" t="str">
            <v>414844282</v>
          </cell>
          <cell r="D8619" t="str">
            <v>FLEXTUENTI</v>
          </cell>
          <cell r="E8619" t="str">
            <v>DESPACHO</v>
          </cell>
          <cell r="F8619" t="str">
            <v>NORMAL</v>
          </cell>
          <cell r="G8619" t="str">
            <v>FT83199/FT83701</v>
          </cell>
          <cell r="H8619">
            <v>44957</v>
          </cell>
          <cell r="I8619" t="str">
            <v>ENTREGADO</v>
          </cell>
          <cell r="J8619">
            <v>44960</v>
          </cell>
          <cell r="K8619" t="str">
            <v>SORAYA GISSELA VERA PENA</v>
          </cell>
          <cell r="L8619" t="str">
            <v>NICOLAS CORTES 1521 Y SAENZ LA VICENTINA CASA DE DOS PISOS COLOR TAXO CON CAFE</v>
          </cell>
        </row>
        <row r="8620">
          <cell r="A8620" t="str">
            <v>414844285</v>
          </cell>
          <cell r="B8620">
            <v>507111</v>
          </cell>
          <cell r="C8620" t="str">
            <v>414844285</v>
          </cell>
          <cell r="D8620" t="str">
            <v>FLEXTUENTI</v>
          </cell>
          <cell r="E8620" t="str">
            <v>DESPACHO</v>
          </cell>
          <cell r="F8620" t="str">
            <v>NORMAL</v>
          </cell>
          <cell r="G8620" t="str">
            <v>FT83198</v>
          </cell>
          <cell r="H8620">
            <v>44957</v>
          </cell>
          <cell r="I8620" t="str">
            <v>ENTREGADO</v>
          </cell>
          <cell r="J8620">
            <v>44958</v>
          </cell>
          <cell r="K8620" t="str">
            <v>Stalin Ruiz</v>
          </cell>
          <cell r="L8620" t="str">
            <v>COMITE DEL PUEBLO CALLE MANUEL DE LARA N64 348 CALLE  RAMON JIMENEZ</v>
          </cell>
        </row>
        <row r="8621">
          <cell r="A8621" t="str">
            <v>414844386</v>
          </cell>
          <cell r="B8621">
            <v>507112</v>
          </cell>
          <cell r="C8621" t="str">
            <v>414844386</v>
          </cell>
          <cell r="D8621" t="str">
            <v>FLEXTUENTI</v>
          </cell>
          <cell r="E8621" t="str">
            <v>DESPACHO</v>
          </cell>
          <cell r="F8621" t="str">
            <v>NORMAL</v>
          </cell>
          <cell r="G8621" t="str">
            <v>FT83197</v>
          </cell>
          <cell r="H8621">
            <v>44957</v>
          </cell>
          <cell r="I8621" t="str">
            <v>ENTREGADO</v>
          </cell>
          <cell r="J8621">
            <v>44958</v>
          </cell>
          <cell r="K8621" t="str">
            <v>Genesis Quimis</v>
          </cell>
          <cell r="L8621" t="str">
            <v>INAQUITO AV DE LA REPUBLICA  E6 487  AV ELOY ALFARO</v>
          </cell>
        </row>
        <row r="8622">
          <cell r="A8622" t="str">
            <v>414844387</v>
          </cell>
          <cell r="B8622">
            <v>507113</v>
          </cell>
          <cell r="C8622" t="str">
            <v>414844387</v>
          </cell>
          <cell r="D8622" t="str">
            <v>FLEXTUENTI</v>
          </cell>
          <cell r="E8622" t="str">
            <v>DESPACHO</v>
          </cell>
          <cell r="F8622" t="str">
            <v>NORMAL</v>
          </cell>
          <cell r="G8622" t="str">
            <v>FT83194</v>
          </cell>
          <cell r="H8622">
            <v>44957</v>
          </cell>
          <cell r="I8622" t="str">
            <v>ENTREGADO</v>
          </cell>
          <cell r="J8622">
            <v>44958</v>
          </cell>
          <cell r="K8622" t="str">
            <v>Laura Hernandez</v>
          </cell>
          <cell r="L8622" t="str">
            <v>SANGOLQUI CALLE 22 DE ENERO 795 CALLE BARTOLOME RUBIO</v>
          </cell>
        </row>
        <row r="8623">
          <cell r="A8623" t="str">
            <v>414844388</v>
          </cell>
          <cell r="B8623">
            <v>507114</v>
          </cell>
          <cell r="C8623" t="str">
            <v>414844388</v>
          </cell>
          <cell r="D8623" t="str">
            <v>FLEXTUENTI</v>
          </cell>
          <cell r="E8623" t="str">
            <v>DESPACHO</v>
          </cell>
          <cell r="F8623" t="str">
            <v>DERIVADO PICK UP</v>
          </cell>
          <cell r="G8623" t="str">
            <v>031080414844388</v>
          </cell>
          <cell r="H8623">
            <v>44957</v>
          </cell>
          <cell r="I8623" t="str">
            <v>ENTREGADO</v>
          </cell>
          <cell r="J8623">
            <v>44959</v>
          </cell>
          <cell r="K8623" t="str">
            <v>Maria Jose Sanchez</v>
          </cell>
          <cell r="L8623" t="str">
            <v>OFICINA TRAMACO QUEVEDO</v>
          </cell>
        </row>
        <row r="8624">
          <cell r="A8624" t="str">
            <v>414844391</v>
          </cell>
          <cell r="B8624">
            <v>507115</v>
          </cell>
          <cell r="C8624" t="str">
            <v>414844391</v>
          </cell>
          <cell r="D8624" t="str">
            <v>FLEXTUENTI</v>
          </cell>
          <cell r="E8624" t="str">
            <v>DESPACHO</v>
          </cell>
          <cell r="F8624" t="str">
            <v>NORMAL</v>
          </cell>
          <cell r="G8624" t="str">
            <v>031080414844391</v>
          </cell>
          <cell r="H8624">
            <v>44957</v>
          </cell>
          <cell r="I8624" t="str">
            <v>ENTREGADO</v>
          </cell>
          <cell r="J8624">
            <v>44958</v>
          </cell>
          <cell r="K8624" t="str">
            <v>wilmer culqui</v>
          </cell>
          <cell r="L8624" t="str">
            <v>SAN CAMILO  AV QUITO SN AV MILTON REYES</v>
          </cell>
        </row>
        <row r="8625">
          <cell r="A8625" t="str">
            <v>414844392</v>
          </cell>
          <cell r="B8625">
            <v>507116</v>
          </cell>
          <cell r="C8625" t="str">
            <v>414844392</v>
          </cell>
          <cell r="D8625" t="str">
            <v>FLEXTUENTI</v>
          </cell>
          <cell r="E8625" t="str">
            <v>DESPACHO</v>
          </cell>
          <cell r="F8625" t="str">
            <v>NORMAL</v>
          </cell>
          <cell r="G8625" t="str">
            <v>031080414844392</v>
          </cell>
          <cell r="H8625">
            <v>44957</v>
          </cell>
          <cell r="I8625" t="str">
            <v>ENTREGADO</v>
          </cell>
          <cell r="J8625">
            <v>44958</v>
          </cell>
          <cell r="K8625" t="str">
            <v>Marah Munoz</v>
          </cell>
          <cell r="L8625" t="str">
            <v>LA AURORA  AV LEON FEBRES CORDERO  MZ 16 VILLA 38</v>
          </cell>
        </row>
        <row r="8626">
          <cell r="A8626" t="str">
            <v>414844393</v>
          </cell>
          <cell r="B8626">
            <v>507117</v>
          </cell>
          <cell r="C8626" t="str">
            <v>414844393</v>
          </cell>
          <cell r="D8626" t="str">
            <v>FLEXTUENTI</v>
          </cell>
          <cell r="E8626" t="str">
            <v>DESPACHO</v>
          </cell>
          <cell r="F8626" t="str">
            <v>NORMAL</v>
          </cell>
          <cell r="G8626" t="str">
            <v>FT83196</v>
          </cell>
          <cell r="H8626">
            <v>44957</v>
          </cell>
          <cell r="I8626" t="str">
            <v>ENTREGADO</v>
          </cell>
          <cell r="J8626">
            <v>44958</v>
          </cell>
          <cell r="K8626" t="str">
            <v>Pablo Conforme</v>
          </cell>
          <cell r="L8626" t="str">
            <v>CHIILLOGALLO  VICTOR VALENCIA  OE8 81  CONSTANTINO MENDEZ</v>
          </cell>
        </row>
        <row r="8627">
          <cell r="A8627" t="str">
            <v>414844398</v>
          </cell>
          <cell r="B8627">
            <v>507118</v>
          </cell>
          <cell r="C8627" t="str">
            <v>414844398</v>
          </cell>
          <cell r="D8627" t="str">
            <v>FLEXTUENTI</v>
          </cell>
          <cell r="E8627" t="str">
            <v>DESPACHO</v>
          </cell>
          <cell r="F8627" t="str">
            <v>NORMAL</v>
          </cell>
          <cell r="G8627" t="str">
            <v>031080414844398</v>
          </cell>
          <cell r="H8627">
            <v>44957</v>
          </cell>
          <cell r="I8627" t="str">
            <v>ENTREGADO</v>
          </cell>
          <cell r="J8627">
            <v>44958</v>
          </cell>
          <cell r="K8627" t="str">
            <v>Lenin de Jesus Solis Solorzano</v>
          </cell>
          <cell r="L8627" t="str">
            <v>LA AURORA  AV LEON FEBRES CORDERO  MZ 16 VILLA 38</v>
          </cell>
        </row>
        <row r="8628">
          <cell r="A8628" t="str">
            <v>WS414841658</v>
          </cell>
          <cell r="B8628">
            <v>507119</v>
          </cell>
          <cell r="C8628" t="str">
            <v>WS414841658</v>
          </cell>
          <cell r="D8628" t="str">
            <v>FLEXTUENTI</v>
          </cell>
          <cell r="E8628" t="str">
            <v>DESPACHO</v>
          </cell>
          <cell r="F8628" t="str">
            <v>NORMAL</v>
          </cell>
          <cell r="G8628" t="str">
            <v>FT83193</v>
          </cell>
          <cell r="H8628">
            <v>44957</v>
          </cell>
          <cell r="I8628" t="str">
            <v>ENTREGADO</v>
          </cell>
          <cell r="J8628">
            <v>44958</v>
          </cell>
          <cell r="K8628" t="str">
            <v>Viviana Pazmino</v>
          </cell>
          <cell r="L8628" t="str">
            <v>CHIMBACALLE  CALLE ALAMBRA S6 135  CALLE JUAN BAUTISTA AGUIRRE</v>
          </cell>
        </row>
        <row r="8629">
          <cell r="A8629" t="str">
            <v>414840038</v>
          </cell>
          <cell r="B8629">
            <v>507065</v>
          </cell>
          <cell r="C8629" t="str">
            <v>414840038</v>
          </cell>
          <cell r="D8629" t="str">
            <v>FLEXTUENTI</v>
          </cell>
          <cell r="E8629" t="str">
            <v>DESPACHO</v>
          </cell>
          <cell r="F8629" t="str">
            <v>NORMAL</v>
          </cell>
          <cell r="G8629" t="str">
            <v>FT83248</v>
          </cell>
          <cell r="H8629">
            <v>44957</v>
          </cell>
          <cell r="I8629" t="str">
            <v>ENTREGADO</v>
          </cell>
          <cell r="J8629">
            <v>44959</v>
          </cell>
          <cell r="K8629" t="str">
            <v>Winston Tubay</v>
          </cell>
          <cell r="L8629" t="str">
            <v>FEBRES CORDERO CALLE PUEBLO VIEJO  SN  ENTRE CALLE ISMAEL PEREZ CASTOR Y CALL DOMINGO NORERO</v>
          </cell>
        </row>
        <row r="8630">
          <cell r="A8630" t="str">
            <v>414840781</v>
          </cell>
          <cell r="B8630">
            <v>507066</v>
          </cell>
          <cell r="C8630" t="str">
            <v>414840781</v>
          </cell>
          <cell r="D8630" t="str">
            <v>FLEXTUENTI</v>
          </cell>
          <cell r="E8630" t="str">
            <v>DESPACHO</v>
          </cell>
          <cell r="F8630" t="str">
            <v>DERIVADO PICK UP</v>
          </cell>
          <cell r="G8630" t="str">
            <v>031080414840781</v>
          </cell>
          <cell r="H8630">
            <v>44957</v>
          </cell>
          <cell r="I8630" t="str">
            <v>ENTREGADO</v>
          </cell>
          <cell r="J8630">
            <v>44965</v>
          </cell>
          <cell r="K8630" t="str">
            <v>Joel Arroba</v>
          </cell>
          <cell r="L8630" t="str">
            <v>OFICINA TRAMACO SAN MARINO</v>
          </cell>
        </row>
        <row r="8631">
          <cell r="A8631" t="str">
            <v>414841404</v>
          </cell>
          <cell r="B8631">
            <v>507067</v>
          </cell>
          <cell r="C8631" t="str">
            <v>414841404</v>
          </cell>
          <cell r="D8631" t="str">
            <v>FLEXTUENTI</v>
          </cell>
          <cell r="E8631" t="str">
            <v>DESPACHO</v>
          </cell>
          <cell r="F8631" t="str">
            <v>NORMAL</v>
          </cell>
          <cell r="G8631" t="str">
            <v>031080414841404</v>
          </cell>
          <cell r="H8631">
            <v>44957</v>
          </cell>
          <cell r="I8631" t="str">
            <v>ENTREGADO</v>
          </cell>
          <cell r="J8631">
            <v>44959</v>
          </cell>
          <cell r="K8631" t="str">
            <v>Miguel Torres</v>
          </cell>
          <cell r="L8631" t="str">
            <v>ESMERALDAS  AV JAIME HURTADO GONZALEZ  SN VIA SAN MARTIN</v>
          </cell>
        </row>
        <row r="8632">
          <cell r="A8632" t="str">
            <v>414841412</v>
          </cell>
          <cell r="B8632">
            <v>507068</v>
          </cell>
          <cell r="C8632" t="str">
            <v>414841412</v>
          </cell>
          <cell r="D8632" t="str">
            <v>FLEXTUENTI</v>
          </cell>
          <cell r="E8632" t="str">
            <v>DESPACHO</v>
          </cell>
          <cell r="F8632" t="str">
            <v>NORMAL</v>
          </cell>
          <cell r="G8632" t="str">
            <v>FT83192</v>
          </cell>
          <cell r="H8632">
            <v>44957</v>
          </cell>
          <cell r="I8632" t="str">
            <v>ENTREGADO</v>
          </cell>
          <cell r="J8632">
            <v>44958</v>
          </cell>
          <cell r="K8632" t="str">
            <v>MANUEL IGNACIO CORONEL ROJAS</v>
          </cell>
          <cell r="L8632" t="str">
            <v>BELISARIO QUEVEDO  CALLE SELVA ALEGRE OE6 104 CALLE ARIAS DE UGARTE</v>
          </cell>
        </row>
        <row r="8633">
          <cell r="A8633" t="str">
            <v>414841419</v>
          </cell>
          <cell r="B8633">
            <v>507069</v>
          </cell>
          <cell r="C8633" t="str">
            <v>414841419</v>
          </cell>
          <cell r="D8633" t="str">
            <v>FLEXTUENTI</v>
          </cell>
          <cell r="E8633" t="str">
            <v>DESPACHO</v>
          </cell>
          <cell r="F8633" t="str">
            <v>NORMAL</v>
          </cell>
          <cell r="G8633" t="str">
            <v>031080414841419</v>
          </cell>
          <cell r="H8633">
            <v>44957</v>
          </cell>
          <cell r="I8633" t="str">
            <v>ENTREGADO</v>
          </cell>
          <cell r="J8633">
            <v>44958</v>
          </cell>
          <cell r="K8633" t="str">
            <v>Estefania Quintero</v>
          </cell>
          <cell r="L8633" t="str">
            <v>LA AURORA AV LEON FEBRES CORDERO  E40 SN</v>
          </cell>
        </row>
        <row r="8634">
          <cell r="A8634" t="str">
            <v>414841455</v>
          </cell>
          <cell r="B8634">
            <v>507070</v>
          </cell>
          <cell r="C8634" t="str">
            <v>414841455</v>
          </cell>
          <cell r="D8634" t="str">
            <v>FLEXTUENTI</v>
          </cell>
          <cell r="E8634" t="str">
            <v>DESPACHO</v>
          </cell>
          <cell r="F8634" t="str">
            <v>NORMAL</v>
          </cell>
          <cell r="G8634" t="str">
            <v>FT83247</v>
          </cell>
          <cell r="H8634">
            <v>44957</v>
          </cell>
          <cell r="I8634" t="str">
            <v>ENTREGADO</v>
          </cell>
          <cell r="J8634">
            <v>44958</v>
          </cell>
          <cell r="K8634" t="str">
            <v>Jorge Raul Lindao Lindao</v>
          </cell>
          <cell r="L8634" t="str">
            <v>XIMENA AV HUGO CORTEZ  MANZANA 4 VILLA 5  SN</v>
          </cell>
        </row>
        <row r="8635">
          <cell r="A8635" t="str">
            <v>414841468</v>
          </cell>
          <cell r="B8635">
            <v>507071</v>
          </cell>
          <cell r="C8635" t="str">
            <v>414841468</v>
          </cell>
          <cell r="D8635" t="str">
            <v>FLEXTUENTI</v>
          </cell>
          <cell r="E8635" t="str">
            <v>DESPACHO</v>
          </cell>
          <cell r="F8635" t="str">
            <v>NORMAL</v>
          </cell>
          <cell r="G8635" t="str">
            <v>FT83246</v>
          </cell>
          <cell r="H8635">
            <v>44957</v>
          </cell>
          <cell r="I8635" t="str">
            <v>ENTREGADO</v>
          </cell>
          <cell r="J8635">
            <v>44958</v>
          </cell>
          <cell r="K8635" t="str">
            <v>Melanie Barzola</v>
          </cell>
          <cell r="L8635" t="str">
            <v>TARQUI   RODRIGEZ BONIN  MANZANA 141 VILLA 4  SN</v>
          </cell>
        </row>
        <row r="8636">
          <cell r="A8636" t="str">
            <v>414841470</v>
          </cell>
          <cell r="B8636">
            <v>507072</v>
          </cell>
          <cell r="C8636" t="str">
            <v>414841470</v>
          </cell>
          <cell r="D8636" t="str">
            <v>FLEXTUENTI</v>
          </cell>
          <cell r="E8636" t="str">
            <v>DESPACHO</v>
          </cell>
          <cell r="F8636" t="str">
            <v>NORMAL</v>
          </cell>
          <cell r="G8636" t="str">
            <v>031080414841470</v>
          </cell>
          <cell r="H8636">
            <v>44957</v>
          </cell>
          <cell r="I8636" t="str">
            <v>ENTREGADO</v>
          </cell>
          <cell r="J8636">
            <v>44960</v>
          </cell>
          <cell r="K8636" t="str">
            <v>John Lascano</v>
          </cell>
          <cell r="L8636" t="str">
            <v>PISHILATA  BENJAMIN FRANKLIN  SN  GALILEO</v>
          </cell>
        </row>
        <row r="8637">
          <cell r="A8637" t="str">
            <v>414841471</v>
          </cell>
          <cell r="B8637">
            <v>507073</v>
          </cell>
          <cell r="C8637" t="str">
            <v>414841471</v>
          </cell>
          <cell r="D8637" t="str">
            <v>FLEXTUENTI</v>
          </cell>
          <cell r="E8637" t="str">
            <v>DESPACHO</v>
          </cell>
          <cell r="F8637" t="str">
            <v>NORMAL</v>
          </cell>
          <cell r="G8637" t="str">
            <v>FT83245</v>
          </cell>
          <cell r="H8637">
            <v>44957</v>
          </cell>
          <cell r="I8637" t="str">
            <v>ENTREGADO</v>
          </cell>
          <cell r="J8637">
            <v>44958</v>
          </cell>
          <cell r="K8637" t="str">
            <v>Javier Calle</v>
          </cell>
          <cell r="L8637" t="str">
            <v>TARQUI  AV FRANCISCO DE ORELLANA  MZ 2203 VILLA 12  SN</v>
          </cell>
        </row>
        <row r="8638">
          <cell r="A8638" t="str">
            <v>414841517</v>
          </cell>
          <cell r="B8638">
            <v>507074</v>
          </cell>
          <cell r="C8638" t="str">
            <v>414841517</v>
          </cell>
          <cell r="D8638" t="str">
            <v>FLEXTUENTI</v>
          </cell>
          <cell r="E8638" t="str">
            <v>DESPACHO</v>
          </cell>
          <cell r="F8638" t="str">
            <v>NORMAL</v>
          </cell>
          <cell r="G8638" t="str">
            <v>FT83191</v>
          </cell>
          <cell r="H8638">
            <v>44957</v>
          </cell>
          <cell r="I8638" t="str">
            <v>ENTREGADO</v>
          </cell>
          <cell r="J8638">
            <v>44958</v>
          </cell>
          <cell r="K8638" t="str">
            <v>Galo Javier Tomala Banchon</v>
          </cell>
          <cell r="L8638" t="str">
            <v>LA ECUATORIANA  AV ECUATORIANA  S45 180  PALEMON MONROY</v>
          </cell>
        </row>
        <row r="8639">
          <cell r="A8639" t="str">
            <v>414841553</v>
          </cell>
          <cell r="B8639">
            <v>507075</v>
          </cell>
          <cell r="C8639" t="str">
            <v>414841553</v>
          </cell>
          <cell r="D8639" t="str">
            <v>FLEXTUENTI</v>
          </cell>
          <cell r="E8639" t="str">
            <v>DESPACHO</v>
          </cell>
          <cell r="F8639" t="str">
            <v>NORMAL</v>
          </cell>
          <cell r="G8639" t="str">
            <v>FT83266</v>
          </cell>
          <cell r="H8639">
            <v>44957</v>
          </cell>
          <cell r="I8639" t="str">
            <v>ENTREGADO</v>
          </cell>
          <cell r="J8639">
            <v>44958</v>
          </cell>
          <cell r="K8639" t="str">
            <v>jose andres delgado rendon</v>
          </cell>
          <cell r="L8639" t="str">
            <v>SAMBORONDON  CALLE 7MA MANAZANA J1 VILLA 13  RIO VINCES</v>
          </cell>
        </row>
        <row r="8640">
          <cell r="A8640" t="str">
            <v>414841590</v>
          </cell>
          <cell r="B8640">
            <v>507076</v>
          </cell>
          <cell r="C8640" t="str">
            <v>414841590</v>
          </cell>
          <cell r="D8640" t="str">
            <v>FLEXTUENTI</v>
          </cell>
          <cell r="E8640" t="str">
            <v>DESPACHO</v>
          </cell>
          <cell r="F8640" t="str">
            <v>NORMAL</v>
          </cell>
          <cell r="G8640" t="str">
            <v>FT83190</v>
          </cell>
          <cell r="H8640">
            <v>44957</v>
          </cell>
          <cell r="I8640" t="str">
            <v>ENTREGADO</v>
          </cell>
          <cell r="J8640">
            <v>44958</v>
          </cell>
          <cell r="K8640" t="str">
            <v>Paola Vasquez</v>
          </cell>
          <cell r="L8640" t="str">
            <v>CUMBAYA  AV INTEROCEANICA  SN  AV FLORENCIA</v>
          </cell>
        </row>
        <row r="8641">
          <cell r="A8641" t="str">
            <v>414841620</v>
          </cell>
          <cell r="B8641">
            <v>507077</v>
          </cell>
          <cell r="C8641" t="str">
            <v>414841620</v>
          </cell>
          <cell r="D8641" t="str">
            <v>FLEXTUENTI</v>
          </cell>
          <cell r="E8641" t="str">
            <v>DESPACHO</v>
          </cell>
          <cell r="F8641" t="str">
            <v>NORMAL</v>
          </cell>
          <cell r="G8641" t="str">
            <v>FT83189</v>
          </cell>
          <cell r="H8641">
            <v>44957</v>
          </cell>
          <cell r="I8641" t="str">
            <v>ENTREGADO</v>
          </cell>
          <cell r="J8641">
            <v>44959</v>
          </cell>
          <cell r="K8641" t="str">
            <v>Marco Vinicio Ordonez Garzon</v>
          </cell>
          <cell r="L8641" t="str">
            <v>COCHAPAMBA  CALLE JORGE PIEDRA OE13 355 CALLE LEOPOLDO ARCOS</v>
          </cell>
        </row>
        <row r="8642">
          <cell r="A8642" t="str">
            <v>414841624</v>
          </cell>
          <cell r="B8642">
            <v>507078</v>
          </cell>
          <cell r="C8642" t="str">
            <v>414841624</v>
          </cell>
          <cell r="D8642" t="str">
            <v>FLEXTUENTI</v>
          </cell>
          <cell r="E8642" t="str">
            <v>DESPACHO</v>
          </cell>
          <cell r="F8642" t="str">
            <v>NORMAL</v>
          </cell>
          <cell r="G8642" t="str">
            <v>031080414841624</v>
          </cell>
          <cell r="H8642">
            <v>44957</v>
          </cell>
          <cell r="I8642" t="str">
            <v>ENTREGADO</v>
          </cell>
          <cell r="J8642">
            <v>44959</v>
          </cell>
          <cell r="K8642" t="str">
            <v>fhayer fernanda fabara murillo</v>
          </cell>
          <cell r="L8642" t="str">
            <v>EL EMPALME AV GUAYAQUIL 206  AV QUITO</v>
          </cell>
        </row>
        <row r="8643">
          <cell r="A8643" t="str">
            <v>414841639</v>
          </cell>
          <cell r="B8643">
            <v>507079</v>
          </cell>
          <cell r="C8643" t="str">
            <v>414841639</v>
          </cell>
          <cell r="D8643" t="str">
            <v>FLEXTUENTI</v>
          </cell>
          <cell r="E8643" t="str">
            <v>DESPACHO</v>
          </cell>
          <cell r="F8643" t="str">
            <v>DERIVADO PICK UP</v>
          </cell>
          <cell r="G8643" t="str">
            <v>031080414841639</v>
          </cell>
          <cell r="H8643">
            <v>44957</v>
          </cell>
          <cell r="I8643" t="str">
            <v>ENTREGADO</v>
          </cell>
          <cell r="J8643">
            <v>44958</v>
          </cell>
          <cell r="K8643" t="str">
            <v>Gema Yelitza Arteaga Marcillo</v>
          </cell>
          <cell r="L8643" t="str">
            <v>OFICINA TRAMACO CHONE</v>
          </cell>
        </row>
        <row r="8644">
          <cell r="A8644" t="str">
            <v>414841672</v>
          </cell>
          <cell r="B8644">
            <v>507080</v>
          </cell>
          <cell r="C8644" t="str">
            <v>414841672</v>
          </cell>
          <cell r="D8644" t="str">
            <v>FLEXTUENTI</v>
          </cell>
          <cell r="E8644" t="str">
            <v>DESPACHO</v>
          </cell>
          <cell r="F8644" t="str">
            <v>NORMAL</v>
          </cell>
          <cell r="G8644" t="str">
            <v>031080414841672</v>
          </cell>
          <cell r="H8644">
            <v>44957</v>
          </cell>
          <cell r="I8644" t="str">
            <v>ENTREGADO</v>
          </cell>
          <cell r="J8644">
            <v>44958</v>
          </cell>
          <cell r="K8644" t="str">
            <v>Jairo Puetate</v>
          </cell>
          <cell r="L8644" t="str">
            <v>TULCAN  RAFAEL ARELLANO SN  JOSE CASTILLO</v>
          </cell>
        </row>
        <row r="8645">
          <cell r="A8645" t="str">
            <v>414841703</v>
          </cell>
          <cell r="B8645">
            <v>507082</v>
          </cell>
          <cell r="C8645" t="str">
            <v>414841703</v>
          </cell>
          <cell r="D8645" t="str">
            <v>FLEXTUENTI</v>
          </cell>
          <cell r="E8645" t="str">
            <v>DESPACHO</v>
          </cell>
          <cell r="F8645" t="str">
            <v>DERIVADO PICK UP</v>
          </cell>
          <cell r="G8645" t="str">
            <v>031080414841703</v>
          </cell>
          <cell r="H8645">
            <v>44957</v>
          </cell>
          <cell r="I8645" t="str">
            <v>ENTREGADO</v>
          </cell>
          <cell r="J8645">
            <v>44958</v>
          </cell>
          <cell r="K8645" t="str">
            <v>Delia Galarza</v>
          </cell>
          <cell r="L8645" t="str">
            <v>OFICINA TRAMACO CENTRO DE DISTRIBUCION VIA A DAULE</v>
          </cell>
        </row>
        <row r="8646">
          <cell r="A8646" t="str">
            <v>414841716</v>
          </cell>
          <cell r="B8646">
            <v>507083</v>
          </cell>
          <cell r="C8646" t="str">
            <v>414841716</v>
          </cell>
          <cell r="D8646" t="str">
            <v>FLEXTUENTI</v>
          </cell>
          <cell r="E8646" t="str">
            <v>DESPACHO</v>
          </cell>
          <cell r="F8646" t="str">
            <v>NORMAL</v>
          </cell>
          <cell r="G8646" t="str">
            <v>FT83188</v>
          </cell>
          <cell r="H8646">
            <v>44957</v>
          </cell>
          <cell r="I8646" t="str">
            <v>ENTREGADO</v>
          </cell>
          <cell r="J8646">
            <v>44958</v>
          </cell>
          <cell r="K8646" t="str">
            <v>Braulio Vivas</v>
          </cell>
          <cell r="L8646" t="str">
            <v>CALDERON CALLE DE LOS CIPRESES  SN AV CAPITAN GEOVANNI CALLES</v>
          </cell>
        </row>
        <row r="8647">
          <cell r="A8647" t="str">
            <v>414841722</v>
          </cell>
          <cell r="B8647">
            <v>507084</v>
          </cell>
          <cell r="C8647" t="str">
            <v>414841722</v>
          </cell>
          <cell r="D8647" t="str">
            <v>FLEXTUENTI</v>
          </cell>
          <cell r="E8647" t="str">
            <v>DESPACHO</v>
          </cell>
          <cell r="F8647" t="str">
            <v>DERIVADO PICK UP</v>
          </cell>
          <cell r="G8647" t="str">
            <v>031080414841722</v>
          </cell>
          <cell r="H8647">
            <v>44957</v>
          </cell>
          <cell r="I8647" t="str">
            <v>ENTREGADO</v>
          </cell>
          <cell r="J8647">
            <v>44958</v>
          </cell>
          <cell r="K8647" t="str">
            <v>ULISES GUERRERO</v>
          </cell>
          <cell r="L8647" t="str">
            <v>OFICINA TRAMACO PORTETE</v>
          </cell>
        </row>
        <row r="8648">
          <cell r="A8648" t="str">
            <v>414841723</v>
          </cell>
          <cell r="B8648">
            <v>507085</v>
          </cell>
          <cell r="C8648" t="str">
            <v>414841723</v>
          </cell>
          <cell r="D8648" t="str">
            <v>FLEXTUENTI</v>
          </cell>
          <cell r="E8648" t="str">
            <v>DESPACHO</v>
          </cell>
          <cell r="F8648" t="str">
            <v>NORMAL</v>
          </cell>
          <cell r="G8648" t="str">
            <v>031080414841723</v>
          </cell>
          <cell r="H8648">
            <v>44957</v>
          </cell>
          <cell r="I8648" t="str">
            <v>ENTREGADO</v>
          </cell>
          <cell r="J8648">
            <v>44958</v>
          </cell>
          <cell r="K8648" t="str">
            <v>Rosa maria Miraba Feijoo</v>
          </cell>
          <cell r="L8648" t="str">
            <v>OCHOA LEON CALLE CLEMENTE VACA SN OCHOA LEON</v>
          </cell>
        </row>
        <row r="8649">
          <cell r="A8649" t="str">
            <v>414841741</v>
          </cell>
          <cell r="B8649">
            <v>507086</v>
          </cell>
          <cell r="C8649" t="str">
            <v>414841741</v>
          </cell>
          <cell r="D8649" t="str">
            <v>FLEXTUENTI</v>
          </cell>
          <cell r="E8649" t="str">
            <v>DESPACHO</v>
          </cell>
          <cell r="F8649" t="str">
            <v>NORMAL</v>
          </cell>
          <cell r="G8649" t="str">
            <v>IC6143</v>
          </cell>
          <cell r="H8649">
            <v>44957</v>
          </cell>
          <cell r="I8649" t="str">
            <v>ENTREGADO</v>
          </cell>
          <cell r="J8649">
            <v>44958</v>
          </cell>
          <cell r="K8649" t="str">
            <v>Mateo Llanos</v>
          </cell>
          <cell r="L8649" t="str">
            <v>YANUNCAY AV DIEZ DE AGOSTO  SN  MIGUEL DIAZ</v>
          </cell>
        </row>
        <row r="8650">
          <cell r="A8650" t="str">
            <v>11774</v>
          </cell>
          <cell r="B8650">
            <v>507063</v>
          </cell>
          <cell r="C8650" t="str">
            <v>11774</v>
          </cell>
          <cell r="D8650" t="str">
            <v>MOVISTAR</v>
          </cell>
          <cell r="E8650" t="str">
            <v>RETIRO</v>
          </cell>
          <cell r="F8650" t="str">
            <v>NORMAL</v>
          </cell>
          <cell r="G8650" t="str">
            <v>031002004226091</v>
          </cell>
          <cell r="H8650">
            <v>44957</v>
          </cell>
          <cell r="I8650" t="str">
            <v>ENTREGADO</v>
          </cell>
          <cell r="J8650">
            <v>44959</v>
          </cell>
          <cell r="K8650" t="str">
            <v>FLEXNET - LI</v>
          </cell>
          <cell r="L8650" t="str">
            <v>CALLE 28 DE JUNIO S/N Y GARCIA MORENO ENTRADA LLANO GRANDE</v>
          </cell>
        </row>
        <row r="8651">
          <cell r="A8651" t="str">
            <v>11775</v>
          </cell>
          <cell r="B8651">
            <v>507064</v>
          </cell>
          <cell r="C8651" t="str">
            <v>11775</v>
          </cell>
          <cell r="D8651" t="str">
            <v>MOVISTAR</v>
          </cell>
          <cell r="E8651" t="str">
            <v>RETIRO</v>
          </cell>
          <cell r="F8651" t="str">
            <v>NORMAL</v>
          </cell>
          <cell r="G8651" t="str">
            <v>031002004226030</v>
          </cell>
          <cell r="H8651">
            <v>44957</v>
          </cell>
          <cell r="I8651" t="str">
            <v>ENTREGADO</v>
          </cell>
          <cell r="J8651">
            <v>44959</v>
          </cell>
          <cell r="K8651" t="str">
            <v>FLEXNET - LI</v>
          </cell>
          <cell r="L8651" t="str">
            <v>CALLE 28 DE JUNIO S/N Y GARCIA MORENO ENTRADA LLANO GRANDE</v>
          </cell>
        </row>
        <row r="8652">
          <cell r="A8652" t="str">
            <v>9686</v>
          </cell>
          <cell r="B8652">
            <v>507054</v>
          </cell>
          <cell r="C8652" t="str">
            <v>9686</v>
          </cell>
          <cell r="D8652" t="str">
            <v>DEGSO</v>
          </cell>
          <cell r="E8652" t="str">
            <v>DESPACHO</v>
          </cell>
          <cell r="F8652" t="str">
            <v>NORMAL</v>
          </cell>
          <cell r="G8652" t="str">
            <v>FT83237</v>
          </cell>
          <cell r="H8652">
            <v>44957</v>
          </cell>
          <cell r="I8652" t="str">
            <v>ENTREGADO</v>
          </cell>
          <cell r="J8652">
            <v>44958</v>
          </cell>
          <cell r="K8652" t="str">
            <v>LABORATORIOS BIOGENET SCC</v>
          </cell>
          <cell r="L8652" t="str">
            <v>DIRECCION: JORGE DROM 9-14 Y GASPAR DE VILLAROEL.</v>
          </cell>
        </row>
        <row r="8653">
          <cell r="A8653" t="str">
            <v>2023-01103</v>
          </cell>
          <cell r="B8653">
            <v>507027</v>
          </cell>
          <cell r="C8653" t="str">
            <v>2023-01103</v>
          </cell>
          <cell r="D8653" t="str">
            <v>MOVISTAR</v>
          </cell>
          <cell r="E8653" t="str">
            <v>DESPACHO</v>
          </cell>
          <cell r="F8653" t="str">
            <v>NORMAL</v>
          </cell>
          <cell r="G8653" t="str">
            <v>FT83240</v>
          </cell>
          <cell r="H8653">
            <v>44957</v>
          </cell>
          <cell r="I8653" t="str">
            <v>ENTREGADO</v>
          </cell>
          <cell r="J8653">
            <v>44958</v>
          </cell>
          <cell r="K8653" t="str">
            <v>CAVS QUICENTRO_KLEVER ANDRES REA BARRERA_ESTEBAN ALEJANDRO JIMENEZ ORTIZ</v>
          </cell>
          <cell r="L8653" t="str">
            <v>AV 6 DE DICIEMBRE NOP104 Y NACIONES UNIDAS CQUICENTRO SHOPPING PLANTA ALTA LOCAL 9</v>
          </cell>
        </row>
        <row r="8654">
          <cell r="A8654" t="str">
            <v>2023-01104</v>
          </cell>
          <cell r="B8654">
            <v>507028</v>
          </cell>
          <cell r="C8654" t="str">
            <v>2023-01104</v>
          </cell>
          <cell r="D8654" t="str">
            <v>MOVISTAR</v>
          </cell>
          <cell r="E8654" t="str">
            <v>DESPACHO</v>
          </cell>
          <cell r="F8654" t="str">
            <v>NORMAL</v>
          </cell>
          <cell r="G8654" t="str">
            <v>031080202301104</v>
          </cell>
          <cell r="H8654">
            <v>44957</v>
          </cell>
          <cell r="I8654" t="str">
            <v>ENTREGADO</v>
          </cell>
          <cell r="J8654">
            <v>44958</v>
          </cell>
          <cell r="K8654" t="str">
            <v>FANNY CECILIA DOMINGUEZ CARDENAS - PASTAZA_FANNY CECILIA DOMINGUEZ CARDENAS</v>
          </cell>
          <cell r="L8654" t="str">
            <v>CESLAO MARIN Y 27 DE FEBRERO DIAGONAL AL GRAN HOTEL COFANES LOCAL MOVISTAR</v>
          </cell>
        </row>
        <row r="8655">
          <cell r="A8655" t="str">
            <v>2023-01105</v>
          </cell>
          <cell r="B8655">
            <v>507029</v>
          </cell>
          <cell r="C8655" t="str">
            <v>2023-01105</v>
          </cell>
          <cell r="D8655" t="str">
            <v>MOVISTAR</v>
          </cell>
          <cell r="E8655" t="str">
            <v>DESPACHO</v>
          </cell>
          <cell r="F8655" t="str">
            <v>NORMAL</v>
          </cell>
          <cell r="G8655" t="str">
            <v>031080202301105</v>
          </cell>
          <cell r="H8655">
            <v>44957</v>
          </cell>
          <cell r="I8655" t="str">
            <v>ENTREGADO</v>
          </cell>
          <cell r="J8655">
            <v>44958</v>
          </cell>
          <cell r="K8655" t="str">
            <v>NORPHONE LA PLAZA IBARRA_PAOLA MORAN</v>
          </cell>
          <cell r="L8655" t="str">
            <v>LOCAL 22 Y 23 CCLA PLAZA AV MARIANO ACOSTA Y2147 Y VICTOR GOMEZ JURADO IBARRA</v>
          </cell>
        </row>
        <row r="8656">
          <cell r="A8656" t="str">
            <v>2023-01106</v>
          </cell>
          <cell r="B8656">
            <v>507030</v>
          </cell>
          <cell r="C8656" t="str">
            <v>2023-01106</v>
          </cell>
          <cell r="D8656" t="str">
            <v>MOVISTAR</v>
          </cell>
          <cell r="E8656" t="str">
            <v>DESPACHO</v>
          </cell>
          <cell r="F8656" t="str">
            <v>NORMAL</v>
          </cell>
          <cell r="G8656" t="str">
            <v>031080202301106</v>
          </cell>
          <cell r="H8656">
            <v>44957</v>
          </cell>
          <cell r="I8656" t="str">
            <v>ENTREGADO</v>
          </cell>
          <cell r="J8656">
            <v>44958</v>
          </cell>
          <cell r="K8656" t="str">
            <v>NORPHONE CAYAMBE_PAOLA MORAN</v>
          </cell>
          <cell r="L8656" t="str">
            <v>GRAN AKI AV RESTAURACION Y JUNIN LOCAL ESQUINERO CAYAMBE</v>
          </cell>
        </row>
        <row r="8657">
          <cell r="A8657" t="str">
            <v>2023-01107</v>
          </cell>
          <cell r="B8657">
            <v>507031</v>
          </cell>
          <cell r="C8657" t="str">
            <v>2023-01107</v>
          </cell>
          <cell r="D8657" t="str">
            <v>MOVISTAR</v>
          </cell>
          <cell r="E8657" t="str">
            <v>DESPACHO</v>
          </cell>
          <cell r="F8657" t="str">
            <v>NORMAL</v>
          </cell>
          <cell r="G8657" t="str">
            <v>031080202301107</v>
          </cell>
          <cell r="H8657">
            <v>44957</v>
          </cell>
          <cell r="I8657" t="str">
            <v>ENTREGADO</v>
          </cell>
          <cell r="J8657">
            <v>44958</v>
          </cell>
          <cell r="K8657" t="str">
            <v>NORPHONE C.C. SHOPPING MANTA_LOURDES BRAVO</v>
          </cell>
          <cell r="L8657" t="str">
            <v>AV. 4 DE NOVIEMBRE, MANTA 130210   LOCAL 21 PLANTA ALTA</v>
          </cell>
        </row>
        <row r="8658">
          <cell r="A8658" t="str">
            <v>2023-01108</v>
          </cell>
          <cell r="B8658">
            <v>507032</v>
          </cell>
          <cell r="C8658" t="str">
            <v>2023-01108</v>
          </cell>
          <cell r="D8658" t="str">
            <v>MOVISTAR</v>
          </cell>
          <cell r="E8658" t="str">
            <v>DESPACHO</v>
          </cell>
          <cell r="F8658" t="str">
            <v>NORMAL</v>
          </cell>
          <cell r="G8658" t="str">
            <v>031080202301108</v>
          </cell>
          <cell r="H8658">
            <v>44957</v>
          </cell>
          <cell r="I8658" t="str">
            <v>ENTREGADO</v>
          </cell>
          <cell r="J8658">
            <v>44958</v>
          </cell>
          <cell r="K8658" t="str">
            <v>CAVS AE NORPHONE EL PORTAL_LOURDES BRAVO</v>
          </cell>
          <cell r="L8658" t="str">
            <v>AV GALO PLAZA LASSO Y AV SIMON BOLIVAR CENTRO COMERCIAL PORTAL SHOPPING LOCAL P25253 PISO DOS</v>
          </cell>
        </row>
        <row r="8659">
          <cell r="A8659" t="str">
            <v>2023-01109</v>
          </cell>
          <cell r="B8659">
            <v>507033</v>
          </cell>
          <cell r="C8659" t="str">
            <v>2023-01109</v>
          </cell>
          <cell r="D8659" t="str">
            <v>MOVISTAR</v>
          </cell>
          <cell r="E8659" t="str">
            <v>DESPACHO</v>
          </cell>
          <cell r="F8659" t="str">
            <v>NORMAL</v>
          </cell>
          <cell r="G8659" t="str">
            <v>031080202301109</v>
          </cell>
          <cell r="H8659">
            <v>44957</v>
          </cell>
          <cell r="I8659" t="str">
            <v>ENTREGADO</v>
          </cell>
          <cell r="J8659">
            <v>44958</v>
          </cell>
          <cell r="K8659" t="str">
            <v>FDV&amp;H Productos y Servicios Esmeraldas_VICTOR HUGO FLORES DE VALGAZ ANDRADE</v>
          </cell>
          <cell r="L8659" t="str">
            <v>Av Olmedo 007, entre Manuela Canizares y Vicente Maldonado Piedrahita</v>
          </cell>
        </row>
        <row r="8660">
          <cell r="A8660" t="str">
            <v>2023-01110</v>
          </cell>
          <cell r="B8660">
            <v>507034</v>
          </cell>
          <cell r="C8660" t="str">
            <v>2023-01110</v>
          </cell>
          <cell r="D8660" t="str">
            <v>MOVISTAR</v>
          </cell>
          <cell r="E8660" t="str">
            <v>DESPACHO</v>
          </cell>
          <cell r="F8660" t="str">
            <v>NORMAL</v>
          </cell>
          <cell r="G8660" t="str">
            <v>FT83292</v>
          </cell>
          <cell r="H8660">
            <v>44957</v>
          </cell>
          <cell r="I8660" t="str">
            <v>ENTREGADO</v>
          </cell>
          <cell r="J8660">
            <v>44958</v>
          </cell>
          <cell r="K8660" t="str">
            <v xml:space="preserve">AE NORPHONE 9 DE OCT_LOURDES BRAVO </v>
          </cell>
          <cell r="L8660" t="str">
            <v xml:space="preserve">9 DE OCTUBRE ENTRE PEDRO CARBO Y GENERAL CORDOVA, EDIFICIO SAN FRANCISCO 300 LOCAL NO. 8 PLANTA BAJA (PARTE EXTERIOR) </v>
          </cell>
        </row>
        <row r="8661">
          <cell r="A8661" t="str">
            <v>2023-01111</v>
          </cell>
          <cell r="B8661">
            <v>507035</v>
          </cell>
          <cell r="C8661" t="str">
            <v>2023-01111</v>
          </cell>
          <cell r="D8661" t="str">
            <v>MOVISTAR</v>
          </cell>
          <cell r="E8661" t="str">
            <v>DESPACHO</v>
          </cell>
          <cell r="F8661" t="str">
            <v>NORMAL</v>
          </cell>
          <cell r="G8661" t="str">
            <v>031080202301111</v>
          </cell>
          <cell r="H8661">
            <v>44957</v>
          </cell>
          <cell r="I8661" t="str">
            <v>ENTREGADO</v>
          </cell>
          <cell r="J8661">
            <v>44958</v>
          </cell>
          <cell r="K8661" t="str">
            <v>CORPORATIVO ROMERO RYRTECH S.A.S (SHOPPING QUEVEDO)_MAURENY ROMERO</v>
          </cell>
          <cell r="L8661" t="str">
            <v xml:space="preserve">km 1.5 vIa a Sto Domingo y Patria Nueva, Av. Walter Andrade </v>
          </cell>
        </row>
        <row r="8662">
          <cell r="A8662" t="str">
            <v>2023-01112</v>
          </cell>
          <cell r="B8662">
            <v>507036</v>
          </cell>
          <cell r="C8662" t="str">
            <v>2023-01112</v>
          </cell>
          <cell r="D8662" t="str">
            <v>MOVISTAR</v>
          </cell>
          <cell r="E8662" t="str">
            <v>DESPACHO</v>
          </cell>
          <cell r="F8662" t="str">
            <v>NORMAL</v>
          </cell>
          <cell r="G8662" t="str">
            <v>031080202301112</v>
          </cell>
          <cell r="H8662">
            <v>44957</v>
          </cell>
          <cell r="I8662" t="str">
            <v>ENTREGADO</v>
          </cell>
          <cell r="J8662">
            <v>44958</v>
          </cell>
          <cell r="K8662" t="str">
            <v>AE NORPHONE MALL DEL SOL_Andy Solorzano - Samantha Enriquez</v>
          </cell>
          <cell r="L8662" t="str">
            <v>AV. JOAQUIN ORRANTIA Y AV. CONSTITUCION. PARROQUIA TARQUI 4TO PSJ. 1 NE.POSTAL 090513</v>
          </cell>
        </row>
        <row r="8663">
          <cell r="A8663" t="str">
            <v>2023-01113</v>
          </cell>
          <cell r="B8663">
            <v>507037</v>
          </cell>
          <cell r="C8663" t="str">
            <v>2023-01113</v>
          </cell>
          <cell r="D8663" t="str">
            <v>MOVISTAR</v>
          </cell>
          <cell r="E8663" t="str">
            <v>DESPACHO</v>
          </cell>
          <cell r="F8663" t="str">
            <v>NORMAL</v>
          </cell>
          <cell r="G8663" t="str">
            <v>FT83291</v>
          </cell>
          <cell r="H8663">
            <v>44957</v>
          </cell>
          <cell r="I8663" t="str">
            <v>ENTREGADO</v>
          </cell>
          <cell r="J8663">
            <v>44958</v>
          </cell>
          <cell r="K8663" t="str">
            <v>AE CORPORATIVO ROMERO RYRTECH (MALL DEL SUR)_MAURENY ROMERO</v>
          </cell>
          <cell r="L8663" t="str">
            <v>Av. 25 de Julio y Ernesto Alban locales 111 y 112</v>
          </cell>
        </row>
        <row r="8664">
          <cell r="A8664" t="str">
            <v>2023-01114</v>
          </cell>
          <cell r="B8664">
            <v>507038</v>
          </cell>
          <cell r="C8664" t="str">
            <v>2023-01114</v>
          </cell>
          <cell r="D8664" t="str">
            <v>MOVISTAR</v>
          </cell>
          <cell r="E8664" t="str">
            <v>DESPACHO</v>
          </cell>
          <cell r="F8664" t="str">
            <v>NORMAL</v>
          </cell>
          <cell r="G8664" t="str">
            <v>031080202301114</v>
          </cell>
          <cell r="H8664">
            <v>44957</v>
          </cell>
          <cell r="I8664" t="str">
            <v>ENTREGADO</v>
          </cell>
          <cell r="J8664">
            <v>44958</v>
          </cell>
          <cell r="K8664" t="str">
            <v xml:space="preserve">AE NORPHONE POLICENTRO_LOURDES BRAVO </v>
          </cell>
          <cell r="L8664" t="str">
            <v>Cdla Kenney Av Del Periodista y Dr Juan Bautista Arzube CC Policentro local 9</v>
          </cell>
        </row>
        <row r="8665">
          <cell r="A8665" t="str">
            <v>2023-01115</v>
          </cell>
          <cell r="B8665">
            <v>507039</v>
          </cell>
          <cell r="C8665" t="str">
            <v>2023-01115</v>
          </cell>
          <cell r="D8665" t="str">
            <v>MOVISTAR</v>
          </cell>
          <cell r="E8665" t="str">
            <v>DESPACHO</v>
          </cell>
          <cell r="F8665" t="str">
            <v>NORMAL</v>
          </cell>
          <cell r="G8665" t="str">
            <v>031080202301115</v>
          </cell>
          <cell r="H8665">
            <v>44957</v>
          </cell>
          <cell r="I8665" t="str">
            <v>ENTREGADO</v>
          </cell>
          <cell r="J8665">
            <v>44958</v>
          </cell>
          <cell r="K8665" t="str">
            <v>AE NORPHONE PORTOVIEJO_JORGE EDUARDO GUZMAN BENITEZ</v>
          </cell>
          <cell r="L8665" t="str">
            <v>Av. America y, Jorge Washington, Portoviejo LOCAL 16 Y 17 PLANTA BAJA</v>
          </cell>
        </row>
        <row r="8666">
          <cell r="A8666" t="str">
            <v>2023-01116</v>
          </cell>
          <cell r="B8666">
            <v>507040</v>
          </cell>
          <cell r="C8666" t="str">
            <v>2023-01116</v>
          </cell>
          <cell r="D8666" t="str">
            <v>MOVISTAR</v>
          </cell>
          <cell r="E8666" t="str">
            <v>DESPACHO</v>
          </cell>
          <cell r="F8666" t="str">
            <v>NORMAL</v>
          </cell>
          <cell r="G8666" t="str">
            <v>031080202301116</v>
          </cell>
          <cell r="H8666">
            <v>44957</v>
          </cell>
          <cell r="I8666" t="str">
            <v>ENTREGADO</v>
          </cell>
          <cell r="J8666">
            <v>44958</v>
          </cell>
          <cell r="K8666" t="str">
            <v>AE NORPHONE RIOBAMBA_LOURDES BRAVO</v>
          </cell>
          <cell r="L8666" t="str">
            <v>10 DE AGOSTO Y GARCIA MORENO ESQUINA LOCAL PLANTA BAJA DIAGONAL BANCO INTERNACIONAL</v>
          </cell>
        </row>
        <row r="8667">
          <cell r="A8667" t="str">
            <v>2023-01117</v>
          </cell>
          <cell r="B8667">
            <v>507041</v>
          </cell>
          <cell r="C8667" t="str">
            <v>2023-01117</v>
          </cell>
          <cell r="D8667" t="str">
            <v>MOVISTAR</v>
          </cell>
          <cell r="E8667" t="str">
            <v>DESPACHO</v>
          </cell>
          <cell r="F8667" t="str">
            <v>NORMAL</v>
          </cell>
          <cell r="G8667" t="str">
            <v>031080202301117</v>
          </cell>
          <cell r="H8667">
            <v>44957</v>
          </cell>
          <cell r="I8667" t="str">
            <v>ENTREGADO</v>
          </cell>
          <cell r="J8667">
            <v>44958</v>
          </cell>
          <cell r="K8667" t="str">
            <v xml:space="preserve">AE NORPHONE SANTO DOMINGO_LOURDES BRAVO </v>
          </cell>
          <cell r="L8667" t="str">
            <v>Av Quito &amp; Av. Abraham Calazaccon. C C. Paseo Shoping. Local 15 Frente a Computron al Lado de Crocs</v>
          </cell>
        </row>
        <row r="8668">
          <cell r="A8668" t="str">
            <v>2023-01118</v>
          </cell>
          <cell r="B8668">
            <v>507042</v>
          </cell>
          <cell r="C8668" t="str">
            <v>2023-01118</v>
          </cell>
          <cell r="D8668" t="str">
            <v>MOVISTAR</v>
          </cell>
          <cell r="E8668" t="str">
            <v>DESPACHO</v>
          </cell>
          <cell r="F8668" t="str">
            <v>NORMAL</v>
          </cell>
          <cell r="G8668" t="str">
            <v>031080202301118</v>
          </cell>
          <cell r="H8668">
            <v>44957</v>
          </cell>
          <cell r="I8668" t="str">
            <v>ENTREGADO</v>
          </cell>
          <cell r="J8668">
            <v>44958</v>
          </cell>
          <cell r="K8668" t="str">
            <v>PDV QUICENTRO SUR (XPERTO.NET)_XIMENA GIRALDO</v>
          </cell>
          <cell r="L8668" t="str">
            <v xml:space="preserve">AV MORAN VALVERDE C C QUICENTRO SUR LOCAL  188 NIVEL 1 JUNTO A LAN </v>
          </cell>
        </row>
        <row r="8669">
          <cell r="A8669" t="str">
            <v>2023-01119</v>
          </cell>
          <cell r="B8669">
            <v>507043</v>
          </cell>
          <cell r="C8669" t="str">
            <v>2023-01119</v>
          </cell>
          <cell r="D8669" t="str">
            <v>MOVISTAR</v>
          </cell>
          <cell r="E8669" t="str">
            <v>DESPACHO</v>
          </cell>
          <cell r="F8669" t="str">
            <v>NORMAL</v>
          </cell>
          <cell r="G8669" t="str">
            <v>031080202301119</v>
          </cell>
          <cell r="H8669">
            <v>44957</v>
          </cell>
          <cell r="I8669" t="str">
            <v>ENTREGADO</v>
          </cell>
          <cell r="J8669">
            <v>44958</v>
          </cell>
          <cell r="K8669" t="str">
            <v>CAVS AE NORPHONE EL CONDADO_PUSDA CHEZA ERIKA ELIZABETH</v>
          </cell>
          <cell r="L8669" t="str">
            <v>AVENIDA DE LA PRENSA Y AVENIDA KENNEDY CC CONDADO SHOPPING  LOCAL 314 FRENTE A KIA</v>
          </cell>
        </row>
        <row r="8670">
          <cell r="A8670" t="str">
            <v>2023-01120</v>
          </cell>
          <cell r="B8670">
            <v>507044</v>
          </cell>
          <cell r="C8670" t="str">
            <v>2023-01120</v>
          </cell>
          <cell r="D8670" t="str">
            <v>TUENTI</v>
          </cell>
          <cell r="E8670" t="str">
            <v>DESPACHO</v>
          </cell>
          <cell r="F8670" t="str">
            <v>NORMAL</v>
          </cell>
          <cell r="G8670" t="str">
            <v>031080202301120</v>
          </cell>
          <cell r="H8670">
            <v>44957</v>
          </cell>
          <cell r="I8670" t="str">
            <v>ENTREGADO</v>
          </cell>
          <cell r="J8670">
            <v>44958</v>
          </cell>
          <cell r="K8670" t="str">
            <v>Consulnect S.A. TUNGURAHUA TUENTI_Marco Bastidas Toala.</v>
          </cell>
          <cell r="L8670" t="str">
            <v>Av. Cevallos y Lalama segundo piso</v>
          </cell>
        </row>
        <row r="8671">
          <cell r="A8671" t="str">
            <v>2023-01121</v>
          </cell>
          <cell r="B8671">
            <v>507045</v>
          </cell>
          <cell r="C8671" t="str">
            <v>2023-01121</v>
          </cell>
          <cell r="D8671" t="str">
            <v>TUENTI</v>
          </cell>
          <cell r="E8671" t="str">
            <v>DESPACHO</v>
          </cell>
          <cell r="F8671" t="str">
            <v>NORMAL</v>
          </cell>
          <cell r="G8671" t="str">
            <v>031080202301121</v>
          </cell>
          <cell r="H8671">
            <v>44957</v>
          </cell>
          <cell r="I8671" t="str">
            <v>ENTREGADO</v>
          </cell>
          <cell r="J8671">
            <v>44958</v>
          </cell>
          <cell r="K8671" t="str">
            <v>EVELYN PAOLA TRUJILLO MANOSALVAS_EVELYN TRUJILLO</v>
          </cell>
          <cell r="L8671" t="str">
            <v>CALLE SANCHEZ Y COLON ESQUINA, LOCAL TU+C26ENTI.</v>
          </cell>
        </row>
        <row r="8672">
          <cell r="A8672" t="str">
            <v>2023-01122</v>
          </cell>
          <cell r="B8672">
            <v>507046</v>
          </cell>
          <cell r="C8672" t="str">
            <v>2023-01122</v>
          </cell>
          <cell r="D8672" t="str">
            <v>TUENTI</v>
          </cell>
          <cell r="E8672" t="str">
            <v>DESPACHO</v>
          </cell>
          <cell r="F8672" t="str">
            <v>NORMAL</v>
          </cell>
          <cell r="G8672" t="str">
            <v>031080202301122</v>
          </cell>
          <cell r="H8672">
            <v>44957</v>
          </cell>
          <cell r="I8672" t="str">
            <v>ENTREGADO</v>
          </cell>
          <cell r="J8672">
            <v>44959</v>
          </cell>
          <cell r="K8672" t="str">
            <v>EVELYN TRUJILLO TUENTI CARCHI_EVELYN PAOLA TRUJILLO MANOSALVAS</v>
          </cell>
          <cell r="L8672" t="str">
            <v>Junin y Sucre, esquina, Hotel Flor de los Andes, ofic. 18</v>
          </cell>
        </row>
        <row r="8673">
          <cell r="A8673" t="str">
            <v>2023-01123</v>
          </cell>
          <cell r="B8673">
            <v>507047</v>
          </cell>
          <cell r="C8673" t="str">
            <v>2023-01123</v>
          </cell>
          <cell r="D8673" t="str">
            <v>TUENTI</v>
          </cell>
          <cell r="E8673" t="str">
            <v>DESPACHO</v>
          </cell>
          <cell r="F8673" t="str">
            <v>NORMAL</v>
          </cell>
          <cell r="G8673" t="str">
            <v>FT83290</v>
          </cell>
          <cell r="H8673">
            <v>44957</v>
          </cell>
          <cell r="I8673" t="str">
            <v>ENTREGADO</v>
          </cell>
          <cell r="J8673">
            <v>44958</v>
          </cell>
          <cell r="K8673" t="str">
            <v>RAUL ANTONIO ALVAREZ JARAMILLO_Raul Alvarez</v>
          </cell>
          <cell r="L8673" t="str">
            <v>Cdla. La Herradura mz8 v14, planta alta, entre Banco Bolivariano de la  Francisco de Orellana.</v>
          </cell>
        </row>
        <row r="8674">
          <cell r="A8674" t="str">
            <v>2023-01124</v>
          </cell>
          <cell r="B8674">
            <v>507048</v>
          </cell>
          <cell r="C8674" t="str">
            <v>2023-01124</v>
          </cell>
          <cell r="D8674" t="str">
            <v>TUENTI</v>
          </cell>
          <cell r="E8674" t="str">
            <v>DESPACHO</v>
          </cell>
          <cell r="F8674" t="str">
            <v>NORMAL</v>
          </cell>
          <cell r="G8674" t="str">
            <v>IC6152</v>
          </cell>
          <cell r="H8674">
            <v>44957</v>
          </cell>
          <cell r="I8674" t="str">
            <v>ENTREGADO</v>
          </cell>
          <cell r="J8674">
            <v>44958</v>
          </cell>
          <cell r="K8674" t="str">
            <v>SALESLAND TUENTI - AZUAY_CUENCA</v>
          </cell>
          <cell r="L8674" t="str">
            <v>Calle San Blas 2.25  e/ Tomas Ordonez y Manuel Vega</v>
          </cell>
        </row>
        <row r="8675">
          <cell r="A8675" t="str">
            <v>2023-01125</v>
          </cell>
          <cell r="B8675">
            <v>507049</v>
          </cell>
          <cell r="C8675" t="str">
            <v>2023-01125</v>
          </cell>
          <cell r="D8675" t="str">
            <v>TUENTI</v>
          </cell>
          <cell r="E8675" t="str">
            <v>DESPACHO</v>
          </cell>
          <cell r="F8675" t="str">
            <v>NORMAL</v>
          </cell>
          <cell r="G8675" t="str">
            <v>031080202301125</v>
          </cell>
          <cell r="H8675">
            <v>44957</v>
          </cell>
          <cell r="I8675" t="str">
            <v>ENTREGADO</v>
          </cell>
          <cell r="J8675">
            <v>44958</v>
          </cell>
          <cell r="K8675" t="str">
            <v>NATALY MATUTE TUENTI_NATALY ALEJANDRA MATUTE AGUIRRE</v>
          </cell>
          <cell r="L8675" t="str">
            <v>Av. 25 de junio e/ Sta Rosa y Vela Frente a Obsa.</v>
          </cell>
        </row>
        <row r="8676">
          <cell r="A8676" t="str">
            <v>2023-01126</v>
          </cell>
          <cell r="B8676">
            <v>507050</v>
          </cell>
          <cell r="C8676" t="str">
            <v>2023-01126</v>
          </cell>
          <cell r="D8676" t="str">
            <v>TUENTI</v>
          </cell>
          <cell r="E8676" t="str">
            <v>DESPACHO</v>
          </cell>
          <cell r="F8676" t="str">
            <v>NORMAL</v>
          </cell>
          <cell r="G8676" t="str">
            <v>031080202301126</v>
          </cell>
          <cell r="H8676">
            <v>44957</v>
          </cell>
          <cell r="I8676" t="str">
            <v>ENTREGADO</v>
          </cell>
          <cell r="J8676">
            <v>44958</v>
          </cell>
          <cell r="K8676" t="str">
            <v>TECECAB TUENTI MANABI_BRYAN LEDESMA</v>
          </cell>
          <cell r="L8676" t="str">
            <v>MANTA BUSINESS CENTER TORRE B PISO 4 OF 404 AV 24 Y CALLE M3, BARRIO EL MURCIELAGO</v>
          </cell>
        </row>
        <row r="8677">
          <cell r="A8677" t="str">
            <v>2490037</v>
          </cell>
          <cell r="B8677">
            <v>507024</v>
          </cell>
          <cell r="C8677" t="str">
            <v>2490037</v>
          </cell>
          <cell r="D8677" t="str">
            <v>MDELIVERY</v>
          </cell>
          <cell r="E8677" t="str">
            <v>DESPACHO</v>
          </cell>
          <cell r="F8677" t="str">
            <v>EXPRESS</v>
          </cell>
          <cell r="G8677" t="str">
            <v>FT83099</v>
          </cell>
          <cell r="H8677">
            <v>44957</v>
          </cell>
          <cell r="I8677" t="str">
            <v>ENTREGADO</v>
          </cell>
          <cell r="J8677">
            <v>44958</v>
          </cell>
          <cell r="K8677" t="str">
            <v xml:space="preserve">MARTHA FLORES_CORPORACION ECUATORIANA DE TELEVISION C LTDA </v>
          </cell>
          <cell r="L8677" t="str">
            <v xml:space="preserve"> GUAYAS GUAYAQUIL CERRO DEL CARMEN S N GUAYAQUIL GUAYAQUIL </v>
          </cell>
        </row>
        <row r="8678">
          <cell r="A8678" t="str">
            <v>2490269</v>
          </cell>
          <cell r="B8678">
            <v>507025</v>
          </cell>
          <cell r="C8678" t="str">
            <v>2490269</v>
          </cell>
          <cell r="D8678" t="str">
            <v>MDELIVERY</v>
          </cell>
          <cell r="E8678" t="str">
            <v>DESPACHO</v>
          </cell>
          <cell r="F8678" t="str">
            <v>EXPRESS</v>
          </cell>
          <cell r="G8678" t="str">
            <v>FT83098</v>
          </cell>
          <cell r="H8678">
            <v>44957</v>
          </cell>
          <cell r="I8678" t="str">
            <v>ENTREGADO</v>
          </cell>
          <cell r="J8678">
            <v>44958</v>
          </cell>
          <cell r="K8678" t="str">
            <v>JONATHAN MUNOZ_IMPORTADORA INDUSTRIAL AGRICOLA S A IIASA</v>
          </cell>
          <cell r="L8678" t="str">
            <v xml:space="preserve"> GUAYAS GUAYAQUIL AV JUAN TANCA MARENGO KM 3 5 FRENTE A LAS ANTENAS DE TV CABLE FRENTE A LAS ANTENAS DE TV CABLE </v>
          </cell>
        </row>
        <row r="8679">
          <cell r="A8679" t="str">
            <v>2490292</v>
          </cell>
          <cell r="B8679">
            <v>507026</v>
          </cell>
          <cell r="C8679" t="str">
            <v>2490292</v>
          </cell>
          <cell r="D8679" t="str">
            <v>MDELIVERY</v>
          </cell>
          <cell r="E8679" t="str">
            <v>DESPACHO</v>
          </cell>
          <cell r="F8679" t="str">
            <v>EXPRESS</v>
          </cell>
          <cell r="G8679" t="str">
            <v>FT83100</v>
          </cell>
          <cell r="H8679">
            <v>44957</v>
          </cell>
          <cell r="I8679" t="str">
            <v>ENTREGADO</v>
          </cell>
          <cell r="J8679">
            <v>44958</v>
          </cell>
          <cell r="K8679" t="str">
            <v>TATIANA TAPIA_UNIVERSIDAD BOLIVARIANA DEL ECUADOR UBE</v>
          </cell>
          <cell r="L8679" t="str">
            <v>GUAYAS GUAYAQUIL VICTOR MANUEL RENDON 236 PEDRO CARBO UNIVERSITARIO BOLIVARIANO DE TECNOLOGIA</v>
          </cell>
        </row>
        <row r="8680">
          <cell r="A8680" t="str">
            <v>555748</v>
          </cell>
          <cell r="B8680">
            <v>506994</v>
          </cell>
          <cell r="C8680" t="str">
            <v>555748</v>
          </cell>
          <cell r="D8680" t="str">
            <v>DPW</v>
          </cell>
          <cell r="E8680" t="str">
            <v>DESPACHO</v>
          </cell>
          <cell r="F8680" t="str">
            <v>NORMAL</v>
          </cell>
          <cell r="G8680" t="str">
            <v>FT88314</v>
          </cell>
          <cell r="H8680">
            <v>44957</v>
          </cell>
          <cell r="I8680" t="str">
            <v>ENTREGADO</v>
          </cell>
          <cell r="J8680">
            <v>44958</v>
          </cell>
          <cell r="K8680" t="str">
            <v>UNIDAD EDUCATIVA EMILE JAQUES - DALCROZE</v>
          </cell>
          <cell r="L8680" t="str">
            <v>"RIO PASTAZA 777 Y AV. ILALO / COLONIA/ZONA CIUDAD:	SAN RAFAEL 170804/ANDREA TORRES/593996626696/GERMAN CHALCO/593998911832/8:00AM  - 12:00PM//"</v>
          </cell>
        </row>
        <row r="8681">
          <cell r="A8681" t="str">
            <v>568667</v>
          </cell>
          <cell r="B8681">
            <v>506995</v>
          </cell>
          <cell r="C8681" t="str">
            <v>568667</v>
          </cell>
          <cell r="D8681" t="str">
            <v>DPW</v>
          </cell>
          <cell r="E8681" t="str">
            <v>DESPACHO</v>
          </cell>
          <cell r="F8681" t="str">
            <v>NORMAL</v>
          </cell>
          <cell r="G8681" t="str">
            <v>FT83227</v>
          </cell>
          <cell r="H8681">
            <v>44957</v>
          </cell>
          <cell r="I8681" t="str">
            <v>ENTREGADO</v>
          </cell>
          <cell r="J8681">
            <v>44958</v>
          </cell>
          <cell r="K8681" t="str">
            <v>UNIDAD EDUCATIVA EMILE JAQUES - DALCROZE</v>
          </cell>
          <cell r="L8681" t="str">
            <v>"RIO PASTAZA 777 Y AV. ILALO / COLONIA/ZONA CIUDAD:	SAN RAFAEL 170804/ANDREA TORRES/593996626696/GERMAN CHALCO/593998911832/8:00AM  - 12:00PM//"</v>
          </cell>
        </row>
        <row r="8682">
          <cell r="A8682" t="str">
            <v>568733</v>
          </cell>
          <cell r="B8682">
            <v>506996</v>
          </cell>
          <cell r="C8682" t="str">
            <v>568733</v>
          </cell>
          <cell r="D8682" t="str">
            <v>DPW</v>
          </cell>
          <cell r="E8682" t="str">
            <v>DESPACHO</v>
          </cell>
          <cell r="F8682" t="str">
            <v>NORMAL</v>
          </cell>
          <cell r="G8682" t="str">
            <v>FT83228</v>
          </cell>
          <cell r="H8682">
            <v>44957</v>
          </cell>
          <cell r="I8682" t="str">
            <v>ENTREGADO</v>
          </cell>
          <cell r="J8682">
            <v>44958</v>
          </cell>
          <cell r="K8682" t="str">
            <v>UNIDAD EDUCATIVA PARTICULAR CARDENAL SPELLMAN</v>
          </cell>
          <cell r="L8682" t="str">
            <v>MERCADILLO OE3 40 Y VERSALLES, PICHINCHA, QUITO, ECUADOR./FIRELI ROMERO/593983815921/// //</v>
          </cell>
        </row>
        <row r="8683">
          <cell r="A8683" t="str">
            <v>568738</v>
          </cell>
          <cell r="B8683">
            <v>506997</v>
          </cell>
          <cell r="C8683" t="str">
            <v>568738</v>
          </cell>
          <cell r="D8683" t="str">
            <v>DPW</v>
          </cell>
          <cell r="E8683" t="str">
            <v>DESPACHO</v>
          </cell>
          <cell r="F8683" t="str">
            <v>NORMAL</v>
          </cell>
          <cell r="G8683" t="str">
            <v>FT83229</v>
          </cell>
          <cell r="H8683">
            <v>44957</v>
          </cell>
          <cell r="I8683" t="str">
            <v>ENTREGADO</v>
          </cell>
          <cell r="J8683">
            <v>44958</v>
          </cell>
          <cell r="K8683" t="str">
            <v>COLEGIO CERVANTES</v>
          </cell>
          <cell r="L8683" t="str">
            <v>JOSE PLAZA E1- 199 Y GONZALO PIZARRO, PICHINCHA, QUITO, ECUADOR./VALENTINA GANGOTENA/593998361580///8:00AM-15:00PM//</v>
          </cell>
        </row>
        <row r="8684">
          <cell r="A8684" t="str">
            <v>568748</v>
          </cell>
          <cell r="B8684">
            <v>506998</v>
          </cell>
          <cell r="C8684" t="str">
            <v>568748</v>
          </cell>
          <cell r="D8684" t="str">
            <v>DPW</v>
          </cell>
          <cell r="E8684" t="str">
            <v>DESPACHO</v>
          </cell>
          <cell r="F8684" t="str">
            <v>NORMAL</v>
          </cell>
          <cell r="G8684" t="str">
            <v>FT83230</v>
          </cell>
          <cell r="H8684">
            <v>44957</v>
          </cell>
          <cell r="I8684" t="str">
            <v>ENTREGADO</v>
          </cell>
          <cell r="J8684">
            <v>44958</v>
          </cell>
          <cell r="K8684" t="str">
            <v>UNIDAD EDUCATIVA PARTICULAR LETORT - PRIMARIA</v>
          </cell>
          <cell r="L8684" t="str">
            <v>LOS ALAMOS E13-20, DE LOS GUAYACANES, PICHINCHA, QUITO, ECUADOR./JOSE LUIS HIDALGO/593995004186/KAREN YEPEZ/593997687592/7:15AM-15:00PM//</v>
          </cell>
        </row>
        <row r="8685">
          <cell r="A8685" t="str">
            <v>568762</v>
          </cell>
          <cell r="B8685">
            <v>506999</v>
          </cell>
          <cell r="C8685" t="str">
            <v>568762</v>
          </cell>
          <cell r="D8685" t="str">
            <v>DPW</v>
          </cell>
          <cell r="E8685" t="str">
            <v>DESPACHO</v>
          </cell>
          <cell r="F8685" t="str">
            <v>NORMAL</v>
          </cell>
          <cell r="G8685" t="str">
            <v>FT83231</v>
          </cell>
          <cell r="H8685">
            <v>44957</v>
          </cell>
          <cell r="I8685" t="str">
            <v>ENTREGADO</v>
          </cell>
          <cell r="J8685">
            <v>44958</v>
          </cell>
          <cell r="K8685" t="str">
            <v>ESCUELA HEREDIA BUSTAMANTE</v>
          </cell>
          <cell r="L8685" t="str">
            <v>CALLE: ISABEL LA CATOLICA N23-163 Y MADRID COLONIA/ZONA CIUDAD: MARISCAL SUCRE/ANDREA ROBAYO/593995087174///7:30AM-11:00AM//</v>
          </cell>
        </row>
        <row r="8686">
          <cell r="A8686" t="str">
            <v>2490495</v>
          </cell>
          <cell r="B8686">
            <v>506989</v>
          </cell>
          <cell r="C8686" t="str">
            <v>2490495</v>
          </cell>
          <cell r="D8686" t="str">
            <v>MDELIVERY</v>
          </cell>
          <cell r="E8686" t="str">
            <v>DESPACHO</v>
          </cell>
          <cell r="F8686" t="str">
            <v>NORMAL</v>
          </cell>
          <cell r="G8686" t="str">
            <v>FT83178</v>
          </cell>
          <cell r="H8686">
            <v>44957</v>
          </cell>
          <cell r="I8686" t="str">
            <v>ENTREGADO</v>
          </cell>
          <cell r="J8686">
            <v>44958</v>
          </cell>
          <cell r="K8686" t="str">
            <v xml:space="preserve">Monica TituaNa_MEDITERRANEO COMUNICACION CIA LTDA </v>
          </cell>
          <cell r="L8686" t="str">
            <v xml:space="preserve">Camilo Destruge y Francisco Salazar Ed Inluxor Empresa Mediterraneo Comunicacion </v>
          </cell>
        </row>
        <row r="8687">
          <cell r="A8687" t="str">
            <v>2490498</v>
          </cell>
          <cell r="B8687">
            <v>506990</v>
          </cell>
          <cell r="C8687" t="str">
            <v>2490498</v>
          </cell>
          <cell r="D8687" t="str">
            <v>MDELIVERY</v>
          </cell>
          <cell r="E8687" t="str">
            <v>DESPACHO</v>
          </cell>
          <cell r="F8687" t="str">
            <v>NORMAL</v>
          </cell>
          <cell r="G8687" t="str">
            <v>031080002490498</v>
          </cell>
          <cell r="H8687">
            <v>44957</v>
          </cell>
          <cell r="I8687" t="str">
            <v>ENTREGADO</v>
          </cell>
          <cell r="J8687">
            <v>44959</v>
          </cell>
          <cell r="K8687" t="str">
            <v>NELSON ISRAEL BARRAGAN PACHALA_NELSON ISRAEL BARRAGAN PACHALA</v>
          </cell>
          <cell r="L8687" t="str">
            <v>Guaranda plaza roja</v>
          </cell>
        </row>
        <row r="8688">
          <cell r="A8688" t="str">
            <v>2490499</v>
          </cell>
          <cell r="B8688">
            <v>506991</v>
          </cell>
          <cell r="C8688" t="str">
            <v>2490499</v>
          </cell>
          <cell r="D8688" t="str">
            <v>MDELIVERY</v>
          </cell>
          <cell r="E8688" t="str">
            <v>DESPACHO</v>
          </cell>
          <cell r="F8688" t="str">
            <v>NORMAL</v>
          </cell>
          <cell r="G8688" t="str">
            <v>FT83261</v>
          </cell>
          <cell r="H8688">
            <v>44957</v>
          </cell>
          <cell r="I8688" t="str">
            <v>ENTREGADO</v>
          </cell>
          <cell r="J8688">
            <v>44958</v>
          </cell>
          <cell r="K8688" t="str">
            <v>Jenniffer Villacis_ASOCIACION SOLIDARISTA PROFUTURO</v>
          </cell>
          <cell r="L8688" t="str">
            <v>GUAYAS GUAYAQUIL Av Jose Rodriguez Bonin y Av Barcelona Planta San Eduardo Holcim Ecuador Planta Baja</v>
          </cell>
        </row>
        <row r="8689">
          <cell r="A8689" t="str">
            <v>2490412</v>
          </cell>
          <cell r="B8689">
            <v>506950</v>
          </cell>
          <cell r="C8689" t="str">
            <v>2490412</v>
          </cell>
          <cell r="D8689" t="str">
            <v>MDELIVERY</v>
          </cell>
          <cell r="E8689" t="str">
            <v>DESPACHO</v>
          </cell>
          <cell r="F8689" t="str">
            <v>NORMAL</v>
          </cell>
          <cell r="G8689" t="str">
            <v>FT83149</v>
          </cell>
          <cell r="H8689">
            <v>44957</v>
          </cell>
          <cell r="I8689" t="str">
            <v>ENTREGADO</v>
          </cell>
          <cell r="J8689">
            <v>44958</v>
          </cell>
          <cell r="K8689" t="str">
            <v>KARINA RIOS_ANCHUNDIA LOPEZ ESMERALDAS GEORGINA</v>
          </cell>
          <cell r="L8689" t="str">
            <v>AV JOSE DE LA CUADRA Y CALLE SEGUNDA FRENTE AL MALL DEL SUR ENTRANDO POR EL KIWI DIAGONAL AL RESTAURANTE VERDE PINTON Y MADURO</v>
          </cell>
        </row>
        <row r="8690">
          <cell r="A8690" t="str">
            <v>2490413</v>
          </cell>
          <cell r="B8690">
            <v>506951</v>
          </cell>
          <cell r="C8690" t="str">
            <v>2490413</v>
          </cell>
          <cell r="D8690" t="str">
            <v>MDELIVERY</v>
          </cell>
          <cell r="E8690" t="str">
            <v>DESPACHO</v>
          </cell>
          <cell r="F8690" t="str">
            <v>NORMAL</v>
          </cell>
          <cell r="G8690" t="str">
            <v>FT83151</v>
          </cell>
          <cell r="H8690">
            <v>44957</v>
          </cell>
          <cell r="I8690" t="str">
            <v>ENTREGADO</v>
          </cell>
          <cell r="J8690">
            <v>44958</v>
          </cell>
          <cell r="K8690" t="str">
            <v>KARINA RIOS_QUIJIJE TIXE JONATHAN JAVIER</v>
          </cell>
          <cell r="L8690" t="str">
            <v>AV JOSE DE LA CUADRA Y CALLE SEGUNDA FRENTE AL MALL DEL SUR ENTRANDO POR EL KIWI DIAGONAL AL RESTAURANTE VERDE PINTON Y MADURO</v>
          </cell>
        </row>
        <row r="8691">
          <cell r="A8691" t="str">
            <v>2490414</v>
          </cell>
          <cell r="B8691">
            <v>506952</v>
          </cell>
          <cell r="C8691" t="str">
            <v>2490414</v>
          </cell>
          <cell r="D8691" t="str">
            <v>MDELIVERY</v>
          </cell>
          <cell r="E8691" t="str">
            <v>DESPACHO</v>
          </cell>
          <cell r="F8691" t="str">
            <v>NORMAL</v>
          </cell>
          <cell r="G8691" t="str">
            <v>FT83153</v>
          </cell>
          <cell r="H8691">
            <v>44957</v>
          </cell>
          <cell r="I8691" t="str">
            <v>ENTREGADO</v>
          </cell>
          <cell r="J8691">
            <v>44958</v>
          </cell>
          <cell r="K8691" t="str">
            <v xml:space="preserve">ANNY ESCUDERO_DECHINI ECUADOR S A S </v>
          </cell>
          <cell r="L8691" t="str">
            <v>KM 2 5 AV CARLOS JULIO AROSEMENA C C ALBAN BORJA OF 108</v>
          </cell>
        </row>
        <row r="8692">
          <cell r="A8692" t="str">
            <v>2490417</v>
          </cell>
          <cell r="B8692">
            <v>506953</v>
          </cell>
          <cell r="C8692" t="str">
            <v>2490417</v>
          </cell>
          <cell r="D8692" t="str">
            <v>MDELIVERY</v>
          </cell>
          <cell r="E8692" t="str">
            <v>DESPACHO</v>
          </cell>
          <cell r="F8692" t="str">
            <v>NORMAL</v>
          </cell>
          <cell r="G8692" t="str">
            <v>FT83155</v>
          </cell>
          <cell r="H8692">
            <v>44957</v>
          </cell>
          <cell r="I8692" t="str">
            <v>ENTREGADO</v>
          </cell>
          <cell r="J8692">
            <v>44958</v>
          </cell>
          <cell r="K8692" t="str">
            <v xml:space="preserve"> ELENA KATIUSKA SANTANA BONE O MARCO ESPINOZA_ ELENA KATIUSKA SANTANA BONE</v>
          </cell>
          <cell r="L8692" t="str">
            <v>ALAMEDA DEL RIO MZ 2825 VILLA 139 Referencia DENTRO DE MUCHO LOTE 2 CASA DE 2 PISOS DIAGONAL A LA FARMACIA LILIAN</v>
          </cell>
        </row>
        <row r="8693">
          <cell r="A8693" t="str">
            <v>2490418</v>
          </cell>
          <cell r="B8693">
            <v>506954</v>
          </cell>
          <cell r="C8693" t="str">
            <v>2490418</v>
          </cell>
          <cell r="D8693" t="str">
            <v>MDELIVERY</v>
          </cell>
          <cell r="E8693" t="str">
            <v>DESPACHO</v>
          </cell>
          <cell r="F8693" t="str">
            <v>NORMAL</v>
          </cell>
          <cell r="G8693" t="str">
            <v>FT83184</v>
          </cell>
          <cell r="H8693">
            <v>44957</v>
          </cell>
          <cell r="I8693" t="str">
            <v>ENTREGADO</v>
          </cell>
          <cell r="J8693">
            <v>44958</v>
          </cell>
          <cell r="K8693" t="str">
            <v>LUIS EDISON SULCA PICHO O MIRIAM MORALES_LUIS EDISON SULCA PICHO</v>
          </cell>
          <cell r="L8693" t="str">
            <v>CUMBAYA LUMBISI CALLE LAURA VICUNA Y SAN JAPATA CASA DE UN PISO COLOR AMARILLO COMO REFERENCIA JUNTO AL ESTADIO DE LUMBISI</v>
          </cell>
        </row>
        <row r="8694">
          <cell r="A8694" t="str">
            <v>2490419</v>
          </cell>
          <cell r="B8694">
            <v>506955</v>
          </cell>
          <cell r="C8694" t="str">
            <v>2490419</v>
          </cell>
          <cell r="D8694" t="str">
            <v>MDELIVERY</v>
          </cell>
          <cell r="E8694" t="str">
            <v>DESPACHO</v>
          </cell>
          <cell r="F8694" t="str">
            <v>DERIVADO PICK UP</v>
          </cell>
          <cell r="G8694" t="str">
            <v>031080002490419</v>
          </cell>
          <cell r="H8694">
            <v>44957</v>
          </cell>
          <cell r="I8694" t="str">
            <v>ENTREGADO</v>
          </cell>
          <cell r="J8694">
            <v>44958</v>
          </cell>
          <cell r="K8694" t="str">
            <v>MENDOZA AMBULUDI GLADYS MARISOL_MENDOZA AMBULUDI GLADYS MARISOL</v>
          </cell>
          <cell r="L8694" t="str">
            <v xml:space="preserve">RETIRA AGECNIA TRAMACO 11VA NORTE ENTRE 10 DE AGOSTO Y VIA LIMON 18 123 JUNTO A MECANICA Y LAVARORA ESPINOZA </v>
          </cell>
        </row>
        <row r="8695">
          <cell r="A8695" t="str">
            <v>2490420</v>
          </cell>
          <cell r="B8695">
            <v>506956</v>
          </cell>
          <cell r="C8695" t="str">
            <v>2490420</v>
          </cell>
          <cell r="D8695" t="str">
            <v>MDELIVERY</v>
          </cell>
          <cell r="E8695" t="str">
            <v>DESPACHO</v>
          </cell>
          <cell r="F8695" t="str">
            <v>NORMAL</v>
          </cell>
          <cell r="G8695" t="str">
            <v>FT83156</v>
          </cell>
          <cell r="H8695">
            <v>44957</v>
          </cell>
          <cell r="I8695" t="str">
            <v>ENTREGADO</v>
          </cell>
          <cell r="J8695">
            <v>44958</v>
          </cell>
          <cell r="K8695" t="str">
            <v>Jessenia Marquez O LUIS ADRIANO_MARFLOTRAVEL S A</v>
          </cell>
          <cell r="L8695" t="str">
            <v>Cdla Kennedy Vieja calle 3era Oeste Calle F Mz 9 V 1</v>
          </cell>
        </row>
        <row r="8696">
          <cell r="A8696" t="str">
            <v>2490422</v>
          </cell>
          <cell r="B8696">
            <v>506957</v>
          </cell>
          <cell r="C8696" t="str">
            <v>2490422</v>
          </cell>
          <cell r="D8696" t="str">
            <v>MDELIVERY</v>
          </cell>
          <cell r="E8696" t="str">
            <v>DESPACHO</v>
          </cell>
          <cell r="F8696" t="str">
            <v>NORMAL</v>
          </cell>
          <cell r="G8696" t="str">
            <v>FT83154</v>
          </cell>
          <cell r="H8696">
            <v>44957</v>
          </cell>
          <cell r="I8696" t="str">
            <v>ENTREGADO</v>
          </cell>
          <cell r="J8696">
            <v>44958</v>
          </cell>
          <cell r="K8696" t="str">
            <v xml:space="preserve">CHANO TORRES HANS KAVIR O ARIANA CHANO_GLOBALIMEX S A </v>
          </cell>
          <cell r="L8696" t="str">
            <v xml:space="preserve"> URDESA CALLE PRIMERA Y CEDROS REFERENCIA PISO 302 OFICINA 1 EMPRESA GLOBALIMEX TELEFONOS DE CONTACTO 0959816360 DIEGO CHOEZ </v>
          </cell>
        </row>
        <row r="8697">
          <cell r="A8697" t="str">
            <v>2490423</v>
          </cell>
          <cell r="B8697">
            <v>506958</v>
          </cell>
          <cell r="C8697" t="str">
            <v>2490423</v>
          </cell>
          <cell r="D8697" t="str">
            <v>MDELIVERY</v>
          </cell>
          <cell r="E8697" t="str">
            <v>DESPACHO</v>
          </cell>
          <cell r="F8697" t="str">
            <v>NORMAL</v>
          </cell>
          <cell r="G8697" t="str">
            <v>FT83158</v>
          </cell>
          <cell r="H8697">
            <v>44957</v>
          </cell>
          <cell r="I8697" t="str">
            <v>ENTREGADO</v>
          </cell>
          <cell r="J8697">
            <v>44958</v>
          </cell>
          <cell r="K8697" t="str">
            <v>RONALD RONNY ALEMAN CASTRO O VALERY XIOMARA ORTIZ CHOEZ O VANESSA KATHERINA CHOEZ ZAMBRANO_RONALD RONNY ALEMAN CASTRO</v>
          </cell>
          <cell r="L8697" t="str">
            <v>Dir 32 entre chambers y Fco Segura Cerca del hospital del Dia Mariano de Jesus frente al KFC Sedalana a 1klm del mercado Santa Teresita</v>
          </cell>
        </row>
        <row r="8698">
          <cell r="A8698" t="str">
            <v>2490424</v>
          </cell>
          <cell r="B8698">
            <v>506959</v>
          </cell>
          <cell r="C8698" t="str">
            <v>2490424</v>
          </cell>
          <cell r="D8698" t="str">
            <v>MDELIVERY</v>
          </cell>
          <cell r="E8698" t="str">
            <v>DESPACHO</v>
          </cell>
          <cell r="F8698" t="str">
            <v>NORMAL</v>
          </cell>
          <cell r="G8698" t="str">
            <v>031080002490424</v>
          </cell>
          <cell r="H8698">
            <v>44957</v>
          </cell>
          <cell r="I8698" t="str">
            <v>ENTREGADO</v>
          </cell>
          <cell r="J8698">
            <v>44958</v>
          </cell>
          <cell r="K8698" t="str">
            <v>DERKY BARFREDY PUING ZUNIGA_DERKY BARFREDY PUING ZUNIGA</v>
          </cell>
          <cell r="L8698" t="str">
            <v>MERCADO CENTRAL CENTRO COMERCIAL LAS MERCEDES EL GUABO</v>
          </cell>
        </row>
        <row r="8699">
          <cell r="A8699" t="str">
            <v>2490425</v>
          </cell>
          <cell r="B8699">
            <v>506960</v>
          </cell>
          <cell r="C8699" t="str">
            <v>2490425</v>
          </cell>
          <cell r="D8699" t="str">
            <v>MDELIVERY</v>
          </cell>
          <cell r="E8699" t="str">
            <v>DESPACHO</v>
          </cell>
          <cell r="F8699" t="str">
            <v>DERIVADO PICK UP</v>
          </cell>
          <cell r="G8699" t="str">
            <v>031080002490425</v>
          </cell>
          <cell r="H8699">
            <v>44957</v>
          </cell>
          <cell r="I8699" t="str">
            <v>ENTREGADO</v>
          </cell>
          <cell r="J8699">
            <v>44959</v>
          </cell>
          <cell r="K8699" t="str">
            <v>FERNANDA KATHERINE FLORES MOLINA_FERNANDA KATHERINE FLORES MOLINA</v>
          </cell>
          <cell r="L8699" t="str">
            <v>RETIRO AGENCIA TRAMACO VIA A DAULE KM 10 5</v>
          </cell>
        </row>
        <row r="8700">
          <cell r="A8700" t="str">
            <v>2490427</v>
          </cell>
          <cell r="B8700">
            <v>506961</v>
          </cell>
          <cell r="C8700" t="str">
            <v>2490427</v>
          </cell>
          <cell r="D8700" t="str">
            <v>MDELIVERY</v>
          </cell>
          <cell r="E8700" t="str">
            <v>DESPACHO</v>
          </cell>
          <cell r="F8700" t="str">
            <v>NORMAL</v>
          </cell>
          <cell r="G8700" t="str">
            <v>IC6149</v>
          </cell>
          <cell r="H8700">
            <v>44957</v>
          </cell>
          <cell r="I8700" t="str">
            <v>ENTREGADO</v>
          </cell>
          <cell r="J8700">
            <v>44958</v>
          </cell>
          <cell r="K8700" t="str">
            <v>Patricia PeNaranda_ITALPISOS SA</v>
          </cell>
          <cell r="L8700" t="str">
            <v>Av Leonidas ProaNo y General Escandon Italpisos Cuenca Azuay</v>
          </cell>
        </row>
        <row r="8701">
          <cell r="A8701" t="str">
            <v>2490428</v>
          </cell>
          <cell r="B8701">
            <v>506962</v>
          </cell>
          <cell r="C8701" t="str">
            <v>2490428</v>
          </cell>
          <cell r="D8701" t="str">
            <v>MDELIVERY</v>
          </cell>
          <cell r="E8701" t="str">
            <v>DESPACHO</v>
          </cell>
          <cell r="F8701" t="str">
            <v>NORMAL</v>
          </cell>
          <cell r="G8701" t="str">
            <v>FT83183</v>
          </cell>
          <cell r="H8701">
            <v>44957</v>
          </cell>
          <cell r="I8701" t="str">
            <v>ENTREGADO</v>
          </cell>
          <cell r="J8701">
            <v>44958</v>
          </cell>
          <cell r="K8701" t="str">
            <v>Jorge Contreras _ JORGE TOMAS CONTRERAS CUCHIPE</v>
          </cell>
          <cell r="L8701" t="str">
            <v xml:space="preserve">CDLA IBARRA BARRIO MARISCAL SUCRE CALLE OE6C S38 26 Y S38 REFERENCIA POR LA GASOLINERA PETROECUADOR DEL TERMINAL QUITUMBE </v>
          </cell>
        </row>
        <row r="8702">
          <cell r="A8702" t="str">
            <v>2490429</v>
          </cell>
          <cell r="B8702">
            <v>506963</v>
          </cell>
          <cell r="C8702" t="str">
            <v>2490429</v>
          </cell>
          <cell r="D8702" t="str">
            <v>MDELIVERY</v>
          </cell>
          <cell r="E8702" t="str">
            <v>DESPACHO</v>
          </cell>
          <cell r="F8702" t="str">
            <v>NORMAL</v>
          </cell>
          <cell r="G8702" t="str">
            <v>031080002490429</v>
          </cell>
          <cell r="H8702">
            <v>44957</v>
          </cell>
          <cell r="I8702" t="str">
            <v>ENTREGADO</v>
          </cell>
          <cell r="J8702">
            <v>44960</v>
          </cell>
          <cell r="K8702" t="str">
            <v>COLL ARTEAGA VICTOR JAVIER_COLL ARTEAGA VICTOR JAVIER</v>
          </cell>
          <cell r="L8702" t="str">
            <v>CDLA SAN FRANCISCO calle 26 de septiembre pasando el seminario san pedro ingresa a la cdla san francisco primera interseccion a la izquierda sexta casa del lado derecho cerco blanco cada de dos piso c</v>
          </cell>
        </row>
        <row r="8703">
          <cell r="A8703" t="str">
            <v>2490434</v>
          </cell>
          <cell r="B8703">
            <v>506964</v>
          </cell>
          <cell r="C8703" t="str">
            <v>2490434</v>
          </cell>
          <cell r="D8703" t="str">
            <v>MDELIVERY</v>
          </cell>
          <cell r="E8703" t="str">
            <v>DESPACHO</v>
          </cell>
          <cell r="F8703" t="str">
            <v>NORMAL</v>
          </cell>
          <cell r="G8703" t="str">
            <v>FT83160</v>
          </cell>
          <cell r="H8703">
            <v>44957</v>
          </cell>
          <cell r="I8703" t="str">
            <v>ENTREGADO</v>
          </cell>
          <cell r="J8703">
            <v>44958</v>
          </cell>
          <cell r="K8703" t="str">
            <v xml:space="preserve">Felix Sanabria_TRANSPORTE DE CARGA PRIME TRANSCARPRIMEN S A </v>
          </cell>
          <cell r="L8703" t="str">
            <v xml:space="preserve">Guayas Guayaquil AV 25 DE JULIO Mz f1 solar 16 124 A CALLEJON B 124 A CALLEJON B DIAGONAL A COLEGIO DE LA CTE </v>
          </cell>
        </row>
        <row r="8704">
          <cell r="A8704" t="str">
            <v>2490435</v>
          </cell>
          <cell r="B8704">
            <v>506965</v>
          </cell>
          <cell r="C8704" t="str">
            <v>2490435</v>
          </cell>
          <cell r="D8704" t="str">
            <v>MDELIVERY</v>
          </cell>
          <cell r="E8704" t="str">
            <v>DESPACHO</v>
          </cell>
          <cell r="F8704" t="str">
            <v>NORMAL</v>
          </cell>
          <cell r="G8704" t="str">
            <v>FT83152</v>
          </cell>
          <cell r="H8704">
            <v>44957</v>
          </cell>
          <cell r="I8704" t="str">
            <v>ENTREGADO</v>
          </cell>
          <cell r="J8704">
            <v>44958</v>
          </cell>
          <cell r="K8704" t="str">
            <v>Julio Yumisaca_JOSE LUIS ARCOS GALIANO</v>
          </cell>
          <cell r="L8704" t="str">
            <v xml:space="preserve"> oficinas de Aceventos S A en la direccion Mapasingue Este Av primera 206 entre la calle segunda y la tercera frente a la ferreteria Gutierrez </v>
          </cell>
        </row>
        <row r="8705">
          <cell r="A8705" t="str">
            <v>2490455</v>
          </cell>
          <cell r="B8705">
            <v>506966</v>
          </cell>
          <cell r="C8705" t="str">
            <v>2490455</v>
          </cell>
          <cell r="D8705" t="str">
            <v>MDELIVERY</v>
          </cell>
          <cell r="E8705" t="str">
            <v>DESPACHO</v>
          </cell>
          <cell r="F8705" t="str">
            <v>NORMAL</v>
          </cell>
          <cell r="G8705" t="str">
            <v>FT83182</v>
          </cell>
          <cell r="H8705">
            <v>44957</v>
          </cell>
          <cell r="I8705" t="str">
            <v>ENTREGADO</v>
          </cell>
          <cell r="J8705">
            <v>44958</v>
          </cell>
          <cell r="K8705" t="str">
            <v>Andrea Cabezas_PRODUCTOS FAMILIA SANCELA DEL ECUADOR S A</v>
          </cell>
          <cell r="L8705" t="str">
            <v>Tadeo Benitez OE1 807 y Joaquin Mancheno</v>
          </cell>
        </row>
        <row r="8706">
          <cell r="A8706" t="str">
            <v>2490456</v>
          </cell>
          <cell r="B8706">
            <v>506967</v>
          </cell>
          <cell r="C8706" t="str">
            <v>2490456</v>
          </cell>
          <cell r="D8706" t="str">
            <v>MDELIVERY</v>
          </cell>
          <cell r="E8706" t="str">
            <v>DESPACHO</v>
          </cell>
          <cell r="F8706" t="str">
            <v>NORMAL</v>
          </cell>
          <cell r="G8706" t="str">
            <v>FT83159</v>
          </cell>
          <cell r="H8706">
            <v>44957</v>
          </cell>
          <cell r="I8706" t="str">
            <v>ENTREGADO</v>
          </cell>
          <cell r="J8706">
            <v>44958</v>
          </cell>
          <cell r="K8706" t="str">
            <v>MARTHA TAMAYO_ASOCIACION DE EMPLEADOS DEL BANCO DEL PICHINCHA SU</v>
          </cell>
          <cell r="L8706" t="str">
            <v>GUAYAS GUAYAQUIL AV FCO DE ORELLANA Y JUSTIN CORNEJO PISO 5 GUAYAQUIL</v>
          </cell>
        </row>
        <row r="8707">
          <cell r="A8707" t="str">
            <v>2490457</v>
          </cell>
          <cell r="B8707">
            <v>506968</v>
          </cell>
          <cell r="C8707" t="str">
            <v>2490457</v>
          </cell>
          <cell r="D8707" t="str">
            <v>MDELIVERY</v>
          </cell>
          <cell r="E8707" t="str">
            <v>DESPACHO</v>
          </cell>
          <cell r="F8707" t="str">
            <v>NORMAL</v>
          </cell>
          <cell r="G8707" t="str">
            <v>031080002490457</v>
          </cell>
          <cell r="H8707">
            <v>44957</v>
          </cell>
          <cell r="I8707" t="str">
            <v>ENTREGADO</v>
          </cell>
          <cell r="J8707">
            <v>44959</v>
          </cell>
          <cell r="K8707" t="str">
            <v>ERIC OSCAR ALCIVAR ROMERO_ERIC OSCAR ALCIVAR ROMERO</v>
          </cell>
          <cell r="L8707" t="str">
            <v>EL EMPALME El empalme km 1 5 Via Quevedo Casa Blanca con locales Frente al colegio nacional el empalme</v>
          </cell>
        </row>
        <row r="8708">
          <cell r="A8708" t="str">
            <v>2490459</v>
          </cell>
          <cell r="B8708">
            <v>506969</v>
          </cell>
          <cell r="C8708" t="str">
            <v>2490459</v>
          </cell>
          <cell r="D8708" t="str">
            <v>MDELIVERY</v>
          </cell>
          <cell r="E8708" t="str">
            <v>DESPACHO</v>
          </cell>
          <cell r="F8708" t="str">
            <v>NORMAL</v>
          </cell>
          <cell r="G8708" t="str">
            <v>FT83147</v>
          </cell>
          <cell r="H8708">
            <v>44957</v>
          </cell>
          <cell r="I8708" t="str">
            <v>ENTREGADO</v>
          </cell>
          <cell r="J8708">
            <v>44958</v>
          </cell>
          <cell r="K8708" t="str">
            <v>PAUCAR VIVANCO SEGUNDO PATRICIO_PAUCAR VIVANCO SEGUNDO PATRICIO</v>
          </cell>
          <cell r="L8708" t="str">
            <v>GUAYAQUIL CHIMBORAZO 1122 ENTRE AYACUCHO Y MANABI Centro comercial San Sebastian Local 2 DIPAVI</v>
          </cell>
        </row>
        <row r="8709">
          <cell r="A8709" t="str">
            <v>2490460</v>
          </cell>
          <cell r="B8709">
            <v>506970</v>
          </cell>
          <cell r="C8709" t="str">
            <v>2490460</v>
          </cell>
          <cell r="D8709" t="str">
            <v>MDELIVERY</v>
          </cell>
          <cell r="E8709" t="str">
            <v>DESPACHO</v>
          </cell>
          <cell r="F8709" t="str">
            <v>NORMAL</v>
          </cell>
          <cell r="G8709" t="str">
            <v>031080002490460</v>
          </cell>
          <cell r="H8709">
            <v>44957</v>
          </cell>
          <cell r="I8709" t="str">
            <v>ENTREGADO</v>
          </cell>
          <cell r="J8709">
            <v>44959</v>
          </cell>
          <cell r="K8709" t="str">
            <v xml:space="preserve">Mayra Reyna_FISHMAR S A </v>
          </cell>
          <cell r="L8709" t="str">
            <v>Via Manta Rocafuerte Km2 Bodegas</v>
          </cell>
        </row>
        <row r="8710">
          <cell r="A8710" t="str">
            <v>2490461</v>
          </cell>
          <cell r="B8710">
            <v>506971</v>
          </cell>
          <cell r="C8710" t="str">
            <v>2490461</v>
          </cell>
          <cell r="D8710" t="str">
            <v>MDELIVERY</v>
          </cell>
          <cell r="E8710" t="str">
            <v>DESPACHO</v>
          </cell>
          <cell r="F8710" t="str">
            <v>NORMAL</v>
          </cell>
          <cell r="G8710" t="str">
            <v>FT83177</v>
          </cell>
          <cell r="H8710">
            <v>44957</v>
          </cell>
          <cell r="I8710" t="str">
            <v>ENTREGADO</v>
          </cell>
          <cell r="J8710">
            <v>44958</v>
          </cell>
          <cell r="K8710" t="str">
            <v>VILLAMARIN ANDINO MARCO HENRRY_VILLAMARIN ANDINO MARCO HENRRY</v>
          </cell>
          <cell r="L8710" t="str">
            <v>CHILLOGALLO SECTOR LA MENA 2 AV BERACRUZ intercesion OE10 S2393 CASA DE BALDOSA TRES PISOS PORTON VERDE</v>
          </cell>
        </row>
        <row r="8711">
          <cell r="A8711" t="str">
            <v>2490462</v>
          </cell>
          <cell r="B8711">
            <v>506972</v>
          </cell>
          <cell r="C8711" t="str">
            <v>2490462</v>
          </cell>
          <cell r="D8711" t="str">
            <v>MDELIVERY</v>
          </cell>
          <cell r="E8711" t="str">
            <v>DESPACHO</v>
          </cell>
          <cell r="F8711" t="str">
            <v>NORMAL</v>
          </cell>
          <cell r="G8711" t="str">
            <v>FT83175</v>
          </cell>
          <cell r="H8711">
            <v>44957</v>
          </cell>
          <cell r="I8711" t="str">
            <v>ENTREGADO</v>
          </cell>
          <cell r="J8711">
            <v>44959</v>
          </cell>
          <cell r="K8711" t="str">
            <v xml:space="preserve">JOHANNA RODRIGUEZ_CONSTRUCTORA VICENTE RODRIGUEZ CIA LTDA </v>
          </cell>
          <cell r="L8711" t="str">
            <v>Barrio santa Monica calle lloque yupanqui n1 208 y Antonio borrero sector Conocoto</v>
          </cell>
        </row>
        <row r="8712">
          <cell r="A8712" t="str">
            <v>2490467</v>
          </cell>
          <cell r="B8712">
            <v>506973</v>
          </cell>
          <cell r="C8712" t="str">
            <v>2490467</v>
          </cell>
          <cell r="D8712" t="str">
            <v>MDELIVERY</v>
          </cell>
          <cell r="E8712" t="str">
            <v>DESPACHO</v>
          </cell>
          <cell r="F8712" t="str">
            <v>NORMAL</v>
          </cell>
          <cell r="G8712" t="str">
            <v>FT83172</v>
          </cell>
          <cell r="H8712">
            <v>44957</v>
          </cell>
          <cell r="I8712" t="str">
            <v>ENTREGADO</v>
          </cell>
          <cell r="J8712">
            <v>44958</v>
          </cell>
          <cell r="K8712" t="str">
            <v>JENNY RIOS_WILMER DANIEL TERAN FABRE</v>
          </cell>
          <cell r="L8712" t="str">
            <v xml:space="preserve">QUITO TUMBACO LA MORITA CALLE LOS PINOS Y JOSE ANDRES GARCIA CASA ESQUINERA DE PLANTA BAJACOLOR CELESTE PORTON NEGROPASANDO LA PESCA DEPORTIVA SAN ISIDRO </v>
          </cell>
        </row>
        <row r="8713">
          <cell r="A8713" t="str">
            <v>2490470</v>
          </cell>
          <cell r="B8713">
            <v>506974</v>
          </cell>
          <cell r="C8713" t="str">
            <v>2490470</v>
          </cell>
          <cell r="D8713" t="str">
            <v>MDELIVERY</v>
          </cell>
          <cell r="E8713" t="str">
            <v>DESPACHO</v>
          </cell>
          <cell r="F8713" t="str">
            <v>NORMAL</v>
          </cell>
          <cell r="G8713" t="str">
            <v>FT83157</v>
          </cell>
          <cell r="H8713">
            <v>44957</v>
          </cell>
          <cell r="I8713" t="str">
            <v>ENTREGADO</v>
          </cell>
          <cell r="J8713">
            <v>44958</v>
          </cell>
          <cell r="K8713" t="str">
            <v>JOSE LUIS MARIDUENA O LUIS SUASTEGUI_BANCO DEL PACIFICO</v>
          </cell>
          <cell r="L8713" t="str">
            <v>P ICAZA 200 Y PEDRO CARBO MATRIZ BANCO DEL PACIFICO PISO 4 AREA CAMARA DE COMPENSACION</v>
          </cell>
        </row>
        <row r="8714">
          <cell r="A8714" t="str">
            <v>2490471</v>
          </cell>
          <cell r="B8714">
            <v>506975</v>
          </cell>
          <cell r="C8714" t="str">
            <v>2490471</v>
          </cell>
          <cell r="D8714" t="str">
            <v>MDELIVERY</v>
          </cell>
          <cell r="E8714" t="str">
            <v>DESPACHO</v>
          </cell>
          <cell r="F8714" t="str">
            <v>NORMAL</v>
          </cell>
          <cell r="G8714" t="str">
            <v>FT83142</v>
          </cell>
          <cell r="H8714">
            <v>44957</v>
          </cell>
          <cell r="I8714" t="str">
            <v>ENTREGADO</v>
          </cell>
          <cell r="J8714">
            <v>44958</v>
          </cell>
          <cell r="K8714" t="str">
            <v>Lila Arellano_FATIMA JULEISI BRITO MORALES</v>
          </cell>
          <cell r="L8714" t="str">
            <v xml:space="preserve"> Calle 44 ava entre calle O y calle P Batallon del suburbio Alfrente esta la tienda Genesys </v>
          </cell>
        </row>
        <row r="8715">
          <cell r="A8715" t="str">
            <v>2490479</v>
          </cell>
          <cell r="B8715">
            <v>506976</v>
          </cell>
          <cell r="C8715" t="str">
            <v>2490479</v>
          </cell>
          <cell r="D8715" t="str">
            <v>MDELIVERY</v>
          </cell>
          <cell r="E8715" t="str">
            <v>DESPACHO</v>
          </cell>
          <cell r="F8715" t="str">
            <v>NORMAL</v>
          </cell>
          <cell r="G8715" t="str">
            <v>FT83146</v>
          </cell>
          <cell r="H8715">
            <v>44957</v>
          </cell>
          <cell r="I8715" t="str">
            <v>ENTREGADO</v>
          </cell>
          <cell r="J8715">
            <v>44958</v>
          </cell>
          <cell r="K8715" t="str">
            <v>DIEGO NICOLAS REBUTTI DELGADO_DIEGO NICOLAS REBUTTI DELGADO</v>
          </cell>
          <cell r="L8715" t="str">
            <v>CENTRO COMERCIAL PIAZA CEIBOS LOCAL C26 OFICINA GIMNASIO HP</v>
          </cell>
        </row>
        <row r="8716">
          <cell r="A8716" t="str">
            <v>2490480</v>
          </cell>
          <cell r="B8716">
            <v>506977</v>
          </cell>
          <cell r="C8716" t="str">
            <v>2490480</v>
          </cell>
          <cell r="D8716" t="str">
            <v>MDELIVERY</v>
          </cell>
          <cell r="E8716" t="str">
            <v>DESPACHO</v>
          </cell>
          <cell r="F8716" t="str">
            <v>NORMAL</v>
          </cell>
          <cell r="G8716" t="str">
            <v>FT83150</v>
          </cell>
          <cell r="H8716">
            <v>44957</v>
          </cell>
          <cell r="I8716" t="str">
            <v>ENTREGADO</v>
          </cell>
          <cell r="J8716">
            <v>44958</v>
          </cell>
          <cell r="K8716" t="str">
            <v>NARCISA PILAR PALACIOS TORRES_NARCISA PILAR PALACIOS TORRES</v>
          </cell>
          <cell r="L8716" t="str">
            <v xml:space="preserve"> CALLE 37 Y CALLE MALDONADO 301 REFERENCIA POR EL PUENTE DE LA PJ A LADO DE WESTER UNION </v>
          </cell>
        </row>
        <row r="8717">
          <cell r="A8717" t="str">
            <v>2490481</v>
          </cell>
          <cell r="B8717">
            <v>506978</v>
          </cell>
          <cell r="C8717" t="str">
            <v>2490481</v>
          </cell>
          <cell r="D8717" t="str">
            <v>MDELIVERY</v>
          </cell>
          <cell r="E8717" t="str">
            <v>DESPACHO</v>
          </cell>
          <cell r="F8717" t="str">
            <v>NORMAL</v>
          </cell>
          <cell r="G8717" t="str">
            <v>031080002490481</v>
          </cell>
          <cell r="H8717">
            <v>44957</v>
          </cell>
          <cell r="I8717" t="str">
            <v>ENTREGADO</v>
          </cell>
          <cell r="J8717">
            <v>44959</v>
          </cell>
          <cell r="K8717" t="str">
            <v>JUAN CARLOS HERVAS FLORES_JUAN CARLOS HERVAS FLORES</v>
          </cell>
          <cell r="L8717" t="str">
            <v xml:space="preserve"> ATOCHA CALLE VIRGEN DEL SOL A MEDIA CUADRA DEL ESTADIO REFERENCIA CASA BLANCA CON CAFe Y PUERTA NEGRA </v>
          </cell>
        </row>
        <row r="8718">
          <cell r="A8718" t="str">
            <v>2490482</v>
          </cell>
          <cell r="B8718">
            <v>506979</v>
          </cell>
          <cell r="C8718" t="str">
            <v>2490482</v>
          </cell>
          <cell r="D8718" t="str">
            <v>MDELIVERY</v>
          </cell>
          <cell r="E8718" t="str">
            <v>DESPACHO</v>
          </cell>
          <cell r="F8718" t="str">
            <v>NORMAL</v>
          </cell>
          <cell r="G8718" t="str">
            <v>FT83174</v>
          </cell>
          <cell r="H8718">
            <v>44957</v>
          </cell>
          <cell r="I8718" t="str">
            <v>ENTREGADO</v>
          </cell>
          <cell r="J8718">
            <v>44958</v>
          </cell>
          <cell r="K8718" t="str">
            <v>TAMARA CRISTINA MERCHAN DUENAS_TAMARA CRISTINA MERCHAN DUENAS</v>
          </cell>
          <cell r="L8718" t="str">
            <v xml:space="preserve"> Azcunaga oe4 275 y brasil REFERENCIA casa de techo negro de 3 pisos con jardin delantero visto </v>
          </cell>
        </row>
        <row r="8719">
          <cell r="A8719" t="str">
            <v>2490483</v>
          </cell>
          <cell r="B8719">
            <v>506980</v>
          </cell>
          <cell r="C8719" t="str">
            <v>2490483</v>
          </cell>
          <cell r="D8719" t="str">
            <v>MDELIVERY</v>
          </cell>
          <cell r="E8719" t="str">
            <v>DESPACHO</v>
          </cell>
          <cell r="F8719" t="str">
            <v>NORMAL</v>
          </cell>
          <cell r="G8719" t="str">
            <v>FT83145</v>
          </cell>
          <cell r="H8719">
            <v>44957</v>
          </cell>
          <cell r="I8719" t="str">
            <v>ENTREGADO</v>
          </cell>
          <cell r="J8719">
            <v>44959</v>
          </cell>
          <cell r="K8719" t="str">
            <v>JOSE RODRIGO RIVERA AGUIRRE_JOSE RODRIGO RIVERA AGUIRRE</v>
          </cell>
          <cell r="L8719" t="str">
            <v xml:space="preserve"> METROPOLIS 2 MZ 2309 V 38 REFERENCIA INDICAR EN GARITA POR LA FAMILIA RIVERA GOOTHAN </v>
          </cell>
        </row>
        <row r="8720">
          <cell r="A8720" t="str">
            <v>2490484</v>
          </cell>
          <cell r="B8720">
            <v>506981</v>
          </cell>
          <cell r="C8720" t="str">
            <v>2490484</v>
          </cell>
          <cell r="D8720" t="str">
            <v>MDELIVERY</v>
          </cell>
          <cell r="E8720" t="str">
            <v>DESPACHO</v>
          </cell>
          <cell r="F8720" t="str">
            <v>NORMAL</v>
          </cell>
          <cell r="G8720" t="str">
            <v>FT83144</v>
          </cell>
          <cell r="H8720">
            <v>44957</v>
          </cell>
          <cell r="I8720" t="str">
            <v>ENTREGADO</v>
          </cell>
          <cell r="J8720">
            <v>44958</v>
          </cell>
          <cell r="K8720" t="str">
            <v>ERNESTO MANUEL ACAN OCHOG_ERNESTO MANUEL ACAN OCHOG</v>
          </cell>
          <cell r="L8720" t="str">
            <v>DR EMILIO ROMERO Y AV BENJAMIN CARRION EDIFICIO ESQ LABRA QUE LABRA EMPANADAS ALBORADA 6TA ETAPA MZ 601 VILLA 1 PISO 1 OFICINA</v>
          </cell>
        </row>
        <row r="8721">
          <cell r="A8721" t="str">
            <v>2490485</v>
          </cell>
          <cell r="B8721">
            <v>506982</v>
          </cell>
          <cell r="C8721" t="str">
            <v>2490485</v>
          </cell>
          <cell r="D8721" t="str">
            <v>MDELIVERY</v>
          </cell>
          <cell r="E8721" t="str">
            <v>DESPACHO</v>
          </cell>
          <cell r="F8721" t="str">
            <v>NORMAL</v>
          </cell>
          <cell r="G8721" t="str">
            <v>FT83143</v>
          </cell>
          <cell r="H8721">
            <v>44957</v>
          </cell>
          <cell r="I8721" t="str">
            <v>ENTREGADO</v>
          </cell>
          <cell r="J8721">
            <v>44958</v>
          </cell>
          <cell r="K8721" t="str">
            <v>JOSE YOPOLDO CAJAMARCA QUILUMBA_JOSE YOPOLDO CAJAMARCA QUILUMBA</v>
          </cell>
          <cell r="L8721" t="str">
            <v>DR EMILIO ROMERO Y AV BENJAMIN CARRION EDIFICIO ESQ LABRA QUE LABRA EMPANADAS ALBORADA 6TA ETAPA MZ 601 VILLA 1 PISO 1 OFICINA</v>
          </cell>
        </row>
        <row r="8722">
          <cell r="A8722" t="str">
            <v>2490486</v>
          </cell>
          <cell r="B8722">
            <v>506983</v>
          </cell>
          <cell r="C8722" t="str">
            <v>2490486</v>
          </cell>
          <cell r="D8722" t="str">
            <v>MDELIVERY</v>
          </cell>
          <cell r="E8722" t="str">
            <v>DESPACHO</v>
          </cell>
          <cell r="F8722" t="str">
            <v>NORMAL</v>
          </cell>
          <cell r="G8722" t="str">
            <v>FT83179</v>
          </cell>
          <cell r="H8722">
            <v>44957</v>
          </cell>
          <cell r="I8722" t="str">
            <v>ENTREGADO</v>
          </cell>
          <cell r="J8722">
            <v>44958</v>
          </cell>
          <cell r="K8722" t="str">
            <v>RICARDO JAVIER BENALCAZAR TELLO_RICARDO JAVIER BENALCAZAR TELLO</v>
          </cell>
          <cell r="L8722" t="str">
            <v xml:space="preserve"> AV 6 DE DICIEMBRE Y LIZARDO GARCIA N 24 253 REFERENCIA FUNDACION ECUATORIANA EQUIDAD </v>
          </cell>
        </row>
        <row r="8723">
          <cell r="A8723" t="str">
            <v>2490487</v>
          </cell>
          <cell r="B8723">
            <v>506984</v>
          </cell>
          <cell r="C8723" t="str">
            <v>2490487</v>
          </cell>
          <cell r="D8723" t="str">
            <v>MDELIVERY</v>
          </cell>
          <cell r="E8723" t="str">
            <v>DESPACHO</v>
          </cell>
          <cell r="F8723" t="str">
            <v>NORMAL</v>
          </cell>
          <cell r="G8723" t="str">
            <v>FT83176</v>
          </cell>
          <cell r="H8723">
            <v>44957</v>
          </cell>
          <cell r="I8723" t="str">
            <v>ENTREGADO</v>
          </cell>
          <cell r="J8723">
            <v>44958</v>
          </cell>
          <cell r="K8723" t="str">
            <v>PABLO VINICIO VELA FLORES_PABLO VINICIO VELA FLORES</v>
          </cell>
          <cell r="L8723" t="str">
            <v xml:space="preserve">QUITO parroquia de Cotocollao ciudadela consejo provincial calle n 90 casa oe7 44 casa color concho de vino con porton blanco casa de 3 pisos referencia del domicilio parte de abajo tienda mas debajo </v>
          </cell>
        </row>
        <row r="8724">
          <cell r="A8724" t="str">
            <v>2490488</v>
          </cell>
          <cell r="B8724">
            <v>506985</v>
          </cell>
          <cell r="C8724" t="str">
            <v>2490488</v>
          </cell>
          <cell r="D8724" t="str">
            <v>MDELIVERY</v>
          </cell>
          <cell r="E8724" t="str">
            <v>DESPACHO</v>
          </cell>
          <cell r="F8724" t="str">
            <v>NORMAL</v>
          </cell>
          <cell r="G8724" t="str">
            <v>FT83180</v>
          </cell>
          <cell r="H8724">
            <v>44957</v>
          </cell>
          <cell r="I8724" t="str">
            <v>ENTREGADO</v>
          </cell>
          <cell r="J8724">
            <v>44958</v>
          </cell>
          <cell r="K8724" t="str">
            <v>David Zapata_CREDI AHORRO</v>
          </cell>
          <cell r="L8724" t="str">
            <v xml:space="preserve">Av Panamericana Sur Km 9 y CondorNan CONFITECA garita 2 </v>
          </cell>
        </row>
        <row r="8725">
          <cell r="A8725" t="str">
            <v>2490490</v>
          </cell>
          <cell r="B8725">
            <v>506986</v>
          </cell>
          <cell r="C8725" t="str">
            <v>2490490</v>
          </cell>
          <cell r="D8725" t="str">
            <v>MDELIVERY</v>
          </cell>
          <cell r="E8725" t="str">
            <v>DESPACHO</v>
          </cell>
          <cell r="F8725" t="str">
            <v>NORMAL</v>
          </cell>
          <cell r="G8725" t="str">
            <v>FT83148</v>
          </cell>
          <cell r="H8725">
            <v>44957</v>
          </cell>
          <cell r="I8725" t="str">
            <v>ENTREGADO</v>
          </cell>
          <cell r="J8725">
            <v>44958</v>
          </cell>
          <cell r="K8725" t="str">
            <v>JULIO ESPINOZA JURADO_JULIO ESPINOZA JURADO</v>
          </cell>
          <cell r="L8725" t="str">
            <v xml:space="preserve"> LOS RIOS 2914 ENTRE FRANCISCO DE MARCO Y LETAMENDI REFERENCIA IMPRENTA LETRERO ARTES GRAFICAS ESPINOZA </v>
          </cell>
        </row>
        <row r="8726">
          <cell r="A8726" t="str">
            <v>2490491</v>
          </cell>
          <cell r="B8726">
            <v>506987</v>
          </cell>
          <cell r="C8726" t="str">
            <v>2490491</v>
          </cell>
          <cell r="D8726" t="str">
            <v>MDELIVERY</v>
          </cell>
          <cell r="E8726" t="str">
            <v>DESPACHO</v>
          </cell>
          <cell r="F8726" t="str">
            <v>NORMAL</v>
          </cell>
          <cell r="G8726" t="str">
            <v>FT83181</v>
          </cell>
          <cell r="H8726">
            <v>44957</v>
          </cell>
          <cell r="I8726" t="str">
            <v>ENTREGADO</v>
          </cell>
          <cell r="J8726">
            <v>44958</v>
          </cell>
          <cell r="K8726" t="str">
            <v xml:space="preserve">Leonardo Herdoiza_LACTALIS DEL ECUADOR S A </v>
          </cell>
          <cell r="L8726" t="str">
            <v>Av Naciones Unidas E3 39 Y Amazonas Edificio la PREVISORA Torrea A Oficina 501</v>
          </cell>
        </row>
        <row r="8727">
          <cell r="A8727" t="str">
            <v>2490492</v>
          </cell>
          <cell r="B8727">
            <v>506988</v>
          </cell>
          <cell r="C8727" t="str">
            <v>2490492</v>
          </cell>
          <cell r="D8727" t="str">
            <v>MDELIVERY</v>
          </cell>
          <cell r="E8727" t="str">
            <v>DESPACHO</v>
          </cell>
          <cell r="F8727" t="str">
            <v>NORMAL</v>
          </cell>
          <cell r="G8727" t="str">
            <v>FT83173</v>
          </cell>
          <cell r="H8727">
            <v>44957</v>
          </cell>
          <cell r="I8727" t="str">
            <v>ENTREGADO</v>
          </cell>
          <cell r="J8727">
            <v>44958</v>
          </cell>
          <cell r="K8727" t="str">
            <v>Monsalve Wenda_INTERAMERICANA DE PRODUCTOS QUIMICOS DEL ECUADOR S</v>
          </cell>
          <cell r="L8727" t="str">
            <v>Calle E6 S60 15 Parque Industrial Sur Turubamba Interquimec Parque Industrial Sur Cerca a Aceros de los Andes</v>
          </cell>
        </row>
        <row r="8728">
          <cell r="A8728" t="str">
            <v>2490430</v>
          </cell>
          <cell r="B8728">
            <v>506938</v>
          </cell>
          <cell r="C8728" t="str">
            <v>2490430</v>
          </cell>
          <cell r="D8728" t="str">
            <v>MDELIVERY</v>
          </cell>
          <cell r="E8728" t="str">
            <v>DESPACHO</v>
          </cell>
          <cell r="F8728" t="str">
            <v>EXPRESS</v>
          </cell>
          <cell r="G8728" t="str">
            <v>FEC45882</v>
          </cell>
          <cell r="H8728">
            <v>44957</v>
          </cell>
          <cell r="I8728" t="str">
            <v>ENTREGADO</v>
          </cell>
          <cell r="J8728">
            <v>44958</v>
          </cell>
          <cell r="K8728" t="str">
            <v xml:space="preserve">tamara Cifuentes_CORPORACION AIDA MONTOYA Y HIJAS CIA LTDA </v>
          </cell>
          <cell r="L8728" t="str">
            <v>Azucenas San Miguel de Anagaes y Avigiras Amagasi del Inca Colegio ism quito</v>
          </cell>
        </row>
        <row r="8729">
          <cell r="A8729" t="str">
            <v>2490436</v>
          </cell>
          <cell r="B8729">
            <v>506940</v>
          </cell>
          <cell r="C8729" t="str">
            <v>2490436</v>
          </cell>
          <cell r="D8729" t="str">
            <v>MDELIVERY</v>
          </cell>
          <cell r="E8729" t="str">
            <v>DESPACHO</v>
          </cell>
          <cell r="F8729" t="str">
            <v>EXPRESS</v>
          </cell>
          <cell r="G8729" t="str">
            <v>FT83140</v>
          </cell>
          <cell r="H8729">
            <v>44957</v>
          </cell>
          <cell r="I8729" t="str">
            <v>ENTREGADO</v>
          </cell>
          <cell r="J8729">
            <v>44958</v>
          </cell>
          <cell r="K8729" t="str">
            <v>Rene Giovany Gongora_BANCO DE LA PRODUCCION S A PRODUBANCO</v>
          </cell>
          <cell r="L8729" t="str">
            <v>Av Simon Bolivar y Via a Nayon Centro Corporativo Ekopark Torre 1 PRODUBANCO</v>
          </cell>
        </row>
        <row r="8730">
          <cell r="A8730" t="str">
            <v>18636682</v>
          </cell>
          <cell r="B8730">
            <v>506936</v>
          </cell>
          <cell r="C8730" t="str">
            <v>18636682</v>
          </cell>
          <cell r="D8730" t="str">
            <v>SPARE</v>
          </cell>
          <cell r="E8730" t="str">
            <v>DESPACHO</v>
          </cell>
          <cell r="F8730" t="str">
            <v>NORMAL</v>
          </cell>
          <cell r="G8730" t="str">
            <v>83059</v>
          </cell>
          <cell r="H8730">
            <v>44957</v>
          </cell>
          <cell r="I8730" t="str">
            <v>ENTREGADO</v>
          </cell>
          <cell r="J8730">
            <v>44958</v>
          </cell>
          <cell r="K8730" t="str">
            <v>FLEXNET QUITO</v>
          </cell>
          <cell r="L8730" t="str">
            <v>COMPLEJO SAN JORGE. 28 DE JUNIO Y GARCIA MORENO - ENTRADA A LLANO GRANDE.</v>
          </cell>
        </row>
        <row r="8731">
          <cell r="A8731" t="str">
            <v>2023-01099</v>
          </cell>
          <cell r="B8731">
            <v>506929</v>
          </cell>
          <cell r="C8731" t="str">
            <v>2023-01099</v>
          </cell>
          <cell r="D8731" t="str">
            <v>MOVISTAR</v>
          </cell>
          <cell r="E8731" t="str">
            <v>DESPACHO</v>
          </cell>
          <cell r="F8731" t="str">
            <v>NORMAL</v>
          </cell>
          <cell r="G8731" t="str">
            <v>FT83276</v>
          </cell>
          <cell r="H8731">
            <v>44957</v>
          </cell>
          <cell r="I8731" t="str">
            <v>ENTREGADO</v>
          </cell>
          <cell r="J8731">
            <v>44958</v>
          </cell>
          <cell r="K8731" t="str">
            <v>Micropagos Quito_Catalina Arias</v>
          </cell>
          <cell r="L8731" t="str">
            <v>Calle Rumipamba 706 y Av. Republica</v>
          </cell>
        </row>
        <row r="8732">
          <cell r="A8732" t="str">
            <v>2023-01100</v>
          </cell>
          <cell r="B8732">
            <v>506930</v>
          </cell>
          <cell r="C8732" t="str">
            <v>2023-01100</v>
          </cell>
          <cell r="D8732" t="str">
            <v>MOVISTAR</v>
          </cell>
          <cell r="E8732" t="str">
            <v>DESPACHO</v>
          </cell>
          <cell r="F8732" t="str">
            <v>NORMAL</v>
          </cell>
          <cell r="G8732" t="str">
            <v>FT83275</v>
          </cell>
          <cell r="H8732">
            <v>44957</v>
          </cell>
          <cell r="I8732" t="str">
            <v>ENTREGADO</v>
          </cell>
          <cell r="J8732">
            <v>44958</v>
          </cell>
          <cell r="K8732" t="str">
            <v>IBS CALL CENTER UIO_JOSE LUIS CORAL MOLINA</v>
          </cell>
          <cell r="L8732" t="str">
            <v xml:space="preserve">JOSE ARIZAGA E337 Y JORGE DROM ED ARISTO PLAZA PISO 8 OF 84 MATRIZ IBS </v>
          </cell>
        </row>
        <row r="8733">
          <cell r="A8733" t="str">
            <v>2023-01101</v>
          </cell>
          <cell r="B8733">
            <v>506931</v>
          </cell>
          <cell r="C8733" t="str">
            <v>2023-01101</v>
          </cell>
          <cell r="D8733" t="str">
            <v>MOVISTAR</v>
          </cell>
          <cell r="E8733" t="str">
            <v>DESPACHO</v>
          </cell>
          <cell r="F8733" t="str">
            <v>NORMAL</v>
          </cell>
          <cell r="G8733" t="str">
            <v>031080202301101</v>
          </cell>
          <cell r="H8733">
            <v>44957</v>
          </cell>
          <cell r="I8733" t="str">
            <v>ENTREGADO</v>
          </cell>
          <cell r="J8733">
            <v>44958</v>
          </cell>
          <cell r="K8733" t="str">
            <v>PDV SMART STEPS COCA_LORENA JACKELINE RIVADENEIRA SALAS</v>
          </cell>
          <cell r="L8733" t="str">
            <v>AV. 9 DE OCTUBRE Y SIMON BOLIVAR JUNTO A FARMACIA SANA SANA</v>
          </cell>
        </row>
        <row r="8734">
          <cell r="A8734" t="str">
            <v>2023-01102</v>
          </cell>
          <cell r="B8734">
            <v>506932</v>
          </cell>
          <cell r="C8734" t="str">
            <v>2023-01102</v>
          </cell>
          <cell r="D8734" t="str">
            <v>MOVISTAR</v>
          </cell>
          <cell r="E8734" t="str">
            <v>DESPACHO</v>
          </cell>
          <cell r="F8734" t="str">
            <v>NORMAL</v>
          </cell>
          <cell r="G8734" t="str">
            <v>FT83274</v>
          </cell>
          <cell r="H8734">
            <v>44957</v>
          </cell>
          <cell r="I8734" t="str">
            <v>ENTREGADO</v>
          </cell>
          <cell r="J8734">
            <v>44958</v>
          </cell>
          <cell r="K8734" t="str">
            <v>SERVICIO TECNICO DISTRIBUIDOR QUITO_PAOLA ANDRANGO</v>
          </cell>
          <cell r="L8734" t="str">
            <v>Antonio Flor n74-105 y Joaquin Mancheno Carcelen Industrial</v>
          </cell>
        </row>
        <row r="8735">
          <cell r="A8735" t="str">
            <v>ZTE_23_059</v>
          </cell>
          <cell r="B8735">
            <v>506927</v>
          </cell>
          <cell r="C8735" t="str">
            <v>ZTE_23_059</v>
          </cell>
          <cell r="D8735" t="str">
            <v>ZTECORP</v>
          </cell>
          <cell r="E8735" t="str">
            <v>DESPACHO</v>
          </cell>
          <cell r="F8735" t="str">
            <v>EXCLUSIVO</v>
          </cell>
          <cell r="G8735" t="str">
            <v>83039</v>
          </cell>
          <cell r="H8735">
            <v>44957</v>
          </cell>
          <cell r="I8735" t="str">
            <v>ENTREGADO</v>
          </cell>
          <cell r="J8735">
            <v>44958</v>
          </cell>
          <cell r="K8735" t="str">
            <v>SITIO PUEMBO</v>
          </cell>
          <cell r="L8735" t="str">
            <v>CARDENAL DE LA TORRE S10-34 Y PEDRO DE LA PEÑA (ESQUINA)</v>
          </cell>
        </row>
        <row r="8736">
          <cell r="A8736" t="str">
            <v>LDCGYEALS13</v>
          </cell>
          <cell r="B8736">
            <v>506926</v>
          </cell>
          <cell r="C8736" t="str">
            <v>LDCGYEALS13</v>
          </cell>
          <cell r="D8736" t="str">
            <v>CONECEL_DOCUMENTOS</v>
          </cell>
          <cell r="E8736" t="str">
            <v>DESPACHO</v>
          </cell>
          <cell r="F8736" t="str">
            <v>NORMAL</v>
          </cell>
          <cell r="G8736" t="str">
            <v>83038</v>
          </cell>
          <cell r="H8736">
            <v>44957</v>
          </cell>
          <cell r="I8736" t="str">
            <v>ENTREGADO</v>
          </cell>
          <cell r="J8736">
            <v>44958</v>
          </cell>
          <cell r="K8736" t="str">
            <v>MARIA FERNANDA MUNOZ/CANT</v>
          </cell>
          <cell r="L8736" t="str">
            <v xml:space="preserve">QUITO AV. 10 DE AGOSTO N34-601 Y JUAN PABLO SANZ </v>
          </cell>
        </row>
        <row r="8737">
          <cell r="A8737" t="str">
            <v>98881494</v>
          </cell>
          <cell r="B8737">
            <v>506894</v>
          </cell>
          <cell r="C8737" t="str">
            <v>98881494</v>
          </cell>
          <cell r="D8737" t="str">
            <v>HYCITE</v>
          </cell>
          <cell r="E8737" t="str">
            <v>DESPACHO</v>
          </cell>
          <cell r="F8737" t="str">
            <v>NORMAL</v>
          </cell>
          <cell r="G8737" t="str">
            <v>ITG6076</v>
          </cell>
          <cell r="H8737">
            <v>44957</v>
          </cell>
          <cell r="I8737" t="str">
            <v>ENTREGADO</v>
          </cell>
          <cell r="J8737">
            <v>44958</v>
          </cell>
          <cell r="K8737" t="str">
            <v>YALILE REPETTO</v>
          </cell>
          <cell r="L8737" t="str">
            <v>LETAMENDI ENTRE LA 25 Y LA 26 FRENTE A UNA VETERINARIA GUAYAQUIL // SUR OESTE FEBRES CORDERO 090402 GUAYAS</v>
          </cell>
        </row>
        <row r="8738">
          <cell r="A8738" t="str">
            <v>98881808</v>
          </cell>
          <cell r="B8738">
            <v>506895</v>
          </cell>
          <cell r="C8738" t="str">
            <v>98881808</v>
          </cell>
          <cell r="D8738" t="str">
            <v>HYCITE</v>
          </cell>
          <cell r="E8738" t="str">
            <v>DESPACHO</v>
          </cell>
          <cell r="F8738" t="str">
            <v>NORMAL</v>
          </cell>
          <cell r="G8738" t="str">
            <v>ITG6077</v>
          </cell>
          <cell r="H8738">
            <v>44957</v>
          </cell>
          <cell r="I8738" t="str">
            <v>ENTREGADO</v>
          </cell>
          <cell r="J8738">
            <v>44958</v>
          </cell>
          <cell r="K8738" t="str">
            <v>SORAYA C SEGURA PALMA SRA</v>
          </cell>
          <cell r="L8738" t="str">
            <v>CALLE 12 PASAJE 1 NE Y 3 CALLEJON 14 A NE  GUAYAQUIL 090505 GUAYAS</v>
          </cell>
        </row>
        <row r="8739">
          <cell r="A8739" t="str">
            <v>98882047</v>
          </cell>
          <cell r="B8739">
            <v>506896</v>
          </cell>
          <cell r="C8739" t="str">
            <v>98882047</v>
          </cell>
          <cell r="D8739" t="str">
            <v>HYCITE</v>
          </cell>
          <cell r="E8739" t="str">
            <v>DESPACHO</v>
          </cell>
          <cell r="F8739" t="str">
            <v>NORMAL</v>
          </cell>
          <cell r="G8739" t="str">
            <v>031002004224047</v>
          </cell>
          <cell r="H8739">
            <v>44957</v>
          </cell>
          <cell r="I8739" t="str">
            <v>ENTREGADO</v>
          </cell>
          <cell r="J8739">
            <v>44958</v>
          </cell>
          <cell r="K8739" t="str">
            <v>SAMAEL I RAMIREZ OJED</v>
          </cell>
          <cell r="L8739" t="str">
            <v>BERNARDO VALDIVIEZO 191 38 Y QUITO   LOJA 110108 LOJA</v>
          </cell>
        </row>
        <row r="8740">
          <cell r="A8740" t="str">
            <v>98882247</v>
          </cell>
          <cell r="B8740">
            <v>506897</v>
          </cell>
          <cell r="C8740" t="str">
            <v>98882247</v>
          </cell>
          <cell r="D8740" t="str">
            <v>HYCITE</v>
          </cell>
          <cell r="E8740" t="str">
            <v>DESPACHO</v>
          </cell>
          <cell r="F8740" t="str">
            <v>NORMAL</v>
          </cell>
          <cell r="G8740" t="str">
            <v>031002004224048</v>
          </cell>
          <cell r="H8740">
            <v>44957</v>
          </cell>
          <cell r="I8740" t="str">
            <v>ENTREGADO</v>
          </cell>
          <cell r="J8740">
            <v>44958</v>
          </cell>
          <cell r="K8740" t="str">
            <v>ROMELIA AVILA</v>
          </cell>
          <cell r="L8740" t="str">
            <v>GENERAL ENRIQUEZ 0348 JORGE MONTALVO 1Y BOLIVAR UNIZA ANTONIO AN TE// ANDRADE MARIN 100201 IMBABURA</v>
          </cell>
        </row>
        <row r="8741">
          <cell r="A8741" t="str">
            <v>98882351</v>
          </cell>
          <cell r="B8741">
            <v>506898</v>
          </cell>
          <cell r="C8741" t="str">
            <v>98882351</v>
          </cell>
          <cell r="D8741" t="str">
            <v>HYCITE</v>
          </cell>
          <cell r="E8741" t="str">
            <v>DESPACHO</v>
          </cell>
          <cell r="F8741" t="str">
            <v>NORMAL</v>
          </cell>
          <cell r="G8741" t="str">
            <v>ITQ6097</v>
          </cell>
          <cell r="H8741">
            <v>44957</v>
          </cell>
          <cell r="I8741" t="str">
            <v>ENTREGADO</v>
          </cell>
          <cell r="J8741">
            <v>44959</v>
          </cell>
          <cell r="K8741" t="str">
            <v>AMANDA CHAVEZ</v>
          </cell>
          <cell r="L8741" t="str">
            <v>CIUDAD BICENTENARIO JUISPO JOSE CUERVO CAICEDO CONJ CASA A40 QUITO// CIUDADA BICENTENARIO POMASQUI (PUSUQUI) 170208 PICHINCHA</v>
          </cell>
        </row>
        <row r="8742">
          <cell r="A8742" t="str">
            <v>98882358</v>
          </cell>
          <cell r="B8742">
            <v>506899</v>
          </cell>
          <cell r="C8742" t="str">
            <v>98882358</v>
          </cell>
          <cell r="D8742" t="str">
            <v>HYCITE</v>
          </cell>
          <cell r="E8742" t="str">
            <v>DESPACHO</v>
          </cell>
          <cell r="F8742" t="str">
            <v>NORMAL</v>
          </cell>
          <cell r="G8742" t="str">
            <v>ITQ6079</v>
          </cell>
          <cell r="H8742">
            <v>44957</v>
          </cell>
          <cell r="I8742" t="str">
            <v>ENTREGADO</v>
          </cell>
          <cell r="J8742">
            <v>44958</v>
          </cell>
          <cell r="K8742" t="str">
            <v>SARA ALARCON</v>
          </cell>
          <cell r="L8742" t="str">
            <v>TEMISTOPE CONJUNTO SAN AGUSTIN CASA 4B Y JOSEM TERAN QUITO//LA SALLE CONOCOTO 170603 PICHINCHA</v>
          </cell>
        </row>
        <row r="8743">
          <cell r="A8743" t="str">
            <v>98882402</v>
          </cell>
          <cell r="B8743">
            <v>506900</v>
          </cell>
          <cell r="C8743" t="str">
            <v>98882402</v>
          </cell>
          <cell r="D8743" t="str">
            <v>HYCITE</v>
          </cell>
          <cell r="E8743" t="str">
            <v>DESPACHO</v>
          </cell>
          <cell r="F8743" t="str">
            <v>NORMAL</v>
          </cell>
          <cell r="G8743" t="str">
            <v>031002004224049</v>
          </cell>
          <cell r="H8743">
            <v>44957</v>
          </cell>
          <cell r="I8743" t="str">
            <v>ENTREGADO</v>
          </cell>
          <cell r="J8743">
            <v>44959</v>
          </cell>
          <cell r="K8743" t="str">
            <v>IVONNE SALAZAR</v>
          </cell>
          <cell r="L8743" t="str">
            <v>PARAGUAY Y 9 DE OCTUBRE DETRAS DE AGRIPAC PEDROCARBO//PEDROCARBO PEDROCARBO 091401 GUAYAS</v>
          </cell>
        </row>
        <row r="8744">
          <cell r="A8744" t="str">
            <v>98882570</v>
          </cell>
          <cell r="B8744">
            <v>506901</v>
          </cell>
          <cell r="C8744" t="str">
            <v>98882570</v>
          </cell>
          <cell r="D8744" t="str">
            <v>HYCITE</v>
          </cell>
          <cell r="E8744" t="str">
            <v>DESPACHO</v>
          </cell>
          <cell r="F8744" t="str">
            <v>NORMAL</v>
          </cell>
          <cell r="G8744" t="str">
            <v>ITQ6080</v>
          </cell>
          <cell r="H8744">
            <v>44957</v>
          </cell>
          <cell r="I8744" t="str">
            <v>ENTREGADO</v>
          </cell>
          <cell r="J8744">
            <v>44959</v>
          </cell>
          <cell r="K8744" t="str">
            <v>JORGE PINTO</v>
          </cell>
          <cell r="L8744" t="str">
            <v>FRANCISCO MONTALVO 455 Y EUCALIPTOS EDIFICIO TRES PISOS PUERTA VERDE ESQUIN QUITO //COCHAPAMBA NORTE COCHAPAMBA 170132 PICHINCHA</v>
          </cell>
        </row>
        <row r="8745">
          <cell r="A8745" t="str">
            <v>98882738</v>
          </cell>
          <cell r="B8745">
            <v>506902</v>
          </cell>
          <cell r="C8745" t="str">
            <v>98882738</v>
          </cell>
          <cell r="D8745" t="str">
            <v>HYCITE</v>
          </cell>
          <cell r="E8745" t="str">
            <v>DESPACHO</v>
          </cell>
          <cell r="F8745" t="str">
            <v>NORMAL</v>
          </cell>
          <cell r="G8745" t="str">
            <v>ITQ6081</v>
          </cell>
          <cell r="H8745">
            <v>44957</v>
          </cell>
          <cell r="I8745" t="str">
            <v>ENTREGADO</v>
          </cell>
          <cell r="J8745">
            <v>44958</v>
          </cell>
          <cell r="K8745" t="str">
            <v>RUTHMARITZA VASQUEZ</v>
          </cell>
          <cell r="L8745" t="str">
            <v>SIERRA MORENA S/N Y ALCALA BAJAR POR SIERRA MORENA A MANO IZQUIERDA QUITO//CARAPUNGO CALDERON 170208 PICHINCHA</v>
          </cell>
        </row>
        <row r="8746">
          <cell r="A8746" t="str">
            <v>98882960</v>
          </cell>
          <cell r="B8746">
            <v>506903</v>
          </cell>
          <cell r="C8746" t="str">
            <v>98882960</v>
          </cell>
          <cell r="D8746" t="str">
            <v>HYCITE</v>
          </cell>
          <cell r="E8746" t="str">
            <v>DESPACHO</v>
          </cell>
          <cell r="F8746" t="str">
            <v>NORMAL</v>
          </cell>
          <cell r="G8746" t="str">
            <v>ITQ6082</v>
          </cell>
          <cell r="H8746">
            <v>44957</v>
          </cell>
          <cell r="I8746" t="str">
            <v>ENTREGADO</v>
          </cell>
          <cell r="J8746">
            <v>44958</v>
          </cell>
          <cell r="K8746" t="str">
            <v>JORGE TORRES</v>
          </cell>
          <cell r="L8746" t="str">
            <v>AV LA RONSA # N45 - 195 Y N45D DIAGONAL INSTITUTO CORDILLEREN QUITO // CHAUPICRUZ RUMIPAMBA 171105 PICHINCHA</v>
          </cell>
        </row>
        <row r="8747">
          <cell r="A8747" t="str">
            <v>98883970</v>
          </cell>
          <cell r="B8747">
            <v>506904</v>
          </cell>
          <cell r="C8747" t="str">
            <v>98883970</v>
          </cell>
          <cell r="D8747" t="str">
            <v>HYCITE</v>
          </cell>
          <cell r="E8747" t="str">
            <v>DESPACHO</v>
          </cell>
          <cell r="F8747" t="str">
            <v>NORMAL</v>
          </cell>
          <cell r="G8747" t="str">
            <v>031002004224050</v>
          </cell>
          <cell r="H8747">
            <v>44957</v>
          </cell>
          <cell r="I8747" t="str">
            <v>ENTREGADO</v>
          </cell>
          <cell r="J8747">
            <v>44959</v>
          </cell>
          <cell r="K8747" t="str">
            <v>NICOLE B PONCE NIKY</v>
          </cell>
          <cell r="L8747" t="str">
            <v>KM 2 1/2 VIA CRUCITA DIAGONAL A PORTO AGUAS  12 DE MARZO 130111 MANABA</v>
          </cell>
        </row>
        <row r="8748">
          <cell r="A8748" t="str">
            <v>98884116</v>
          </cell>
          <cell r="B8748">
            <v>506905</v>
          </cell>
          <cell r="C8748" t="str">
            <v>98884116</v>
          </cell>
          <cell r="D8748" t="str">
            <v>HYCITE</v>
          </cell>
          <cell r="E8748" t="str">
            <v>DESPACHO</v>
          </cell>
          <cell r="F8748" t="str">
            <v>NORMAL</v>
          </cell>
          <cell r="G8748" t="str">
            <v>ITQ6083</v>
          </cell>
          <cell r="H8748">
            <v>44957</v>
          </cell>
          <cell r="I8748" t="str">
            <v>ENTREGADO</v>
          </cell>
          <cell r="J8748">
            <v>44958</v>
          </cell>
          <cell r="K8748" t="str">
            <v>PABLO MENESES</v>
          </cell>
          <cell r="L8748" t="str">
            <v>CALLE CAA,ARIS SN URB VALLE HERMOSO ENTE CALLE QUITOS QUITO // LA PRIMAVERA CUMBAYA 170904 PICHINCHA</v>
          </cell>
        </row>
        <row r="8749">
          <cell r="A8749" t="str">
            <v>98884270</v>
          </cell>
          <cell r="B8749">
            <v>506906</v>
          </cell>
          <cell r="C8749" t="str">
            <v>98884270</v>
          </cell>
          <cell r="D8749" t="str">
            <v>HYCITE</v>
          </cell>
          <cell r="E8749" t="str">
            <v>DESPACHO</v>
          </cell>
          <cell r="F8749" t="str">
            <v>NORMAL</v>
          </cell>
          <cell r="G8749" t="str">
            <v>ITQ6084</v>
          </cell>
          <cell r="H8749">
            <v>44957</v>
          </cell>
          <cell r="I8749" t="str">
            <v>ENTREGADO</v>
          </cell>
          <cell r="J8749">
            <v>44958</v>
          </cell>
          <cell r="K8749" t="str">
            <v>MARIA HEREDIA</v>
          </cell>
          <cell r="L8749" t="str">
            <v>OE 20 QUITUMBE NOC CALLE S 43 COLEGIO FE Y ALEGRIA QUITO//QUITUMBE QUITUMBE 170701 PICHINCHA</v>
          </cell>
        </row>
        <row r="8750">
          <cell r="A8750" t="str">
            <v>98884297</v>
          </cell>
          <cell r="B8750">
            <v>506907</v>
          </cell>
          <cell r="C8750" t="str">
            <v>98884297</v>
          </cell>
          <cell r="D8750" t="str">
            <v>HYCITE</v>
          </cell>
          <cell r="E8750" t="str">
            <v>DESPACHO</v>
          </cell>
          <cell r="F8750" t="str">
            <v>NORMAL</v>
          </cell>
          <cell r="G8750" t="str">
            <v>031002004224051</v>
          </cell>
          <cell r="H8750">
            <v>44957</v>
          </cell>
          <cell r="I8750" t="str">
            <v>ENTREGADO</v>
          </cell>
          <cell r="J8750">
            <v>44958</v>
          </cell>
          <cell r="K8750" t="str">
            <v>MARISOL ARIAS</v>
          </cell>
          <cell r="L8750" t="str">
            <v>NIAGARA EL MIRADOR EL REPUBLICANO S/N ENTRE EL REPENTINO Y LATACUNGA//IGNACIO FLORES ELOY ALFARO (SAN FELIPE) 050102 COTOPAXI</v>
          </cell>
        </row>
        <row r="8751">
          <cell r="A8751" t="str">
            <v>98884378</v>
          </cell>
          <cell r="B8751">
            <v>506908</v>
          </cell>
          <cell r="C8751" t="str">
            <v>98884378</v>
          </cell>
          <cell r="D8751" t="str">
            <v>HYCITE</v>
          </cell>
          <cell r="E8751" t="str">
            <v>DESPACHO</v>
          </cell>
          <cell r="F8751" t="str">
            <v>NORMAL</v>
          </cell>
          <cell r="G8751" t="str">
            <v>ITQ6085</v>
          </cell>
          <cell r="H8751">
            <v>44957</v>
          </cell>
          <cell r="I8751" t="str">
            <v>ENTREGADO</v>
          </cell>
          <cell r="J8751">
            <v>44958</v>
          </cell>
          <cell r="K8751" t="str">
            <v>GLADYS ANGOS</v>
          </cell>
          <cell r="L8751" t="str">
            <v>CALLE PAQUISHA S13-309 Y CLL S14 CASA ESQUINERA BLANCA PORTON VERDE QUITO // COOP IESS FUT SAN BARTOLO 170148 PICHINCHA</v>
          </cell>
        </row>
        <row r="8752">
          <cell r="A8752" t="str">
            <v>98885028</v>
          </cell>
          <cell r="B8752">
            <v>506909</v>
          </cell>
          <cell r="C8752" t="str">
            <v>98885028</v>
          </cell>
          <cell r="D8752" t="str">
            <v>HYCITE</v>
          </cell>
          <cell r="E8752" t="str">
            <v>DESPACHO</v>
          </cell>
          <cell r="F8752" t="str">
            <v>NORMAL</v>
          </cell>
          <cell r="G8752" t="str">
            <v>031002004224052</v>
          </cell>
          <cell r="H8752">
            <v>44957</v>
          </cell>
          <cell r="I8752" t="str">
            <v>ENTREGADO</v>
          </cell>
          <cell r="J8752">
            <v>44959</v>
          </cell>
          <cell r="K8752" t="str">
            <v>GLORIA LOAIZA</v>
          </cell>
          <cell r="L8752" t="str">
            <v>DR ARTURO ARMIJOS Y JOSE LUIS OJEDA 50 - 58 LOJA// CENTRO CARIGAN 140050 LOJA</v>
          </cell>
        </row>
        <row r="8753">
          <cell r="A8753" t="str">
            <v>98885366</v>
          </cell>
          <cell r="B8753">
            <v>506910</v>
          </cell>
          <cell r="C8753" t="str">
            <v>98885366</v>
          </cell>
          <cell r="D8753" t="str">
            <v>HYCITE</v>
          </cell>
          <cell r="E8753" t="str">
            <v>DESPACHO</v>
          </cell>
          <cell r="F8753" t="str">
            <v>NORMAL</v>
          </cell>
          <cell r="G8753" t="str">
            <v>ITQ6086</v>
          </cell>
          <cell r="H8753">
            <v>44957</v>
          </cell>
          <cell r="I8753" t="str">
            <v>ENTREGADO</v>
          </cell>
          <cell r="J8753">
            <v>44958</v>
          </cell>
          <cell r="K8753" t="str">
            <v>ALEXANDER GOMEZ</v>
          </cell>
          <cell r="L8753" t="str">
            <v>PASAJE 1 LOTE 3 Y CALLE GARCIA MORENO A UNA CUADRA DE 4 ESQUINAS CALDERON** LLANO GRANDE QUITO 170155 PICHINCHA</v>
          </cell>
        </row>
        <row r="8754">
          <cell r="A8754" t="str">
            <v>98885506</v>
          </cell>
          <cell r="B8754">
            <v>506911</v>
          </cell>
          <cell r="C8754" t="str">
            <v>98885506</v>
          </cell>
          <cell r="D8754" t="str">
            <v>HYCITE</v>
          </cell>
          <cell r="E8754" t="str">
            <v>DESPACHO</v>
          </cell>
          <cell r="F8754" t="str">
            <v>NORMAL</v>
          </cell>
          <cell r="G8754" t="str">
            <v>ITQ6087</v>
          </cell>
          <cell r="H8754">
            <v>44957</v>
          </cell>
          <cell r="I8754" t="str">
            <v>ENTREGADO</v>
          </cell>
          <cell r="J8754">
            <v>44958</v>
          </cell>
          <cell r="K8754" t="str">
            <v>MARIA BOLANOS</v>
          </cell>
          <cell r="L8754" t="str">
            <v>AV 10 DE AGOSTO N 42-235 Y FALCONI MULTIFFAMILIARES LA Y DEPARTAMENTO 13 QUITO // LA Y RUMIPAMBA 170512 PICHINCHA</v>
          </cell>
        </row>
        <row r="8755">
          <cell r="A8755" t="str">
            <v>98887569</v>
          </cell>
          <cell r="B8755">
            <v>506912</v>
          </cell>
          <cell r="C8755" t="str">
            <v>98887569</v>
          </cell>
          <cell r="D8755" t="str">
            <v>HYCITE</v>
          </cell>
          <cell r="E8755" t="str">
            <v>DESPACHO</v>
          </cell>
          <cell r="F8755" t="str">
            <v>NORMAL</v>
          </cell>
          <cell r="G8755" t="str">
            <v>031002004224053</v>
          </cell>
          <cell r="H8755">
            <v>44957</v>
          </cell>
          <cell r="I8755" t="str">
            <v>ENTREGADO</v>
          </cell>
          <cell r="J8755">
            <v>44958</v>
          </cell>
          <cell r="K8755" t="str">
            <v>CECILIA ELIZABETH CAZARES CEVALLOS</v>
          </cell>
          <cell r="L8755" t="str">
            <v>AV. CESLAO MARIN Y CLL JUAN DE VELAZCO EDIFICIO HELADERAA IGLA, PASTAZA PUYO 170508 PASTAZA</v>
          </cell>
        </row>
        <row r="8756">
          <cell r="A8756" t="str">
            <v>98887724</v>
          </cell>
          <cell r="B8756">
            <v>506913</v>
          </cell>
          <cell r="C8756" t="str">
            <v>98887724</v>
          </cell>
          <cell r="D8756" t="str">
            <v>HYCITE</v>
          </cell>
          <cell r="E8756" t="str">
            <v>DESPACHO</v>
          </cell>
          <cell r="F8756" t="str">
            <v>NORMAL</v>
          </cell>
          <cell r="G8756" t="str">
            <v>031002004224054</v>
          </cell>
          <cell r="H8756">
            <v>44957</v>
          </cell>
          <cell r="I8756" t="str">
            <v>ENTREGADO</v>
          </cell>
          <cell r="J8756">
            <v>44959</v>
          </cell>
          <cell r="K8756" t="str">
            <v>JESSENIA ROSSANA BUSTOS ANDRADE</v>
          </cell>
          <cell r="L8756" t="str">
            <v>CALLE ROTARIA Y AV. REALES TAMARINDOS DIAGONAL A URBANIZACIA,N LA CORUA,A PORTOVIEJO 18 DE OCTUBRE 130103 MANABI</v>
          </cell>
        </row>
        <row r="8757">
          <cell r="A8757" t="str">
            <v>98888072</v>
          </cell>
          <cell r="B8757">
            <v>506914</v>
          </cell>
          <cell r="C8757" t="str">
            <v>98888072</v>
          </cell>
          <cell r="D8757" t="str">
            <v>HYCITE</v>
          </cell>
          <cell r="E8757" t="str">
            <v>DESPACHO</v>
          </cell>
          <cell r="F8757" t="str">
            <v>NORMAL</v>
          </cell>
          <cell r="G8757" t="str">
            <v>ITG6088</v>
          </cell>
          <cell r="H8757">
            <v>44957</v>
          </cell>
          <cell r="I8757" t="str">
            <v>ENTREGADO</v>
          </cell>
          <cell r="J8757">
            <v>44958</v>
          </cell>
          <cell r="K8757" t="str">
            <v>ARTURO N ALVARADO</v>
          </cell>
          <cell r="L8757" t="str">
            <v>CL RODOLFO BAQUERIZO Y DEMETRIO AGUILERA ALBORADA VIII ETAPA MZ 378 SL 1 OF.101  TARQUI 090501 GUAYAS</v>
          </cell>
        </row>
        <row r="8758">
          <cell r="A8758" t="str">
            <v>98888106</v>
          </cell>
          <cell r="B8758">
            <v>506915</v>
          </cell>
          <cell r="C8758" t="str">
            <v>98888106</v>
          </cell>
          <cell r="D8758" t="str">
            <v>HYCITE</v>
          </cell>
          <cell r="E8758" t="str">
            <v>DESPACHO</v>
          </cell>
          <cell r="F8758" t="str">
            <v>NORMAL</v>
          </cell>
          <cell r="G8758" t="str">
            <v>ITQ6089</v>
          </cell>
          <cell r="H8758">
            <v>44957</v>
          </cell>
          <cell r="I8758" t="str">
            <v>ENTREGADO</v>
          </cell>
          <cell r="J8758">
            <v>44958</v>
          </cell>
          <cell r="K8758" t="str">
            <v>FRANKLIN ALBERTO GUADALUPE SAA</v>
          </cell>
          <cell r="L8758" t="str">
            <v>RIO COFANES Y BARTOLOME DE SEGOVIA E1 - 53 ATRAS DE LA GASOLINERIA TERPEL QUITO INAQUITO 170501 PICHINCHA</v>
          </cell>
        </row>
        <row r="8759">
          <cell r="A8759" t="str">
            <v>98888146</v>
          </cell>
          <cell r="B8759">
            <v>506916</v>
          </cell>
          <cell r="C8759" t="str">
            <v>98888146</v>
          </cell>
          <cell r="D8759" t="str">
            <v>HYCITE</v>
          </cell>
          <cell r="E8759" t="str">
            <v>DESPACHO</v>
          </cell>
          <cell r="F8759" t="str">
            <v>NORMAL</v>
          </cell>
          <cell r="G8759" t="str">
            <v>ITQ6090</v>
          </cell>
          <cell r="H8759">
            <v>44957</v>
          </cell>
          <cell r="I8759" t="str">
            <v>ENTREGADO</v>
          </cell>
          <cell r="J8759">
            <v>44958</v>
          </cell>
          <cell r="K8759" t="str">
            <v>DERVICK CIA. LTDA.</v>
          </cell>
          <cell r="L8759" t="str">
            <v>RIO COFANES E1 53 Y BARTOLOME SEGOVIA QUITO  JIPIJAPA 170501 PICHINCHA</v>
          </cell>
        </row>
        <row r="8760">
          <cell r="A8760" t="str">
            <v>98888228</v>
          </cell>
          <cell r="B8760">
            <v>506917</v>
          </cell>
          <cell r="C8760" t="str">
            <v>98888228</v>
          </cell>
          <cell r="D8760" t="str">
            <v>HYCITE</v>
          </cell>
          <cell r="E8760" t="str">
            <v>DESPACHO</v>
          </cell>
          <cell r="F8760" t="str">
            <v>NORMAL</v>
          </cell>
          <cell r="G8760" t="str">
            <v>ITQ6091</v>
          </cell>
          <cell r="H8760">
            <v>44957</v>
          </cell>
          <cell r="I8760" t="str">
            <v>ENTREGADO</v>
          </cell>
          <cell r="J8760">
            <v>44958</v>
          </cell>
          <cell r="K8760" t="str">
            <v>FRANKLIN ALBERTO GUADALUPE SAA</v>
          </cell>
          <cell r="L8760" t="str">
            <v>RIO COFANES Y BARTOLOME DE SEGOVIA E1 - 53 ATRAS DE LA GASOLINERIA TERPEL QUITO INAQUITO 170501 PICHINCHA</v>
          </cell>
        </row>
        <row r="8761">
          <cell r="A8761" t="str">
            <v>98888263</v>
          </cell>
          <cell r="B8761">
            <v>506918</v>
          </cell>
          <cell r="C8761" t="str">
            <v>98888263</v>
          </cell>
          <cell r="D8761" t="str">
            <v>HYCITE</v>
          </cell>
          <cell r="E8761" t="str">
            <v>DESPACHO</v>
          </cell>
          <cell r="F8761" t="str">
            <v>NORMAL</v>
          </cell>
          <cell r="G8761" t="str">
            <v>ITQ6092</v>
          </cell>
          <cell r="H8761">
            <v>44957</v>
          </cell>
          <cell r="I8761" t="str">
            <v>ENTREGADO</v>
          </cell>
          <cell r="J8761">
            <v>44958</v>
          </cell>
          <cell r="K8761" t="str">
            <v>VERONICA PATRICIA ERAZO BORJA</v>
          </cell>
          <cell r="L8761" t="str">
            <v>AVENIDA DE LA PRENSA N45195 Y N45D INTERSECCION YACUMBI QUITO RUMIPAMBA 170104 PICHINCHA</v>
          </cell>
        </row>
        <row r="8762">
          <cell r="A8762" t="str">
            <v>98888285</v>
          </cell>
          <cell r="B8762">
            <v>506919</v>
          </cell>
          <cell r="C8762" t="str">
            <v>98888285</v>
          </cell>
          <cell r="D8762" t="str">
            <v>HYCITE</v>
          </cell>
          <cell r="E8762" t="str">
            <v>DESPACHO</v>
          </cell>
          <cell r="F8762" t="str">
            <v>NORMAL</v>
          </cell>
          <cell r="G8762" t="str">
            <v>ITQ6093 / 031002004237342</v>
          </cell>
          <cell r="H8762">
            <v>44957</v>
          </cell>
          <cell r="I8762" t="str">
            <v>ENTREGADO</v>
          </cell>
          <cell r="J8762">
            <v>44965</v>
          </cell>
          <cell r="K8762" t="str">
            <v>AMBERLY DE LA TORRE</v>
          </cell>
          <cell r="L8762" t="str">
            <v xml:space="preserve">CALLE: AVENIDA ATAHUALPA Y JACINTO COLLAHUAZO PROVINCIA: IMBABURA CANTÓN: OTAVALO PARROQUIA: EL JORDAN LOCALIDAD: SAN SEBASTIAN </v>
          </cell>
        </row>
        <row r="8763">
          <cell r="A8763" t="str">
            <v>98888787</v>
          </cell>
          <cell r="B8763">
            <v>506920</v>
          </cell>
          <cell r="C8763" t="str">
            <v>98888787</v>
          </cell>
          <cell r="D8763" t="str">
            <v>HYCITE</v>
          </cell>
          <cell r="E8763" t="str">
            <v>DESPACHO</v>
          </cell>
          <cell r="F8763" t="str">
            <v>NORMAL</v>
          </cell>
          <cell r="G8763" t="str">
            <v>031002004224055</v>
          </cell>
          <cell r="H8763">
            <v>44957</v>
          </cell>
          <cell r="I8763" t="str">
            <v>ENTREGADO</v>
          </cell>
          <cell r="J8763">
            <v>44959</v>
          </cell>
          <cell r="K8763" t="str">
            <v>RUTH SALGADO</v>
          </cell>
          <cell r="L8763" t="str">
            <v>CALLE FRAY BARTOLOME DE LAS CASAS 437 TRAS ESQUINA SAN FRANCISCO IMBABURA 100102 IMBABURA</v>
          </cell>
        </row>
        <row r="8764">
          <cell r="A8764" t="str">
            <v>98888924</v>
          </cell>
          <cell r="B8764">
            <v>506921</v>
          </cell>
          <cell r="C8764" t="str">
            <v>98888924</v>
          </cell>
          <cell r="D8764" t="str">
            <v>HYCITE</v>
          </cell>
          <cell r="E8764" t="str">
            <v>DESPACHO</v>
          </cell>
          <cell r="F8764" t="str">
            <v>NORMAL</v>
          </cell>
          <cell r="G8764" t="str">
            <v>031002004224056</v>
          </cell>
          <cell r="H8764">
            <v>44957</v>
          </cell>
          <cell r="I8764" t="str">
            <v>ENTREGADO</v>
          </cell>
          <cell r="J8764">
            <v>44958</v>
          </cell>
          <cell r="K8764" t="str">
            <v>ARACELI SOLORZANO</v>
          </cell>
          <cell r="L8764" t="str">
            <v>PEDERNALES VIA COJIMIES 1 KM DIAGONAL CENTRO ODONTOLOGICO PEDERNALES// BRISAS DEL PACIFICO PEDERNALES 131001 MANABI</v>
          </cell>
        </row>
        <row r="8765">
          <cell r="A8765" t="str">
            <v>98889081</v>
          </cell>
          <cell r="B8765">
            <v>506922</v>
          </cell>
          <cell r="C8765" t="str">
            <v>98889081</v>
          </cell>
          <cell r="D8765" t="str">
            <v>HYCITE</v>
          </cell>
          <cell r="E8765" t="str">
            <v>DESPACHO</v>
          </cell>
          <cell r="F8765" t="str">
            <v>NORMAL</v>
          </cell>
          <cell r="G8765" t="str">
            <v>ITQ6094</v>
          </cell>
          <cell r="H8765">
            <v>44957</v>
          </cell>
          <cell r="I8765" t="str">
            <v>ENTREGADO</v>
          </cell>
          <cell r="J8765">
            <v>44958</v>
          </cell>
          <cell r="K8765" t="str">
            <v>ANA BEATRIZ MINO ANDRADE</v>
          </cell>
          <cell r="L8765" t="str">
            <v>INTERVALLES CONJUNTO LA VILLAGE CASA 21 QUITO SECTOR EL NACIONAL TUMBACO 170902 PICHINCHA</v>
          </cell>
        </row>
        <row r="8766">
          <cell r="A8766" t="str">
            <v>98865452</v>
          </cell>
          <cell r="B8766">
            <v>506851</v>
          </cell>
          <cell r="C8766" t="str">
            <v>98865452</v>
          </cell>
          <cell r="D8766" t="str">
            <v>HYCITE</v>
          </cell>
          <cell r="E8766" t="str">
            <v>DESPACHO</v>
          </cell>
          <cell r="F8766" t="str">
            <v>NORMAL</v>
          </cell>
          <cell r="G8766" t="str">
            <v>ITQ6046</v>
          </cell>
          <cell r="H8766">
            <v>44957</v>
          </cell>
          <cell r="I8766" t="str">
            <v>ENTREGADO</v>
          </cell>
          <cell r="J8766">
            <v>44958</v>
          </cell>
          <cell r="K8766" t="str">
            <v>JUAN SOSA</v>
          </cell>
          <cell r="L8766" t="str">
            <v>AV DE LA PRENSA N45-195 Y N45D Y YACUMBI FRENTE AL INSTITUTO CORDILLERA QUITO / LA CONCEPCION RUMIPAMBA 170510 PICHINCHA</v>
          </cell>
        </row>
        <row r="8767">
          <cell r="A8767" t="str">
            <v>98865829</v>
          </cell>
          <cell r="B8767">
            <v>506852</v>
          </cell>
          <cell r="C8767" t="str">
            <v>98865829</v>
          </cell>
          <cell r="D8767" t="str">
            <v>HYCITE</v>
          </cell>
          <cell r="E8767" t="str">
            <v>DESPACHO</v>
          </cell>
          <cell r="F8767" t="str">
            <v>NORMAL</v>
          </cell>
          <cell r="G8767" t="str">
            <v>ITQ6047</v>
          </cell>
          <cell r="H8767">
            <v>44957</v>
          </cell>
          <cell r="I8767" t="str">
            <v>ENTREGADO</v>
          </cell>
          <cell r="J8767">
            <v>44958</v>
          </cell>
          <cell r="K8767" t="str">
            <v>FABIOLA A CEVALLOS SRA</v>
          </cell>
          <cell r="L8767" t="str">
            <v>AV DE LA PRENSA NA,MERO: N45-195 Y N45D Y YACUAMBI  CHAUPICRUZ 170510 PICHINCHA</v>
          </cell>
        </row>
        <row r="8768">
          <cell r="A8768" t="str">
            <v>98865902</v>
          </cell>
          <cell r="B8768">
            <v>506853</v>
          </cell>
          <cell r="C8768" t="str">
            <v>98865902</v>
          </cell>
          <cell r="D8768" t="str">
            <v>HYCITE</v>
          </cell>
          <cell r="E8768" t="str">
            <v>DESPACHO</v>
          </cell>
          <cell r="F8768" t="str">
            <v>NORMAL</v>
          </cell>
          <cell r="G8768" t="str">
            <v>ITG6048</v>
          </cell>
          <cell r="H8768">
            <v>44957</v>
          </cell>
          <cell r="I8768" t="str">
            <v>ENTREGADO</v>
          </cell>
          <cell r="J8768">
            <v>44958</v>
          </cell>
          <cell r="K8768" t="str">
            <v>MAYI MOREIRA</v>
          </cell>
          <cell r="L8768" t="str">
            <v>CIUDADELA HEINGO GREGORIO II MZA M6 SOLAR S LA TRAS SHOPPING DURAN // DURAN ELOY ALFARO (DURAN / DURA 092406 GUAYAS</v>
          </cell>
        </row>
        <row r="8769">
          <cell r="A8769" t="str">
            <v>98866004</v>
          </cell>
          <cell r="B8769">
            <v>506854</v>
          </cell>
          <cell r="C8769" t="str">
            <v>98866004</v>
          </cell>
          <cell r="D8769" t="str">
            <v>HYCITE</v>
          </cell>
          <cell r="E8769" t="str">
            <v>DESPACHO</v>
          </cell>
          <cell r="F8769" t="str">
            <v>NORMAL</v>
          </cell>
          <cell r="G8769" t="str">
            <v>ITQ6049</v>
          </cell>
          <cell r="H8769">
            <v>44957</v>
          </cell>
          <cell r="I8769" t="str">
            <v>ENTREGADO</v>
          </cell>
          <cell r="J8769">
            <v>44958</v>
          </cell>
          <cell r="K8769" t="str">
            <v>MIRIAM SOTOMAYOR</v>
          </cell>
          <cell r="L8769" t="str">
            <v>CALLE GUAYAS Y MANABI NO 22 URB LA COLINA DENTRO DE LA URB COLINA JUN A AQU RUMINAHUI//LA ESPE SANGOLQUI 171103 PICHINCHA</v>
          </cell>
        </row>
        <row r="8770">
          <cell r="A8770" t="str">
            <v>98869485</v>
          </cell>
          <cell r="B8770">
            <v>506855</v>
          </cell>
          <cell r="C8770" t="str">
            <v>98869485</v>
          </cell>
          <cell r="D8770" t="str">
            <v>HYCITE</v>
          </cell>
          <cell r="E8770" t="str">
            <v>DESPACHO</v>
          </cell>
          <cell r="F8770" t="str">
            <v>NORMAL</v>
          </cell>
          <cell r="G8770" t="str">
            <v>ITG6050</v>
          </cell>
          <cell r="H8770">
            <v>44957</v>
          </cell>
          <cell r="I8770" t="str">
            <v>ENTREGADO</v>
          </cell>
          <cell r="J8770">
            <v>44958</v>
          </cell>
          <cell r="K8770" t="str">
            <v>MARTHA RODRIGUEZ</v>
          </cell>
          <cell r="L8770" t="str">
            <v>ENTRE RIOS AV 5TA MZ 61 Y25 ENTRE PLASOLETA 10 Y 11 SAMBORONDON/ SANTA TERESITA LA PUNTILLA 092301 GUAYAS</v>
          </cell>
        </row>
        <row r="8771">
          <cell r="A8771" t="str">
            <v>98870523</v>
          </cell>
          <cell r="B8771">
            <v>506856</v>
          </cell>
          <cell r="C8771" t="str">
            <v>98870523</v>
          </cell>
          <cell r="D8771" t="str">
            <v>HYCITE</v>
          </cell>
          <cell r="E8771" t="str">
            <v>DESPACHO</v>
          </cell>
          <cell r="F8771" t="str">
            <v>NORMAL</v>
          </cell>
          <cell r="G8771" t="str">
            <v>031002004224034</v>
          </cell>
          <cell r="H8771">
            <v>44957</v>
          </cell>
          <cell r="I8771" t="str">
            <v>ENTREGADO</v>
          </cell>
          <cell r="J8771">
            <v>44970</v>
          </cell>
          <cell r="K8771" t="str">
            <v>LIDIA RIOS</v>
          </cell>
          <cell r="L8771" t="str">
            <v>BELISARIO DIAZ 17 35 PACHECO RUIZ CASA 2 PISOS COLOR GRIS CERCA ESCUELA 3 DICIEMB PALTAS//COLINAS DEL CALVARIO CATACOCHA 170508 LOJA</v>
          </cell>
        </row>
        <row r="8772">
          <cell r="A8772" t="str">
            <v>98871683</v>
          </cell>
          <cell r="B8772">
            <v>506857</v>
          </cell>
          <cell r="C8772" t="str">
            <v>98871683</v>
          </cell>
          <cell r="D8772" t="str">
            <v>HYCITE</v>
          </cell>
          <cell r="E8772" t="str">
            <v>DESPACHO</v>
          </cell>
          <cell r="F8772" t="str">
            <v>NORMAL</v>
          </cell>
          <cell r="G8772" t="str">
            <v>ITQ6051</v>
          </cell>
          <cell r="H8772">
            <v>44957</v>
          </cell>
          <cell r="I8772" t="str">
            <v>ENTREGADO</v>
          </cell>
          <cell r="J8772">
            <v>44958</v>
          </cell>
          <cell r="K8772" t="str">
            <v>JOHANA GAIBOR</v>
          </cell>
          <cell r="L8772" t="str">
            <v>LUIS FELIPE BORJA CONJ ALTAVISTA NO 1 CASA NI 10 QUITO//LA ARMENIA CONOCOTO 170803 PICHINCHA</v>
          </cell>
        </row>
        <row r="8773">
          <cell r="A8773" t="str">
            <v>98871742</v>
          </cell>
          <cell r="B8773">
            <v>506858</v>
          </cell>
          <cell r="C8773" t="str">
            <v>98871742</v>
          </cell>
          <cell r="D8773" t="str">
            <v>HYCITE</v>
          </cell>
          <cell r="E8773" t="str">
            <v>DESPACHO</v>
          </cell>
          <cell r="F8773" t="str">
            <v>NORMAL</v>
          </cell>
          <cell r="G8773" t="str">
            <v>ITG6052</v>
          </cell>
          <cell r="H8773">
            <v>44957</v>
          </cell>
          <cell r="I8773" t="str">
            <v>ENTREGADO</v>
          </cell>
          <cell r="J8773">
            <v>44958</v>
          </cell>
          <cell r="K8773" t="str">
            <v>ANA GAMBOA</v>
          </cell>
          <cell r="L8773" t="str">
            <v>MAPASINGUE OESTE CALLE 3RA AV 7MA MAS ARRIBA DEL MERCADO GUAYAQUIL// NORTE TARQUI 090610 GUAYAS</v>
          </cell>
        </row>
        <row r="8774">
          <cell r="A8774" t="str">
            <v>98872842</v>
          </cell>
          <cell r="B8774">
            <v>506859</v>
          </cell>
          <cell r="C8774" t="str">
            <v>98872842</v>
          </cell>
          <cell r="D8774" t="str">
            <v>HYCITE</v>
          </cell>
          <cell r="E8774" t="str">
            <v>DESPACHO</v>
          </cell>
          <cell r="F8774" t="str">
            <v>NORMAL</v>
          </cell>
          <cell r="G8774" t="str">
            <v>031002004224035</v>
          </cell>
          <cell r="H8774">
            <v>44957</v>
          </cell>
          <cell r="I8774" t="str">
            <v>ENTREGADO</v>
          </cell>
          <cell r="J8774">
            <v>44959</v>
          </cell>
          <cell r="K8774" t="str">
            <v>GINA CECILIA CEVALLOS</v>
          </cell>
          <cell r="L8774" t="str">
            <v>CIUDADELA LOS OLIVOS MZA 9 VILLA 10 POR LA CAPILLA DIVINO NIA,O PORTOVIEJO // CDLA LOS OLIVOS ANDRES DE VERA 130101 MANABI</v>
          </cell>
        </row>
        <row r="8775">
          <cell r="A8775" t="str">
            <v>98873555</v>
          </cell>
          <cell r="B8775">
            <v>506860</v>
          </cell>
          <cell r="C8775" t="str">
            <v>98873555</v>
          </cell>
          <cell r="D8775" t="str">
            <v>HYCITE</v>
          </cell>
          <cell r="E8775" t="str">
            <v>DESPACHO</v>
          </cell>
          <cell r="F8775" t="str">
            <v>NORMAL</v>
          </cell>
          <cell r="G8775" t="str">
            <v>ITQ6053 / ITQ6647</v>
          </cell>
          <cell r="H8775">
            <v>44957</v>
          </cell>
          <cell r="I8775" t="str">
            <v>ENTREGADO</v>
          </cell>
          <cell r="J8775">
            <v>44965</v>
          </cell>
          <cell r="K8775" t="str">
            <v>VINICIO BONILLA</v>
          </cell>
          <cell r="L8775" t="str">
            <v>RIO COFANES 328 Y SEGOVIA PROVINCIA PICHINCHA QUITO QUITO DISTRITO METROPOLIT.</v>
          </cell>
        </row>
        <row r="8776">
          <cell r="A8776" t="str">
            <v>98873999</v>
          </cell>
          <cell r="B8776">
            <v>506861</v>
          </cell>
          <cell r="C8776" t="str">
            <v>98873999</v>
          </cell>
          <cell r="D8776" t="str">
            <v>HYCITE</v>
          </cell>
          <cell r="E8776" t="str">
            <v>DESPACHO</v>
          </cell>
          <cell r="F8776" t="str">
            <v>NORMAL</v>
          </cell>
          <cell r="G8776" t="str">
            <v>031002004225613</v>
          </cell>
          <cell r="H8776">
            <v>44957</v>
          </cell>
          <cell r="I8776" t="str">
            <v>ENTREGADO</v>
          </cell>
          <cell r="J8776">
            <v>44958</v>
          </cell>
          <cell r="K8776" t="str">
            <v>ROSA PICO</v>
          </cell>
          <cell r="L8776" t="str">
            <v>CALLE 9 Y AV 14 CASA ESQUINERA SIN COLOR MANTA / BARRIO ROYAL MANTA 130221 MANABI</v>
          </cell>
        </row>
        <row r="8777">
          <cell r="A8777" t="str">
            <v>98874209</v>
          </cell>
          <cell r="B8777">
            <v>506862</v>
          </cell>
          <cell r="C8777" t="str">
            <v>98874209</v>
          </cell>
          <cell r="D8777" t="str">
            <v>HYCITE</v>
          </cell>
          <cell r="E8777" t="str">
            <v>DESPACHO</v>
          </cell>
          <cell r="F8777" t="str">
            <v>NORMAL</v>
          </cell>
          <cell r="G8777" t="str">
            <v>ITG6054</v>
          </cell>
          <cell r="H8777">
            <v>44957</v>
          </cell>
          <cell r="I8777" t="str">
            <v>ENTREGADO</v>
          </cell>
          <cell r="J8777">
            <v>44958</v>
          </cell>
          <cell r="K8777" t="str">
            <v>NANCY LAMILLA</v>
          </cell>
          <cell r="L8777" t="str">
            <v>MI LOTE MZ-5126 V-9 DIAGONAL IGLESIA CATOLICA GUAYAQUIL // GUAYAQUIL PASCUALES 090116 GUAYAS</v>
          </cell>
        </row>
        <row r="8778">
          <cell r="A8778" t="str">
            <v>98874315</v>
          </cell>
          <cell r="B8778">
            <v>506863</v>
          </cell>
          <cell r="C8778" t="str">
            <v>98874315</v>
          </cell>
          <cell r="D8778" t="str">
            <v>HYCITE</v>
          </cell>
          <cell r="E8778" t="str">
            <v>DESPACHO</v>
          </cell>
          <cell r="F8778" t="str">
            <v>NORMAL</v>
          </cell>
          <cell r="G8778" t="str">
            <v>ITG6130</v>
          </cell>
          <cell r="H8778">
            <v>44957</v>
          </cell>
          <cell r="I8778" t="str">
            <v>ENTREGADO</v>
          </cell>
          <cell r="J8778">
            <v>44958</v>
          </cell>
          <cell r="K8778" t="str">
            <v>JOHANNA HERRERA</v>
          </cell>
          <cell r="L8778" t="str">
            <v>VILLA CLUB MZ 12 V 41 KM 12 1/2 VIA SAMBORONDON DAULE//NORTE LA AURORA 091910 GUAYAS</v>
          </cell>
        </row>
        <row r="8779">
          <cell r="A8779" t="str">
            <v>98874802</v>
          </cell>
          <cell r="B8779">
            <v>506864</v>
          </cell>
          <cell r="C8779" t="str">
            <v>98874802</v>
          </cell>
          <cell r="D8779" t="str">
            <v>HYCITE</v>
          </cell>
          <cell r="E8779" t="str">
            <v>DESPACHO</v>
          </cell>
          <cell r="F8779" t="str">
            <v>NORMAL</v>
          </cell>
          <cell r="G8779" t="str">
            <v>ITQ6056</v>
          </cell>
          <cell r="H8779">
            <v>44957</v>
          </cell>
          <cell r="I8779" t="str">
            <v>ENTREGADO</v>
          </cell>
          <cell r="J8779">
            <v>44958</v>
          </cell>
          <cell r="K8779" t="str">
            <v>EVELYN I LOPEZ</v>
          </cell>
          <cell r="L8779" t="str">
            <v>ANDALUCAA N 24 359 Y FRANCISCO SALAZAR   QUITO DISTRITO METROPOLIT 170525 PICHINCHA</v>
          </cell>
        </row>
        <row r="8780">
          <cell r="A8780" t="str">
            <v>98874884</v>
          </cell>
          <cell r="B8780">
            <v>506865</v>
          </cell>
          <cell r="C8780" t="str">
            <v>98874884</v>
          </cell>
          <cell r="D8780" t="str">
            <v>HYCITE</v>
          </cell>
          <cell r="E8780" t="str">
            <v>DESPACHO</v>
          </cell>
          <cell r="F8780" t="str">
            <v>NORMAL</v>
          </cell>
          <cell r="G8780" t="str">
            <v>031002004224037</v>
          </cell>
          <cell r="H8780">
            <v>44957</v>
          </cell>
          <cell r="I8780" t="str">
            <v>ENTREGADO</v>
          </cell>
          <cell r="J8780">
            <v>44959</v>
          </cell>
          <cell r="K8780" t="str">
            <v>XIMENA APOLO</v>
          </cell>
          <cell r="L8780" t="str">
            <v>ALGARROBOS 331-90 EUCALIPTOS LOJA / LAS CASCARILLAS SUCRE 110110 LOJA</v>
          </cell>
        </row>
        <row r="8781">
          <cell r="A8781" t="str">
            <v>98874936</v>
          </cell>
          <cell r="B8781">
            <v>506866</v>
          </cell>
          <cell r="C8781" t="str">
            <v>98874936</v>
          </cell>
          <cell r="D8781" t="str">
            <v>HYCITE</v>
          </cell>
          <cell r="E8781" t="str">
            <v>DESPACHO</v>
          </cell>
          <cell r="F8781" t="str">
            <v>NORMAL</v>
          </cell>
          <cell r="G8781" t="str">
            <v>031002004224038</v>
          </cell>
          <cell r="H8781">
            <v>44957</v>
          </cell>
          <cell r="I8781" t="str">
            <v>ENTREGADO</v>
          </cell>
          <cell r="J8781">
            <v>44960</v>
          </cell>
          <cell r="K8781" t="str">
            <v>HILDA YANEZ</v>
          </cell>
          <cell r="L8781" t="str">
            <v>AV ORIENTAL Y VICTORINA ABARCA JUNTO A LA PANADERIA SUPER PAN SUCUA ** 3 DE NOVIEMBRE SUCUA 140301 MORONA-SANTIAGO</v>
          </cell>
        </row>
        <row r="8782">
          <cell r="A8782" t="str">
            <v>98875375</v>
          </cell>
          <cell r="B8782">
            <v>506867</v>
          </cell>
          <cell r="C8782" t="str">
            <v>98875375</v>
          </cell>
          <cell r="D8782" t="str">
            <v>HYCITE</v>
          </cell>
          <cell r="E8782" t="str">
            <v>DESPACHO</v>
          </cell>
          <cell r="F8782" t="str">
            <v>NORMAL</v>
          </cell>
          <cell r="G8782" t="str">
            <v>031002004224039</v>
          </cell>
          <cell r="H8782">
            <v>44957</v>
          </cell>
          <cell r="I8782" t="str">
            <v>ENTREGADO</v>
          </cell>
          <cell r="J8782">
            <v>44958</v>
          </cell>
          <cell r="K8782" t="str">
            <v>JUAN HARO</v>
          </cell>
          <cell r="L8782" t="str">
            <v>BARRIO CUNCUN VIA A GUAZAZO CASA COLOR BLANCO RIOMBAMBA//BARRIO CUNCUN QUIMIAG 060159 CHIMBORAZO</v>
          </cell>
        </row>
        <row r="8783">
          <cell r="A8783" t="str">
            <v>98875543</v>
          </cell>
          <cell r="B8783">
            <v>506868</v>
          </cell>
          <cell r="C8783" t="str">
            <v>98875543</v>
          </cell>
          <cell r="D8783" t="str">
            <v>HYCITE</v>
          </cell>
          <cell r="E8783" t="str">
            <v>DESPACHO</v>
          </cell>
          <cell r="F8783" t="str">
            <v>NORMAL</v>
          </cell>
          <cell r="G8783" t="str">
            <v>ITG6057</v>
          </cell>
          <cell r="H8783">
            <v>44957</v>
          </cell>
          <cell r="I8783" t="str">
            <v>ENTREGADO</v>
          </cell>
          <cell r="J8783">
            <v>44958</v>
          </cell>
          <cell r="K8783" t="str">
            <v>VICENTE NIETO</v>
          </cell>
          <cell r="L8783" t="str">
            <v>LA 21AVA ENTRE GOMEZ RENDON Y MALDONADO ESQUINA FERRETERIA IMPERIAL GUAYAQUIL // SUROESTE FEBRES CORDERO 090412 GUAYAS</v>
          </cell>
        </row>
        <row r="8784">
          <cell r="A8784" t="str">
            <v>98875894</v>
          </cell>
          <cell r="B8784">
            <v>506869</v>
          </cell>
          <cell r="C8784" t="str">
            <v>98875894</v>
          </cell>
          <cell r="D8784" t="str">
            <v>HYCITE</v>
          </cell>
          <cell r="E8784" t="str">
            <v>DESPACHO</v>
          </cell>
          <cell r="F8784" t="str">
            <v>NORMAL</v>
          </cell>
          <cell r="G8784" t="str">
            <v>031002004224040</v>
          </cell>
          <cell r="H8784">
            <v>44957</v>
          </cell>
          <cell r="I8784" t="str">
            <v>ENTREGADO</v>
          </cell>
          <cell r="J8784">
            <v>44958</v>
          </cell>
          <cell r="K8784" t="str">
            <v>ROBERTO URQUIZO</v>
          </cell>
          <cell r="L8784" t="str">
            <v>KM 9.5 VIA LA CASTA URB BOSQUES DE LA CONJUNT PORTICO DEL BOSQUE MZ 6 V10 GUAYAQUIL// VIA A LA COSTA CHONGON 090902 GUAYAS</v>
          </cell>
        </row>
        <row r="8785">
          <cell r="A8785" t="str">
            <v>98875949</v>
          </cell>
          <cell r="B8785">
            <v>506870</v>
          </cell>
          <cell r="C8785" t="str">
            <v>98875949</v>
          </cell>
          <cell r="D8785" t="str">
            <v>HYCITE</v>
          </cell>
          <cell r="E8785" t="str">
            <v>DESPACHO</v>
          </cell>
          <cell r="F8785" t="str">
            <v>NORMAL</v>
          </cell>
          <cell r="G8785" t="str">
            <v>ITQ6058</v>
          </cell>
          <cell r="H8785">
            <v>44957</v>
          </cell>
          <cell r="I8785" t="str">
            <v>ENTREGADO</v>
          </cell>
          <cell r="J8785">
            <v>44958</v>
          </cell>
          <cell r="K8785" t="str">
            <v>ROBINSON LOPEZ</v>
          </cell>
          <cell r="L8785" t="str">
            <v>ZABALA ARRIEROS N 3 70 Y HUIRACHUROS CASA 4 PISOS ENLUCIDA EN LA ESQ CONJ QUITO//ZABALA CALERDON 170202 PICHINCHA</v>
          </cell>
        </row>
        <row r="8786">
          <cell r="A8786" t="str">
            <v>98875987</v>
          </cell>
          <cell r="B8786">
            <v>506871</v>
          </cell>
          <cell r="C8786" t="str">
            <v>98875987</v>
          </cell>
          <cell r="D8786" t="str">
            <v>HYCITE</v>
          </cell>
          <cell r="E8786" t="str">
            <v>DESPACHO</v>
          </cell>
          <cell r="F8786" t="str">
            <v>NORMAL</v>
          </cell>
          <cell r="G8786" t="str">
            <v>031002004224041</v>
          </cell>
          <cell r="H8786">
            <v>44957</v>
          </cell>
          <cell r="I8786" t="str">
            <v>ENTREGADO</v>
          </cell>
          <cell r="J8786">
            <v>44964</v>
          </cell>
          <cell r="K8786" t="str">
            <v>JAIME CALDERON</v>
          </cell>
          <cell r="L8786" t="str">
            <v>AV CELESTINO MARQUEZ S/N MATEO SENTURON (FRENTE AL PARQUE LINCAL) ZAMORA ** SANTA ELENA ZAMORA 190101 ZAMORA-CHINCHIPE</v>
          </cell>
        </row>
        <row r="8787">
          <cell r="A8787" t="str">
            <v>98876061</v>
          </cell>
          <cell r="B8787">
            <v>506872</v>
          </cell>
          <cell r="C8787" t="str">
            <v>98876061</v>
          </cell>
          <cell r="D8787" t="str">
            <v>HYCITE</v>
          </cell>
          <cell r="E8787" t="str">
            <v>DESPACHO</v>
          </cell>
          <cell r="F8787" t="str">
            <v>NORMAL</v>
          </cell>
          <cell r="G8787" t="str">
            <v>031002004225614</v>
          </cell>
          <cell r="H8787">
            <v>44957</v>
          </cell>
          <cell r="I8787" t="str">
            <v>ENTREGADO</v>
          </cell>
          <cell r="J8787">
            <v>44958</v>
          </cell>
          <cell r="K8787" t="str">
            <v>CESAR ACOSTA</v>
          </cell>
          <cell r="L8787" t="str">
            <v>RIO PATATE 1-30 Y RIO LITA 3 CUADRAS DEL POLIDEPORTIVO LOS CEIBOS IBARRA // IBS CEIBOS SAN FRANCISCO 100112 IMBABURA</v>
          </cell>
        </row>
        <row r="8788">
          <cell r="A8788" t="str">
            <v>98876854</v>
          </cell>
          <cell r="B8788">
            <v>506873</v>
          </cell>
          <cell r="C8788" t="str">
            <v>98876854</v>
          </cell>
          <cell r="D8788" t="str">
            <v>HYCITE</v>
          </cell>
          <cell r="E8788" t="str">
            <v>DESPACHO</v>
          </cell>
          <cell r="F8788" t="str">
            <v>NORMAL</v>
          </cell>
          <cell r="G8788" t="str">
            <v>ITQ6059</v>
          </cell>
          <cell r="H8788">
            <v>44957</v>
          </cell>
          <cell r="I8788" t="str">
            <v>ENTREGADO</v>
          </cell>
          <cell r="J8788">
            <v>44958</v>
          </cell>
          <cell r="K8788" t="str">
            <v>MARIA JACOME</v>
          </cell>
          <cell r="L8788" t="str">
            <v>DE LOS NARDOS N58-36 Y LEONARDO MALDONAD ATRAS DE LA DINAPER QUITO // COMITE DEL PUEBLO COMITE DEL PUEBLO 170514 PICHINCHA</v>
          </cell>
        </row>
        <row r="8789">
          <cell r="A8789" t="str">
            <v>98877736</v>
          </cell>
          <cell r="B8789">
            <v>506874</v>
          </cell>
          <cell r="C8789" t="str">
            <v>98877736</v>
          </cell>
          <cell r="D8789" t="str">
            <v>HYCITE</v>
          </cell>
          <cell r="E8789" t="str">
            <v>DESPACHO</v>
          </cell>
          <cell r="F8789" t="str">
            <v>NORMAL</v>
          </cell>
          <cell r="G8789" t="str">
            <v>ITQ6060</v>
          </cell>
          <cell r="H8789">
            <v>44957</v>
          </cell>
          <cell r="I8789" t="str">
            <v>ENTREGADO</v>
          </cell>
          <cell r="J8789">
            <v>44959</v>
          </cell>
          <cell r="K8789" t="str">
            <v>LUIS CORRALES</v>
          </cell>
          <cell r="L8789" t="str">
            <v>GUALAQUIZA OE4 27 Y AV LA PRENSA QUITO//EL ROSARIO  COTOCOLLAO 170512 PICHINCHA</v>
          </cell>
        </row>
        <row r="8790">
          <cell r="A8790" t="str">
            <v>98878192</v>
          </cell>
          <cell r="B8790">
            <v>506875</v>
          </cell>
          <cell r="C8790" t="str">
            <v>98878192</v>
          </cell>
          <cell r="D8790" t="str">
            <v>HYCITE</v>
          </cell>
          <cell r="E8790" t="str">
            <v>DESPACHO</v>
          </cell>
          <cell r="F8790" t="str">
            <v>NORMAL</v>
          </cell>
          <cell r="G8790" t="str">
            <v>ITG6061</v>
          </cell>
          <cell r="H8790">
            <v>44957</v>
          </cell>
          <cell r="I8790" t="str">
            <v>ENTREGADO</v>
          </cell>
          <cell r="J8790">
            <v>44958</v>
          </cell>
          <cell r="K8790" t="str">
            <v>STALIN DOUGLAS FRANCO ESPINOZA(S)</v>
          </cell>
          <cell r="L8790" t="str">
            <v>CALLE 31 Y CUENCA- # 410 FRENTE AL RESTAURANTE FOREVER-LA 31 AVA GUAYAQUIL FEBRES CORDERO 090104 GUAYAS</v>
          </cell>
        </row>
        <row r="8791">
          <cell r="A8791" t="str">
            <v>98878201</v>
          </cell>
          <cell r="B8791">
            <v>506876</v>
          </cell>
          <cell r="C8791" t="str">
            <v>98878201</v>
          </cell>
          <cell r="D8791" t="str">
            <v>HYCITE</v>
          </cell>
          <cell r="E8791" t="str">
            <v>DESPACHO</v>
          </cell>
          <cell r="F8791" t="str">
            <v>NORMAL</v>
          </cell>
          <cell r="G8791" t="str">
            <v>ITQ6062</v>
          </cell>
          <cell r="H8791">
            <v>44957</v>
          </cell>
          <cell r="I8791" t="str">
            <v>ENTREGADO</v>
          </cell>
          <cell r="J8791">
            <v>44959</v>
          </cell>
          <cell r="K8791" t="str">
            <v>TERESA DEL ROCIO MUNOZ MARTINEZ (S)</v>
          </cell>
          <cell r="L8791" t="str">
            <v>VANCOUVER 428 E ITALIA CONDOMINIO GARCAA BUENO BLOQUE B QUITO IA,AQUITO 170509 PICHINCHA</v>
          </cell>
        </row>
        <row r="8792">
          <cell r="A8792" t="str">
            <v>98878676</v>
          </cell>
          <cell r="B8792">
            <v>506877</v>
          </cell>
          <cell r="C8792" t="str">
            <v>98878676</v>
          </cell>
          <cell r="D8792" t="str">
            <v>HYCITE</v>
          </cell>
          <cell r="E8792" t="str">
            <v>DESPACHO</v>
          </cell>
          <cell r="F8792" t="str">
            <v>NORMAL</v>
          </cell>
          <cell r="G8792" t="str">
            <v>031002004224043</v>
          </cell>
          <cell r="H8792">
            <v>44957</v>
          </cell>
          <cell r="I8792" t="str">
            <v>ENTREGADO</v>
          </cell>
          <cell r="J8792">
            <v>44958</v>
          </cell>
          <cell r="K8792" t="str">
            <v>JENNY TRIVINO</v>
          </cell>
          <cell r="L8792" t="str">
            <v>AV GUAYAQUIL Y ESPERANZA CAPUTI BALZAR / CENTRO BALZAR 091302 GUAYAS</v>
          </cell>
        </row>
        <row r="8793">
          <cell r="A8793" t="str">
            <v>98878926</v>
          </cell>
          <cell r="B8793">
            <v>506878</v>
          </cell>
          <cell r="C8793" t="str">
            <v>98878926</v>
          </cell>
          <cell r="D8793" t="str">
            <v>HYCITE</v>
          </cell>
          <cell r="E8793" t="str">
            <v>DESPACHO</v>
          </cell>
          <cell r="F8793" t="str">
            <v>NORMAL</v>
          </cell>
          <cell r="G8793" t="str">
            <v>031002004224044</v>
          </cell>
          <cell r="H8793">
            <v>44957</v>
          </cell>
          <cell r="I8793" t="str">
            <v>ENTREGADO</v>
          </cell>
          <cell r="J8793">
            <v>44959</v>
          </cell>
          <cell r="K8793" t="str">
            <v>STALYN GAYBOR</v>
          </cell>
          <cell r="L8793" t="str">
            <v>ANTIGUA VIA SANTA FE HOSTERIA EL SOCABON GUARANDA / EL SOCABON SANTA FE 020104 BOLIVAR</v>
          </cell>
        </row>
        <row r="8794">
          <cell r="A8794" t="str">
            <v>98878954</v>
          </cell>
          <cell r="B8794">
            <v>506879</v>
          </cell>
          <cell r="C8794" t="str">
            <v>98878954</v>
          </cell>
          <cell r="D8794" t="str">
            <v>HYCITE</v>
          </cell>
          <cell r="E8794" t="str">
            <v>DESPACHO</v>
          </cell>
          <cell r="F8794" t="str">
            <v>NORMAL</v>
          </cell>
          <cell r="G8794" t="str">
            <v>ITQ6063</v>
          </cell>
          <cell r="H8794">
            <v>44957</v>
          </cell>
          <cell r="I8794" t="str">
            <v>ENTREGADO</v>
          </cell>
          <cell r="J8794">
            <v>44958</v>
          </cell>
          <cell r="K8794" t="str">
            <v>HUMBERTO GUAMINGA</v>
          </cell>
          <cell r="L8794" t="str">
            <v>VIA INTEROCEANICA Y OSWALDO GUAYASAMIN A LADO DEL LOCAL INTEK QUITO // EL CEBOLLAR CUMBAYA 170901 PICHINCHA</v>
          </cell>
        </row>
        <row r="8795">
          <cell r="A8795" t="str">
            <v>98878992</v>
          </cell>
          <cell r="B8795">
            <v>506880</v>
          </cell>
          <cell r="C8795" t="str">
            <v>98878992</v>
          </cell>
          <cell r="D8795" t="str">
            <v>HYCITE</v>
          </cell>
          <cell r="E8795" t="str">
            <v>DESPACHO</v>
          </cell>
          <cell r="F8795" t="str">
            <v>NORMAL</v>
          </cell>
          <cell r="G8795" t="str">
            <v>ITG6064</v>
          </cell>
          <cell r="H8795">
            <v>44957</v>
          </cell>
          <cell r="I8795" t="str">
            <v>ENTREGADO</v>
          </cell>
          <cell r="J8795">
            <v>44959</v>
          </cell>
          <cell r="K8795" t="str">
            <v>LUIS OLIVO</v>
          </cell>
          <cell r="L8795" t="str">
            <v>METROPOLIS II ETAPA E MZ 1373 V 29 GUAYAQUIL// NORTE TARQUI 090703 GUAYAS</v>
          </cell>
        </row>
        <row r="8796">
          <cell r="A8796" t="str">
            <v>98880414</v>
          </cell>
          <cell r="B8796">
            <v>506881</v>
          </cell>
          <cell r="C8796" t="str">
            <v>98880414</v>
          </cell>
          <cell r="D8796" t="str">
            <v>HYCITE</v>
          </cell>
          <cell r="E8796" t="str">
            <v>DESPACHO</v>
          </cell>
          <cell r="F8796" t="str">
            <v>NORMAL</v>
          </cell>
          <cell r="G8796" t="str">
            <v>ITQ6065</v>
          </cell>
          <cell r="H8796">
            <v>44957</v>
          </cell>
          <cell r="I8796" t="str">
            <v>ENTREGADO</v>
          </cell>
          <cell r="J8796">
            <v>44958</v>
          </cell>
          <cell r="K8796" t="str">
            <v>GUSTAVO EFRAIN MOSCOSO SERRANO</v>
          </cell>
          <cell r="L8796" t="str">
            <v>CALLE 10 Y PASAJE MIGUEL QUITO  QUITO 170530 PICHINCHA</v>
          </cell>
        </row>
        <row r="8797">
          <cell r="A8797" t="str">
            <v>98880466</v>
          </cell>
          <cell r="B8797">
            <v>506882</v>
          </cell>
          <cell r="C8797" t="str">
            <v>98880466</v>
          </cell>
          <cell r="D8797" t="str">
            <v>HYCITE</v>
          </cell>
          <cell r="E8797" t="str">
            <v>DESPACHO</v>
          </cell>
          <cell r="F8797" t="str">
            <v>NORMAL</v>
          </cell>
          <cell r="G8797" t="str">
            <v>ITQ6066</v>
          </cell>
          <cell r="H8797">
            <v>44957</v>
          </cell>
          <cell r="I8797" t="str">
            <v>ENTREGADO</v>
          </cell>
          <cell r="J8797">
            <v>44958</v>
          </cell>
          <cell r="K8797" t="str">
            <v>GLADYS CORREA (S)</v>
          </cell>
          <cell r="L8797" t="str">
            <v>CALLE C # DE CASA OE8266 Y CALLE EBARRIO URBANIZACIA,N VENCEDORES DE PICHINCHA QUITO MARCOPAMBA 170607 PICHINCHA</v>
          </cell>
        </row>
        <row r="8798">
          <cell r="A8798" t="str">
            <v>98880467</v>
          </cell>
          <cell r="B8798">
            <v>506883</v>
          </cell>
          <cell r="C8798" t="str">
            <v>98880467</v>
          </cell>
          <cell r="D8798" t="str">
            <v>HYCITE</v>
          </cell>
          <cell r="E8798" t="str">
            <v>DESPACHO</v>
          </cell>
          <cell r="F8798" t="str">
            <v>NORMAL</v>
          </cell>
          <cell r="G8798" t="str">
            <v>ITQ6067</v>
          </cell>
          <cell r="H8798">
            <v>44957</v>
          </cell>
          <cell r="I8798" t="str">
            <v>ENTREGADO</v>
          </cell>
          <cell r="J8798">
            <v>44958</v>
          </cell>
          <cell r="K8798" t="str">
            <v>ALFREDO LUCAS</v>
          </cell>
          <cell r="L8798" t="str">
            <v>RIO COFANES 328 Y BARTOLOME DE SEGOVIA ATRAS GASOLINERA TERPEL QUITO//LA 4 INAQUITO 170513 PICHINCHA</v>
          </cell>
        </row>
        <row r="8799">
          <cell r="A8799" t="str">
            <v>98880470</v>
          </cell>
          <cell r="B8799">
            <v>506884</v>
          </cell>
          <cell r="C8799" t="str">
            <v>98880470</v>
          </cell>
          <cell r="D8799" t="str">
            <v>HYCITE</v>
          </cell>
          <cell r="E8799" t="str">
            <v>DESPACHO</v>
          </cell>
          <cell r="F8799" t="str">
            <v>NORMAL</v>
          </cell>
          <cell r="G8799" t="str">
            <v>031002004225615</v>
          </cell>
          <cell r="H8799">
            <v>44957</v>
          </cell>
          <cell r="I8799" t="str">
            <v>ENTREGADO</v>
          </cell>
          <cell r="J8799">
            <v>44959</v>
          </cell>
          <cell r="K8799" t="str">
            <v>JOSUE CHICAIZA</v>
          </cell>
          <cell r="L8799" t="str">
            <v>AV DEL CHOFER Y VICTOR HUGO VASCO ALMACEN LA HACIENDA FRENTE A AGRIPAC TENA / VISTA HERMOSA TENA 150101 NAPO</v>
          </cell>
        </row>
        <row r="8800">
          <cell r="A8800" t="str">
            <v>98880524</v>
          </cell>
          <cell r="B8800">
            <v>506885</v>
          </cell>
          <cell r="C8800" t="str">
            <v>98880524</v>
          </cell>
          <cell r="D8800" t="str">
            <v>HYCITE</v>
          </cell>
          <cell r="E8800" t="str">
            <v>DESPACHO</v>
          </cell>
          <cell r="F8800" t="str">
            <v>NORMAL</v>
          </cell>
          <cell r="G8800" t="str">
            <v>ITQ6068</v>
          </cell>
          <cell r="H8800">
            <v>44957</v>
          </cell>
          <cell r="I8800" t="str">
            <v>ENTREGADO</v>
          </cell>
          <cell r="J8800">
            <v>44958</v>
          </cell>
          <cell r="K8800" t="str">
            <v>FREDDY VITERI GRACIA(S)</v>
          </cell>
          <cell r="L8800" t="str">
            <v>REYNALDO ESPINOZA E10-262 Y LUCIANO ANDRADE MARAN QUITO ITCHIMBAA 170403 PICHINCHA</v>
          </cell>
        </row>
        <row r="8801">
          <cell r="A8801" t="str">
            <v>98880582</v>
          </cell>
          <cell r="B8801">
            <v>506886</v>
          </cell>
          <cell r="C8801" t="str">
            <v>98880582</v>
          </cell>
          <cell r="D8801" t="str">
            <v>HYCITE</v>
          </cell>
          <cell r="E8801" t="str">
            <v>DESPACHO</v>
          </cell>
          <cell r="F8801" t="str">
            <v>NORMAL</v>
          </cell>
          <cell r="G8801" t="str">
            <v>ITQ6069</v>
          </cell>
          <cell r="H8801">
            <v>44957</v>
          </cell>
          <cell r="I8801" t="str">
            <v>ENTREGADO</v>
          </cell>
          <cell r="J8801">
            <v>44958</v>
          </cell>
          <cell r="K8801" t="str">
            <v>TANIA QUINTEROS</v>
          </cell>
          <cell r="L8801" t="str">
            <v>JUAN DE DIOS MARTINEZ MERA N34-449 Y PORTUGAL QUITO // QUITO EL BATAN 170516 PICHINCHA</v>
          </cell>
        </row>
        <row r="8802">
          <cell r="A8802" t="str">
            <v>98880607</v>
          </cell>
          <cell r="B8802">
            <v>506887</v>
          </cell>
          <cell r="C8802" t="str">
            <v>98880607</v>
          </cell>
          <cell r="D8802" t="str">
            <v>HYCITE</v>
          </cell>
          <cell r="E8802" t="str">
            <v>DESPACHO</v>
          </cell>
          <cell r="F8802" t="str">
            <v>NORMAL</v>
          </cell>
          <cell r="G8802" t="str">
            <v>ITQ6070</v>
          </cell>
          <cell r="H8802">
            <v>44957</v>
          </cell>
          <cell r="I8802" t="str">
            <v>ENTREGADO</v>
          </cell>
          <cell r="J8802">
            <v>44958</v>
          </cell>
          <cell r="K8802" t="str">
            <v>FRANCIA VALLADARES CARRILLO (S)</v>
          </cell>
          <cell r="L8802" t="str">
            <v>CALLE BEETHOVEN N47-190 Y CAPITAN RAFAEL LA KENNEDY - LA LUZ QUITO DISTRITO METROPOLITANO 170506 PICHINCHA</v>
          </cell>
        </row>
        <row r="8803">
          <cell r="A8803" t="str">
            <v>98880645</v>
          </cell>
          <cell r="B8803">
            <v>506888</v>
          </cell>
          <cell r="C8803" t="str">
            <v>98880645</v>
          </cell>
          <cell r="D8803" t="str">
            <v>HYCITE</v>
          </cell>
          <cell r="E8803" t="str">
            <v>DESPACHO</v>
          </cell>
          <cell r="F8803" t="str">
            <v>NORMAL</v>
          </cell>
          <cell r="G8803" t="str">
            <v>ITQ6071</v>
          </cell>
          <cell r="H8803">
            <v>44957</v>
          </cell>
          <cell r="I8803" t="str">
            <v>ENTREGADO</v>
          </cell>
          <cell r="J8803">
            <v>44958</v>
          </cell>
          <cell r="K8803" t="str">
            <v>GLENDA ZORAYA MERCEDES LOPEZ (S)</v>
          </cell>
          <cell r="L8803" t="str">
            <v>PEDRO SARMIENTO DE GAMBOA OE4-46 Y CHARLES DARWIN/EDIFICIO TREVISO, DPT 203 QUITO QUITO 170104 PICHINCHA</v>
          </cell>
        </row>
        <row r="8804">
          <cell r="A8804" t="str">
            <v>98880812</v>
          </cell>
          <cell r="B8804">
            <v>506889</v>
          </cell>
          <cell r="C8804" t="str">
            <v>98880812</v>
          </cell>
          <cell r="D8804" t="str">
            <v>HYCITE</v>
          </cell>
          <cell r="E8804" t="str">
            <v>DESPACHO</v>
          </cell>
          <cell r="F8804" t="str">
            <v>NORMAL</v>
          </cell>
          <cell r="G8804" t="str">
            <v>ITQ6072</v>
          </cell>
          <cell r="H8804">
            <v>44957</v>
          </cell>
          <cell r="I8804" t="str">
            <v>ENTREGADO</v>
          </cell>
          <cell r="J8804">
            <v>44958</v>
          </cell>
          <cell r="K8804" t="str">
            <v>JORGE HERRERA</v>
          </cell>
          <cell r="L8804" t="str">
            <v>"GRACIELA ESCUDERO 557-312 Y 557""6"" FRENTE A UNA IMPRENTA Y CALLE 557""6"" QUITO ** SANTO TOMAS I TURUBAMBA 170704 PICHINCHA"</v>
          </cell>
        </row>
        <row r="8805">
          <cell r="A8805" t="str">
            <v>98880854</v>
          </cell>
          <cell r="B8805">
            <v>506890</v>
          </cell>
          <cell r="C8805" t="str">
            <v>98880854</v>
          </cell>
          <cell r="D8805" t="str">
            <v>HYCITE</v>
          </cell>
          <cell r="E8805" t="str">
            <v>DESPACHO</v>
          </cell>
          <cell r="F8805" t="str">
            <v>NORMAL</v>
          </cell>
          <cell r="G8805" t="str">
            <v>031002004224046</v>
          </cell>
          <cell r="H8805">
            <v>44957</v>
          </cell>
          <cell r="I8805" t="str">
            <v>ENTREGADO</v>
          </cell>
          <cell r="J8805">
            <v>44959</v>
          </cell>
          <cell r="K8805" t="str">
            <v>MERCY CASTILLO</v>
          </cell>
          <cell r="L8805" t="str">
            <v>CLL GERMAN PITIUR 833-16 CLL HECTOR PICO EN BARRIO ESTEBAN GODOY LOJA // ESTEBAN GODOY SAN SEBASTIAN 110111 LOJA</v>
          </cell>
        </row>
        <row r="8806">
          <cell r="A8806" t="str">
            <v>98880990</v>
          </cell>
          <cell r="B8806">
            <v>506891</v>
          </cell>
          <cell r="C8806" t="str">
            <v>98880990</v>
          </cell>
          <cell r="D8806" t="str">
            <v>HYCITE</v>
          </cell>
          <cell r="E8806" t="str">
            <v>DESPACHO</v>
          </cell>
          <cell r="F8806" t="str">
            <v>NORMAL</v>
          </cell>
          <cell r="G8806" t="str">
            <v>ITG6131</v>
          </cell>
          <cell r="H8806">
            <v>44957</v>
          </cell>
          <cell r="I8806" t="str">
            <v>ENTREGADO</v>
          </cell>
          <cell r="J8806">
            <v>44958</v>
          </cell>
          <cell r="K8806" t="str">
            <v>EULE PARRAGA</v>
          </cell>
          <cell r="L8806" t="str">
            <v>COOP ESMERALDA CHIQUIT MZ 6 SL 3 CYBER JL MACH GUAYAQUIL // SUR XIMENA 090114 GUAYAS</v>
          </cell>
        </row>
        <row r="8807">
          <cell r="A8807" t="str">
            <v>98881042</v>
          </cell>
          <cell r="B8807">
            <v>506892</v>
          </cell>
          <cell r="C8807" t="str">
            <v>98881042</v>
          </cell>
          <cell r="D8807" t="str">
            <v>HYCITE</v>
          </cell>
          <cell r="E8807" t="str">
            <v>DESPACHO</v>
          </cell>
          <cell r="F8807" t="str">
            <v>NORMAL</v>
          </cell>
          <cell r="G8807" t="str">
            <v>ITG6074</v>
          </cell>
          <cell r="H8807">
            <v>44957</v>
          </cell>
          <cell r="I8807" t="str">
            <v>ENTREGADO</v>
          </cell>
          <cell r="J8807">
            <v>44958</v>
          </cell>
          <cell r="K8807" t="str">
            <v>JULIO M NIETO</v>
          </cell>
          <cell r="L8807" t="str">
            <v>DALIAS SOLAR 16 Y JOSE RODRIGUEZ   TARQUI 090501 GUAYAS</v>
          </cell>
        </row>
        <row r="8808">
          <cell r="A8808" t="str">
            <v>98881186</v>
          </cell>
          <cell r="B8808">
            <v>506893</v>
          </cell>
          <cell r="C8808" t="str">
            <v>98881186</v>
          </cell>
          <cell r="D8808" t="str">
            <v>HYCITE</v>
          </cell>
          <cell r="E8808" t="str">
            <v>DESPACHO</v>
          </cell>
          <cell r="F8808" t="str">
            <v>NORMAL</v>
          </cell>
          <cell r="G8808" t="str">
            <v>ITQ6096</v>
          </cell>
          <cell r="H8808">
            <v>44957</v>
          </cell>
          <cell r="I8808" t="str">
            <v>ENTREGADO</v>
          </cell>
          <cell r="J8808">
            <v>44958</v>
          </cell>
          <cell r="K8808" t="str">
            <v>JOSE VALENCIA</v>
          </cell>
          <cell r="L8808" t="str">
            <v>RIO COFANES 328 Y BARTOLOME DE SEGOVIA TRAS LA GASOLINERA TERPEL QUITO / LA Y INAQUITO 170513 PICHINCHA</v>
          </cell>
        </row>
        <row r="8809">
          <cell r="A8809" t="str">
            <v>98819558</v>
          </cell>
          <cell r="B8809">
            <v>506837</v>
          </cell>
          <cell r="C8809" t="str">
            <v>98819558</v>
          </cell>
          <cell r="D8809" t="str">
            <v>HYCITE</v>
          </cell>
          <cell r="E8809" t="str">
            <v>DESPACHO</v>
          </cell>
          <cell r="F8809" t="str">
            <v>NORMAL</v>
          </cell>
          <cell r="G8809" t="str">
            <v>031002004224028</v>
          </cell>
          <cell r="H8809">
            <v>44957</v>
          </cell>
          <cell r="I8809" t="str">
            <v>ENTREGADO</v>
          </cell>
          <cell r="J8809">
            <v>44959</v>
          </cell>
          <cell r="K8809" t="str">
            <v>LOURDES M SHIGUANGO</v>
          </cell>
          <cell r="L8809" t="str">
            <v>COFANES S N Y 12 DE FEBRERO   NUEVA LOJA 210201 SUCUMBIOS</v>
          </cell>
        </row>
        <row r="8810">
          <cell r="A8810" t="str">
            <v>98837932</v>
          </cell>
          <cell r="B8810">
            <v>506838</v>
          </cell>
          <cell r="C8810" t="str">
            <v>98837932</v>
          </cell>
          <cell r="D8810" t="str">
            <v>HYCITE</v>
          </cell>
          <cell r="E8810" t="str">
            <v>DESPACHO</v>
          </cell>
          <cell r="F8810" t="str">
            <v>NORMAL</v>
          </cell>
          <cell r="G8810" t="str">
            <v>031002004224029</v>
          </cell>
          <cell r="H8810">
            <v>44957</v>
          </cell>
          <cell r="I8810" t="str">
            <v>ENTREGADO</v>
          </cell>
          <cell r="J8810">
            <v>44964</v>
          </cell>
          <cell r="K8810" t="str">
            <v>NICOLE BRIGGITTE PONCE VELEZ</v>
          </cell>
          <cell r="L8810" t="str">
            <v xml:space="preserve">PORTOVIEJO MANABI 12 DE MARZO, KM 2 1/2 VIA CRUCITA DIAGONAL A PORTO AGUAS </v>
          </cell>
        </row>
        <row r="8811">
          <cell r="A8811" t="str">
            <v>98843485</v>
          </cell>
          <cell r="B8811">
            <v>506839</v>
          </cell>
          <cell r="C8811" t="str">
            <v>98843485</v>
          </cell>
          <cell r="D8811" t="str">
            <v>HYCITE</v>
          </cell>
          <cell r="E8811" t="str">
            <v>DESPACHO</v>
          </cell>
          <cell r="F8811" t="str">
            <v>NORMAL</v>
          </cell>
          <cell r="G8811" t="str">
            <v>ITG6039</v>
          </cell>
          <cell r="H8811">
            <v>44957</v>
          </cell>
          <cell r="I8811" t="str">
            <v>ENTREGADO</v>
          </cell>
          <cell r="J8811">
            <v>44958</v>
          </cell>
          <cell r="K8811" t="str">
            <v>KENYA SELLAN</v>
          </cell>
          <cell r="L8811" t="str">
            <v>KM 9 1/2 CARRETERA VIA YUGUACHI MZ 2555 VILLA 7 DURAN // COOP UNA SOLA FUERZA EL RECREO 092404 GUAYAS</v>
          </cell>
        </row>
        <row r="8812">
          <cell r="A8812" t="str">
            <v>98850108</v>
          </cell>
          <cell r="B8812">
            <v>506840</v>
          </cell>
          <cell r="C8812" t="str">
            <v>98850108</v>
          </cell>
          <cell r="D8812" t="str">
            <v>HYCITE</v>
          </cell>
          <cell r="E8812" t="str">
            <v>DESPACHO</v>
          </cell>
          <cell r="F8812" t="str">
            <v>NORMAL</v>
          </cell>
          <cell r="G8812" t="str">
            <v>ITG6129</v>
          </cell>
          <cell r="H8812">
            <v>44957</v>
          </cell>
          <cell r="I8812" t="str">
            <v>ENTREGADO</v>
          </cell>
          <cell r="J8812">
            <v>44958</v>
          </cell>
          <cell r="K8812" t="str">
            <v>JONATHAN CARRANZA</v>
          </cell>
          <cell r="L8812" t="str">
            <v>SUBURBIOS ZARUMILLA 1015- LA 25 Y LA J FRENTE AL COLEGIO OTHON CASTILLO VELEZ GUAYAQUIL FEBRES CORDERO 090505 GUAYAS</v>
          </cell>
        </row>
        <row r="8813">
          <cell r="A8813" t="str">
            <v>98860459</v>
          </cell>
          <cell r="B8813">
            <v>506841</v>
          </cell>
          <cell r="C8813" t="str">
            <v>98860459</v>
          </cell>
          <cell r="D8813" t="str">
            <v>HYCITE</v>
          </cell>
          <cell r="E8813" t="str">
            <v>DESPACHO</v>
          </cell>
          <cell r="F8813" t="str">
            <v>NORMAL</v>
          </cell>
          <cell r="G8813" t="str">
            <v>ITQ6041</v>
          </cell>
          <cell r="H8813">
            <v>44957</v>
          </cell>
          <cell r="I8813" t="str">
            <v>ENTREGADO</v>
          </cell>
          <cell r="J8813">
            <v>44958</v>
          </cell>
          <cell r="K8813" t="str">
            <v>CARLA P CASTRO B</v>
          </cell>
          <cell r="L8813" t="str">
            <v>RAO COFANES 328 Y BARTOLOMA, DE SEGOVIA OF. DISTR.  LA KENNEDY 179513 PICHINCHA</v>
          </cell>
        </row>
        <row r="8814">
          <cell r="A8814" t="str">
            <v>98860677</v>
          </cell>
          <cell r="B8814">
            <v>506842</v>
          </cell>
          <cell r="C8814" t="str">
            <v>98860677</v>
          </cell>
          <cell r="D8814" t="str">
            <v>HYCITE</v>
          </cell>
          <cell r="E8814" t="str">
            <v>DESPACHO</v>
          </cell>
          <cell r="F8814" t="str">
            <v>NORMAL</v>
          </cell>
          <cell r="G8814" t="str">
            <v>031002004224030</v>
          </cell>
          <cell r="H8814">
            <v>44957</v>
          </cell>
          <cell r="I8814" t="str">
            <v>ENTREGADO</v>
          </cell>
          <cell r="J8814">
            <v>44958</v>
          </cell>
          <cell r="K8814" t="str">
            <v>CELIA VINUEZA</v>
          </cell>
          <cell r="L8814" t="str">
            <v>PEDRO VICENTE MALDONADO Y VINCES CDLA APOYO MILAGRO // NORTE MILAGRO 091050 GUAYAS</v>
          </cell>
        </row>
        <row r="8815">
          <cell r="A8815" t="str">
            <v>98860919</v>
          </cell>
          <cell r="B8815">
            <v>506843</v>
          </cell>
          <cell r="C8815" t="str">
            <v>98860919</v>
          </cell>
          <cell r="D8815" t="str">
            <v>HYCITE</v>
          </cell>
          <cell r="E8815" t="str">
            <v>DESPACHO</v>
          </cell>
          <cell r="F8815" t="str">
            <v>NORMAL</v>
          </cell>
          <cell r="G8815" t="str">
            <v>031002004224031</v>
          </cell>
          <cell r="H8815">
            <v>44957</v>
          </cell>
          <cell r="I8815" t="str">
            <v>ENTREGADO</v>
          </cell>
          <cell r="J8815">
            <v>44958</v>
          </cell>
          <cell r="K8815" t="str">
            <v>JESUS DEL VALLE</v>
          </cell>
          <cell r="L8815" t="str">
            <v>GUTIERREZ CHUYCUY Y ABDON CALDERON FRONTERA EL MERLESERA EL BOSQUE LUBRICAD GUAYAQUIL//CENTRO POSORJA 091001 GUAYAS</v>
          </cell>
        </row>
        <row r="8816">
          <cell r="A8816" t="str">
            <v>98861693</v>
          </cell>
          <cell r="B8816">
            <v>506844</v>
          </cell>
          <cell r="C8816" t="str">
            <v>98861693</v>
          </cell>
          <cell r="D8816" t="str">
            <v>HYCITE</v>
          </cell>
          <cell r="E8816" t="str">
            <v>DESPACHO</v>
          </cell>
          <cell r="F8816" t="str">
            <v>NORMAL</v>
          </cell>
          <cell r="G8816" t="str">
            <v>ITG6042</v>
          </cell>
          <cell r="H8816">
            <v>44957</v>
          </cell>
          <cell r="I8816" t="str">
            <v>ENTREGADO</v>
          </cell>
          <cell r="J8816">
            <v>44959</v>
          </cell>
          <cell r="K8816" t="str">
            <v>ADONIS BELLO</v>
          </cell>
          <cell r="L8816" t="str">
            <v>MIGUEL CAMPODONICO MZ 704 SOLAR 16 GUAYAQUIL / GUAYAQUIL KENNEDY NORTE 090704 GUAYAS</v>
          </cell>
        </row>
        <row r="8817">
          <cell r="A8817" t="str">
            <v>98862196</v>
          </cell>
          <cell r="B8817">
            <v>506845</v>
          </cell>
          <cell r="C8817" t="str">
            <v>98862196</v>
          </cell>
          <cell r="D8817" t="str">
            <v>HYCITE</v>
          </cell>
          <cell r="E8817" t="str">
            <v>DESPACHO</v>
          </cell>
          <cell r="F8817" t="str">
            <v>NORMAL</v>
          </cell>
          <cell r="G8817" t="str">
            <v>ITG6043</v>
          </cell>
          <cell r="H8817">
            <v>44957</v>
          </cell>
          <cell r="I8817" t="str">
            <v>ENTREGADO</v>
          </cell>
          <cell r="J8817">
            <v>44958</v>
          </cell>
          <cell r="K8817" t="str">
            <v>LISSETTE ZAPATA</v>
          </cell>
          <cell r="L8817" t="str">
            <v>CDLA LOS ESTEROS MZ-17A V-23, ATRAS IGLESIA CATOLICA SAN JUAN BAUTISTA GUAYAQUIL // GUAYAQUIL XIMENA 090101 GUAYAS</v>
          </cell>
        </row>
        <row r="8818">
          <cell r="A8818" t="str">
            <v>98862632</v>
          </cell>
          <cell r="B8818">
            <v>506846</v>
          </cell>
          <cell r="C8818" t="str">
            <v>98862632</v>
          </cell>
          <cell r="D8818" t="str">
            <v>HYCITE</v>
          </cell>
          <cell r="E8818" t="str">
            <v>DESPACHO</v>
          </cell>
          <cell r="F8818" t="str">
            <v>NORMAL</v>
          </cell>
          <cell r="G8818" t="str">
            <v>ITQ6044</v>
          </cell>
          <cell r="H8818">
            <v>44957</v>
          </cell>
          <cell r="I8818" t="str">
            <v>ENTREGADO</v>
          </cell>
          <cell r="J8818">
            <v>44958</v>
          </cell>
          <cell r="K8818" t="str">
            <v>JOHANNA VILLACIS</v>
          </cell>
          <cell r="L8818" t="str">
            <v>RIO COFANES Y BARTOLOME DE SEGOVIA N E1 53 OFICINA PLAZA DE TOROS  INAQUITO 170501 PICHINCHA</v>
          </cell>
        </row>
        <row r="8819">
          <cell r="A8819" t="str">
            <v>98862923</v>
          </cell>
          <cell r="B8819">
            <v>506847</v>
          </cell>
          <cell r="C8819" t="str">
            <v>98862923</v>
          </cell>
          <cell r="D8819" t="str">
            <v>HYCITE</v>
          </cell>
          <cell r="E8819" t="str">
            <v>DESPACHO</v>
          </cell>
          <cell r="F8819" t="str">
            <v>NORMAL</v>
          </cell>
          <cell r="G8819" t="str">
            <v>031002004224027</v>
          </cell>
          <cell r="H8819">
            <v>44957</v>
          </cell>
          <cell r="I8819" t="str">
            <v>ENTREGADO</v>
          </cell>
          <cell r="J8819">
            <v>44958</v>
          </cell>
          <cell r="K8819" t="str">
            <v>JOFFRE QUINTERO</v>
          </cell>
          <cell r="L8819" t="str">
            <v>CALLE BATALLON DE YAGUACHI CALLE ESMERALDA PENA SL 22 GUAYAQUIL YAGUACHI//YAGUACHI SAN JACINTO DE YAGUACHI 092102 GUAYAS</v>
          </cell>
        </row>
        <row r="8820">
          <cell r="A8820" t="str">
            <v>98862978</v>
          </cell>
          <cell r="B8820">
            <v>506848</v>
          </cell>
          <cell r="C8820" t="str">
            <v>98862978</v>
          </cell>
          <cell r="D8820" t="str">
            <v>HYCITE</v>
          </cell>
          <cell r="E8820" t="str">
            <v>DESPACHO</v>
          </cell>
          <cell r="F8820" t="str">
            <v>NORMAL</v>
          </cell>
          <cell r="G8820" t="str">
            <v>ITQ6045</v>
          </cell>
          <cell r="H8820">
            <v>44957</v>
          </cell>
          <cell r="I8820" t="str">
            <v>ENTREGADO</v>
          </cell>
          <cell r="J8820">
            <v>44959</v>
          </cell>
          <cell r="K8820" t="str">
            <v>STEVEN FLORES</v>
          </cell>
          <cell r="L8820" t="str">
            <v>UNION Y PROGRESO Y EMILIO BUSTAMANTE ED MADRIGAL 3 PISO 4/OE5*60 DPTO 304 QUITO COTOCOLLAO 170103 PICHINCHA</v>
          </cell>
        </row>
        <row r="8821">
          <cell r="A8821" t="str">
            <v>98863557</v>
          </cell>
          <cell r="B8821">
            <v>506849</v>
          </cell>
          <cell r="C8821" t="str">
            <v>98863557</v>
          </cell>
          <cell r="D8821" t="str">
            <v>HYCITE</v>
          </cell>
          <cell r="E8821" t="str">
            <v>DESPACHO</v>
          </cell>
          <cell r="F8821" t="str">
            <v>NORMAL</v>
          </cell>
          <cell r="G8821" t="str">
            <v>031002004224032</v>
          </cell>
          <cell r="H8821">
            <v>44957</v>
          </cell>
          <cell r="I8821" t="str">
            <v>ENTREGADO</v>
          </cell>
          <cell r="J8821">
            <v>44958</v>
          </cell>
          <cell r="K8821" t="str">
            <v>ESTEFANIA BAEZ</v>
          </cell>
          <cell r="L8821" t="str">
            <v>ROMULO RENDON Y ESPERANZA CAPUTI BALZAR // CENTRO BALZAR 091302 GUAYAS</v>
          </cell>
        </row>
        <row r="8822">
          <cell r="A8822" t="str">
            <v>98865254</v>
          </cell>
          <cell r="B8822">
            <v>506850</v>
          </cell>
          <cell r="C8822" t="str">
            <v>98865254</v>
          </cell>
          <cell r="D8822" t="str">
            <v>HYCITE</v>
          </cell>
          <cell r="E8822" t="str">
            <v>DESPACHO</v>
          </cell>
          <cell r="F8822" t="str">
            <v>NORMAL</v>
          </cell>
          <cell r="G8822" t="str">
            <v>031002004224033</v>
          </cell>
          <cell r="H8822">
            <v>44957</v>
          </cell>
          <cell r="I8822" t="str">
            <v>ENTREGADO</v>
          </cell>
          <cell r="J8822">
            <v>44959</v>
          </cell>
          <cell r="K8822" t="str">
            <v>JESSIKHA MORENO</v>
          </cell>
          <cell r="L8822" t="str">
            <v>CALLE 1 DE JUNIO Y GUARDERIA DE POLICIA A 3 CASAS DE TIENDA NANCY PORTOVIEJO //CDLA LOS JAZMINES ANDRES DE VERA 130106 MANABI</v>
          </cell>
        </row>
        <row r="8823">
          <cell r="A8823" t="str">
            <v>2490226</v>
          </cell>
          <cell r="B8823">
            <v>506794</v>
          </cell>
          <cell r="C8823" t="str">
            <v>2490226</v>
          </cell>
          <cell r="D8823" t="str">
            <v>MDELIVERY</v>
          </cell>
          <cell r="E8823" t="str">
            <v>DESPACHO</v>
          </cell>
          <cell r="F8823" t="str">
            <v>NORMAL</v>
          </cell>
          <cell r="G8823" t="str">
            <v>FT83107</v>
          </cell>
          <cell r="H8823">
            <v>44957</v>
          </cell>
          <cell r="I8823" t="str">
            <v>ENTREGADO</v>
          </cell>
          <cell r="J8823">
            <v>44958</v>
          </cell>
          <cell r="K8823" t="str">
            <v xml:space="preserve">GUARDIA TURNO_TELCONET S A </v>
          </cell>
          <cell r="L8823" t="str">
            <v xml:space="preserve"> GUAYAS GUAYAQUIL Kennedy Norte Mz 109 solar 21 En la garita de los agentes de seguridad </v>
          </cell>
        </row>
        <row r="8824">
          <cell r="A8824" t="str">
            <v>2490227</v>
          </cell>
          <cell r="B8824">
            <v>506795</v>
          </cell>
          <cell r="C8824" t="str">
            <v>2490227</v>
          </cell>
          <cell r="D8824" t="str">
            <v>MDELIVERY</v>
          </cell>
          <cell r="E8824" t="str">
            <v>DESPACHO</v>
          </cell>
          <cell r="F8824" t="str">
            <v>NORMAL</v>
          </cell>
          <cell r="G8824" t="str">
            <v>031080002490227</v>
          </cell>
          <cell r="H8824">
            <v>44957</v>
          </cell>
          <cell r="I8824" t="str">
            <v>ENTREGADO</v>
          </cell>
          <cell r="J8824">
            <v>44958</v>
          </cell>
          <cell r="K8824" t="str">
            <v>Giancarlo Quinde_MAFRICO S A</v>
          </cell>
          <cell r="L8824" t="str">
            <v>Planta y Oficina Km 16 5 Via Daule</v>
          </cell>
        </row>
        <row r="8825">
          <cell r="A8825" t="str">
            <v>2490245</v>
          </cell>
          <cell r="B8825">
            <v>506796</v>
          </cell>
          <cell r="C8825" t="str">
            <v>2490245</v>
          </cell>
          <cell r="D8825" t="str">
            <v>MDELIVERY</v>
          </cell>
          <cell r="E8825" t="str">
            <v>DESPACHO</v>
          </cell>
          <cell r="F8825" t="str">
            <v>NORMAL</v>
          </cell>
          <cell r="G8825" t="str">
            <v>IC6151</v>
          </cell>
          <cell r="H8825">
            <v>44957</v>
          </cell>
          <cell r="I8825" t="str">
            <v>ENTREGADO</v>
          </cell>
          <cell r="J8825">
            <v>44958</v>
          </cell>
          <cell r="K8825" t="str">
            <v xml:space="preserve">Veronica Matute_CORPORACION ECUATORIANA DE LICORES Y ALIMENTOS S A </v>
          </cell>
          <cell r="L8825" t="str">
            <v>Av EspaNa 14 14 y Valencia Azuay Cuenca</v>
          </cell>
        </row>
        <row r="8826">
          <cell r="A8826" t="str">
            <v>2490246</v>
          </cell>
          <cell r="B8826">
            <v>506797</v>
          </cell>
          <cell r="C8826" t="str">
            <v>2490246</v>
          </cell>
          <cell r="D8826" t="str">
            <v>MDELIVERY</v>
          </cell>
          <cell r="E8826" t="str">
            <v>DESPACHO</v>
          </cell>
          <cell r="F8826" t="str">
            <v>NORMAL</v>
          </cell>
          <cell r="G8826" t="str">
            <v>FT83121</v>
          </cell>
          <cell r="H8826">
            <v>44957</v>
          </cell>
          <cell r="I8826" t="str">
            <v>ENTREGADO</v>
          </cell>
          <cell r="J8826">
            <v>44958</v>
          </cell>
          <cell r="K8826" t="str">
            <v xml:space="preserve">ERICK ALBERTO VILLARROEL VACA_BANCO GUAYAQUIL S A </v>
          </cell>
          <cell r="L8826" t="str">
            <v>MUCHO LOTE 1 MZ 2491 VILLA 19</v>
          </cell>
        </row>
        <row r="8827">
          <cell r="A8827" t="str">
            <v>2490247</v>
          </cell>
          <cell r="B8827">
            <v>506798</v>
          </cell>
          <cell r="C8827" t="str">
            <v>2490247</v>
          </cell>
          <cell r="D8827" t="str">
            <v>MDELIVERY</v>
          </cell>
          <cell r="E8827" t="str">
            <v>DESPACHO</v>
          </cell>
          <cell r="F8827" t="str">
            <v>NORMAL</v>
          </cell>
          <cell r="G8827" t="str">
            <v>FT83119</v>
          </cell>
          <cell r="H8827">
            <v>44957</v>
          </cell>
          <cell r="I8827" t="str">
            <v>ENTREGADO</v>
          </cell>
          <cell r="J8827">
            <v>44958</v>
          </cell>
          <cell r="K8827" t="str">
            <v xml:space="preserve">MARIA JOSE ALVAREZ_ESTILEN S A </v>
          </cell>
          <cell r="L8827" t="str">
            <v xml:space="preserve">CDLA MIRAFLORES CALLE 4RTA 403A Y AV MIRAFLORES DECOR CINTAS </v>
          </cell>
        </row>
        <row r="8828">
          <cell r="A8828" t="str">
            <v>2490249</v>
          </cell>
          <cell r="B8828">
            <v>506799</v>
          </cell>
          <cell r="C8828" t="str">
            <v>2490249</v>
          </cell>
          <cell r="D8828" t="str">
            <v>MDELIVERY</v>
          </cell>
          <cell r="E8828" t="str">
            <v>DESPACHO</v>
          </cell>
          <cell r="F8828" t="str">
            <v>NORMAL</v>
          </cell>
          <cell r="G8828" t="str">
            <v>FT83134</v>
          </cell>
          <cell r="H8828">
            <v>44957</v>
          </cell>
          <cell r="I8828" t="str">
            <v>ENTREGADO</v>
          </cell>
          <cell r="J8828">
            <v>44958</v>
          </cell>
          <cell r="K8828" t="str">
            <v>JACOBO AREVALO o Jhonny Leon_BANCO DEL PACIFICO</v>
          </cell>
          <cell r="L8828" t="str">
            <v>P ICAZA 200 Y PEDRO CARBO MATRIZ BANCO DEL PACIFICO PISO 5 AREA OPERACIONES INTEGRALES</v>
          </cell>
        </row>
        <row r="8829">
          <cell r="A8829" t="str">
            <v>2490253</v>
          </cell>
          <cell r="B8829">
            <v>506800</v>
          </cell>
          <cell r="C8829" t="str">
            <v>2490253</v>
          </cell>
          <cell r="D8829" t="str">
            <v>MDELIVERY</v>
          </cell>
          <cell r="E8829" t="str">
            <v>DESPACHO</v>
          </cell>
          <cell r="F8829" t="str">
            <v>NORMAL</v>
          </cell>
          <cell r="G8829" t="str">
            <v>FT83065</v>
          </cell>
          <cell r="H8829">
            <v>44957</v>
          </cell>
          <cell r="I8829" t="str">
            <v>ENTREGADO</v>
          </cell>
          <cell r="J8829">
            <v>44958</v>
          </cell>
          <cell r="K8829" t="str">
            <v>LEONARDO PUPI_ CLUB DEPORTIVO ESPECIALIZADO DE ALTO RENDIMIENTO UNIVERSIDAD CATOLICA DEL ECUADOR</v>
          </cell>
          <cell r="L8829" t="str">
            <v xml:space="preserve">La Armenia Av De los Estadios S N y Manuel Abad Club Catolica </v>
          </cell>
        </row>
        <row r="8830">
          <cell r="A8830" t="str">
            <v>2490254</v>
          </cell>
          <cell r="B8830">
            <v>506801</v>
          </cell>
          <cell r="C8830" t="str">
            <v>2490254</v>
          </cell>
          <cell r="D8830" t="str">
            <v>MDELIVERY</v>
          </cell>
          <cell r="E8830" t="str">
            <v>DESPACHO</v>
          </cell>
          <cell r="F8830" t="str">
            <v>NORMAL</v>
          </cell>
          <cell r="G8830" t="str">
            <v>FT83120</v>
          </cell>
          <cell r="H8830">
            <v>44957</v>
          </cell>
          <cell r="I8830" t="str">
            <v>ENTREGADO</v>
          </cell>
          <cell r="J8830">
            <v>44958</v>
          </cell>
          <cell r="K8830" t="str">
            <v>Jonathan Tapia_COMITE DE EMPRESA DE LOS TRABAJADORES DEL DIARIO E</v>
          </cell>
          <cell r="L8830" t="str">
            <v xml:space="preserve"> Av Domingo Comin y Ernesto Alban sur de la ciudad Referencia de llegada Matriz de Diario El Universo frente a la parada de la metrovia de la cdla 9 de octubre en garita pedir permiso para entrar al a</v>
          </cell>
        </row>
        <row r="8831">
          <cell r="A8831" t="str">
            <v>2490255</v>
          </cell>
          <cell r="B8831">
            <v>506802</v>
          </cell>
          <cell r="C8831" t="str">
            <v>2490255</v>
          </cell>
          <cell r="D8831" t="str">
            <v>MDELIVERY</v>
          </cell>
          <cell r="E8831" t="str">
            <v>DESPACHO</v>
          </cell>
          <cell r="F8831" t="str">
            <v>NORMAL</v>
          </cell>
          <cell r="G8831" t="str">
            <v>FT83064</v>
          </cell>
          <cell r="H8831">
            <v>44957</v>
          </cell>
          <cell r="I8831" t="str">
            <v>ENTREGADO</v>
          </cell>
          <cell r="J8831">
            <v>44958</v>
          </cell>
          <cell r="K8831" t="str">
            <v xml:space="preserve">Paola Acosta_CORPORACION PLUSBRAND DEL ECUADOR CIA LTDA </v>
          </cell>
          <cell r="L8831" t="str">
            <v xml:space="preserve"> PAUL RIVET 227 Y JAMES ORTON QUITO QUITO PICHINCHA REGION SIERRA Ecuador </v>
          </cell>
        </row>
        <row r="8832">
          <cell r="A8832" t="str">
            <v>2490260</v>
          </cell>
          <cell r="B8832">
            <v>506803</v>
          </cell>
          <cell r="C8832" t="str">
            <v>2490260</v>
          </cell>
          <cell r="D8832" t="str">
            <v>MDELIVERY</v>
          </cell>
          <cell r="E8832" t="str">
            <v>DESPACHO</v>
          </cell>
          <cell r="F8832" t="str">
            <v>NORMAL</v>
          </cell>
          <cell r="G8832" t="str">
            <v>FT83069</v>
          </cell>
          <cell r="H8832">
            <v>44957</v>
          </cell>
          <cell r="I8832" t="str">
            <v>ENTREGADO</v>
          </cell>
          <cell r="J8832">
            <v>44958</v>
          </cell>
          <cell r="K8832" t="str">
            <v xml:space="preserve">Paola Acosta_SERVICIOS MULTIMARCAS UNIDAS SERVMULTIMARC CIA LTDA </v>
          </cell>
          <cell r="L8832" t="str">
            <v xml:space="preserve"> PAUL RIVET 227 Y JAMES ORTON QUITO QUITO PICHINCHA REGION SIERRA Ecuador </v>
          </cell>
        </row>
        <row r="8833">
          <cell r="A8833" t="str">
            <v>2490265</v>
          </cell>
          <cell r="B8833">
            <v>506804</v>
          </cell>
          <cell r="C8833" t="str">
            <v>2490265</v>
          </cell>
          <cell r="D8833" t="str">
            <v>MDELIVERY</v>
          </cell>
          <cell r="E8833" t="str">
            <v>DESPACHO</v>
          </cell>
          <cell r="F8833" t="str">
            <v>NORMAL</v>
          </cell>
          <cell r="G8833" t="str">
            <v>FT83079</v>
          </cell>
          <cell r="H8833">
            <v>44957</v>
          </cell>
          <cell r="I8833" t="str">
            <v>ENTREGADO</v>
          </cell>
          <cell r="J8833">
            <v>44958</v>
          </cell>
          <cell r="K8833" t="str">
            <v>Karola Leines_SERVICENTURIOSA S A</v>
          </cell>
          <cell r="L8833" t="str">
            <v>Av America N35 58 y MaNosca</v>
          </cell>
        </row>
        <row r="8834">
          <cell r="A8834" t="str">
            <v>2490266</v>
          </cell>
          <cell r="B8834">
            <v>506805</v>
          </cell>
          <cell r="C8834" t="str">
            <v>2490266</v>
          </cell>
          <cell r="D8834" t="str">
            <v>MDELIVERY</v>
          </cell>
          <cell r="E8834" t="str">
            <v>DESPACHO</v>
          </cell>
          <cell r="F8834" t="str">
            <v>NORMAL</v>
          </cell>
          <cell r="G8834" t="str">
            <v>FT83088</v>
          </cell>
          <cell r="H8834">
            <v>44957</v>
          </cell>
          <cell r="I8834" t="str">
            <v>ENTREGADO</v>
          </cell>
          <cell r="J8834">
            <v>44958</v>
          </cell>
          <cell r="K8834" t="str">
            <v>Carlos Herrera Cevallos_ASOCIACION DE EMPLEADOS Y TRABAJADORES OMNIBUS B B</v>
          </cell>
          <cell r="L8834" t="str">
            <v xml:space="preserve">Calle S4D E21 139 y calle E21B junto a la Av Simon Bolivar antes de llegar al peaje de bajar a San Rarafel Coop 14 de Diciembre </v>
          </cell>
        </row>
        <row r="8835">
          <cell r="A8835" t="str">
            <v>2490267</v>
          </cell>
          <cell r="B8835">
            <v>506806</v>
          </cell>
          <cell r="C8835" t="str">
            <v>2490267</v>
          </cell>
          <cell r="D8835" t="str">
            <v>MDELIVERY</v>
          </cell>
          <cell r="E8835" t="str">
            <v>DESPACHO</v>
          </cell>
          <cell r="F8835" t="str">
            <v>NORMAL</v>
          </cell>
          <cell r="G8835" t="str">
            <v>FT83068</v>
          </cell>
          <cell r="H8835">
            <v>44957</v>
          </cell>
          <cell r="I8835" t="str">
            <v>ENTREGADO</v>
          </cell>
          <cell r="J8835">
            <v>44958</v>
          </cell>
          <cell r="K8835" t="str">
            <v>Sandra Troya Romero_ASOCIACION ECUATORIANO ALEMANA DE CULTURA Y EDUCAC</v>
          </cell>
          <cell r="L8835" t="str">
            <v>Colegio Aleman Alfonso LamiNa S6 120 via a Lumbisi parroquia Cumbaya</v>
          </cell>
        </row>
        <row r="8836">
          <cell r="A8836" t="str">
            <v>2490276</v>
          </cell>
          <cell r="B8836">
            <v>506807</v>
          </cell>
          <cell r="C8836" t="str">
            <v>2490276</v>
          </cell>
          <cell r="D8836" t="str">
            <v>MDELIVERY</v>
          </cell>
          <cell r="E8836" t="str">
            <v>DESPACHO</v>
          </cell>
          <cell r="F8836" t="str">
            <v>NORMAL</v>
          </cell>
          <cell r="G8836" t="str">
            <v>FT83076</v>
          </cell>
          <cell r="H8836">
            <v>44957</v>
          </cell>
          <cell r="I8836" t="str">
            <v>ENTREGADO</v>
          </cell>
          <cell r="J8836">
            <v>44958</v>
          </cell>
          <cell r="K8836" t="str">
            <v>JOSE LUIS COBA BENALCAZAR_JOSE LUIS COBA BENALCAZAR</v>
          </cell>
          <cell r="L8836" t="str">
            <v>CONOCOTO AV PONCE ENRIQUEZ OE1 185 Y GARCIA MORENO VALLE DE LOS CHILLOS</v>
          </cell>
        </row>
        <row r="8837">
          <cell r="A8837" t="str">
            <v>2490277</v>
          </cell>
          <cell r="B8837">
            <v>506808</v>
          </cell>
          <cell r="C8837" t="str">
            <v>2490277</v>
          </cell>
          <cell r="D8837" t="str">
            <v>MDELIVERY</v>
          </cell>
          <cell r="E8837" t="str">
            <v>DESPACHO</v>
          </cell>
          <cell r="F8837" t="str">
            <v>NORMAL</v>
          </cell>
          <cell r="G8837" t="str">
            <v>IC6148</v>
          </cell>
          <cell r="H8837">
            <v>44957</v>
          </cell>
          <cell r="I8837" t="str">
            <v>ENTREGADO</v>
          </cell>
          <cell r="J8837">
            <v>44958</v>
          </cell>
          <cell r="K8837" t="str">
            <v xml:space="preserve">MANOLO ORTIZ_CONTINENTAL TIRE ANDINA S A </v>
          </cell>
          <cell r="L8837" t="str">
            <v>Panamericana Norte Km 2 8 Y Av de las Americas en Continental Tire Cuenca Azuay</v>
          </cell>
        </row>
        <row r="8838">
          <cell r="A8838" t="str">
            <v>2490281</v>
          </cell>
          <cell r="B8838">
            <v>506809</v>
          </cell>
          <cell r="C8838" t="str">
            <v>2490281</v>
          </cell>
          <cell r="D8838" t="str">
            <v>MDELIVERY</v>
          </cell>
          <cell r="E8838" t="str">
            <v>DESPACHO</v>
          </cell>
          <cell r="F8838" t="str">
            <v>NORMAL</v>
          </cell>
          <cell r="G8838" t="str">
            <v>FT83083</v>
          </cell>
          <cell r="H8838">
            <v>44957</v>
          </cell>
          <cell r="I8838" t="str">
            <v>ENTREGADO</v>
          </cell>
          <cell r="J8838">
            <v>44958</v>
          </cell>
          <cell r="K8838" t="str">
            <v>SOLEDAD SANCHEZ_PERUZZI S A PYME</v>
          </cell>
          <cell r="L8838" t="str">
            <v>PICHINCHA QUITO PICHINCHA QUITO AMAZONAS N22 48 RAMIREZ DAVALOS ALTOS DEL EDIFICIO LA REBAJA</v>
          </cell>
        </row>
        <row r="8839">
          <cell r="A8839" t="str">
            <v>2490283</v>
          </cell>
          <cell r="B8839">
            <v>506810</v>
          </cell>
          <cell r="C8839" t="str">
            <v>2490283</v>
          </cell>
          <cell r="D8839" t="str">
            <v>MDELIVERY</v>
          </cell>
          <cell r="E8839" t="str">
            <v>DESPACHO</v>
          </cell>
          <cell r="F8839" t="str">
            <v>NORMAL</v>
          </cell>
          <cell r="G8839" t="str">
            <v>FT83066</v>
          </cell>
          <cell r="H8839">
            <v>44957</v>
          </cell>
          <cell r="I8839" t="str">
            <v>ENTREGADO</v>
          </cell>
          <cell r="J8839">
            <v>44959</v>
          </cell>
          <cell r="K8839" t="str">
            <v>Mirian Torres_WELLNESSGRP S A</v>
          </cell>
          <cell r="L8839" t="str">
            <v>PICHINCHA QUITO Av Francisco de Orellana e Interoceanica Centro Comercial Paseo San Francisco 1er Piso Mezanine Oficinas Quorum</v>
          </cell>
        </row>
        <row r="8840">
          <cell r="A8840" t="str">
            <v>2490284</v>
          </cell>
          <cell r="B8840">
            <v>506811</v>
          </cell>
          <cell r="C8840" t="str">
            <v>2490284</v>
          </cell>
          <cell r="D8840" t="str">
            <v>MDELIVERY</v>
          </cell>
          <cell r="E8840" t="str">
            <v>DESPACHO</v>
          </cell>
          <cell r="F8840" t="str">
            <v>NORMAL</v>
          </cell>
          <cell r="G8840" t="str">
            <v>FT83116</v>
          </cell>
          <cell r="H8840">
            <v>44957</v>
          </cell>
          <cell r="I8840" t="str">
            <v>ENTREGADO</v>
          </cell>
          <cell r="J8840">
            <v>44958</v>
          </cell>
          <cell r="K8840" t="str">
            <v>MARCOS ANTONIO CHAVEZ MOREIRA_MARCOS ANTONIO CHAVEZ MOREIRA</v>
          </cell>
          <cell r="L8840" t="str">
            <v>GUAYAQUIL CALLE LIZARDO GARCIA ZORROSA COOP 17 DE SEPTIEMBRE MZ 3651 SOLAR 14 CASA DE DOS PISOS COLOR TERRACOTA PRIMER PISO SEGUNDO PISO SIN PINTAR REFERENCIA CERCA DE LA FRAGATA</v>
          </cell>
        </row>
        <row r="8841">
          <cell r="A8841" t="str">
            <v>2490285</v>
          </cell>
          <cell r="B8841">
            <v>506812</v>
          </cell>
          <cell r="C8841" t="str">
            <v>2490285</v>
          </cell>
          <cell r="D8841" t="str">
            <v>MDELIVERY</v>
          </cell>
          <cell r="E8841" t="str">
            <v>DESPACHO</v>
          </cell>
          <cell r="F8841" t="str">
            <v>NORMAL</v>
          </cell>
          <cell r="G8841" t="str">
            <v>031080002490285</v>
          </cell>
          <cell r="H8841">
            <v>44957</v>
          </cell>
          <cell r="I8841" t="str">
            <v>ENTREGADO</v>
          </cell>
          <cell r="J8841">
            <v>44958</v>
          </cell>
          <cell r="K8841" t="str">
            <v>SANTOS FALCONEZ JIMMY GASTON_SANTOS FALCONEZ JIMMY GASTON</v>
          </cell>
          <cell r="L8841" t="str">
            <v>AV CEVALLOS Y MARIANO EGAS ENTREGAR SUCUSAL PORTOFINO</v>
          </cell>
        </row>
        <row r="8842">
          <cell r="A8842" t="str">
            <v>2490286</v>
          </cell>
          <cell r="B8842">
            <v>506813</v>
          </cell>
          <cell r="C8842" t="str">
            <v>2490286</v>
          </cell>
          <cell r="D8842" t="str">
            <v>MDELIVERY</v>
          </cell>
          <cell r="E8842" t="str">
            <v>DESPACHO</v>
          </cell>
          <cell r="F8842" t="str">
            <v>NORMAL</v>
          </cell>
          <cell r="G8842" t="str">
            <v>FT83063</v>
          </cell>
          <cell r="H8842">
            <v>44957</v>
          </cell>
          <cell r="I8842" t="str">
            <v>ENTREGADO</v>
          </cell>
          <cell r="J8842">
            <v>44958</v>
          </cell>
          <cell r="K8842" t="str">
            <v xml:space="preserve">MARTHA FRANCO_DIGITEC S A </v>
          </cell>
          <cell r="L8842" t="str">
            <v>AVENIDA DE LOS SHIRIS N44 297 Y 6 DE DICIEMBRE COMPANIA DIGITEC CASA BLANCA DE 2 PISOS CON FRANJA AZUL CON ROTULO AZUL QUE DICE DIGITEC</v>
          </cell>
        </row>
        <row r="8843">
          <cell r="A8843" t="str">
            <v>2490287</v>
          </cell>
          <cell r="B8843">
            <v>506814</v>
          </cell>
          <cell r="C8843" t="str">
            <v>2490287</v>
          </cell>
          <cell r="D8843" t="str">
            <v>MDELIVERY</v>
          </cell>
          <cell r="E8843" t="str">
            <v>DESPACHO</v>
          </cell>
          <cell r="F8843" t="str">
            <v>NORMAL</v>
          </cell>
          <cell r="G8843" t="str">
            <v>FT83137</v>
          </cell>
          <cell r="H8843">
            <v>44957</v>
          </cell>
          <cell r="I8843" t="str">
            <v>ENTREGADO</v>
          </cell>
          <cell r="J8843">
            <v>44958</v>
          </cell>
          <cell r="K8843" t="str">
            <v>Jonathan Tapia_COMITE DE EMPRESA DE LOS TRABAJADORES DEL DIARIO E</v>
          </cell>
          <cell r="L8843" t="str">
            <v xml:space="preserve"> Av Domingo Comin y Ernesto Alban sur de la ciudad Referencia de llegada Matriz de Diario El Universo frente a la parada de la metrovia de la cdla 9 de octubre en garita pedir permiso para entrar al a</v>
          </cell>
        </row>
        <row r="8844">
          <cell r="A8844" t="str">
            <v>2490288</v>
          </cell>
          <cell r="B8844">
            <v>506815</v>
          </cell>
          <cell r="C8844" t="str">
            <v>2490288</v>
          </cell>
          <cell r="D8844" t="str">
            <v>MDELIVERY</v>
          </cell>
          <cell r="E8844" t="str">
            <v>DESPACHO</v>
          </cell>
          <cell r="F8844" t="str">
            <v>NORMAL</v>
          </cell>
          <cell r="G8844" t="str">
            <v>FT83077</v>
          </cell>
          <cell r="H8844">
            <v>44957</v>
          </cell>
          <cell r="I8844" t="str">
            <v>ENTREGADO</v>
          </cell>
          <cell r="J8844">
            <v>44958</v>
          </cell>
          <cell r="K8844" t="str">
            <v>Anita Acosta_ECUACHEMLAB LABORATORIO QUIMICO Y MICROBIOLOGICO D</v>
          </cell>
          <cell r="L8844" t="str">
            <v xml:space="preserve"> CALLE LOS RUISENORES 585 Y RIO CURARAY BARIIOR MIRASIERRA ViA AL TINGO VALLE DE LOS CHILLOS A 200 METROS DEL BANCO PINCHINCHA </v>
          </cell>
        </row>
        <row r="8845">
          <cell r="A8845" t="str">
            <v>2490289</v>
          </cell>
          <cell r="B8845">
            <v>506816</v>
          </cell>
          <cell r="C8845" t="str">
            <v>2490289</v>
          </cell>
          <cell r="D8845" t="str">
            <v>MDELIVERY</v>
          </cell>
          <cell r="E8845" t="str">
            <v>DESPACHO</v>
          </cell>
          <cell r="F8845" t="str">
            <v>NORMAL</v>
          </cell>
          <cell r="G8845" t="str">
            <v>031080002490289</v>
          </cell>
          <cell r="H8845">
            <v>44957</v>
          </cell>
          <cell r="I8845" t="str">
            <v>ENTREGADO</v>
          </cell>
          <cell r="J8845">
            <v>44958</v>
          </cell>
          <cell r="K8845" t="str">
            <v>ARCINIEGA GUZMAN JAIR ENRIQUE_ARCINIEGA GUZMAN JAIR ENRIQUE</v>
          </cell>
          <cell r="L8845" t="str">
            <v>El Oro Pasaje entre Rocafuerte y Quito Frente a pizzeria Chesco referencia Frente a pizzeria Chesco</v>
          </cell>
        </row>
        <row r="8846">
          <cell r="A8846" t="str">
            <v>2490290</v>
          </cell>
          <cell r="B8846">
            <v>506817</v>
          </cell>
          <cell r="C8846" t="str">
            <v>2490290</v>
          </cell>
          <cell r="D8846" t="str">
            <v>MDELIVERY</v>
          </cell>
          <cell r="E8846" t="str">
            <v>DESPACHO</v>
          </cell>
          <cell r="F8846" t="str">
            <v>NORMAL</v>
          </cell>
          <cell r="G8846" t="str">
            <v>IC6147</v>
          </cell>
          <cell r="H8846">
            <v>44957</v>
          </cell>
          <cell r="I8846" t="str">
            <v>ENTREGADO</v>
          </cell>
          <cell r="J8846">
            <v>44958</v>
          </cell>
          <cell r="K8846" t="str">
            <v>Catalina Vega_IMMEVI</v>
          </cell>
          <cell r="L8846" t="str">
            <v>Calle Vieja 6 41 y Alcabalas</v>
          </cell>
        </row>
        <row r="8847">
          <cell r="A8847" t="str">
            <v>2490291</v>
          </cell>
          <cell r="B8847">
            <v>506818</v>
          </cell>
          <cell r="C8847" t="str">
            <v>2490291</v>
          </cell>
          <cell r="D8847" t="str">
            <v>MDELIVERY</v>
          </cell>
          <cell r="E8847" t="str">
            <v>DESPACHO</v>
          </cell>
          <cell r="F8847" t="str">
            <v>NORMAL</v>
          </cell>
          <cell r="G8847" t="str">
            <v>FT83161</v>
          </cell>
          <cell r="H8847">
            <v>44957</v>
          </cell>
          <cell r="I8847" t="str">
            <v>ENTREGADO</v>
          </cell>
          <cell r="J8847">
            <v>44958</v>
          </cell>
          <cell r="K8847" t="str">
            <v>DALILA DEL CARMEN CRUZ CADENA_DALILA DEL CARMEN CRUZ CADENA</v>
          </cell>
          <cell r="L8847" t="str">
            <v>GUAYAS TRABAJO CDLA GUAYAQUIL CALLE EMMA ORTIZ Y NAHIN ISAISA MZ 2 SOLAR 36 ES EDIFICIO CONCHO DE VINO CON BEIGE DE 3 PISOS SE ENCUENTRA EN PLANTA BAJA REF DIAGONAL A REDIO SUCRE</v>
          </cell>
        </row>
        <row r="8848">
          <cell r="A8848" t="str">
            <v>2490293</v>
          </cell>
          <cell r="B8848">
            <v>506819</v>
          </cell>
          <cell r="C8848" t="str">
            <v>2490293</v>
          </cell>
          <cell r="D8848" t="str">
            <v>MDELIVERY</v>
          </cell>
          <cell r="E8848" t="str">
            <v>DESPACHO</v>
          </cell>
          <cell r="F8848" t="str">
            <v>NORMAL</v>
          </cell>
          <cell r="G8848" t="str">
            <v>FT83132</v>
          </cell>
          <cell r="H8848">
            <v>44957</v>
          </cell>
          <cell r="I8848" t="str">
            <v>ENTREGADO</v>
          </cell>
          <cell r="J8848">
            <v>44958</v>
          </cell>
          <cell r="K8848" t="str">
            <v>Jenniffer Villacis_ASOCIACION SOLIDARISTA PROFUTURO</v>
          </cell>
          <cell r="L8848" t="str">
            <v xml:space="preserve"> GUAYAS GUAYAQUIL Av Jose Rodriguez Bonin y Av Barcelona Planta San Eduardo Holcim Ecuador Planta Baja </v>
          </cell>
        </row>
        <row r="8849">
          <cell r="A8849" t="str">
            <v>2490294</v>
          </cell>
          <cell r="B8849">
            <v>506820</v>
          </cell>
          <cell r="C8849" t="str">
            <v>2490294</v>
          </cell>
          <cell r="D8849" t="str">
            <v>MDELIVERY</v>
          </cell>
          <cell r="E8849" t="str">
            <v>DESPACHO</v>
          </cell>
          <cell r="F8849" t="str">
            <v>NORMAL</v>
          </cell>
          <cell r="G8849" t="str">
            <v>FT83090</v>
          </cell>
          <cell r="H8849">
            <v>44957</v>
          </cell>
          <cell r="I8849" t="str">
            <v>ENTREGADO</v>
          </cell>
          <cell r="J8849">
            <v>44958</v>
          </cell>
          <cell r="K8849" t="str">
            <v xml:space="preserve">Santiago Jacome_PRODUCTOS AUTOADHESIVOS ARCLAD S A </v>
          </cell>
          <cell r="L8849" t="str">
            <v xml:space="preserve"> PICHINCHA QUITO Jose Andrade OE1 281 y Juan de Selis Sector Carcelen Frente a Maxipan </v>
          </cell>
        </row>
        <row r="8850">
          <cell r="A8850" t="str">
            <v>2490295</v>
          </cell>
          <cell r="B8850">
            <v>506821</v>
          </cell>
          <cell r="C8850" t="str">
            <v>2490295</v>
          </cell>
          <cell r="D8850" t="str">
            <v>MDELIVERY</v>
          </cell>
          <cell r="E8850" t="str">
            <v>DESPACHO</v>
          </cell>
          <cell r="F8850" t="str">
            <v>NORMAL</v>
          </cell>
          <cell r="G8850" t="str">
            <v>FT83110</v>
          </cell>
          <cell r="H8850">
            <v>44957</v>
          </cell>
          <cell r="I8850" t="str">
            <v>ENTREGADO</v>
          </cell>
          <cell r="J8850">
            <v>44958</v>
          </cell>
          <cell r="K8850" t="str">
            <v xml:space="preserve">RUGEL GRANIZO NATHALY NIKOLE_HRNETSA S A </v>
          </cell>
          <cell r="L8850" t="str">
            <v xml:space="preserve"> GUAYAS GUAYAQUIL AV LEOPOLDO BENITES S N INTERSACCION ORRANTIA Y CONSTITUCION EDIFICIO TRADE BUILING OFICINA 837 PISO 8 ATRAS DEL HOTEL SONESTA AL NORTE DE LA CIUDAD </v>
          </cell>
        </row>
        <row r="8851">
          <cell r="A8851" t="str">
            <v>2490296</v>
          </cell>
          <cell r="B8851">
            <v>506822</v>
          </cell>
          <cell r="C8851" t="str">
            <v>2490296</v>
          </cell>
          <cell r="D8851" t="str">
            <v>MDELIVERY</v>
          </cell>
          <cell r="E8851" t="str">
            <v>DESPACHO</v>
          </cell>
          <cell r="F8851" t="str">
            <v>NORMAL</v>
          </cell>
          <cell r="G8851" t="str">
            <v>FT83115</v>
          </cell>
          <cell r="H8851">
            <v>44957</v>
          </cell>
          <cell r="I8851" t="str">
            <v>ENTREGADO</v>
          </cell>
          <cell r="J8851">
            <v>44958</v>
          </cell>
          <cell r="K8851" t="str">
            <v>DIVINA PATRICIA ROSADO SOLORZANO_DIVINA PATRICIA ROSADO SOLORZANO</v>
          </cell>
          <cell r="L8851" t="str">
            <v>Guasmo central cooperativa comite de Base 1ro de agosto manzana 5 solar 6</v>
          </cell>
        </row>
        <row r="8852">
          <cell r="A8852" t="str">
            <v>2490297</v>
          </cell>
          <cell r="B8852">
            <v>506823</v>
          </cell>
          <cell r="C8852" t="str">
            <v>2490297</v>
          </cell>
          <cell r="D8852" t="str">
            <v>MDELIVERY</v>
          </cell>
          <cell r="E8852" t="str">
            <v>DESPACHO</v>
          </cell>
          <cell r="F8852" t="str">
            <v>NORMAL</v>
          </cell>
          <cell r="G8852" t="str">
            <v>FT83075</v>
          </cell>
          <cell r="H8852">
            <v>44957</v>
          </cell>
          <cell r="I8852" t="str">
            <v>ENTREGADO</v>
          </cell>
          <cell r="J8852">
            <v>44958</v>
          </cell>
          <cell r="K8852" t="str">
            <v>LLAMUCO BONILLA JINMY ANDRES_LLAMUCO BONILLA JINMY ANDRES</v>
          </cell>
          <cell r="L8852" t="str">
            <v>REINA VICTORIA Y LUIS CORDERO EN EL UPC MARISCAL 3 REF DIAG PARQUE GABRIELA MISTRAL</v>
          </cell>
        </row>
        <row r="8853">
          <cell r="A8853" t="str">
            <v>2490299</v>
          </cell>
          <cell r="B8853">
            <v>506824</v>
          </cell>
          <cell r="C8853" t="str">
            <v>2490299</v>
          </cell>
          <cell r="D8853" t="str">
            <v>MDELIVERY</v>
          </cell>
          <cell r="E8853" t="str">
            <v>DESPACHO</v>
          </cell>
          <cell r="F8853" t="str">
            <v>NORMAL</v>
          </cell>
          <cell r="G8853" t="str">
            <v>FT83070</v>
          </cell>
          <cell r="H8853">
            <v>44957</v>
          </cell>
          <cell r="I8853" t="str">
            <v>ENTREGADO</v>
          </cell>
          <cell r="J8853">
            <v>44958</v>
          </cell>
          <cell r="K8853" t="str">
            <v xml:space="preserve">Martinez Velastegui Daniel Ricardo Ana Lucia Yela_NOKIA SOLUTIONS AND NETWORKS ECUADOR S A </v>
          </cell>
          <cell r="L8853" t="str">
            <v>Calle Jose Vinueza E11 225 and Av Ilalo Sector la Morita Tumbaco</v>
          </cell>
        </row>
        <row r="8854">
          <cell r="A8854" t="str">
            <v>2490302</v>
          </cell>
          <cell r="B8854">
            <v>506825</v>
          </cell>
          <cell r="C8854" t="str">
            <v>2490302</v>
          </cell>
          <cell r="D8854" t="str">
            <v>MDELIVERY</v>
          </cell>
          <cell r="E8854" t="str">
            <v>DESPACHO</v>
          </cell>
          <cell r="F8854" t="str">
            <v>NORMAL</v>
          </cell>
          <cell r="G8854" t="str">
            <v>FT83072</v>
          </cell>
          <cell r="H8854">
            <v>44957</v>
          </cell>
          <cell r="I8854" t="str">
            <v>ENTREGADO</v>
          </cell>
          <cell r="J8854">
            <v>44959</v>
          </cell>
          <cell r="K8854" t="str">
            <v>DARWIN SAUL QUIZHPE VALENCIA_DARWIN SAUL QUIZHPE VALENCIA</v>
          </cell>
          <cell r="L8854" t="str">
            <v>TUMBACO LA COMUNA CENTRAL</v>
          </cell>
        </row>
        <row r="8855">
          <cell r="A8855" t="str">
            <v>2490303</v>
          </cell>
          <cell r="B8855">
            <v>506826</v>
          </cell>
          <cell r="C8855" t="str">
            <v>2490303</v>
          </cell>
          <cell r="D8855" t="str">
            <v>MDELIVERY</v>
          </cell>
          <cell r="E8855" t="str">
            <v>DESPACHO</v>
          </cell>
          <cell r="F8855" t="str">
            <v>NORMAL</v>
          </cell>
          <cell r="G8855" t="str">
            <v>031080002490303</v>
          </cell>
          <cell r="H8855">
            <v>44957</v>
          </cell>
          <cell r="I8855" t="str">
            <v>ENTREGADO</v>
          </cell>
          <cell r="J8855">
            <v>44958</v>
          </cell>
          <cell r="K8855" t="str">
            <v>DANILO PAUL PENAFIEL GUERRERO_DANILO PAUL PENAFIEL GUERRERO</v>
          </cell>
          <cell r="L8855" t="str">
            <v>AV 4 DE NOVIEMBRE 205Y JOSE PERALTA FRENTE PANADERIA RICO PAN CASA COLOR LILA OSCURO</v>
          </cell>
        </row>
        <row r="8856">
          <cell r="A8856" t="str">
            <v>2490304</v>
          </cell>
          <cell r="B8856">
            <v>506827</v>
          </cell>
          <cell r="C8856" t="str">
            <v>2490304</v>
          </cell>
          <cell r="D8856" t="str">
            <v>MDELIVERY</v>
          </cell>
          <cell r="E8856" t="str">
            <v>DESPACHO</v>
          </cell>
          <cell r="F8856" t="str">
            <v>NORMAL</v>
          </cell>
          <cell r="G8856" t="str">
            <v>031080002490304</v>
          </cell>
          <cell r="H8856">
            <v>44957</v>
          </cell>
          <cell r="I8856" t="str">
            <v>ENTREGADO</v>
          </cell>
          <cell r="J8856">
            <v>44960</v>
          </cell>
          <cell r="K8856" t="str">
            <v>GINA ELIZABETH ROSADO MERA_GINA ELIZABETH ROSADO MERA</v>
          </cell>
          <cell r="L8856" t="str">
            <v>BARRIO EL RECREO CALLE SAN MARTIN Y 2 TRANSVERSAL CASA N 33</v>
          </cell>
        </row>
        <row r="8857">
          <cell r="A8857" t="str">
            <v>2490305</v>
          </cell>
          <cell r="B8857">
            <v>506828</v>
          </cell>
          <cell r="C8857" t="str">
            <v>2490305</v>
          </cell>
          <cell r="D8857" t="str">
            <v>MDELIVERY</v>
          </cell>
          <cell r="E8857" t="str">
            <v>DESPACHO</v>
          </cell>
          <cell r="F8857" t="str">
            <v>NORMAL</v>
          </cell>
          <cell r="G8857" t="str">
            <v>031080002490305</v>
          </cell>
          <cell r="H8857">
            <v>44957</v>
          </cell>
          <cell r="I8857" t="str">
            <v>ENTREGADO</v>
          </cell>
          <cell r="J8857">
            <v>44960</v>
          </cell>
          <cell r="K8857" t="str">
            <v>BRITNEY SCARLET ROSADO MERA_BRITNEY SCARLET ROSADO MERA</v>
          </cell>
          <cell r="L8857" t="str">
            <v>BARRIO EL RECREO CALLE SAN MARTIN Y 2 TRANSVERSAL CASA N 33</v>
          </cell>
        </row>
        <row r="8858">
          <cell r="A8858" t="str">
            <v>2490306</v>
          </cell>
          <cell r="B8858">
            <v>506829</v>
          </cell>
          <cell r="C8858" t="str">
            <v>2490306</v>
          </cell>
          <cell r="D8858" t="str">
            <v>MDELIVERY</v>
          </cell>
          <cell r="E8858" t="str">
            <v>DESPACHO</v>
          </cell>
          <cell r="F8858" t="str">
            <v>NORMAL</v>
          </cell>
          <cell r="G8858" t="str">
            <v>FT83111</v>
          </cell>
          <cell r="H8858">
            <v>44957</v>
          </cell>
          <cell r="I8858" t="str">
            <v>ENTREGADO</v>
          </cell>
          <cell r="J8858">
            <v>44958</v>
          </cell>
          <cell r="K8858" t="str">
            <v>ERIC MERCADO O PEDRO ILLESCAS_NOEMI ALEJANDRA HUAYAMABE RODRIGUEZ</v>
          </cell>
          <cell r="L8858" t="str">
            <v>ciudadela 9 de octubre calle tercera villa 306 y avenida tercera sur de la ciudad casa de 2 pisos con rejas blancas</v>
          </cell>
        </row>
        <row r="8859">
          <cell r="A8859" t="str">
            <v>2490307</v>
          </cell>
          <cell r="B8859">
            <v>506830</v>
          </cell>
          <cell r="C8859" t="str">
            <v>2490307</v>
          </cell>
          <cell r="D8859" t="str">
            <v>MDELIVERY</v>
          </cell>
          <cell r="E8859" t="str">
            <v>DESPACHO</v>
          </cell>
          <cell r="F8859" t="str">
            <v>NORMAL</v>
          </cell>
          <cell r="G8859" t="str">
            <v>FT83109</v>
          </cell>
          <cell r="H8859">
            <v>44957</v>
          </cell>
          <cell r="I8859" t="str">
            <v>ENTREGADO</v>
          </cell>
          <cell r="J8859">
            <v>44958</v>
          </cell>
          <cell r="K8859" t="str">
            <v>ERIC MERCADO O PEDRO ILLESCAS_STEFANIA JACQUELINE SUAREZ REYES</v>
          </cell>
          <cell r="L8859" t="str">
            <v>ciudadela 9 de octubre calle tercera villa 306 y avenida tercera sur de la ciudad casa de 2 pisos con rejas blancas</v>
          </cell>
        </row>
        <row r="8860">
          <cell r="A8860" t="str">
            <v>2490308</v>
          </cell>
          <cell r="B8860">
            <v>506831</v>
          </cell>
          <cell r="C8860" t="str">
            <v>2490308</v>
          </cell>
          <cell r="D8860" t="str">
            <v>MDELIVERY</v>
          </cell>
          <cell r="E8860" t="str">
            <v>DESPACHO</v>
          </cell>
          <cell r="F8860" t="str">
            <v>NORMAL</v>
          </cell>
          <cell r="G8860" t="str">
            <v>FT83073</v>
          </cell>
          <cell r="H8860">
            <v>44957</v>
          </cell>
          <cell r="I8860" t="str">
            <v>ENTREGADO</v>
          </cell>
          <cell r="J8860">
            <v>44958</v>
          </cell>
          <cell r="K8860" t="str">
            <v>KEVIN ISAAC TOAZA FLORES_KEVIN ISAAC TOAZA FLORES</v>
          </cell>
          <cell r="L8860" t="str">
            <v xml:space="preserve"> Quito Covi y Jose Maria ProaNo E43 132 Por la casa barrial de la Martha Bucaram COORDENADAS OE8 S37 y Quito 170140 </v>
          </cell>
        </row>
        <row r="8861">
          <cell r="A8861" t="str">
            <v>2490309</v>
          </cell>
          <cell r="B8861">
            <v>506832</v>
          </cell>
          <cell r="C8861" t="str">
            <v>2490309</v>
          </cell>
          <cell r="D8861" t="str">
            <v>MDELIVERY</v>
          </cell>
          <cell r="E8861" t="str">
            <v>DESPACHO</v>
          </cell>
          <cell r="F8861" t="str">
            <v>NORMAL</v>
          </cell>
          <cell r="G8861" t="str">
            <v>FT83112</v>
          </cell>
          <cell r="H8861">
            <v>44957</v>
          </cell>
          <cell r="I8861" t="str">
            <v>ENTREGADO</v>
          </cell>
          <cell r="J8861">
            <v>44958</v>
          </cell>
          <cell r="K8861" t="str">
            <v>ERIC MERCADO O PEDRO ILLESCAS_CARLOS LUIS MARTINEZ GUERRERO</v>
          </cell>
          <cell r="L8861" t="str">
            <v>ciudadela 9 de octubre calle tercera villa 306 y avenida tercera sur de la ciudad casa de 2 pisos con rejas blancas</v>
          </cell>
        </row>
        <row r="8862">
          <cell r="A8862" t="str">
            <v>2490310</v>
          </cell>
          <cell r="B8862">
            <v>506833</v>
          </cell>
          <cell r="C8862" t="str">
            <v>2490310</v>
          </cell>
          <cell r="D8862" t="str">
            <v>MDELIVERY</v>
          </cell>
          <cell r="E8862" t="str">
            <v>DESPACHO</v>
          </cell>
          <cell r="F8862" t="str">
            <v>NORMAL</v>
          </cell>
          <cell r="G8862" t="str">
            <v>FT83102</v>
          </cell>
          <cell r="H8862">
            <v>44957</v>
          </cell>
          <cell r="I8862" t="str">
            <v>ENTREGADO</v>
          </cell>
          <cell r="J8862">
            <v>44958</v>
          </cell>
          <cell r="K8862" t="str">
            <v>ERIC MERCADO O PEDRO ILLESCAS_ARMANDO MAGALLANES VICENTE</v>
          </cell>
          <cell r="L8862" t="str">
            <v>ciudadela 9 de octubre calle tercera villa 306 y avenida tercera sur de la ciudad casa de 2 pisos con rejas blancas</v>
          </cell>
        </row>
        <row r="8863">
          <cell r="A8863" t="str">
            <v>2490311</v>
          </cell>
          <cell r="B8863">
            <v>506834</v>
          </cell>
          <cell r="C8863" t="str">
            <v>2490311</v>
          </cell>
          <cell r="D8863" t="str">
            <v>MDELIVERY</v>
          </cell>
          <cell r="E8863" t="str">
            <v>DESPACHO</v>
          </cell>
          <cell r="F8863" t="str">
            <v>NORMAL</v>
          </cell>
          <cell r="G8863" t="str">
            <v>FT83113</v>
          </cell>
          <cell r="H8863">
            <v>44957</v>
          </cell>
          <cell r="I8863" t="str">
            <v>ENTREGADO</v>
          </cell>
          <cell r="J8863">
            <v>44958</v>
          </cell>
          <cell r="K8863" t="str">
            <v xml:space="preserve">ERIC MERCADO O PEDRO ILLESCAS_JAPINA S A </v>
          </cell>
          <cell r="L8863" t="str">
            <v>ciudadela 9 de octubre calle tercera villa 306 y avenida tercera sur de la ciudad casa de 2 pisos con rejas blancas</v>
          </cell>
        </row>
        <row r="8864">
          <cell r="A8864" t="str">
            <v>2490381</v>
          </cell>
          <cell r="B8864">
            <v>506835</v>
          </cell>
          <cell r="C8864" t="str">
            <v>2490381</v>
          </cell>
          <cell r="D8864" t="str">
            <v>MDELIVERY</v>
          </cell>
          <cell r="E8864" t="str">
            <v>DESPACHO</v>
          </cell>
          <cell r="F8864" t="str">
            <v>NORMAL</v>
          </cell>
          <cell r="G8864" t="str">
            <v>FT83082</v>
          </cell>
          <cell r="H8864">
            <v>44957</v>
          </cell>
          <cell r="I8864" t="str">
            <v>ENTREGADO</v>
          </cell>
          <cell r="J8864">
            <v>44958</v>
          </cell>
          <cell r="K8864" t="str">
            <v xml:space="preserve">MAYRA ORTIZ_CONFITECA C A </v>
          </cell>
          <cell r="L8864" t="str">
            <v>PANAMERICANA SUR KM 9 Y CONDOR NAN SECTOR GUAJALO ALADO DE PETROECUADOR</v>
          </cell>
        </row>
        <row r="8865">
          <cell r="A8865" t="str">
            <v>2490411</v>
          </cell>
          <cell r="B8865">
            <v>506836</v>
          </cell>
          <cell r="C8865" t="str">
            <v>2490411</v>
          </cell>
          <cell r="D8865" t="str">
            <v>MDELIVERY</v>
          </cell>
          <cell r="E8865" t="str">
            <v>DESPACHO</v>
          </cell>
          <cell r="F8865" t="str">
            <v>NORMAL</v>
          </cell>
          <cell r="G8865" t="str">
            <v>FT83095</v>
          </cell>
          <cell r="H8865">
            <v>44957</v>
          </cell>
          <cell r="I8865" t="str">
            <v>ENTREGADO</v>
          </cell>
          <cell r="J8865">
            <v>44958</v>
          </cell>
          <cell r="K8865" t="str">
            <v>MARIANGEL MARTINEZ_LUCIA VINUEZA CIA LTDA</v>
          </cell>
          <cell r="L8865" t="str">
            <v>CUMBAYA Urb Santa Lucia Av Interoceanica Calle G Av Oswaldo Guayasamin Local Lucia ITALIA</v>
          </cell>
        </row>
        <row r="8866">
          <cell r="A8866" t="str">
            <v>2490030</v>
          </cell>
          <cell r="B8866">
            <v>506772</v>
          </cell>
          <cell r="C8866" t="str">
            <v>2490030</v>
          </cell>
          <cell r="D8866" t="str">
            <v>MDELIVERY</v>
          </cell>
          <cell r="E8866" t="str">
            <v>DESPACHO</v>
          </cell>
          <cell r="F8866" t="str">
            <v>NORMAL</v>
          </cell>
          <cell r="G8866" t="str">
            <v>FT83101</v>
          </cell>
          <cell r="H8866">
            <v>44957</v>
          </cell>
          <cell r="I8866" t="str">
            <v>ENTREGADO</v>
          </cell>
          <cell r="J8866">
            <v>44958</v>
          </cell>
          <cell r="K8866" t="str">
            <v>KARINA RIOS_CHICA VERA PEDRO LUIS</v>
          </cell>
          <cell r="L8866" t="str">
            <v>Avenida jose de la cuadra y calle segunda frente al mall del sur entrando por el kiwi dos cuadras a mano derecha</v>
          </cell>
        </row>
        <row r="8867">
          <cell r="A8867" t="str">
            <v>2490031</v>
          </cell>
          <cell r="B8867">
            <v>506773</v>
          </cell>
          <cell r="C8867" t="str">
            <v>2490031</v>
          </cell>
          <cell r="D8867" t="str">
            <v>MDELIVERY</v>
          </cell>
          <cell r="E8867" t="str">
            <v>DESPACHO</v>
          </cell>
          <cell r="F8867" t="str">
            <v>NORMAL</v>
          </cell>
          <cell r="G8867" t="str">
            <v>FT83105</v>
          </cell>
          <cell r="H8867">
            <v>44957</v>
          </cell>
          <cell r="I8867" t="str">
            <v>ENTREGADO</v>
          </cell>
          <cell r="J8867">
            <v>44958</v>
          </cell>
          <cell r="K8867" t="str">
            <v>KARINA RIOS_IBANEZ CANAS ALEX FERNANDO</v>
          </cell>
          <cell r="L8867" t="str">
            <v>Avenida jose de la cuadra y calle segunda frente al mall del sur entrando por el kiwi dos cuadras a mano derecha</v>
          </cell>
        </row>
        <row r="8868">
          <cell r="A8868" t="str">
            <v>2490032</v>
          </cell>
          <cell r="B8868">
            <v>506774</v>
          </cell>
          <cell r="C8868" t="str">
            <v>2490032</v>
          </cell>
          <cell r="D8868" t="str">
            <v>MDELIVERY</v>
          </cell>
          <cell r="E8868" t="str">
            <v>DESPACHO</v>
          </cell>
          <cell r="F8868" t="str">
            <v>NORMAL</v>
          </cell>
          <cell r="G8868" t="str">
            <v>FT83104</v>
          </cell>
          <cell r="H8868">
            <v>44957</v>
          </cell>
          <cell r="I8868" t="str">
            <v>ENTREGADO</v>
          </cell>
          <cell r="J8868">
            <v>44958</v>
          </cell>
          <cell r="K8868" t="str">
            <v>KARINA RIOS_KLEBER ALEXANDER PINELA VARGAS</v>
          </cell>
          <cell r="L8868" t="str">
            <v>Avenida jose de la cuadra y calle segunda frente al mall del sur entrando por el kiwi dos cuadras a mano derecha</v>
          </cell>
        </row>
        <row r="8869">
          <cell r="A8869" t="str">
            <v>2490033</v>
          </cell>
          <cell r="B8869">
            <v>506775</v>
          </cell>
          <cell r="C8869" t="str">
            <v>2490033</v>
          </cell>
          <cell r="D8869" t="str">
            <v>MDELIVERY</v>
          </cell>
          <cell r="E8869" t="str">
            <v>DESPACHO</v>
          </cell>
          <cell r="F8869" t="str">
            <v>NORMAL</v>
          </cell>
          <cell r="G8869" t="str">
            <v>FT83103</v>
          </cell>
          <cell r="H8869">
            <v>44957</v>
          </cell>
          <cell r="I8869" t="str">
            <v>ENTREGADO</v>
          </cell>
          <cell r="J8869">
            <v>44958</v>
          </cell>
          <cell r="K8869" t="str">
            <v>KARINA RIOS_YENNIFER BERNARDA RAMIREZ PUERTAS</v>
          </cell>
          <cell r="L8869" t="str">
            <v>Avenida jose de la cuadra y calle segunda frente al mall del sur entrando por el kiwi dos cuadras a mano derecha</v>
          </cell>
        </row>
        <row r="8870">
          <cell r="A8870" t="str">
            <v>2490034</v>
          </cell>
          <cell r="B8870">
            <v>506776</v>
          </cell>
          <cell r="C8870" t="str">
            <v>2490034</v>
          </cell>
          <cell r="D8870" t="str">
            <v>MDELIVERY</v>
          </cell>
          <cell r="E8870" t="str">
            <v>DESPACHO</v>
          </cell>
          <cell r="F8870" t="str">
            <v>NORMAL</v>
          </cell>
          <cell r="G8870" t="str">
            <v>FT83108</v>
          </cell>
          <cell r="H8870">
            <v>44957</v>
          </cell>
          <cell r="I8870" t="str">
            <v>ENTREGADO</v>
          </cell>
          <cell r="J8870">
            <v>44958</v>
          </cell>
          <cell r="K8870" t="str">
            <v>KARINA RIOS_LUIS JOVANNY VALENCIA RENTERIA</v>
          </cell>
          <cell r="L8870" t="str">
            <v>Avenida jose de la cuadra y calle segunda frente al mall del sur entrando por el kiwi dos cuadras a mano derecha</v>
          </cell>
        </row>
        <row r="8871">
          <cell r="A8871" t="str">
            <v>2490035</v>
          </cell>
          <cell r="B8871">
            <v>506777</v>
          </cell>
          <cell r="C8871" t="str">
            <v>2490035</v>
          </cell>
          <cell r="D8871" t="str">
            <v>MDELIVERY</v>
          </cell>
          <cell r="E8871" t="str">
            <v>DESPACHO</v>
          </cell>
          <cell r="F8871" t="str">
            <v>NORMAL</v>
          </cell>
          <cell r="G8871" t="str">
            <v>FT83106</v>
          </cell>
          <cell r="H8871">
            <v>44957</v>
          </cell>
          <cell r="I8871" t="str">
            <v>ENTREGADO</v>
          </cell>
          <cell r="J8871">
            <v>44958</v>
          </cell>
          <cell r="K8871" t="str">
            <v>KARINA RIOS_FLORES SIBITANGA ANITA DANIELA</v>
          </cell>
          <cell r="L8871" t="str">
            <v>Avenida jose de la cuadra y calle segunda frente al mall del sur entrando por el kiwi dos cuadras a mano derecha</v>
          </cell>
        </row>
        <row r="8872">
          <cell r="A8872" t="str">
            <v>2490036</v>
          </cell>
          <cell r="B8872">
            <v>506778</v>
          </cell>
          <cell r="C8872" t="str">
            <v>2490036</v>
          </cell>
          <cell r="D8872" t="str">
            <v>MDELIVERY</v>
          </cell>
          <cell r="E8872" t="str">
            <v>DESPACHO</v>
          </cell>
          <cell r="F8872" t="str">
            <v>NORMAL</v>
          </cell>
          <cell r="G8872" t="str">
            <v>031080002490036</v>
          </cell>
          <cell r="H8872">
            <v>44957</v>
          </cell>
          <cell r="I8872" t="str">
            <v>ENTREGADO</v>
          </cell>
          <cell r="J8872">
            <v>44958</v>
          </cell>
          <cell r="K8872" t="str">
            <v>DEYSI RAQUEL VILLAMAR SANTILLAN_DEYSI RAQUEL VILLAMAR SANTILLAN</v>
          </cell>
          <cell r="L8872" t="str">
            <v>SALINAS PQA JOSE LUIS TAMAYO DIR CALLE 7 AV 8 Y 9 SL 10 MZ 18 CASA 2PISOS SIN PINTAR CON PORTON VERDE REF CERCA DEL GOBIERNO MUNICIPAL</v>
          </cell>
        </row>
        <row r="8873">
          <cell r="A8873" t="str">
            <v>2490048</v>
          </cell>
          <cell r="B8873">
            <v>506779</v>
          </cell>
          <cell r="C8873" t="str">
            <v>2490048</v>
          </cell>
          <cell r="D8873" t="str">
            <v>MDELIVERY</v>
          </cell>
          <cell r="E8873" t="str">
            <v>DESPACHO</v>
          </cell>
          <cell r="F8873" t="str">
            <v>NORMAL</v>
          </cell>
          <cell r="G8873" t="str">
            <v>031080002490048</v>
          </cell>
          <cell r="H8873">
            <v>44957</v>
          </cell>
          <cell r="I8873" t="str">
            <v>ENTREGADO</v>
          </cell>
          <cell r="J8873">
            <v>44959</v>
          </cell>
          <cell r="K8873" t="str">
            <v>PABLO ISIDRO GUAMA MAINAHUEZ_PABLO ISIDRO GUAMA MAINAHUEZ</v>
          </cell>
          <cell r="L8873" t="str">
            <v>IMBABURA CENTRO DE IBARRA PARROQUIA SAN FRANCISCO CALLE SANCHEZ Y CIFUENTES SN Y COLON REF FRENTE AL MAXIN TRABAJA EN EL ALMACEN POINT TECNOLOGI</v>
          </cell>
        </row>
        <row r="8874">
          <cell r="A8874" t="str">
            <v>2490049</v>
          </cell>
          <cell r="B8874">
            <v>506780</v>
          </cell>
          <cell r="C8874" t="str">
            <v>2490049</v>
          </cell>
          <cell r="D8874" t="str">
            <v>MDELIVERY</v>
          </cell>
          <cell r="E8874" t="str">
            <v>DESPACHO</v>
          </cell>
          <cell r="F8874" t="str">
            <v>NORMAL</v>
          </cell>
          <cell r="G8874" t="str">
            <v>FT83135</v>
          </cell>
          <cell r="H8874">
            <v>44957</v>
          </cell>
          <cell r="I8874" t="str">
            <v>ENTREGADO</v>
          </cell>
          <cell r="J8874">
            <v>44958</v>
          </cell>
          <cell r="K8874" t="str">
            <v>JOSE LUIS VARGAS ALVARADO_JOSE LUIS VARGAS ALVARADO</v>
          </cell>
          <cell r="L8874" t="str">
            <v>GUAYAS SECTOR CISNE 2 CALLE MOCACHE D CASA 608 Y BALZAR CLL 16 CASA DE DOS PISOS CON TERRAZA DE COLOR BLANCO CON PORCELANATO Y PORTON DE GARAGE COLOR DORADO DIAGONAL A LA FARMACIA RED NARANJA AMELIA L</v>
          </cell>
        </row>
        <row r="8875">
          <cell r="A8875" t="str">
            <v>2490050</v>
          </cell>
          <cell r="B8875">
            <v>506781</v>
          </cell>
          <cell r="C8875" t="str">
            <v>2490050</v>
          </cell>
          <cell r="D8875" t="str">
            <v>MDELIVERY</v>
          </cell>
          <cell r="E8875" t="str">
            <v>DESPACHO</v>
          </cell>
          <cell r="F8875" t="str">
            <v>NORMAL</v>
          </cell>
          <cell r="G8875" t="str">
            <v>FT83071</v>
          </cell>
          <cell r="H8875">
            <v>44957</v>
          </cell>
          <cell r="I8875" t="str">
            <v>ENTREGADO</v>
          </cell>
          <cell r="J8875">
            <v>44958</v>
          </cell>
          <cell r="K8875" t="str">
            <v xml:space="preserve">Romel Acurio_ECUASANITAS S A </v>
          </cell>
          <cell r="L8875" t="str">
            <v>PICHINCHA QUITO MARISCAL SUCRE RABIDA N26 71 Y PINTA ECUASANITAS</v>
          </cell>
        </row>
        <row r="8876">
          <cell r="A8876" t="str">
            <v>2490051</v>
          </cell>
          <cell r="B8876">
            <v>506782</v>
          </cell>
          <cell r="C8876" t="str">
            <v>2490051</v>
          </cell>
          <cell r="D8876" t="str">
            <v>MDELIVERY</v>
          </cell>
          <cell r="E8876" t="str">
            <v>DESPACHO</v>
          </cell>
          <cell r="F8876" t="str">
            <v>NORMAL</v>
          </cell>
          <cell r="G8876" t="str">
            <v>FT83097</v>
          </cell>
          <cell r="H8876">
            <v>44957</v>
          </cell>
          <cell r="I8876" t="str">
            <v>ENTREGADO</v>
          </cell>
          <cell r="J8876">
            <v>44958</v>
          </cell>
          <cell r="K8876" t="str">
            <v xml:space="preserve">Patricio Encalada_EDICIONES LEGALES EDLE S A </v>
          </cell>
          <cell r="L8876" t="str">
            <v>Cipreses N 65 149 y los eucaliptos</v>
          </cell>
        </row>
        <row r="8877">
          <cell r="A8877" t="str">
            <v>2490052</v>
          </cell>
          <cell r="B8877">
            <v>506783</v>
          </cell>
          <cell r="C8877" t="str">
            <v>2490052</v>
          </cell>
          <cell r="D8877" t="str">
            <v>MDELIVERY</v>
          </cell>
          <cell r="E8877" t="str">
            <v>DESPACHO</v>
          </cell>
          <cell r="F8877" t="str">
            <v>NORMAL</v>
          </cell>
          <cell r="G8877" t="str">
            <v>FT83136</v>
          </cell>
          <cell r="H8877">
            <v>44957</v>
          </cell>
          <cell r="I8877" t="str">
            <v>ENTREGADO</v>
          </cell>
          <cell r="J8877">
            <v>44958</v>
          </cell>
          <cell r="K8877" t="str">
            <v xml:space="preserve">Matilde Loor_EDICIONES LEGALES EDLE S A </v>
          </cell>
          <cell r="L8877" t="str">
            <v>VILLA ESPANA Madrid Mz 2210 Villa 25</v>
          </cell>
        </row>
        <row r="8878">
          <cell r="A8878" t="str">
            <v>2490053</v>
          </cell>
          <cell r="B8878">
            <v>506784</v>
          </cell>
          <cell r="C8878" t="str">
            <v>2490053</v>
          </cell>
          <cell r="D8878" t="str">
            <v>MDELIVERY</v>
          </cell>
          <cell r="E8878" t="str">
            <v>DESPACHO</v>
          </cell>
          <cell r="F8878" t="str">
            <v>NORMAL</v>
          </cell>
          <cell r="G8878" t="str">
            <v>FT83093</v>
          </cell>
          <cell r="H8878">
            <v>44957</v>
          </cell>
          <cell r="I8878" t="str">
            <v>ENTREGADO</v>
          </cell>
          <cell r="J8878">
            <v>44958</v>
          </cell>
          <cell r="K8878" t="str">
            <v xml:space="preserve">Alexandra Cepeda Gabriela Vega_ PEREZ BUSTAMANTE Y PONCE ABOGADOS CIA LTDA </v>
          </cell>
          <cell r="L8878" t="str">
            <v xml:space="preserve">Republica de el Salvador n36 140 edificio mansion blanca y Naciones Unidas junto al hotel Sheraton </v>
          </cell>
        </row>
        <row r="8879">
          <cell r="A8879" t="str">
            <v>2490054</v>
          </cell>
          <cell r="B8879">
            <v>506785</v>
          </cell>
          <cell r="C8879" t="str">
            <v>2490054</v>
          </cell>
          <cell r="D8879" t="str">
            <v>MDELIVERY</v>
          </cell>
          <cell r="E8879" t="str">
            <v>DESPACHO</v>
          </cell>
          <cell r="F8879" t="str">
            <v>NORMAL</v>
          </cell>
          <cell r="G8879" t="str">
            <v>FT83074</v>
          </cell>
          <cell r="H8879">
            <v>44957</v>
          </cell>
          <cell r="I8879" t="str">
            <v>ENTREGADO</v>
          </cell>
          <cell r="J8879">
            <v>44958</v>
          </cell>
          <cell r="K8879" t="str">
            <v>PABLO BECERRA_PB Y A COMERCIO INDUSTRIAL CIA LTDA</v>
          </cell>
          <cell r="L8879" t="str">
            <v>PICHINCHA QUITO CUMBAYA AV PAMPITE N254 Y CARLOS CHACON Escuela PB Y A</v>
          </cell>
        </row>
        <row r="8880">
          <cell r="A8880" t="str">
            <v>2490055</v>
          </cell>
          <cell r="B8880">
            <v>506786</v>
          </cell>
          <cell r="C8880" t="str">
            <v>2490055</v>
          </cell>
          <cell r="D8880" t="str">
            <v>MDELIVERY</v>
          </cell>
          <cell r="E8880" t="str">
            <v>DESPACHO</v>
          </cell>
          <cell r="F8880" t="str">
            <v>NORMAL</v>
          </cell>
          <cell r="G8880" t="str">
            <v>IC6144</v>
          </cell>
          <cell r="H8880">
            <v>44957</v>
          </cell>
          <cell r="I8880" t="str">
            <v>ENTREGADO</v>
          </cell>
          <cell r="J8880">
            <v>44958</v>
          </cell>
          <cell r="K8880" t="str">
            <v xml:space="preserve">Lucia Alvear O _ALMACENES JUAN ELJURI CIA LTDA </v>
          </cell>
          <cell r="L8880" t="str">
            <v>AZUAY CUENCA Dir Ave Gil Ramirez Davalos 5 32 y Armenillas Cuenca Ecuador</v>
          </cell>
        </row>
        <row r="8881">
          <cell r="A8881" t="str">
            <v>2490073</v>
          </cell>
          <cell r="B8881">
            <v>506787</v>
          </cell>
          <cell r="C8881" t="str">
            <v>2490073</v>
          </cell>
          <cell r="D8881" t="str">
            <v>MDELIVERY</v>
          </cell>
          <cell r="E8881" t="str">
            <v>DESPACHO</v>
          </cell>
          <cell r="F8881" t="str">
            <v>NORMAL</v>
          </cell>
          <cell r="G8881" t="str">
            <v>FT83094</v>
          </cell>
          <cell r="H8881">
            <v>44957</v>
          </cell>
          <cell r="I8881" t="str">
            <v>ENTREGADO</v>
          </cell>
          <cell r="J8881">
            <v>44958</v>
          </cell>
          <cell r="K8881" t="str">
            <v>PAULINA LARA_VITA ALIMENTOS C A</v>
          </cell>
          <cell r="L8881" t="str">
            <v>CALLE PEDRO PINTO Y VIA NAPO SECTOR LULUNCOTO</v>
          </cell>
        </row>
        <row r="8882">
          <cell r="A8882" t="str">
            <v>2490074</v>
          </cell>
          <cell r="B8882">
            <v>506788</v>
          </cell>
          <cell r="C8882" t="str">
            <v>2490074</v>
          </cell>
          <cell r="D8882" t="str">
            <v>MDELIVERY</v>
          </cell>
          <cell r="E8882" t="str">
            <v>DESPACHO</v>
          </cell>
          <cell r="F8882" t="str">
            <v>NORMAL</v>
          </cell>
          <cell r="G8882" t="str">
            <v>031080002490074</v>
          </cell>
          <cell r="H8882">
            <v>44957</v>
          </cell>
          <cell r="I8882" t="str">
            <v>ENTREGADO</v>
          </cell>
          <cell r="J8882">
            <v>44959</v>
          </cell>
          <cell r="K8882" t="str">
            <v>Mariana Macias_DIRECCION EMPRESARIAL S A DIRECSA</v>
          </cell>
          <cell r="L8882" t="str">
            <v>Barrio la ensenadita calle 4ta tras casa cuna</v>
          </cell>
        </row>
        <row r="8883">
          <cell r="A8883" t="str">
            <v>2490075</v>
          </cell>
          <cell r="B8883">
            <v>506789</v>
          </cell>
          <cell r="C8883" t="str">
            <v>2490075</v>
          </cell>
          <cell r="D8883" t="str">
            <v>MDELIVERY</v>
          </cell>
          <cell r="E8883" t="str">
            <v>DESPACHO</v>
          </cell>
          <cell r="F8883" t="str">
            <v>NORMAL</v>
          </cell>
          <cell r="G8883" t="str">
            <v>FT83114</v>
          </cell>
          <cell r="H8883">
            <v>44957</v>
          </cell>
          <cell r="I8883" t="str">
            <v>ENTREGADO</v>
          </cell>
          <cell r="J8883">
            <v>44958</v>
          </cell>
          <cell r="K8883" t="str">
            <v>Lila Arellano_WILMER DAMIAN CALDERON MOREIRA</v>
          </cell>
          <cell r="L8883" t="str">
            <v>Calle 44 ava entre calle O y calle P Batallon del suburbio Alfrente esta la tienda Genesys</v>
          </cell>
        </row>
        <row r="8884">
          <cell r="A8884" t="str">
            <v>2490076</v>
          </cell>
          <cell r="B8884">
            <v>506790</v>
          </cell>
          <cell r="C8884" t="str">
            <v>2490076</v>
          </cell>
          <cell r="D8884" t="str">
            <v>MDELIVERY</v>
          </cell>
          <cell r="E8884" t="str">
            <v>DESPACHO</v>
          </cell>
          <cell r="F8884" t="str">
            <v>NORMAL</v>
          </cell>
          <cell r="G8884" t="str">
            <v>FT83127</v>
          </cell>
          <cell r="H8884">
            <v>44957</v>
          </cell>
          <cell r="I8884" t="str">
            <v>ENTREGADO</v>
          </cell>
          <cell r="J8884">
            <v>44958</v>
          </cell>
          <cell r="K8884" t="str">
            <v>Marjorie Chamba SHIRMA MANJARREZ_COMITE DE EMPRESA DE LOS TRABAJADORES DE CONTECON</v>
          </cell>
          <cell r="L8884" t="str">
            <v xml:space="preserve">Av 25 e julio diagonal a la primax Complejo de Ingenieros civiles del Guayas referencia pared y porton naranja </v>
          </cell>
        </row>
        <row r="8885">
          <cell r="A8885" t="str">
            <v>2490128</v>
          </cell>
          <cell r="B8885">
            <v>506791</v>
          </cell>
          <cell r="C8885" t="str">
            <v>2490128</v>
          </cell>
          <cell r="D8885" t="str">
            <v>MDELIVERY</v>
          </cell>
          <cell r="E8885" t="str">
            <v>DESPACHO</v>
          </cell>
          <cell r="F8885" t="str">
            <v>NORMAL</v>
          </cell>
          <cell r="G8885" t="str">
            <v>FT83067</v>
          </cell>
          <cell r="H8885">
            <v>44957</v>
          </cell>
          <cell r="I8885" t="str">
            <v>ENTREGADO</v>
          </cell>
          <cell r="J8885">
            <v>44958</v>
          </cell>
          <cell r="K8885" t="str">
            <v xml:space="preserve">GABRIELA GALVEZ_BAKELSECUADOR S A </v>
          </cell>
          <cell r="L8885" t="str">
            <v>PICHINCHA QUITO PASAJE MONCAYOPASAJE MONCAYO SN Y MANUEL BURBANOY MANUEL BURBANO pifo oficinas bakels</v>
          </cell>
        </row>
        <row r="8886">
          <cell r="A8886" t="str">
            <v>2490184</v>
          </cell>
          <cell r="B8886">
            <v>506792</v>
          </cell>
          <cell r="C8886" t="str">
            <v>2490184</v>
          </cell>
          <cell r="D8886" t="str">
            <v>MDELIVERY</v>
          </cell>
          <cell r="E8886" t="str">
            <v>DESPACHO</v>
          </cell>
          <cell r="F8886" t="str">
            <v>NORMAL</v>
          </cell>
          <cell r="G8886" t="str">
            <v>FT83081</v>
          </cell>
          <cell r="H8886">
            <v>44957</v>
          </cell>
          <cell r="I8886" t="str">
            <v>ENTREGADO</v>
          </cell>
          <cell r="J8886">
            <v>44958</v>
          </cell>
          <cell r="K8886" t="str">
            <v xml:space="preserve">MARCO COELLO_IDEAL ALAMBREC S A </v>
          </cell>
          <cell r="L8886" t="str">
            <v>DX CALLE S60 E3 423 Y CLL E3E SCTR PARQUE INDUSTRIA L EN LA PANASUR FRTE A NOVA CERO TRAS DE LA FBCA DE ETERNI</v>
          </cell>
        </row>
        <row r="8887">
          <cell r="A8887" t="str">
            <v>2490224</v>
          </cell>
          <cell r="B8887">
            <v>506793</v>
          </cell>
          <cell r="C8887" t="str">
            <v>2490224</v>
          </cell>
          <cell r="D8887" t="str">
            <v>MDELIVERY</v>
          </cell>
          <cell r="E8887" t="str">
            <v>DESPACHO</v>
          </cell>
          <cell r="F8887" t="str">
            <v>NORMAL</v>
          </cell>
          <cell r="G8887" t="str">
            <v>FT83096</v>
          </cell>
          <cell r="H8887">
            <v>44957</v>
          </cell>
          <cell r="I8887" t="str">
            <v>ENTREGADO</v>
          </cell>
          <cell r="J8887">
            <v>44958</v>
          </cell>
          <cell r="K8887" t="str">
            <v>ALEX PILLAJO ESPIN o MONICA REINOSO_BANCO DEL PACIFICO</v>
          </cell>
          <cell r="L8887" t="str">
            <v xml:space="preserve"> AVENIDA EL BOSQUE CENTRO COMERCIAL EL BOSQUE COCHAPAMBA LOCAL AGENCIA BANCO DEL PACIFICO PISO 2 AREA SERVICIOS BANCARIOS FRENTE AL LOCAL MARTINAIZING </v>
          </cell>
        </row>
        <row r="8888">
          <cell r="A8888" t="str">
            <v>2490056</v>
          </cell>
          <cell r="B8888">
            <v>506743</v>
          </cell>
          <cell r="C8888" t="str">
            <v>2490056</v>
          </cell>
          <cell r="D8888" t="str">
            <v>MDELIVERY</v>
          </cell>
          <cell r="E8888" t="str">
            <v>DESPACHO</v>
          </cell>
          <cell r="F8888" t="str">
            <v>EXPRESS</v>
          </cell>
          <cell r="G8888" t="str">
            <v>FT83139</v>
          </cell>
          <cell r="H8888">
            <v>44957</v>
          </cell>
          <cell r="I8888" t="str">
            <v>ENTREGADO</v>
          </cell>
          <cell r="J8888">
            <v>44958</v>
          </cell>
          <cell r="K8888" t="str">
            <v>Rene Giovany Gongora_BANCO DE LA PRODUCCION S A PRODUBANCO</v>
          </cell>
          <cell r="L8888" t="str">
            <v>Av Simon Bolivar y Via a Nayon Centro Corporativo Ekopark Torre 1 PRODUBANCO</v>
          </cell>
        </row>
        <row r="8889">
          <cell r="A8889" t="str">
            <v>9685</v>
          </cell>
          <cell r="B8889">
            <v>506742</v>
          </cell>
          <cell r="C8889" t="str">
            <v>9685</v>
          </cell>
          <cell r="D8889" t="str">
            <v>DEGSO</v>
          </cell>
          <cell r="E8889" t="str">
            <v>DESPACHO</v>
          </cell>
          <cell r="F8889" t="str">
            <v>NORMAL</v>
          </cell>
          <cell r="G8889" t="str">
            <v>FT83233</v>
          </cell>
          <cell r="H8889">
            <v>44957</v>
          </cell>
          <cell r="I8889" t="str">
            <v>ENTREGADO</v>
          </cell>
          <cell r="J8889">
            <v>44958</v>
          </cell>
          <cell r="K8889" t="str">
            <v>SEDEMI S.C.C.</v>
          </cell>
          <cell r="L8889" t="str">
            <v>DIRECCION:VIA SANGOLQUI AMAGUANA KM 4 ½ EL CARMEN LOTE 4 ? ATENCION CARLOS VACA - TELF 2093992</v>
          </cell>
        </row>
        <row r="8890">
          <cell r="A8890" t="str">
            <v>9682</v>
          </cell>
          <cell r="B8890">
            <v>506740</v>
          </cell>
          <cell r="C8890" t="str">
            <v>9682</v>
          </cell>
          <cell r="D8890" t="str">
            <v>DEGSO</v>
          </cell>
          <cell r="E8890" t="str">
            <v>DESPACHO</v>
          </cell>
          <cell r="F8890" t="str">
            <v>NORMAL</v>
          </cell>
          <cell r="G8890" t="str">
            <v>FT83232</v>
          </cell>
          <cell r="H8890">
            <v>44957</v>
          </cell>
          <cell r="I8890" t="str">
            <v>ENTREGADO</v>
          </cell>
          <cell r="J8890">
            <v>44958</v>
          </cell>
          <cell r="K8890" t="str">
            <v>HOSPITAL-METROPOLITANO S.A.S.</v>
          </cell>
          <cell r="L8890" t="str">
            <v>DIRECCION: AV. MARIANA DE JESUS S/N Y NICOLAS ARTETA - ATENCION  SR. ALEX TUFINO O ROBERTO VASQUEZ  (SI TIENEN PROBLEMAS AVISAR A GABRIELA ROMERO 0988122050).</v>
          </cell>
        </row>
        <row r="8891">
          <cell r="A8891" t="str">
            <v>4877653</v>
          </cell>
          <cell r="B8891">
            <v>506733</v>
          </cell>
          <cell r="C8891" t="str">
            <v>4877653</v>
          </cell>
          <cell r="D8891" t="str">
            <v>MDELIVERY</v>
          </cell>
          <cell r="E8891" t="str">
            <v>DESPACHO</v>
          </cell>
          <cell r="F8891" t="str">
            <v>NORMAL</v>
          </cell>
          <cell r="G8891" t="str">
            <v>031080004877653</v>
          </cell>
          <cell r="H8891">
            <v>44957</v>
          </cell>
          <cell r="I8891" t="str">
            <v>ENTREGADO</v>
          </cell>
          <cell r="J8891">
            <v>44958</v>
          </cell>
          <cell r="K8891" t="str">
            <v>BERTHA ELIZABETH GOMEZ MONTALVO</v>
          </cell>
          <cell r="L8891" t="str">
            <v>AZOGUES CALLE RUBEN ANTONIO NEIRA  SN  AV 24 DE MAYO</v>
          </cell>
        </row>
        <row r="8892">
          <cell r="A8892" t="str">
            <v>5338</v>
          </cell>
          <cell r="B8892">
            <v>506734</v>
          </cell>
          <cell r="C8892" t="str">
            <v>5338</v>
          </cell>
          <cell r="D8892" t="str">
            <v>MDELIVERY</v>
          </cell>
          <cell r="E8892" t="str">
            <v>DESPACHO</v>
          </cell>
          <cell r="F8892" t="str">
            <v>NORMAL</v>
          </cell>
          <cell r="G8892" t="str">
            <v>FT83130</v>
          </cell>
          <cell r="H8892">
            <v>44957</v>
          </cell>
          <cell r="I8892" t="str">
            <v>ENTREGADO</v>
          </cell>
          <cell r="J8892">
            <v>44958</v>
          </cell>
          <cell r="K8892" t="str">
            <v>JUAN SEGUNDO VELEZ RUIZ</v>
          </cell>
          <cell r="L8892" t="str">
            <v>TARQUI VIA DAULE  KM 5 Y MEDIO</v>
          </cell>
        </row>
        <row r="8893">
          <cell r="A8893" t="str">
            <v>9145</v>
          </cell>
          <cell r="B8893">
            <v>506735</v>
          </cell>
          <cell r="C8893" t="str">
            <v>9145</v>
          </cell>
          <cell r="D8893" t="str">
            <v>MDELIVERY</v>
          </cell>
          <cell r="E8893" t="str">
            <v>DESPACHO</v>
          </cell>
          <cell r="F8893" t="str">
            <v>NORMAL</v>
          </cell>
          <cell r="G8893" t="str">
            <v>031080000009145</v>
          </cell>
          <cell r="H8893">
            <v>44957</v>
          </cell>
          <cell r="I8893" t="str">
            <v>ENTREGADO</v>
          </cell>
          <cell r="J8893">
            <v>44960</v>
          </cell>
          <cell r="K8893" t="str">
            <v>ALBERTO LORENZO ORTEGA PANCHANA</v>
          </cell>
          <cell r="L8893" t="str">
            <v>TRES POSTES AV 10 DE AGOSTO  SN  Y SANTA ANA</v>
          </cell>
        </row>
        <row r="8894">
          <cell r="A8894" t="str">
            <v>4877032</v>
          </cell>
          <cell r="B8894">
            <v>506736</v>
          </cell>
          <cell r="C8894" t="str">
            <v>4877032</v>
          </cell>
          <cell r="D8894" t="str">
            <v>MDELIVERY</v>
          </cell>
          <cell r="E8894" t="str">
            <v>DESPACHO</v>
          </cell>
          <cell r="F8894" t="str">
            <v>DERIVADO PICK UP</v>
          </cell>
          <cell r="G8894" t="str">
            <v>031080004877032</v>
          </cell>
          <cell r="H8894">
            <v>44957</v>
          </cell>
          <cell r="I8894" t="str">
            <v>ENTREGADO</v>
          </cell>
          <cell r="J8894">
            <v>44958</v>
          </cell>
          <cell r="K8894" t="str">
            <v>SANCHEZ JARAMILLO JOHN JAIRO</v>
          </cell>
          <cell r="L8894" t="str">
            <v>OFICINA TRAMACO AMERICA</v>
          </cell>
        </row>
        <row r="8895">
          <cell r="A8895" t="str">
            <v>4878230</v>
          </cell>
          <cell r="B8895">
            <v>506737</v>
          </cell>
          <cell r="C8895" t="str">
            <v>4878230</v>
          </cell>
          <cell r="D8895" t="str">
            <v>MDELIVERY</v>
          </cell>
          <cell r="E8895" t="str">
            <v>DESPACHO</v>
          </cell>
          <cell r="F8895" t="str">
            <v>NORMAL</v>
          </cell>
          <cell r="G8895" t="str">
            <v>FT83086</v>
          </cell>
          <cell r="H8895">
            <v>44957</v>
          </cell>
          <cell r="I8895" t="str">
            <v>ENTREGADO</v>
          </cell>
          <cell r="J8895">
            <v>44958</v>
          </cell>
          <cell r="K8895" t="str">
            <v>ANA LUCIA SANGO AIMACANA</v>
          </cell>
          <cell r="L8895" t="str">
            <v>TUMBACO CALLE LA CERAMICA S6 14</v>
          </cell>
        </row>
        <row r="8896">
          <cell r="A8896" t="str">
            <v>4878313</v>
          </cell>
          <cell r="B8896">
            <v>506738</v>
          </cell>
          <cell r="C8896" t="str">
            <v>4878313</v>
          </cell>
          <cell r="D8896" t="str">
            <v>MDELIVERY</v>
          </cell>
          <cell r="E8896" t="str">
            <v>DESPACHO</v>
          </cell>
          <cell r="F8896" t="str">
            <v>NORMAL</v>
          </cell>
          <cell r="G8896" t="str">
            <v>FT83078</v>
          </cell>
          <cell r="H8896">
            <v>44957</v>
          </cell>
          <cell r="I8896" t="str">
            <v>ENTREGADO</v>
          </cell>
          <cell r="J8896">
            <v>44958</v>
          </cell>
          <cell r="K8896" t="str">
            <v>ESTEBAN ANDRES CORONEL ROSAS</v>
          </cell>
          <cell r="L8896" t="str">
            <v>COMITE DE PUEBLO AV GALO PLAZA LASSO E1 75 CALLE DE LOS CEDROS</v>
          </cell>
        </row>
        <row r="8897">
          <cell r="A8897" t="str">
            <v>17935</v>
          </cell>
          <cell r="B8897">
            <v>506686</v>
          </cell>
          <cell r="C8897" t="str">
            <v>17935</v>
          </cell>
          <cell r="D8897" t="str">
            <v>MDELIVERY</v>
          </cell>
          <cell r="E8897" t="str">
            <v>DESPACHO</v>
          </cell>
          <cell r="F8897" t="str">
            <v>DERIVADO PICK UP</v>
          </cell>
          <cell r="G8897" t="str">
            <v>031080000017935</v>
          </cell>
          <cell r="H8897">
            <v>44957</v>
          </cell>
          <cell r="I8897" t="str">
            <v>ENTREGADO</v>
          </cell>
          <cell r="J8897">
            <v>44958</v>
          </cell>
          <cell r="K8897" t="str">
            <v>ERICKA SAMANTHA REYES PLUA</v>
          </cell>
          <cell r="L8897" t="str">
            <v>OFICINA TRAMACO SAN MARINO</v>
          </cell>
        </row>
        <row r="8898">
          <cell r="A8898" t="str">
            <v>17957</v>
          </cell>
          <cell r="B8898">
            <v>506687</v>
          </cell>
          <cell r="C8898" t="str">
            <v>17957</v>
          </cell>
          <cell r="D8898" t="str">
            <v>MDELIVERY</v>
          </cell>
          <cell r="E8898" t="str">
            <v>DESPACHO</v>
          </cell>
          <cell r="F8898" t="str">
            <v>NORMAL</v>
          </cell>
          <cell r="G8898" t="str">
            <v>FT83267</v>
          </cell>
          <cell r="H8898">
            <v>44957</v>
          </cell>
          <cell r="I8898" t="str">
            <v>ENTREGADO</v>
          </cell>
          <cell r="J8898">
            <v>44958</v>
          </cell>
          <cell r="K8898" t="str">
            <v>LUIS ANTONIO  ZAVALA ANCHUNDIA</v>
          </cell>
          <cell r="L8898" t="str">
            <v>SAMBORONDON  AV SAMBORONDON   SN</v>
          </cell>
        </row>
        <row r="8899">
          <cell r="A8899" t="str">
            <v>17975</v>
          </cell>
          <cell r="B8899">
            <v>506688</v>
          </cell>
          <cell r="C8899" t="str">
            <v>17975</v>
          </cell>
          <cell r="D8899" t="str">
            <v>MDELIVERY</v>
          </cell>
          <cell r="E8899" t="str">
            <v>DESPACHO</v>
          </cell>
          <cell r="F8899" t="str">
            <v>NORMAL</v>
          </cell>
          <cell r="G8899" t="str">
            <v>FT83117</v>
          </cell>
          <cell r="H8899">
            <v>44957</v>
          </cell>
          <cell r="I8899" t="str">
            <v>ENTREGADO</v>
          </cell>
          <cell r="J8899">
            <v>44958</v>
          </cell>
          <cell r="K8899" t="str">
            <v>GENESIS LISBETH CEDENO MEDINA</v>
          </cell>
          <cell r="L8899" t="str">
            <v>TARQUI COOP PANCHO JACOME  MZ 4827 SL 27</v>
          </cell>
        </row>
        <row r="8900">
          <cell r="A8900" t="str">
            <v>17986</v>
          </cell>
          <cell r="B8900">
            <v>506689</v>
          </cell>
          <cell r="C8900" t="str">
            <v>17986</v>
          </cell>
          <cell r="D8900" t="str">
            <v>MDELIVERY</v>
          </cell>
          <cell r="E8900" t="str">
            <v>DESPACHO</v>
          </cell>
          <cell r="F8900" t="str">
            <v>NORMAL</v>
          </cell>
          <cell r="G8900" t="str">
            <v>FT83138</v>
          </cell>
          <cell r="H8900">
            <v>44957</v>
          </cell>
          <cell r="I8900" t="str">
            <v>ENTREGADO</v>
          </cell>
          <cell r="J8900">
            <v>44958</v>
          </cell>
          <cell r="K8900" t="str">
            <v>JOSELIN MILENIA IGLESIAS MORAN</v>
          </cell>
          <cell r="L8900" t="str">
            <v>LETAMENDI COOP ESMERALDA LIBRE CALLE 4TA  MZ O17 SL 28</v>
          </cell>
        </row>
        <row r="8901">
          <cell r="A8901" t="str">
            <v>17999</v>
          </cell>
          <cell r="B8901">
            <v>506690</v>
          </cell>
          <cell r="C8901" t="str">
            <v>17999</v>
          </cell>
          <cell r="D8901" t="str">
            <v>MDELIVERY</v>
          </cell>
          <cell r="E8901" t="str">
            <v>DESPACHO</v>
          </cell>
          <cell r="F8901" t="str">
            <v>NORMAL</v>
          </cell>
          <cell r="G8901" t="str">
            <v>031080000017999</v>
          </cell>
          <cell r="H8901">
            <v>44957</v>
          </cell>
          <cell r="I8901" t="str">
            <v>ENTREGADO</v>
          </cell>
          <cell r="J8901">
            <v>44964</v>
          </cell>
          <cell r="K8901" t="str">
            <v>ANDREA MERCEDES  CEDENO NAVARRETE</v>
          </cell>
          <cell r="L8901" t="str">
            <v>SANTO DOMINGO DE LOS COLORADOS VIA QUEVEDO  KM 6 Y MEDIO</v>
          </cell>
        </row>
        <row r="8902">
          <cell r="A8902" t="str">
            <v>18016</v>
          </cell>
          <cell r="B8902">
            <v>506691</v>
          </cell>
          <cell r="C8902" t="str">
            <v>18016</v>
          </cell>
          <cell r="D8902" t="str">
            <v>MDELIVERY</v>
          </cell>
          <cell r="E8902" t="str">
            <v>DESPACHO</v>
          </cell>
          <cell r="F8902" t="str">
            <v>NORMAL</v>
          </cell>
          <cell r="G8902" t="str">
            <v>FT83125</v>
          </cell>
          <cell r="H8902">
            <v>44957</v>
          </cell>
          <cell r="I8902" t="str">
            <v>ENTREGADO</v>
          </cell>
          <cell r="J8902">
            <v>44958</v>
          </cell>
          <cell r="K8902" t="str">
            <v>DARLYN DAVID GARCIA CARDENAS</v>
          </cell>
          <cell r="L8902" t="str">
            <v>BOLIVAR SAGRARIO CALLE 16  904  ENTRE BRASIL Y CUENCA</v>
          </cell>
        </row>
        <row r="8903">
          <cell r="A8903" t="str">
            <v>18327</v>
          </cell>
          <cell r="B8903">
            <v>506692</v>
          </cell>
          <cell r="C8903" t="str">
            <v>18327</v>
          </cell>
          <cell r="D8903" t="str">
            <v>MDELIVERY</v>
          </cell>
          <cell r="E8903" t="str">
            <v>DESPACHO</v>
          </cell>
          <cell r="F8903" t="str">
            <v>NORMAL</v>
          </cell>
          <cell r="G8903" t="str">
            <v>FT83084</v>
          </cell>
          <cell r="H8903">
            <v>44957</v>
          </cell>
          <cell r="I8903" t="str">
            <v>ENTREGADO</v>
          </cell>
          <cell r="J8903">
            <v>44959</v>
          </cell>
          <cell r="K8903" t="str">
            <v>CALEB SEGUNDO VALLADARES MUNOZ</v>
          </cell>
          <cell r="L8903" t="str">
            <v>COMITE DEL PUEBLO AV LA BOTA  SN  Y JESUS GUALAVISI</v>
          </cell>
        </row>
        <row r="8904">
          <cell r="A8904" t="str">
            <v>18333</v>
          </cell>
          <cell r="B8904">
            <v>506693</v>
          </cell>
          <cell r="C8904" t="str">
            <v>18333</v>
          </cell>
          <cell r="D8904" t="str">
            <v>MDELIVERY</v>
          </cell>
          <cell r="E8904" t="str">
            <v>DESPACHO</v>
          </cell>
          <cell r="F8904" t="str">
            <v>NORMAL</v>
          </cell>
          <cell r="G8904" t="str">
            <v>FT83122</v>
          </cell>
          <cell r="H8904">
            <v>44957</v>
          </cell>
          <cell r="I8904" t="str">
            <v>ENTREGADO</v>
          </cell>
          <cell r="J8904">
            <v>44958</v>
          </cell>
          <cell r="K8904" t="str">
            <v>JEAN CARLOS VERA VERA</v>
          </cell>
          <cell r="L8904" t="str">
            <v>TARQUI  CDLA GUAYACANES ETAPA 2 MZ 103 VILLA 11</v>
          </cell>
        </row>
        <row r="8905">
          <cell r="A8905" t="str">
            <v>18370</v>
          </cell>
          <cell r="B8905">
            <v>506694</v>
          </cell>
          <cell r="C8905" t="str">
            <v>18370</v>
          </cell>
          <cell r="D8905" t="str">
            <v>MDELIVERY</v>
          </cell>
          <cell r="E8905" t="str">
            <v>DESPACHO</v>
          </cell>
          <cell r="F8905" t="str">
            <v>NORMAL</v>
          </cell>
          <cell r="G8905" t="str">
            <v>031080000018370</v>
          </cell>
          <cell r="H8905">
            <v>44957</v>
          </cell>
          <cell r="I8905" t="str">
            <v>ENTREGADO</v>
          </cell>
          <cell r="J8905">
            <v>44958</v>
          </cell>
          <cell r="K8905" t="str">
            <v>CHRISTIAN ALBERTO  ALCIVAR NAVARRETE</v>
          </cell>
          <cell r="L8905" t="str">
            <v>LA AURORA AV LEON FEBRES CORDERO  SN</v>
          </cell>
        </row>
        <row r="8906">
          <cell r="A8906" t="str">
            <v>18374</v>
          </cell>
          <cell r="B8906">
            <v>506695</v>
          </cell>
          <cell r="C8906" t="str">
            <v>18374</v>
          </cell>
          <cell r="D8906" t="str">
            <v>MDELIVERY</v>
          </cell>
          <cell r="E8906" t="str">
            <v>DESPACHO</v>
          </cell>
          <cell r="F8906" t="str">
            <v>NORMAL</v>
          </cell>
          <cell r="G8906" t="str">
            <v>031080000018374</v>
          </cell>
          <cell r="H8906">
            <v>44957</v>
          </cell>
          <cell r="I8906" t="str">
            <v>ENTREGADO</v>
          </cell>
          <cell r="J8906">
            <v>44959</v>
          </cell>
          <cell r="K8906" t="str">
            <v>YURI EFREN MARTINEZ PINEDA</v>
          </cell>
          <cell r="L8906" t="str">
            <v>LOJA  AV SALVADOR BUSTAMANTE  SN  Y GUAYAQUIL</v>
          </cell>
        </row>
        <row r="8907">
          <cell r="A8907" t="str">
            <v>18583</v>
          </cell>
          <cell r="B8907">
            <v>506696</v>
          </cell>
          <cell r="C8907" t="str">
            <v>18583</v>
          </cell>
          <cell r="D8907" t="str">
            <v>MDELIVERY</v>
          </cell>
          <cell r="E8907" t="str">
            <v>DESPACHO</v>
          </cell>
          <cell r="F8907" t="str">
            <v>NORMAL</v>
          </cell>
          <cell r="G8907" t="str">
            <v>031080000018583</v>
          </cell>
          <cell r="H8907">
            <v>44957</v>
          </cell>
          <cell r="I8907" t="str">
            <v>ENTREGADO</v>
          </cell>
          <cell r="J8907">
            <v>44958</v>
          </cell>
          <cell r="K8907" t="str">
            <v>JORGE ANIBAL ZAMBRANO SIMBANA</v>
          </cell>
          <cell r="L8907" t="str">
            <v>ESMERALDAS  CALLE 26 DE JULIO  SN  Y MANABI</v>
          </cell>
        </row>
        <row r="8908">
          <cell r="A8908" t="str">
            <v>18593</v>
          </cell>
          <cell r="B8908">
            <v>506697</v>
          </cell>
          <cell r="C8908" t="str">
            <v>18593</v>
          </cell>
          <cell r="D8908" t="str">
            <v>MDELIVERY</v>
          </cell>
          <cell r="E8908" t="str">
            <v>DESPACHO</v>
          </cell>
          <cell r="F8908" t="str">
            <v>NORMAL</v>
          </cell>
          <cell r="G8908" t="str">
            <v>031080000018593</v>
          </cell>
          <cell r="H8908">
            <v>44957</v>
          </cell>
          <cell r="I8908" t="str">
            <v>ENTREGADO</v>
          </cell>
          <cell r="J8908">
            <v>44958</v>
          </cell>
          <cell r="K8908" t="str">
            <v>KEVIN ESTEBAN  CAZAR VILLAMIL</v>
          </cell>
          <cell r="L8908" t="str">
            <v>CARANQUI CALLE SUCRE  21103  Y CALLE TOBIAS MENA</v>
          </cell>
        </row>
        <row r="8909">
          <cell r="A8909" t="str">
            <v>18594</v>
          </cell>
          <cell r="B8909">
            <v>506698</v>
          </cell>
          <cell r="C8909" t="str">
            <v>18594</v>
          </cell>
          <cell r="D8909" t="str">
            <v>MDELIVERY</v>
          </cell>
          <cell r="E8909" t="str">
            <v>DESPACHO</v>
          </cell>
          <cell r="F8909" t="str">
            <v>NORMAL</v>
          </cell>
          <cell r="G8909" t="str">
            <v>031080000018594</v>
          </cell>
          <cell r="H8909">
            <v>44957</v>
          </cell>
          <cell r="I8909" t="str">
            <v>ENTREGADO</v>
          </cell>
          <cell r="J8909">
            <v>44959</v>
          </cell>
          <cell r="K8909" t="str">
            <v>ANTHONY JUNIOR CEDENO GANCHOZO</v>
          </cell>
          <cell r="L8909" t="str">
            <v>ELOY ALFARO   CALLE D  SN  Y VIA MANTA MONTECRISTI</v>
          </cell>
        </row>
        <row r="8910">
          <cell r="A8910" t="str">
            <v>18596</v>
          </cell>
          <cell r="B8910">
            <v>506699</v>
          </cell>
          <cell r="C8910" t="str">
            <v>18596</v>
          </cell>
          <cell r="D8910" t="str">
            <v>MDELIVERY</v>
          </cell>
          <cell r="E8910" t="str">
            <v>DESPACHO</v>
          </cell>
          <cell r="F8910" t="str">
            <v>NORMAL</v>
          </cell>
          <cell r="G8910" t="str">
            <v>IC6150</v>
          </cell>
          <cell r="H8910">
            <v>44957</v>
          </cell>
          <cell r="I8910" t="str">
            <v>ENTREGADO</v>
          </cell>
          <cell r="J8910">
            <v>44959</v>
          </cell>
          <cell r="K8910" t="str">
            <v>LUIS FERNANDO BACULIMA PAREDES</v>
          </cell>
          <cell r="L8910" t="str">
            <v>BANIOS AV LOJA  SN  Y PUERTO DE PALOS</v>
          </cell>
        </row>
        <row r="8911">
          <cell r="A8911" t="str">
            <v>18602</v>
          </cell>
          <cell r="B8911">
            <v>506700</v>
          </cell>
          <cell r="C8911" t="str">
            <v>18602</v>
          </cell>
          <cell r="D8911" t="str">
            <v>MDELIVERY</v>
          </cell>
          <cell r="E8911" t="str">
            <v>DESPACHO</v>
          </cell>
          <cell r="F8911" t="str">
            <v>DERIVADO PICK UP</v>
          </cell>
          <cell r="G8911" t="str">
            <v>031080000018602</v>
          </cell>
          <cell r="H8911">
            <v>44957</v>
          </cell>
          <cell r="I8911" t="str">
            <v>ENTREGADO</v>
          </cell>
          <cell r="J8911">
            <v>44958</v>
          </cell>
          <cell r="K8911" t="str">
            <v>MARTHA ISABEL VALVERDE QUINONEZ</v>
          </cell>
          <cell r="L8911" t="str">
            <v>OFICINA TRAMACO PORTETE</v>
          </cell>
        </row>
        <row r="8912">
          <cell r="A8912" t="str">
            <v>18603</v>
          </cell>
          <cell r="B8912">
            <v>506701</v>
          </cell>
          <cell r="C8912" t="str">
            <v>18603</v>
          </cell>
          <cell r="D8912" t="str">
            <v>MDELIVERY</v>
          </cell>
          <cell r="E8912" t="str">
            <v>DESPACHO</v>
          </cell>
          <cell r="F8912" t="str">
            <v>DERIVADO PICK UP</v>
          </cell>
          <cell r="G8912" t="str">
            <v>031080000018603</v>
          </cell>
          <cell r="H8912">
            <v>44957</v>
          </cell>
          <cell r="I8912" t="str">
            <v>ENTREGADO</v>
          </cell>
          <cell r="J8912">
            <v>44958</v>
          </cell>
          <cell r="K8912" t="str">
            <v>BRITANY DAYEL CASTRO QUIRUMBAY</v>
          </cell>
          <cell r="L8912" t="str">
            <v>OFICINA TRAMACO PORTETE</v>
          </cell>
        </row>
        <row r="8913">
          <cell r="A8913" t="str">
            <v>18642</v>
          </cell>
          <cell r="B8913">
            <v>506702</v>
          </cell>
          <cell r="C8913" t="str">
            <v>18642</v>
          </cell>
          <cell r="D8913" t="str">
            <v>MDELIVERY</v>
          </cell>
          <cell r="E8913" t="str">
            <v>DESPACHO</v>
          </cell>
          <cell r="F8913" t="str">
            <v>NORMAL</v>
          </cell>
          <cell r="G8913" t="str">
            <v>031080000018642</v>
          </cell>
          <cell r="H8913">
            <v>44957</v>
          </cell>
          <cell r="I8913" t="str">
            <v>ENTREGADO</v>
          </cell>
          <cell r="J8913">
            <v>44959</v>
          </cell>
          <cell r="K8913" t="str">
            <v>RUBEN GABRIEL SALTOS ALCIVAR</v>
          </cell>
          <cell r="L8913" t="str">
            <v>TARQUI CALLE 307  SN  ENTRE 221 Y 222</v>
          </cell>
        </row>
        <row r="8914">
          <cell r="A8914" t="str">
            <v>18679</v>
          </cell>
          <cell r="B8914">
            <v>506703</v>
          </cell>
          <cell r="C8914" t="str">
            <v>18679</v>
          </cell>
          <cell r="D8914" t="str">
            <v>MDELIVERY</v>
          </cell>
          <cell r="E8914" t="str">
            <v>DESPACHO</v>
          </cell>
          <cell r="F8914" t="str">
            <v>NORMAL</v>
          </cell>
          <cell r="G8914" t="str">
            <v>FT83133</v>
          </cell>
          <cell r="H8914">
            <v>44957</v>
          </cell>
          <cell r="I8914" t="str">
            <v>ENTREGADO</v>
          </cell>
          <cell r="J8914">
            <v>44958</v>
          </cell>
          <cell r="K8914" t="str">
            <v>KEVIN ORLANDO  TOALOMBO ANCHUNDIA</v>
          </cell>
          <cell r="L8914" t="str">
            <v>XIMENA CDLA COVIEM  MZ 5 VILLA 10</v>
          </cell>
        </row>
        <row r="8915">
          <cell r="A8915" t="str">
            <v>4111</v>
          </cell>
          <cell r="B8915">
            <v>506704</v>
          </cell>
          <cell r="C8915" t="str">
            <v>4111</v>
          </cell>
          <cell r="D8915" t="str">
            <v>MDELIVERY</v>
          </cell>
          <cell r="E8915" t="str">
            <v>DESPACHO</v>
          </cell>
          <cell r="F8915" t="str">
            <v>NORMAL</v>
          </cell>
          <cell r="G8915" t="str">
            <v>031080000004111</v>
          </cell>
          <cell r="H8915">
            <v>44957</v>
          </cell>
          <cell r="I8915" t="str">
            <v>ENTREGADO</v>
          </cell>
          <cell r="J8915">
            <v>44958</v>
          </cell>
          <cell r="K8915" t="str">
            <v>EVELYN DAYANA CASTILLO GUANUCHE</v>
          </cell>
          <cell r="L8915" t="str">
            <v>PUERTO BOLIVAR CARRERA 16AVA OESTE  SN  SEGUNDA B SUR</v>
          </cell>
        </row>
        <row r="8916">
          <cell r="A8916" t="str">
            <v>4212</v>
          </cell>
          <cell r="B8916">
            <v>506705</v>
          </cell>
          <cell r="C8916" t="str">
            <v>4212</v>
          </cell>
          <cell r="D8916" t="str">
            <v>MDELIVERY</v>
          </cell>
          <cell r="E8916" t="str">
            <v>DESPACHO</v>
          </cell>
          <cell r="F8916" t="str">
            <v>NORMAL</v>
          </cell>
          <cell r="G8916" t="str">
            <v>031080000004212</v>
          </cell>
          <cell r="H8916">
            <v>44957</v>
          </cell>
          <cell r="I8916" t="str">
            <v>DEVOLUCION_EN_PROCESO</v>
          </cell>
          <cell r="J8916">
            <v>44971</v>
          </cell>
          <cell r="K8916" t="str">
            <v>PERLA SAMANTHA GUAGUA PENA</v>
          </cell>
          <cell r="L8916" t="str">
            <v>LA LIBERTAD CALLE 31  36 Y AV 32   CIUDADELA ERNESTO GONZALEZ EN LA ESQ UNA TIENDA EN CASA DE 1 PISO PORTON TURQUEZA</v>
          </cell>
        </row>
        <row r="8917">
          <cell r="A8917" t="str">
            <v>4735</v>
          </cell>
          <cell r="B8917">
            <v>506706</v>
          </cell>
          <cell r="C8917" t="str">
            <v>4735</v>
          </cell>
          <cell r="D8917" t="str">
            <v>MDELIVERY</v>
          </cell>
          <cell r="E8917" t="str">
            <v>DESPACHO</v>
          </cell>
          <cell r="F8917" t="str">
            <v>NORMAL</v>
          </cell>
          <cell r="G8917" t="str">
            <v>031080000004735</v>
          </cell>
          <cell r="H8917">
            <v>44957</v>
          </cell>
          <cell r="I8917" t="str">
            <v>ENTREGADO</v>
          </cell>
          <cell r="J8917">
            <v>44958</v>
          </cell>
          <cell r="K8917" t="str">
            <v>HOLGER ELOY MAGALLANES BORBOR</v>
          </cell>
          <cell r="L8917" t="str">
            <v>JOSE LUIS TAMAYO  AV CARLOS ESPINOZA LARREA  SN</v>
          </cell>
        </row>
        <row r="8918">
          <cell r="A8918" t="str">
            <v>4862184</v>
          </cell>
          <cell r="B8918">
            <v>506707</v>
          </cell>
          <cell r="C8918" t="str">
            <v>4862184</v>
          </cell>
          <cell r="D8918" t="str">
            <v>MDELIVERY</v>
          </cell>
          <cell r="E8918" t="str">
            <v>DESPACHO</v>
          </cell>
          <cell r="F8918" t="str">
            <v>DERIVADO PICK UP</v>
          </cell>
          <cell r="G8918" t="str">
            <v>031080004862184</v>
          </cell>
          <cell r="H8918">
            <v>44957</v>
          </cell>
          <cell r="I8918" t="str">
            <v>ENTREGADO</v>
          </cell>
          <cell r="J8918">
            <v>44958</v>
          </cell>
          <cell r="K8918" t="str">
            <v>ANGEL FERNANDO SANTANA PINCAY</v>
          </cell>
          <cell r="L8918" t="str">
            <v>OFICINA TRAMACO CENTRO DE DISTRIBUCION VIA A DAULE</v>
          </cell>
        </row>
        <row r="8919">
          <cell r="A8919" t="str">
            <v>4869621</v>
          </cell>
          <cell r="B8919">
            <v>506708</v>
          </cell>
          <cell r="C8919" t="str">
            <v>4869621</v>
          </cell>
          <cell r="D8919" t="str">
            <v>MDELIVERY</v>
          </cell>
          <cell r="E8919" t="str">
            <v>DESPACHO</v>
          </cell>
          <cell r="F8919" t="str">
            <v>NORMAL</v>
          </cell>
          <cell r="G8919" t="str">
            <v>031080004869621</v>
          </cell>
          <cell r="H8919">
            <v>44957</v>
          </cell>
          <cell r="I8919" t="str">
            <v>ENTREGADO</v>
          </cell>
          <cell r="J8919">
            <v>44958</v>
          </cell>
          <cell r="K8919" t="str">
            <v>ROSAS ZAMBRANO MARCELA ELIZABETH</v>
          </cell>
          <cell r="L8919" t="str">
            <v>EL COCA CALLE ELOY ALFARO SN Y SAN MIGUEL</v>
          </cell>
        </row>
        <row r="8920">
          <cell r="A8920" t="str">
            <v>4871584</v>
          </cell>
          <cell r="B8920">
            <v>506709</v>
          </cell>
          <cell r="C8920" t="str">
            <v>4871584</v>
          </cell>
          <cell r="D8920" t="str">
            <v>MDELIVERY</v>
          </cell>
          <cell r="E8920" t="str">
            <v>DESPACHO</v>
          </cell>
          <cell r="F8920" t="str">
            <v>NORMAL</v>
          </cell>
          <cell r="G8920" t="str">
            <v>FT83087</v>
          </cell>
          <cell r="H8920">
            <v>44957</v>
          </cell>
          <cell r="I8920" t="str">
            <v>ENTREGADO</v>
          </cell>
          <cell r="J8920">
            <v>44958</v>
          </cell>
          <cell r="K8920" t="str">
            <v>ANTONIETA VILLALBA</v>
          </cell>
          <cell r="L8920" t="str">
            <v>TURUBAMBA CALLE LA COCHA  CASA 42 CALLE S45A</v>
          </cell>
        </row>
        <row r="8921">
          <cell r="A8921" t="str">
            <v>4873304</v>
          </cell>
          <cell r="B8921">
            <v>506710</v>
          </cell>
          <cell r="C8921" t="str">
            <v>4873304</v>
          </cell>
          <cell r="D8921" t="str">
            <v>MDELIVERY</v>
          </cell>
          <cell r="E8921" t="str">
            <v>DESPACHO</v>
          </cell>
          <cell r="F8921" t="str">
            <v>DERIVADO PICK UP</v>
          </cell>
          <cell r="G8921" t="str">
            <v>031080004873304</v>
          </cell>
          <cell r="H8921">
            <v>44957</v>
          </cell>
          <cell r="I8921" t="str">
            <v>ENTREGADO</v>
          </cell>
          <cell r="J8921">
            <v>44964</v>
          </cell>
          <cell r="K8921" t="str">
            <v>SISALEMA YANEZ OLGA MERCEDES</v>
          </cell>
          <cell r="L8921" t="str">
            <v>OFICINA TRAMACO QUEVEDO</v>
          </cell>
        </row>
        <row r="8922">
          <cell r="A8922" t="str">
            <v>4873868</v>
          </cell>
          <cell r="B8922">
            <v>506711</v>
          </cell>
          <cell r="C8922" t="str">
            <v>4873868</v>
          </cell>
          <cell r="D8922" t="str">
            <v>MDELIVERY</v>
          </cell>
          <cell r="E8922" t="str">
            <v>DESPACHO</v>
          </cell>
          <cell r="F8922" t="str">
            <v>DERIVADO PICK UP</v>
          </cell>
          <cell r="G8922" t="str">
            <v>031080004873868</v>
          </cell>
          <cell r="H8922">
            <v>44957</v>
          </cell>
          <cell r="I8922" t="str">
            <v>ENTREGADO</v>
          </cell>
          <cell r="J8922">
            <v>44964</v>
          </cell>
          <cell r="K8922" t="str">
            <v>MAXIMO LEONARDO MOREIRA SALAZAR</v>
          </cell>
          <cell r="L8922" t="str">
            <v>OFICINA TRAMACO MACHALA CENTRO DE DISTRIBUCION</v>
          </cell>
        </row>
        <row r="8923">
          <cell r="A8923" t="str">
            <v>4873896</v>
          </cell>
          <cell r="B8923">
            <v>506712</v>
          </cell>
          <cell r="C8923" t="str">
            <v>4873896</v>
          </cell>
          <cell r="D8923" t="str">
            <v>MDELIVERY</v>
          </cell>
          <cell r="E8923" t="str">
            <v>DESPACHO</v>
          </cell>
          <cell r="F8923" t="str">
            <v>DERIVADO PICK UP</v>
          </cell>
          <cell r="G8923" t="str">
            <v>031080004873896</v>
          </cell>
          <cell r="H8923">
            <v>44957</v>
          </cell>
          <cell r="I8923" t="str">
            <v>ENTREGADO</v>
          </cell>
          <cell r="J8923">
            <v>44964</v>
          </cell>
          <cell r="K8923" t="str">
            <v>MAXIMO LEONARDO MOREIRA SALAZAR</v>
          </cell>
          <cell r="L8923" t="str">
            <v>OFICINA TRAMACO MACHALA CENTRO DE DISTRIBUCION</v>
          </cell>
        </row>
        <row r="8924">
          <cell r="A8924" t="str">
            <v>4875113</v>
          </cell>
          <cell r="B8924">
            <v>506713</v>
          </cell>
          <cell r="C8924" t="str">
            <v>4875113</v>
          </cell>
          <cell r="D8924" t="str">
            <v>MDELIVERY</v>
          </cell>
          <cell r="E8924" t="str">
            <v>DESPACHO</v>
          </cell>
          <cell r="F8924" t="str">
            <v>DERIVADO PICK UP</v>
          </cell>
          <cell r="G8924" t="str">
            <v>031080004875113</v>
          </cell>
          <cell r="H8924">
            <v>44957</v>
          </cell>
          <cell r="I8924" t="str">
            <v>ENTREGADO</v>
          </cell>
          <cell r="J8924">
            <v>44958</v>
          </cell>
          <cell r="K8924" t="str">
            <v>AGUILERA PINCAY BEATRIZ ANNABEL</v>
          </cell>
          <cell r="L8924" t="str">
            <v>OFICINA TRAMACO CENTRO DE DISTRIBUCION VIA A DAULE</v>
          </cell>
        </row>
        <row r="8925">
          <cell r="A8925" t="str">
            <v>4875134</v>
          </cell>
          <cell r="B8925">
            <v>506714</v>
          </cell>
          <cell r="C8925" t="str">
            <v>4875134</v>
          </cell>
          <cell r="D8925" t="str">
            <v>MDELIVERY</v>
          </cell>
          <cell r="E8925" t="str">
            <v>DESPACHO</v>
          </cell>
          <cell r="F8925" t="str">
            <v>NORMAL</v>
          </cell>
          <cell r="G8925" t="str">
            <v>031080004875134</v>
          </cell>
          <cell r="H8925">
            <v>44957</v>
          </cell>
          <cell r="I8925" t="str">
            <v>ENTREGADO</v>
          </cell>
          <cell r="J8925">
            <v>44958</v>
          </cell>
          <cell r="K8925" t="str">
            <v>Maria Jose Portalanza Yerovi</v>
          </cell>
          <cell r="L8925" t="str">
            <v>RIOBAMBA CALLE MEXICO 52 97 Y HNOS  LEVI</v>
          </cell>
        </row>
        <row r="8926">
          <cell r="A8926" t="str">
            <v>4875940</v>
          </cell>
          <cell r="B8926">
            <v>506715</v>
          </cell>
          <cell r="C8926" t="str">
            <v>4875940</v>
          </cell>
          <cell r="D8926" t="str">
            <v>MDELIVERY</v>
          </cell>
          <cell r="E8926" t="str">
            <v>DESPACHO</v>
          </cell>
          <cell r="F8926" t="str">
            <v>NORMAL</v>
          </cell>
          <cell r="G8926" t="str">
            <v>031080004875940</v>
          </cell>
          <cell r="H8926">
            <v>44957</v>
          </cell>
          <cell r="I8926" t="str">
            <v>ENTREGADO</v>
          </cell>
          <cell r="J8926">
            <v>44959</v>
          </cell>
          <cell r="K8926" t="str">
            <v>Aldo Isaac Rivas Macias</v>
          </cell>
          <cell r="L8926" t="str">
            <v>PORTOVIEJO CALLE HUMBERTO GUILLEN sn  Y 26 DE SEPTIEMBRE</v>
          </cell>
        </row>
        <row r="8927">
          <cell r="A8927" t="str">
            <v>4876277</v>
          </cell>
          <cell r="B8927">
            <v>506718</v>
          </cell>
          <cell r="C8927" t="str">
            <v>4876277</v>
          </cell>
          <cell r="D8927" t="str">
            <v>MDELIVERY</v>
          </cell>
          <cell r="E8927" t="str">
            <v>DESPACHO</v>
          </cell>
          <cell r="F8927" t="str">
            <v>NORMAL</v>
          </cell>
          <cell r="G8927" t="str">
            <v>FT83091</v>
          </cell>
          <cell r="H8927">
            <v>44957</v>
          </cell>
          <cell r="I8927" t="str">
            <v>ENTREGADO</v>
          </cell>
          <cell r="J8927">
            <v>44958</v>
          </cell>
          <cell r="K8927" t="str">
            <v>Andres Mateo Galarza Nunez</v>
          </cell>
          <cell r="L8927" t="str">
            <v>INIAQUITO CALLE  ALEMANIA N31 118  AV MARIANA DE JESUS</v>
          </cell>
        </row>
        <row r="8928">
          <cell r="A8928" t="str">
            <v>4876613</v>
          </cell>
          <cell r="B8928">
            <v>506719</v>
          </cell>
          <cell r="C8928" t="str">
            <v>4876613</v>
          </cell>
          <cell r="D8928" t="str">
            <v>MDELIVERY</v>
          </cell>
          <cell r="E8928" t="str">
            <v>DESPACHO</v>
          </cell>
          <cell r="F8928" t="str">
            <v>NORMAL</v>
          </cell>
          <cell r="G8928" t="str">
            <v>FT83089</v>
          </cell>
          <cell r="H8928">
            <v>44957</v>
          </cell>
          <cell r="I8928" t="str">
            <v>ENTREGADO</v>
          </cell>
          <cell r="J8928">
            <v>44958</v>
          </cell>
          <cell r="K8928" t="str">
            <v>FABRICIO DAMIAN LUZURIAGA CHAVEZ</v>
          </cell>
          <cell r="L8928" t="str">
            <v>CUMBAYA   CALLE LA RIOJA  CASA 7 S5 174 CALLE JORGE ADOUM</v>
          </cell>
        </row>
        <row r="8929">
          <cell r="A8929" t="str">
            <v>4876624</v>
          </cell>
          <cell r="B8929">
            <v>506720</v>
          </cell>
          <cell r="C8929" t="str">
            <v>4876624</v>
          </cell>
          <cell r="D8929" t="str">
            <v>MDELIVERY</v>
          </cell>
          <cell r="E8929" t="str">
            <v>DESPACHO</v>
          </cell>
          <cell r="F8929" t="str">
            <v>DERIVADO PICK UP</v>
          </cell>
          <cell r="G8929" t="str">
            <v>031080004876624</v>
          </cell>
          <cell r="H8929">
            <v>44957</v>
          </cell>
          <cell r="I8929" t="str">
            <v>ENTREGADO</v>
          </cell>
          <cell r="J8929">
            <v>44958</v>
          </cell>
          <cell r="K8929" t="str">
            <v>CASTILLO FLORES EDISON ISRAEL</v>
          </cell>
          <cell r="L8929" t="str">
            <v>OFICINA TRAMACO LOJA</v>
          </cell>
        </row>
        <row r="8930">
          <cell r="A8930" t="str">
            <v>4876700</v>
          </cell>
          <cell r="B8930">
            <v>506721</v>
          </cell>
          <cell r="C8930" t="str">
            <v>4876700</v>
          </cell>
          <cell r="D8930" t="str">
            <v>MDELIVERY</v>
          </cell>
          <cell r="E8930" t="str">
            <v>DESPACHO</v>
          </cell>
          <cell r="F8930" t="str">
            <v>NORMAL</v>
          </cell>
          <cell r="G8930" t="str">
            <v>031080004876700</v>
          </cell>
          <cell r="H8930">
            <v>44957</v>
          </cell>
          <cell r="I8930" t="str">
            <v>ENTREGADO</v>
          </cell>
          <cell r="J8930">
            <v>44958</v>
          </cell>
          <cell r="K8930" t="str">
            <v>KATTY CONSUELO ARREAGA ARREAGA</v>
          </cell>
          <cell r="L8930" t="str">
            <v>PASCUALES CALLE URB METROPOLIS 1 MZ 805 VILLA 6</v>
          </cell>
        </row>
        <row r="8931">
          <cell r="A8931" t="str">
            <v>4876729</v>
          </cell>
          <cell r="B8931">
            <v>506722</v>
          </cell>
          <cell r="C8931" t="str">
            <v>4876729</v>
          </cell>
          <cell r="D8931" t="str">
            <v>MDELIVERY</v>
          </cell>
          <cell r="E8931" t="str">
            <v>DESPACHO</v>
          </cell>
          <cell r="F8931" t="str">
            <v>NORMAL</v>
          </cell>
          <cell r="G8931" t="str">
            <v>031080004876729</v>
          </cell>
          <cell r="H8931">
            <v>44957</v>
          </cell>
          <cell r="I8931" t="str">
            <v>ENTREGADO</v>
          </cell>
          <cell r="J8931">
            <v>44960</v>
          </cell>
          <cell r="K8931" t="str">
            <v>EDWIN MIGUEL GOMEZ VERDEZOTO</v>
          </cell>
          <cell r="L8931" t="str">
            <v>MACHACHI  CALLE MORTINOS  05 242 Y ORQUIDEOS</v>
          </cell>
        </row>
        <row r="8932">
          <cell r="A8932" t="str">
            <v>4876764</v>
          </cell>
          <cell r="B8932">
            <v>506723</v>
          </cell>
          <cell r="C8932" t="str">
            <v>4876764</v>
          </cell>
          <cell r="D8932" t="str">
            <v>MDELIVERY</v>
          </cell>
          <cell r="E8932" t="str">
            <v>DESPACHO</v>
          </cell>
          <cell r="F8932" t="str">
            <v>NORMAL</v>
          </cell>
          <cell r="G8932" t="str">
            <v>031080004876764</v>
          </cell>
          <cell r="H8932">
            <v>44957</v>
          </cell>
          <cell r="I8932" t="str">
            <v>ENTREGADO</v>
          </cell>
          <cell r="J8932">
            <v>44959</v>
          </cell>
          <cell r="K8932" t="str">
            <v>MONSERRATE GOMEZ ALEXANDRA STEFANIA</v>
          </cell>
          <cell r="L8932" t="str">
            <v>LA AURORA  VIA A SALITRE  SN</v>
          </cell>
        </row>
        <row r="8933">
          <cell r="A8933" t="str">
            <v>4876929</v>
          </cell>
          <cell r="B8933">
            <v>506724</v>
          </cell>
          <cell r="C8933" t="str">
            <v>4876929</v>
          </cell>
          <cell r="D8933" t="str">
            <v>MDELIVERY</v>
          </cell>
          <cell r="E8933" t="str">
            <v>DESPACHO</v>
          </cell>
          <cell r="F8933" t="str">
            <v>NORMAL</v>
          </cell>
          <cell r="G8933" t="str">
            <v>FT83085</v>
          </cell>
          <cell r="H8933">
            <v>44957</v>
          </cell>
          <cell r="I8933" t="str">
            <v>ENTREGADO</v>
          </cell>
          <cell r="J8933">
            <v>44958</v>
          </cell>
          <cell r="K8933" t="str">
            <v>JENNY CAROLINA DE LA TORRE MOYA</v>
          </cell>
          <cell r="L8933" t="str">
            <v>KENNEDY AV GALO PLAZA LASSO  SN Y FRAY LEONARDO MURIALDO</v>
          </cell>
        </row>
        <row r="8934">
          <cell r="A8934" t="str">
            <v>4877010</v>
          </cell>
          <cell r="B8934">
            <v>506725</v>
          </cell>
          <cell r="C8934" t="str">
            <v>4877010</v>
          </cell>
          <cell r="D8934" t="str">
            <v>MDELIVERY</v>
          </cell>
          <cell r="E8934" t="str">
            <v>DESPACHO</v>
          </cell>
          <cell r="F8934" t="str">
            <v>NORMAL</v>
          </cell>
          <cell r="G8934" t="str">
            <v>FT83061</v>
          </cell>
          <cell r="H8934">
            <v>44957</v>
          </cell>
          <cell r="I8934" t="str">
            <v>ENTREGADO</v>
          </cell>
          <cell r="J8934">
            <v>44958</v>
          </cell>
          <cell r="K8934" t="str">
            <v>Daniel Alfonso Salas Viscaino</v>
          </cell>
          <cell r="L8934" t="str">
            <v>INAQUITO  AV RIO AMAZONAS  SN  UNION NACIONAL DE PERIODISTAS</v>
          </cell>
        </row>
        <row r="8935">
          <cell r="A8935" t="str">
            <v>4877246</v>
          </cell>
          <cell r="B8935">
            <v>506726</v>
          </cell>
          <cell r="C8935" t="str">
            <v>4877246</v>
          </cell>
          <cell r="D8935" t="str">
            <v>MDELIVERY</v>
          </cell>
          <cell r="E8935" t="str">
            <v>DESPACHO</v>
          </cell>
          <cell r="F8935" t="str">
            <v>NORMAL</v>
          </cell>
          <cell r="G8935" t="str">
            <v>FT83062</v>
          </cell>
          <cell r="H8935">
            <v>44957</v>
          </cell>
          <cell r="I8935" t="str">
            <v>ENTREGADO</v>
          </cell>
          <cell r="J8935">
            <v>44958</v>
          </cell>
          <cell r="K8935" t="str">
            <v>Walter Manuel Vera Olmedo</v>
          </cell>
          <cell r="L8935" t="str">
            <v>NAYON CALLE EUGENIO ESPEJO  204 10  Y MANUELA SAENZ</v>
          </cell>
        </row>
        <row r="8936">
          <cell r="A8936" t="str">
            <v>4877286</v>
          </cell>
          <cell r="B8936">
            <v>506727</v>
          </cell>
          <cell r="C8936" t="str">
            <v>4877286</v>
          </cell>
          <cell r="D8936" t="str">
            <v>MDELIVERY</v>
          </cell>
          <cell r="E8936" t="str">
            <v>DESPACHO</v>
          </cell>
          <cell r="F8936" t="str">
            <v>NORMAL</v>
          </cell>
          <cell r="G8936" t="str">
            <v>FT83092</v>
          </cell>
          <cell r="H8936">
            <v>44957</v>
          </cell>
          <cell r="I8936" t="str">
            <v>ENTREGADO</v>
          </cell>
          <cell r="J8936">
            <v>44958</v>
          </cell>
          <cell r="K8936" t="str">
            <v>ERIK BRYAN ROSADO CEDENO</v>
          </cell>
          <cell r="L8936" t="str">
            <v>LA MAGDALENA  CALLE JOAQUIN TIPANTUNIA  S1157 Y AV MICHELENA</v>
          </cell>
        </row>
        <row r="8937">
          <cell r="A8937" t="str">
            <v>4877360</v>
          </cell>
          <cell r="B8937">
            <v>506729</v>
          </cell>
          <cell r="C8937" t="str">
            <v>4877360</v>
          </cell>
          <cell r="D8937" t="str">
            <v>MDELIVERY</v>
          </cell>
          <cell r="E8937" t="str">
            <v>DESPACHO</v>
          </cell>
          <cell r="F8937" t="str">
            <v>NORMAL</v>
          </cell>
          <cell r="G8937" t="str">
            <v>031080004877360</v>
          </cell>
          <cell r="H8937">
            <v>44957</v>
          </cell>
          <cell r="I8937" t="str">
            <v>ENTREGADO</v>
          </cell>
          <cell r="J8937">
            <v>44960</v>
          </cell>
          <cell r="K8937" t="str">
            <v>JULIO BOLIVAR JARAMILLO PAREJA</v>
          </cell>
          <cell r="L8937" t="str">
            <v>JIPIJAPA VIA JIPIJAPA MONTECRISTI  SN</v>
          </cell>
        </row>
        <row r="8938">
          <cell r="A8938" t="str">
            <v>4877435</v>
          </cell>
          <cell r="B8938">
            <v>506730</v>
          </cell>
          <cell r="C8938" t="str">
            <v>4877435</v>
          </cell>
          <cell r="D8938" t="str">
            <v>MDELIVERY</v>
          </cell>
          <cell r="E8938" t="str">
            <v>DESPACHO</v>
          </cell>
          <cell r="F8938" t="str">
            <v>DERIVADO PICK UP</v>
          </cell>
          <cell r="G8938" t="str">
            <v>031080004877435</v>
          </cell>
          <cell r="H8938">
            <v>44957</v>
          </cell>
          <cell r="I8938" t="str">
            <v>ENTREGADO</v>
          </cell>
          <cell r="J8938">
            <v>44959</v>
          </cell>
          <cell r="K8938" t="str">
            <v>GERMAN VINICIO NIETO SIMBANA</v>
          </cell>
          <cell r="L8938" t="str">
            <v>OFICINA TRAMACO CENTRO DE TRANSFERENCIA CARCELEN</v>
          </cell>
        </row>
        <row r="8939">
          <cell r="A8939" t="str">
            <v>4877523</v>
          </cell>
          <cell r="B8939">
            <v>506731</v>
          </cell>
          <cell r="C8939" t="str">
            <v>4877523</v>
          </cell>
          <cell r="D8939" t="str">
            <v>MDELIVERY</v>
          </cell>
          <cell r="E8939" t="str">
            <v>DESPACHO</v>
          </cell>
          <cell r="F8939" t="str">
            <v>NORMAL</v>
          </cell>
          <cell r="G8939" t="str">
            <v>031080004877523</v>
          </cell>
          <cell r="H8939">
            <v>44957</v>
          </cell>
          <cell r="I8939" t="str">
            <v>ENTREGADO</v>
          </cell>
          <cell r="J8939">
            <v>44960</v>
          </cell>
          <cell r="K8939" t="str">
            <v>TENORIO PEREZ WILSON ANTONIO</v>
          </cell>
          <cell r="L8939" t="str">
            <v>ROBERTO ASTUDILLO CALLE 9 DE OCTUBRE  SN  Y LETAMENDI</v>
          </cell>
        </row>
        <row r="8940">
          <cell r="A8940" t="str">
            <v>4877616</v>
          </cell>
          <cell r="B8940">
            <v>506732</v>
          </cell>
          <cell r="C8940" t="str">
            <v>4877616</v>
          </cell>
          <cell r="D8940" t="str">
            <v>MDELIVERY</v>
          </cell>
          <cell r="E8940" t="str">
            <v>DESPACHO</v>
          </cell>
          <cell r="F8940" t="str">
            <v>NORMAL</v>
          </cell>
          <cell r="G8940" t="str">
            <v>FT83129</v>
          </cell>
          <cell r="H8940">
            <v>44957</v>
          </cell>
          <cell r="I8940" t="str">
            <v>ENTREGADO</v>
          </cell>
          <cell r="J8940">
            <v>44958</v>
          </cell>
          <cell r="K8940" t="str">
            <v>KEVIN HUMBERTO MORENO SALAZAR</v>
          </cell>
          <cell r="L8940" t="str">
            <v>TARQUI  VIA DAULE  KM 11 Y MEDIO</v>
          </cell>
        </row>
        <row r="8941">
          <cell r="A8941" t="str">
            <v>12567_1</v>
          </cell>
          <cell r="B8941">
            <v>506676</v>
          </cell>
          <cell r="C8941" t="str">
            <v>12567_1</v>
          </cell>
          <cell r="D8941" t="str">
            <v>MDELIVERY</v>
          </cell>
          <cell r="E8941" t="str">
            <v>DESPACHO</v>
          </cell>
          <cell r="F8941" t="str">
            <v>NORMAL</v>
          </cell>
          <cell r="G8941" t="str">
            <v>031080000125671</v>
          </cell>
          <cell r="H8941">
            <v>44957</v>
          </cell>
          <cell r="I8941" t="str">
            <v>ENTREGADO</v>
          </cell>
          <cell r="J8941">
            <v>44960</v>
          </cell>
          <cell r="K8941" t="str">
            <v>FRANCISCA AUXILIADORA  MERA QUINONEZ</v>
          </cell>
          <cell r="L8941" t="str">
            <v>OFICINA TRAMACO TOSAGUA - - -</v>
          </cell>
        </row>
        <row r="8942">
          <cell r="A8942" t="str">
            <v>14157</v>
          </cell>
          <cell r="B8942">
            <v>506677</v>
          </cell>
          <cell r="C8942" t="str">
            <v>14157</v>
          </cell>
          <cell r="D8942" t="str">
            <v>MDELIVERY</v>
          </cell>
          <cell r="E8942" t="str">
            <v>DESPACHO</v>
          </cell>
          <cell r="F8942" t="str">
            <v>NORMAL</v>
          </cell>
          <cell r="G8942" t="str">
            <v>FT83126</v>
          </cell>
          <cell r="H8942">
            <v>44957</v>
          </cell>
          <cell r="I8942" t="str">
            <v>ENTREGADO</v>
          </cell>
          <cell r="J8942">
            <v>44958</v>
          </cell>
          <cell r="K8942" t="str">
            <v>MARITZA AZUCENA CARPIO LOPEZ</v>
          </cell>
          <cell r="L8942" t="str">
            <v>SUCRE CALLE ARGENTINA  802  ENTRE 6 DE MARZO Y LORENZO DE GARAICOA  EN LABORATORIA ARCIMED LLAMAR CUANDO ETEN AHI</v>
          </cell>
        </row>
        <row r="8943">
          <cell r="A8943" t="str">
            <v>14436</v>
          </cell>
          <cell r="B8943">
            <v>506678</v>
          </cell>
          <cell r="C8943" t="str">
            <v>14436</v>
          </cell>
          <cell r="D8943" t="str">
            <v>MDELIVERY</v>
          </cell>
          <cell r="E8943" t="str">
            <v>DESPACHO</v>
          </cell>
          <cell r="F8943" t="str">
            <v>NORMAL</v>
          </cell>
          <cell r="G8943" t="str">
            <v>031080000014436</v>
          </cell>
          <cell r="H8943">
            <v>44957</v>
          </cell>
          <cell r="I8943" t="str">
            <v>ENTREGADO</v>
          </cell>
          <cell r="J8943">
            <v>44958</v>
          </cell>
          <cell r="K8943" t="str">
            <v>JAIME NICOLAY HERRERA VARGAS</v>
          </cell>
          <cell r="L8943" t="str">
            <v>LA MATRIZ AV ELOY ALFARO  SN  Y COTOPAXI</v>
          </cell>
        </row>
        <row r="8944">
          <cell r="A8944" t="str">
            <v>14553</v>
          </cell>
          <cell r="B8944">
            <v>506679</v>
          </cell>
          <cell r="C8944" t="str">
            <v>14553</v>
          </cell>
          <cell r="D8944" t="str">
            <v>MDELIVERY</v>
          </cell>
          <cell r="E8944" t="str">
            <v>DESPACHO</v>
          </cell>
          <cell r="F8944" t="str">
            <v>NORMAL</v>
          </cell>
          <cell r="G8944" t="str">
            <v>031080000014553</v>
          </cell>
          <cell r="H8944">
            <v>44957</v>
          </cell>
          <cell r="I8944" t="str">
            <v>ENTREGADO</v>
          </cell>
          <cell r="J8944">
            <v>44960</v>
          </cell>
          <cell r="K8944" t="str">
            <v>ESTEFANY ANALI JAPON OLMEDO</v>
          </cell>
          <cell r="L8944" t="str">
            <v>CATAMAYO CALLE DE BO DE LA VEGA SN CALLE VIA A LA VEGA BARRIO LA VEGA DEL RESTAURANTE LA RAMADA A MANO DERECHA PRIMERA ENTRADA SEGUNDA CASA DE UN PISO COLOR CREMA CON PLANTAS FRUTALES ALREDEDOR</v>
          </cell>
        </row>
        <row r="8945">
          <cell r="A8945" t="str">
            <v>16867</v>
          </cell>
          <cell r="B8945">
            <v>506680</v>
          </cell>
          <cell r="C8945" t="str">
            <v>16867</v>
          </cell>
          <cell r="D8945" t="str">
            <v>MDELIVERY</v>
          </cell>
          <cell r="E8945" t="str">
            <v>DESPACHO</v>
          </cell>
          <cell r="F8945" t="str">
            <v>NORMAL</v>
          </cell>
          <cell r="G8945" t="str">
            <v>FT83131</v>
          </cell>
          <cell r="H8945">
            <v>44957</v>
          </cell>
          <cell r="I8945" t="str">
            <v>ENTREGADO</v>
          </cell>
          <cell r="J8945">
            <v>44960</v>
          </cell>
          <cell r="K8945" t="str">
            <v>MARGARITA PAOLA BOYA HOLGUIN</v>
          </cell>
          <cell r="L8945" t="str">
            <v>URDANETA CALLE TUNGURAHUA  46 27 Y CALLEJON PARRA</v>
          </cell>
        </row>
        <row r="8946">
          <cell r="A8946" t="str">
            <v>16922</v>
          </cell>
          <cell r="B8946">
            <v>506681</v>
          </cell>
          <cell r="C8946" t="str">
            <v>16922</v>
          </cell>
          <cell r="D8946" t="str">
            <v>MDELIVERY</v>
          </cell>
          <cell r="E8946" t="str">
            <v>DESPACHO</v>
          </cell>
          <cell r="F8946" t="str">
            <v>DERIVADO PICK UP</v>
          </cell>
          <cell r="G8946" t="str">
            <v>031080000016922</v>
          </cell>
          <cell r="H8946">
            <v>44957</v>
          </cell>
          <cell r="I8946" t="str">
            <v>ENTREGADO</v>
          </cell>
          <cell r="J8946">
            <v>44958</v>
          </cell>
          <cell r="K8946" t="str">
            <v>KEVIN PATRICIO TOAPANTA BAUTISTA</v>
          </cell>
          <cell r="L8946" t="str">
            <v>OFICINA TRAMACO SALCEDO</v>
          </cell>
        </row>
        <row r="8947">
          <cell r="A8947" t="str">
            <v>17092</v>
          </cell>
          <cell r="B8947">
            <v>506682</v>
          </cell>
          <cell r="C8947" t="str">
            <v>17092</v>
          </cell>
          <cell r="D8947" t="str">
            <v>MDELIVERY</v>
          </cell>
          <cell r="E8947" t="str">
            <v>DESPACHO</v>
          </cell>
          <cell r="F8947" t="str">
            <v>DERIVADO PICK UP</v>
          </cell>
          <cell r="G8947" t="str">
            <v>031080000017092</v>
          </cell>
          <cell r="H8947">
            <v>44957</v>
          </cell>
          <cell r="I8947" t="str">
            <v>ENTREGADO</v>
          </cell>
          <cell r="J8947">
            <v>44959</v>
          </cell>
          <cell r="K8947" t="str">
            <v>CARLOS DAVID ACARO MAZACHE</v>
          </cell>
          <cell r="L8947" t="str">
            <v>OFICINA TRAMACO SANTO DOMINGO</v>
          </cell>
        </row>
        <row r="8948">
          <cell r="A8948" t="str">
            <v>17257</v>
          </cell>
          <cell r="B8948">
            <v>506683</v>
          </cell>
          <cell r="C8948" t="str">
            <v>17257</v>
          </cell>
          <cell r="D8948" t="str">
            <v>MDELIVERY</v>
          </cell>
          <cell r="E8948" t="str">
            <v>DESPACHO</v>
          </cell>
          <cell r="F8948" t="str">
            <v>NORMAL</v>
          </cell>
          <cell r="G8948" t="str">
            <v>FT83080</v>
          </cell>
          <cell r="H8948">
            <v>44957</v>
          </cell>
          <cell r="I8948" t="str">
            <v>ENTREGADO</v>
          </cell>
          <cell r="J8948">
            <v>44958</v>
          </cell>
          <cell r="K8948" t="str">
            <v>EDILIA DEL CARMEN  PUENTES FERNANDEZ</v>
          </cell>
          <cell r="L8948" t="str">
            <v>QUITUMBE CALLE S44A  SN  Y OE2F</v>
          </cell>
        </row>
        <row r="8949">
          <cell r="A8949" t="str">
            <v>17812</v>
          </cell>
          <cell r="B8949">
            <v>506684</v>
          </cell>
          <cell r="C8949" t="str">
            <v>17812</v>
          </cell>
          <cell r="D8949" t="str">
            <v>MDELIVERY</v>
          </cell>
          <cell r="E8949" t="str">
            <v>DESPACHO</v>
          </cell>
          <cell r="F8949" t="str">
            <v>DERIVADO PICK UP</v>
          </cell>
          <cell r="G8949" t="str">
            <v>031080000017812</v>
          </cell>
          <cell r="H8949">
            <v>44957</v>
          </cell>
          <cell r="I8949" t="str">
            <v>ENTREGADO</v>
          </cell>
          <cell r="J8949">
            <v>44961</v>
          </cell>
          <cell r="K8949" t="str">
            <v>JONATAN DAVID QUINTERO CAGUA</v>
          </cell>
          <cell r="L8949" t="str">
            <v>OFICINA TRAMACO ESMERALDAS CENTRO DE DISTRIBUCION</v>
          </cell>
        </row>
        <row r="8950">
          <cell r="A8950" t="str">
            <v>17915</v>
          </cell>
          <cell r="B8950">
            <v>506685</v>
          </cell>
          <cell r="C8950" t="str">
            <v>17915</v>
          </cell>
          <cell r="D8950" t="str">
            <v>MDELIVERY</v>
          </cell>
          <cell r="E8950" t="str">
            <v>DESPACHO</v>
          </cell>
          <cell r="F8950" t="str">
            <v>NORMAL</v>
          </cell>
          <cell r="G8950" t="str">
            <v>FT83128</v>
          </cell>
          <cell r="H8950">
            <v>44957</v>
          </cell>
          <cell r="I8950" t="str">
            <v>ENTREGADO</v>
          </cell>
          <cell r="J8950">
            <v>44958</v>
          </cell>
          <cell r="K8950" t="str">
            <v>XAVIER CRISTHIAN  MERCHAN HILL</v>
          </cell>
          <cell r="L8950" t="str">
            <v>BOLIVAR CALLE ELOY ALFARO  SN  Y AYACUCHO</v>
          </cell>
        </row>
        <row r="8951">
          <cell r="A8951" t="str">
            <v>26558</v>
          </cell>
          <cell r="B8951">
            <v>506665</v>
          </cell>
          <cell r="C8951" t="str">
            <v>26558</v>
          </cell>
          <cell r="D8951" t="str">
            <v>CARESTINO</v>
          </cell>
          <cell r="E8951" t="str">
            <v>DESPACHO</v>
          </cell>
          <cell r="G8951" t="str">
            <v>031002004226350</v>
          </cell>
          <cell r="H8951">
            <v>44957</v>
          </cell>
          <cell r="I8951" t="str">
            <v>ENTREGADO</v>
          </cell>
          <cell r="J8951">
            <v>44958</v>
          </cell>
          <cell r="K8951" t="str">
            <v>ERICA ROCHA DE SENA</v>
          </cell>
          <cell r="L8951" t="str">
            <v>CALLE ADRIANO RAFAEL DEL VALLE Y PRIMERO DE MAYO 1-33 PISO/DPTO: CALLE DE RETORNO, ULTIMA CASA DE PUERTA NEGRA.. ENTRE SETOR QUINTA LUCRECIA.</v>
          </cell>
        </row>
        <row r="8952">
          <cell r="A8952" t="str">
            <v>26562</v>
          </cell>
          <cell r="B8952">
            <v>506666</v>
          </cell>
          <cell r="C8952" t="str">
            <v>26562</v>
          </cell>
          <cell r="D8952" t="str">
            <v>CARESTINO</v>
          </cell>
          <cell r="E8952" t="str">
            <v>DESPACHO</v>
          </cell>
          <cell r="G8952" t="str">
            <v>031002004226444</v>
          </cell>
          <cell r="H8952">
            <v>44957</v>
          </cell>
          <cell r="I8952" t="str">
            <v>ENTREGADO</v>
          </cell>
          <cell r="J8952">
            <v>44958</v>
          </cell>
          <cell r="K8952" t="str">
            <v>SULAY TAMAYO</v>
          </cell>
          <cell r="L8952" t="str">
            <v>CALLE RIOBAMBA N56-33 Y CARLOS QUINTO N56-33. ENTRE AL FRENTE PANADERIA SAN CARLOS Y ALADO DE FRUTERIA</v>
          </cell>
        </row>
        <row r="8953">
          <cell r="A8953" t="str">
            <v>26563</v>
          </cell>
          <cell r="B8953">
            <v>506667</v>
          </cell>
          <cell r="C8953" t="str">
            <v>26563</v>
          </cell>
          <cell r="D8953" t="str">
            <v>CARESTINO</v>
          </cell>
          <cell r="E8953" t="str">
            <v>DESPACHO</v>
          </cell>
          <cell r="G8953" t="str">
            <v>031002004226463</v>
          </cell>
          <cell r="H8953">
            <v>44957</v>
          </cell>
          <cell r="I8953" t="str">
            <v>ENTREGADO</v>
          </cell>
          <cell r="J8953">
            <v>44958</v>
          </cell>
          <cell r="K8953" t="str">
            <v>ANGELA FIGUEROA</v>
          </cell>
          <cell r="L8953" t="str">
            <v>TONSUPA VIA PRINCIPAL SN PISO/DPTO: 3 PISOS PATIO GRANDE, AL LADO CONSTRUYEN GASOLINERA. ENTRE A 200M DE LA ENTRADA CLUB DEL PACIFICO. CASA BLANCA 3 PISOS EN MEDIO DE GASOLINERA EN CONSTRUCCION Y VULC</v>
          </cell>
        </row>
        <row r="8954">
          <cell r="A8954" t="str">
            <v>26566</v>
          </cell>
          <cell r="B8954">
            <v>506668</v>
          </cell>
          <cell r="C8954" t="str">
            <v>26566</v>
          </cell>
          <cell r="D8954" t="str">
            <v>CARESTINO</v>
          </cell>
          <cell r="E8954" t="str">
            <v>DESPACHO</v>
          </cell>
          <cell r="G8954" t="str">
            <v>031002004227236</v>
          </cell>
          <cell r="H8954">
            <v>44957</v>
          </cell>
          <cell r="I8954" t="str">
            <v>ENTREGADO</v>
          </cell>
          <cell r="J8954">
            <v>44961</v>
          </cell>
          <cell r="K8954" t="str">
            <v>KAREN ZERPA ZERPA AGUIAR</v>
          </cell>
          <cell r="L8954" t="str">
            <v>ALEJANDRO MERA Y G. BURBANO 0. ENTRE A DOS CUADRAS DEL ECU 911</v>
          </cell>
        </row>
        <row r="8955">
          <cell r="A8955" t="str">
            <v>26567</v>
          </cell>
          <cell r="B8955">
            <v>506669</v>
          </cell>
          <cell r="C8955" t="str">
            <v>26567</v>
          </cell>
          <cell r="D8955" t="str">
            <v>CARESTINO</v>
          </cell>
          <cell r="E8955" t="str">
            <v>DESPACHO</v>
          </cell>
          <cell r="G8955" t="str">
            <v>031002004227276</v>
          </cell>
          <cell r="H8955">
            <v>44957</v>
          </cell>
          <cell r="I8955" t="str">
            <v>ENTREGADO</v>
          </cell>
          <cell r="J8955">
            <v>44958</v>
          </cell>
          <cell r="K8955" t="str">
            <v>CRISTINA ESPINOSA</v>
          </cell>
          <cell r="L8955" t="str">
            <v>PEDRO VERA Y BELISARIO QUEVEDO NA PISO/DPTO: 205. ENTRE EDIFICIO AUKI</v>
          </cell>
        </row>
        <row r="8956">
          <cell r="A8956" t="str">
            <v>26584</v>
          </cell>
          <cell r="B8956">
            <v>506670</v>
          </cell>
          <cell r="C8956" t="str">
            <v>26584</v>
          </cell>
          <cell r="D8956" t="str">
            <v>CARESTINO</v>
          </cell>
          <cell r="E8956" t="str">
            <v>DESPACHO</v>
          </cell>
          <cell r="G8956" t="str">
            <v>031002004226505</v>
          </cell>
          <cell r="H8956">
            <v>44957</v>
          </cell>
          <cell r="I8956" t="str">
            <v>ENTREGADO</v>
          </cell>
          <cell r="J8956">
            <v>44958</v>
          </cell>
          <cell r="K8956" t="str">
            <v>HILDA BALDOVINO CARDONA</v>
          </cell>
          <cell r="L8956" t="str">
            <v>CONJUNTO HABITACIONAL ELITTE CASA E-3. ENTRE AV TURUNUMA - C-01-29</v>
          </cell>
        </row>
        <row r="8957">
          <cell r="A8957" t="str">
            <v>26589</v>
          </cell>
          <cell r="B8957">
            <v>506671</v>
          </cell>
          <cell r="C8957" t="str">
            <v>26589</v>
          </cell>
          <cell r="D8957" t="str">
            <v>CARESTINO</v>
          </cell>
          <cell r="E8957" t="str">
            <v>DESPACHO</v>
          </cell>
          <cell r="G8957" t="str">
            <v>031002004227256</v>
          </cell>
          <cell r="H8957">
            <v>44957</v>
          </cell>
          <cell r="I8957" t="str">
            <v>ENTREGADO</v>
          </cell>
          <cell r="J8957">
            <v>44963</v>
          </cell>
          <cell r="K8957" t="str">
            <v>MILENA BURBANO</v>
          </cell>
          <cell r="L8957" t="str">
            <v>PARROQUIA LA ESPERANZA KM 8 FRENTE AL PARQUE VIA VALENCIA SN. ENTRE VIVERES MAYTTE DIAGONAL A FARMACIA CRUZ AZUL</v>
          </cell>
        </row>
        <row r="8958">
          <cell r="A8958" t="str">
            <v>26590</v>
          </cell>
          <cell r="B8958">
            <v>506672</v>
          </cell>
          <cell r="C8958" t="str">
            <v>26590</v>
          </cell>
          <cell r="D8958" t="str">
            <v>CARESTINO</v>
          </cell>
          <cell r="E8958" t="str">
            <v>DESPACHO</v>
          </cell>
          <cell r="G8958" t="str">
            <v>83206</v>
          </cell>
          <cell r="H8958">
            <v>44957</v>
          </cell>
          <cell r="I8958" t="str">
            <v>ENTREGADO</v>
          </cell>
          <cell r="J8958">
            <v>44958</v>
          </cell>
          <cell r="K8958" t="str">
            <v>AURA MARIA DEFAS RUGEL</v>
          </cell>
          <cell r="L8958" t="str">
            <v>KM 6.5 SAMBORONDON PLAZA LAGO CASA LAGO VILLA13. ENTRE AURA DEFAS</v>
          </cell>
        </row>
        <row r="8959">
          <cell r="A8959" t="str">
            <v>26602</v>
          </cell>
          <cell r="B8959">
            <v>506673</v>
          </cell>
          <cell r="C8959" t="str">
            <v>26602</v>
          </cell>
          <cell r="D8959" t="str">
            <v>CARESTINO</v>
          </cell>
          <cell r="E8959" t="str">
            <v>DESPACHO</v>
          </cell>
          <cell r="G8959" t="str">
            <v>83207</v>
          </cell>
          <cell r="H8959">
            <v>44957</v>
          </cell>
          <cell r="I8959" t="str">
            <v>ENTREGADO</v>
          </cell>
          <cell r="J8959">
            <v>44958</v>
          </cell>
          <cell r="K8959" t="str">
            <v>SOLANGE GARCIA</v>
          </cell>
          <cell r="L8959" t="str">
            <v>AV 1RA 102A, LA PUNTILLA, SAMBORONDON 102A. ENTRE FAMILIA ATOZQUI CASA LA ESCONDIDA</v>
          </cell>
        </row>
        <row r="8960">
          <cell r="A8960" t="str">
            <v>26607</v>
          </cell>
          <cell r="B8960">
            <v>506674</v>
          </cell>
          <cell r="C8960" t="str">
            <v>26607</v>
          </cell>
          <cell r="D8960" t="str">
            <v>CARESTINO</v>
          </cell>
          <cell r="E8960" t="str">
            <v>DESPACHO</v>
          </cell>
          <cell r="G8960" t="str">
            <v>031002004227294</v>
          </cell>
          <cell r="H8960">
            <v>44957</v>
          </cell>
          <cell r="I8960" t="str">
            <v>ENTREGADO</v>
          </cell>
          <cell r="J8960">
            <v>44960</v>
          </cell>
          <cell r="K8960" t="str">
            <v>VIVIANA MACANCELA JUMBO</v>
          </cell>
          <cell r="L8960" t="str">
            <v>JOSE FELIX DE VALDIVIESO ENTRE SUCRE Y BOLIVAR 156-28 PISO/DPTO: 1ER PISO. ENTRE FRENTE A EDISUR</v>
          </cell>
        </row>
        <row r="8961">
          <cell r="A8961" t="str">
            <v>414843366</v>
          </cell>
          <cell r="B8961">
            <v>506650</v>
          </cell>
          <cell r="C8961" t="str">
            <v>414843366</v>
          </cell>
          <cell r="D8961" t="str">
            <v>FLEXTUENTI</v>
          </cell>
          <cell r="E8961" t="str">
            <v>DESPACHO</v>
          </cell>
          <cell r="F8961" t="str">
            <v>NORMAL</v>
          </cell>
          <cell r="G8961" t="str">
            <v>031080414843366</v>
          </cell>
          <cell r="H8961">
            <v>44957</v>
          </cell>
          <cell r="I8961" t="str">
            <v>ENTREGADO</v>
          </cell>
          <cell r="J8961">
            <v>44958</v>
          </cell>
          <cell r="K8961" t="str">
            <v>Omaira Aracely Beltran sandoval</v>
          </cell>
          <cell r="L8961" t="str">
            <v>LA AURORA   AV FEBRES CORDERO   MZ 22 V4  SN</v>
          </cell>
        </row>
        <row r="8962">
          <cell r="A8962" t="str">
            <v>414843409</v>
          </cell>
          <cell r="B8962">
            <v>506651</v>
          </cell>
          <cell r="C8962" t="str">
            <v>414843409</v>
          </cell>
          <cell r="D8962" t="str">
            <v>FLEXTUENTI</v>
          </cell>
          <cell r="E8962" t="str">
            <v>DESPACHO</v>
          </cell>
          <cell r="F8962" t="str">
            <v>DERIVADO PICK UP</v>
          </cell>
          <cell r="G8962" t="str">
            <v>031080414843409</v>
          </cell>
          <cell r="H8962">
            <v>44957</v>
          </cell>
          <cell r="I8962" t="str">
            <v>ENTREGADO</v>
          </cell>
          <cell r="J8962">
            <v>44958</v>
          </cell>
          <cell r="K8962" t="str">
            <v>Maria Garcia</v>
          </cell>
          <cell r="L8962" t="str">
            <v>OFICINA TRAMACO CAYAMBE</v>
          </cell>
        </row>
        <row r="8963">
          <cell r="A8963" t="str">
            <v>414843437</v>
          </cell>
          <cell r="B8963">
            <v>506652</v>
          </cell>
          <cell r="C8963" t="str">
            <v>414843437</v>
          </cell>
          <cell r="D8963" t="str">
            <v>FLEXTUENTI</v>
          </cell>
          <cell r="E8963" t="str">
            <v>DESPACHO</v>
          </cell>
          <cell r="F8963" t="str">
            <v>NORMAL</v>
          </cell>
          <cell r="G8963" t="str">
            <v>FT83044</v>
          </cell>
          <cell r="H8963">
            <v>44957</v>
          </cell>
          <cell r="I8963" t="str">
            <v>ENTREGADO</v>
          </cell>
          <cell r="J8963">
            <v>44958</v>
          </cell>
          <cell r="K8963" t="str">
            <v>Jhoana Liced Paez Puga</v>
          </cell>
          <cell r="L8963" t="str">
            <v>POMASQUI  PEREZ REINA N4567 PASAJE 23</v>
          </cell>
        </row>
        <row r="8964">
          <cell r="A8964" t="str">
            <v>414843448</v>
          </cell>
          <cell r="B8964">
            <v>506653</v>
          </cell>
          <cell r="C8964" t="str">
            <v>414843448</v>
          </cell>
          <cell r="D8964" t="str">
            <v>FLEXTUENTI</v>
          </cell>
          <cell r="E8964" t="str">
            <v>DESPACHO</v>
          </cell>
          <cell r="F8964" t="str">
            <v>NORMAL</v>
          </cell>
          <cell r="G8964" t="str">
            <v>FT83043</v>
          </cell>
          <cell r="H8964">
            <v>44957</v>
          </cell>
          <cell r="I8964" t="str">
            <v>ENTREGADO</v>
          </cell>
          <cell r="J8964">
            <v>44958</v>
          </cell>
          <cell r="K8964" t="str">
            <v>Sulay Gutierrez</v>
          </cell>
          <cell r="L8964" t="str">
            <v>COCHAPAMBA  FRANCISCO DE LA PITA N44 46 DECIMA TRASVERSAL</v>
          </cell>
        </row>
        <row r="8965">
          <cell r="A8965" t="str">
            <v>WS414841216</v>
          </cell>
          <cell r="B8965">
            <v>506654</v>
          </cell>
          <cell r="C8965" t="str">
            <v>WS414841216</v>
          </cell>
          <cell r="D8965" t="str">
            <v>FLEXTUENTI</v>
          </cell>
          <cell r="E8965" t="str">
            <v>DESPACHO</v>
          </cell>
          <cell r="F8965" t="str">
            <v>NORMAL</v>
          </cell>
          <cell r="G8965" t="str">
            <v>FT83042</v>
          </cell>
          <cell r="H8965">
            <v>44957</v>
          </cell>
          <cell r="I8965" t="str">
            <v>ENTREGADO</v>
          </cell>
          <cell r="J8965">
            <v>44958</v>
          </cell>
          <cell r="K8965" t="str">
            <v>Jairo Montenegro</v>
          </cell>
          <cell r="L8965" t="str">
            <v>SAN BARTOLO  AV MALDONADO SN  CALLE PALENQUE</v>
          </cell>
        </row>
        <row r="8966">
          <cell r="A8966" t="str">
            <v>WS414841251</v>
          </cell>
          <cell r="B8966">
            <v>506655</v>
          </cell>
          <cell r="C8966" t="str">
            <v>WS414841251</v>
          </cell>
          <cell r="D8966" t="str">
            <v>FLEXTUENTI</v>
          </cell>
          <cell r="E8966" t="str">
            <v>DESPACHO</v>
          </cell>
          <cell r="F8966" t="str">
            <v>NORMAL</v>
          </cell>
          <cell r="G8966" t="str">
            <v>FT83041</v>
          </cell>
          <cell r="H8966">
            <v>44957</v>
          </cell>
          <cell r="I8966" t="str">
            <v>ENTREGADO</v>
          </cell>
          <cell r="J8966">
            <v>44958</v>
          </cell>
          <cell r="K8966" t="str">
            <v>Mauricio Nieto</v>
          </cell>
          <cell r="L8966" t="str">
            <v>CONOCOTO  CALLE CARLOS MONTUFAR LOTE 14  MANUEL ALMEIDA</v>
          </cell>
        </row>
        <row r="8967">
          <cell r="A8967" t="str">
            <v>414841382</v>
          </cell>
          <cell r="B8967">
            <v>506660</v>
          </cell>
          <cell r="C8967" t="str">
            <v>414841382</v>
          </cell>
          <cell r="D8967" t="str">
            <v>FLEXTUENTI</v>
          </cell>
          <cell r="E8967" t="str">
            <v>DESPACHO</v>
          </cell>
          <cell r="F8967" t="str">
            <v>NORMAL</v>
          </cell>
          <cell r="G8967" t="str">
            <v>FT83049</v>
          </cell>
          <cell r="H8967">
            <v>44957</v>
          </cell>
          <cell r="I8967" t="str">
            <v>ENTREGADO</v>
          </cell>
          <cell r="J8967">
            <v>44958</v>
          </cell>
          <cell r="K8967" t="str">
            <v>Jesus abrahan Ramirez Rodriguez</v>
          </cell>
          <cell r="L8967" t="str">
            <v>YARUQUI EUGENIO ESPEJO  SN  LOS CHIPRESES</v>
          </cell>
        </row>
        <row r="8968">
          <cell r="A8968" t="str">
            <v>414843356</v>
          </cell>
          <cell r="B8968">
            <v>506661</v>
          </cell>
          <cell r="C8968" t="str">
            <v>414843356</v>
          </cell>
          <cell r="D8968" t="str">
            <v>FLEXTUENTI</v>
          </cell>
          <cell r="E8968" t="str">
            <v>DESPACHO</v>
          </cell>
          <cell r="F8968" t="str">
            <v>NORMAL</v>
          </cell>
          <cell r="G8968" t="str">
            <v>031080414843356</v>
          </cell>
          <cell r="H8968">
            <v>44957</v>
          </cell>
          <cell r="I8968" t="str">
            <v>ENTREGADO</v>
          </cell>
          <cell r="J8968">
            <v>44958</v>
          </cell>
          <cell r="K8968" t="str">
            <v>Nancy Vallejo</v>
          </cell>
          <cell r="L8968" t="str">
            <v>ALOASI LUI FERNANDO MERLO   N2 258 SN</v>
          </cell>
        </row>
        <row r="8969">
          <cell r="A8969" t="str">
            <v>WS414841428</v>
          </cell>
          <cell r="B8969">
            <v>506663</v>
          </cell>
          <cell r="C8969" t="str">
            <v>WS414841428</v>
          </cell>
          <cell r="D8969" t="str">
            <v>FLEXTUENTI</v>
          </cell>
          <cell r="E8969" t="str">
            <v>DESPACHO</v>
          </cell>
          <cell r="F8969" t="str">
            <v>NORMAL</v>
          </cell>
          <cell r="G8969" t="str">
            <v>031080414841428</v>
          </cell>
          <cell r="H8969">
            <v>44957</v>
          </cell>
          <cell r="I8969" t="str">
            <v>ENTREGADO</v>
          </cell>
          <cell r="J8969">
            <v>44958</v>
          </cell>
          <cell r="K8969" t="str">
            <v>Stalyn Tua</v>
          </cell>
          <cell r="L8969" t="str">
            <v>SAGRARIO SIMON RODRIGUEZ  SN  24 DE JULIO</v>
          </cell>
        </row>
        <row r="8970">
          <cell r="A8970" t="str">
            <v>414841215</v>
          </cell>
          <cell r="B8970">
            <v>506622</v>
          </cell>
          <cell r="C8970" t="str">
            <v>414841215</v>
          </cell>
          <cell r="D8970" t="str">
            <v>FLEXTUENTI</v>
          </cell>
          <cell r="E8970" t="str">
            <v>DESPACHO</v>
          </cell>
          <cell r="F8970" t="str">
            <v>NORMAL</v>
          </cell>
          <cell r="G8970" t="str">
            <v>031080414841215</v>
          </cell>
          <cell r="H8970">
            <v>44957</v>
          </cell>
          <cell r="I8970" t="str">
            <v>ENTREGADO</v>
          </cell>
          <cell r="J8970">
            <v>44959</v>
          </cell>
          <cell r="K8970" t="str">
            <v>Jimmy Stalin Caiza Manya</v>
          </cell>
          <cell r="L8970" t="str">
            <v>LIZARZABURU AV  PEDRO VICENTE MALDONADO SN  LOPE ANTONIO DE MUNIVE</v>
          </cell>
        </row>
        <row r="8971">
          <cell r="A8971" t="str">
            <v>414841234</v>
          </cell>
          <cell r="B8971">
            <v>506624</v>
          </cell>
          <cell r="C8971" t="str">
            <v>414841234</v>
          </cell>
          <cell r="D8971" t="str">
            <v>FLEXTUENTI</v>
          </cell>
          <cell r="E8971" t="str">
            <v>DESPACHO</v>
          </cell>
          <cell r="F8971" t="str">
            <v>NORMAL</v>
          </cell>
          <cell r="G8971" t="str">
            <v>FT83118</v>
          </cell>
          <cell r="H8971">
            <v>44957</v>
          </cell>
          <cell r="I8971" t="str">
            <v>ENTREGADO</v>
          </cell>
          <cell r="J8971">
            <v>44958</v>
          </cell>
          <cell r="K8971" t="str">
            <v>Santiago Xavier Hinostroza Arce</v>
          </cell>
          <cell r="L8971" t="str">
            <v>LETAMENDY  CALLE LOS RIOS 3901B CALLE BOLIVIA</v>
          </cell>
        </row>
        <row r="8972">
          <cell r="A8972" t="str">
            <v>414841244</v>
          </cell>
          <cell r="B8972">
            <v>506625</v>
          </cell>
          <cell r="C8972" t="str">
            <v>414841244</v>
          </cell>
          <cell r="D8972" t="str">
            <v>FLEXTUENTI</v>
          </cell>
          <cell r="E8972" t="str">
            <v>DESPACHO</v>
          </cell>
          <cell r="F8972" t="str">
            <v>NORMAL</v>
          </cell>
          <cell r="G8972" t="str">
            <v>031080414841244</v>
          </cell>
          <cell r="H8972">
            <v>44957</v>
          </cell>
          <cell r="I8972" t="str">
            <v>ENTREGADO</v>
          </cell>
          <cell r="J8972">
            <v>44958</v>
          </cell>
          <cell r="K8972" t="str">
            <v>genesis deyanire palomino mendez</v>
          </cell>
          <cell r="L8972" t="str">
            <v>ESMERALDAS   AV SUCRE SN  ENTRE 10 DE AGOSTO Y ROCAFUERTE</v>
          </cell>
        </row>
        <row r="8973">
          <cell r="A8973" t="str">
            <v>414841250</v>
          </cell>
          <cell r="B8973">
            <v>506626</v>
          </cell>
          <cell r="C8973" t="str">
            <v>414841250</v>
          </cell>
          <cell r="D8973" t="str">
            <v>FLEXTUENTI</v>
          </cell>
          <cell r="E8973" t="str">
            <v>DESPACHO</v>
          </cell>
          <cell r="F8973" t="str">
            <v>NORMAL</v>
          </cell>
          <cell r="G8973" t="str">
            <v>031080414841250</v>
          </cell>
          <cell r="H8973">
            <v>44957</v>
          </cell>
          <cell r="I8973" t="str">
            <v>ENTREGADO</v>
          </cell>
          <cell r="J8973">
            <v>44958</v>
          </cell>
          <cell r="K8973" t="str">
            <v>Cristina Garcia</v>
          </cell>
          <cell r="L8973" t="str">
            <v>LIZARZABURU AV MILTON REYES  SN RODRIGUEZ SOTO</v>
          </cell>
        </row>
        <row r="8974">
          <cell r="A8974" t="str">
            <v>414841255</v>
          </cell>
          <cell r="B8974">
            <v>506627</v>
          </cell>
          <cell r="C8974" t="str">
            <v>414841255</v>
          </cell>
          <cell r="D8974" t="str">
            <v>FLEXTUENTI</v>
          </cell>
          <cell r="E8974" t="str">
            <v>DESPACHO</v>
          </cell>
          <cell r="F8974" t="str">
            <v>NORMAL</v>
          </cell>
          <cell r="G8974" t="str">
            <v>FT83052</v>
          </cell>
          <cell r="H8974">
            <v>44957</v>
          </cell>
          <cell r="I8974" t="str">
            <v>ENTREGADO</v>
          </cell>
          <cell r="J8974">
            <v>44958</v>
          </cell>
          <cell r="K8974" t="str">
            <v>Leonor Tuarez</v>
          </cell>
          <cell r="L8974" t="str">
            <v>CONOCOTO  AV ILALO E8 495 GRIBALDO MINO</v>
          </cell>
        </row>
        <row r="8975">
          <cell r="A8975" t="str">
            <v>414841313</v>
          </cell>
          <cell r="B8975">
            <v>506630</v>
          </cell>
          <cell r="C8975" t="str">
            <v>414841313</v>
          </cell>
          <cell r="D8975" t="str">
            <v>FLEXTUENTI</v>
          </cell>
          <cell r="E8975" t="str">
            <v>DESPACHO</v>
          </cell>
          <cell r="F8975" t="str">
            <v>NORMAL</v>
          </cell>
          <cell r="G8975" t="str">
            <v>FT83051</v>
          </cell>
          <cell r="H8975">
            <v>44957</v>
          </cell>
          <cell r="I8975" t="str">
            <v>ENTREGADO</v>
          </cell>
          <cell r="J8975">
            <v>44958</v>
          </cell>
          <cell r="K8975" t="str">
            <v>ORIANA PINILLA</v>
          </cell>
          <cell r="L8975" t="str">
            <v>CALDERON  SABANILLA  OE225 MELCHOR TOAZA</v>
          </cell>
        </row>
        <row r="8976">
          <cell r="A8976" t="str">
            <v>414841326</v>
          </cell>
          <cell r="B8976">
            <v>506632</v>
          </cell>
          <cell r="C8976" t="str">
            <v>414841326</v>
          </cell>
          <cell r="D8976" t="str">
            <v>FLEXTUENTI</v>
          </cell>
          <cell r="E8976" t="str">
            <v>DESPACHO</v>
          </cell>
          <cell r="F8976" t="str">
            <v>NORMAL</v>
          </cell>
          <cell r="G8976" t="str">
            <v>FT83050</v>
          </cell>
          <cell r="H8976">
            <v>44957</v>
          </cell>
          <cell r="I8976" t="str">
            <v>ENTREGADO</v>
          </cell>
          <cell r="J8976">
            <v>44958</v>
          </cell>
          <cell r="K8976" t="str">
            <v>Eulalia Campana</v>
          </cell>
          <cell r="L8976" t="str">
            <v>PUENGASI  CALLE S51  LT 131 CALLE E9C  O G</v>
          </cell>
        </row>
        <row r="8977">
          <cell r="A8977" t="str">
            <v>414841360</v>
          </cell>
          <cell r="B8977">
            <v>506633</v>
          </cell>
          <cell r="C8977" t="str">
            <v>414841360</v>
          </cell>
          <cell r="D8977" t="str">
            <v>FLEXTUENTI</v>
          </cell>
          <cell r="E8977" t="str">
            <v>DESPACHO</v>
          </cell>
          <cell r="F8977" t="str">
            <v>NORMAL</v>
          </cell>
          <cell r="G8977" t="str">
            <v>031080414841360</v>
          </cell>
          <cell r="H8977">
            <v>44957</v>
          </cell>
          <cell r="I8977" t="str">
            <v>ENTREGADO</v>
          </cell>
          <cell r="J8977">
            <v>44966</v>
          </cell>
          <cell r="K8977" t="str">
            <v>Gloria Maria Marcillo Cedeno</v>
          </cell>
          <cell r="L8977" t="str">
            <v>EL CARMEN  CALLE SALUSTIO GILER SN  AV 3 DE JULIO</v>
          </cell>
        </row>
        <row r="8978">
          <cell r="A8978" t="str">
            <v>414842995</v>
          </cell>
          <cell r="B8978">
            <v>506634</v>
          </cell>
          <cell r="C8978" t="str">
            <v>414842995</v>
          </cell>
          <cell r="D8978" t="str">
            <v>FLEXTUENTI</v>
          </cell>
          <cell r="E8978" t="str">
            <v>DESPACHO</v>
          </cell>
          <cell r="F8978" t="str">
            <v>NORMAL</v>
          </cell>
          <cell r="G8978" t="str">
            <v>FT83048</v>
          </cell>
          <cell r="H8978">
            <v>44957</v>
          </cell>
          <cell r="I8978" t="str">
            <v>ENTREGADO</v>
          </cell>
          <cell r="J8978">
            <v>44958</v>
          </cell>
          <cell r="K8978" t="str">
            <v>Andrea Andaluz</v>
          </cell>
          <cell r="L8978" t="str">
            <v>TUMBACO  CALLE GONZALO PIZARRO SN  BANOS</v>
          </cell>
        </row>
        <row r="8979">
          <cell r="A8979" t="str">
            <v>414843068</v>
          </cell>
          <cell r="B8979">
            <v>506635</v>
          </cell>
          <cell r="C8979" t="str">
            <v>414843068</v>
          </cell>
          <cell r="D8979" t="str">
            <v>FLEXTUENTI</v>
          </cell>
          <cell r="E8979" t="str">
            <v>DESPACHO</v>
          </cell>
          <cell r="F8979" t="str">
            <v>NORMAL</v>
          </cell>
          <cell r="G8979" t="str">
            <v>FT83047</v>
          </cell>
          <cell r="H8979">
            <v>44957</v>
          </cell>
          <cell r="I8979" t="str">
            <v>ENTREGADO</v>
          </cell>
          <cell r="J8979">
            <v>44959</v>
          </cell>
          <cell r="K8979" t="str">
            <v>Jhon Maro Molina Crespin</v>
          </cell>
          <cell r="L8979" t="str">
            <v>COTOCOLLAO AV  DE LA PRENSA  CORONEL HECTOR MOLINA</v>
          </cell>
        </row>
        <row r="8980">
          <cell r="A8980" t="str">
            <v>414843069</v>
          </cell>
          <cell r="B8980">
            <v>506636</v>
          </cell>
          <cell r="C8980" t="str">
            <v>414843069</v>
          </cell>
          <cell r="D8980" t="str">
            <v>FLEXTUENTI</v>
          </cell>
          <cell r="E8980" t="str">
            <v>DESPACHO</v>
          </cell>
          <cell r="F8980" t="str">
            <v>NORMAL</v>
          </cell>
          <cell r="G8980" t="str">
            <v>FT83040</v>
          </cell>
          <cell r="H8980">
            <v>44957</v>
          </cell>
          <cell r="I8980" t="str">
            <v>ENTREGADO</v>
          </cell>
          <cell r="J8980">
            <v>44958</v>
          </cell>
          <cell r="K8980" t="str">
            <v>Adriana Alvarez</v>
          </cell>
          <cell r="L8980" t="str">
            <v>SANGOLQUI AV  LUIS CORDERO 377 AV GENERAL ENRIQUEZ</v>
          </cell>
        </row>
        <row r="8981">
          <cell r="A8981" t="str">
            <v>414843070</v>
          </cell>
          <cell r="B8981">
            <v>506637</v>
          </cell>
          <cell r="C8981" t="str">
            <v>414843070</v>
          </cell>
          <cell r="D8981" t="str">
            <v>FLEXTUENTI</v>
          </cell>
          <cell r="E8981" t="str">
            <v>DESPACHO</v>
          </cell>
          <cell r="F8981" t="str">
            <v>NORMAL</v>
          </cell>
          <cell r="G8981" t="str">
            <v>FT83046</v>
          </cell>
          <cell r="H8981">
            <v>44957</v>
          </cell>
          <cell r="I8981" t="str">
            <v>ENTREGADO</v>
          </cell>
          <cell r="J8981">
            <v>44960</v>
          </cell>
          <cell r="K8981" t="str">
            <v>JOSE LUIS PILAMUNGA VILLARREAL</v>
          </cell>
          <cell r="L8981" t="str">
            <v>CARCELEN  ALEJANDRO PONCE BORJA Y JAIME ROLDOS AGUILERA</v>
          </cell>
        </row>
        <row r="8982">
          <cell r="A8982" t="str">
            <v>414843127</v>
          </cell>
          <cell r="B8982">
            <v>506638</v>
          </cell>
          <cell r="C8982" t="str">
            <v>414843127</v>
          </cell>
          <cell r="D8982" t="str">
            <v>FLEXTUENTI</v>
          </cell>
          <cell r="E8982" t="str">
            <v>DESPACHO</v>
          </cell>
          <cell r="F8982" t="str">
            <v>NORMAL</v>
          </cell>
          <cell r="G8982" t="str">
            <v>031080414843127</v>
          </cell>
          <cell r="H8982">
            <v>44957</v>
          </cell>
          <cell r="I8982" t="str">
            <v>DEVOLUCION_EN_PROCESO</v>
          </cell>
          <cell r="J8982">
            <v>44971</v>
          </cell>
          <cell r="K8982" t="str">
            <v>Christian Castro</v>
          </cell>
          <cell r="L8982" t="str">
            <v>DOCTOR MIGUEL MORAN LUCIO   CALLE TUNGURAHUA CASA  1  CALLE SAN MARTIN</v>
          </cell>
        </row>
        <row r="8983">
          <cell r="A8983" t="str">
            <v>414843132</v>
          </cell>
          <cell r="B8983">
            <v>506639</v>
          </cell>
          <cell r="C8983" t="str">
            <v>414843132</v>
          </cell>
          <cell r="D8983" t="str">
            <v>FLEXTUENTI</v>
          </cell>
          <cell r="E8983" t="str">
            <v>DESPACHO</v>
          </cell>
          <cell r="F8983" t="str">
            <v>NORMAL</v>
          </cell>
          <cell r="G8983" t="str">
            <v>031080414843132</v>
          </cell>
          <cell r="H8983">
            <v>44957</v>
          </cell>
          <cell r="I8983" t="str">
            <v>ENTREGADO</v>
          </cell>
          <cell r="J8983">
            <v>44959</v>
          </cell>
          <cell r="K8983" t="str">
            <v>David Yepez</v>
          </cell>
          <cell r="L8983" t="str">
            <v>PASCUALES  CALLE  5TO CALLEJON 24B NO  MZ 2713   SL 7  AV  38D NO</v>
          </cell>
        </row>
        <row r="8984">
          <cell r="A8984" t="str">
            <v>414843133</v>
          </cell>
          <cell r="B8984">
            <v>506640</v>
          </cell>
          <cell r="C8984" t="str">
            <v>414843133</v>
          </cell>
          <cell r="D8984" t="str">
            <v>FLEXTUENTI</v>
          </cell>
          <cell r="E8984" t="str">
            <v>DESPACHO</v>
          </cell>
          <cell r="F8984" t="str">
            <v>NORMAL</v>
          </cell>
          <cell r="G8984" t="str">
            <v>031080414843133</v>
          </cell>
          <cell r="H8984">
            <v>44957</v>
          </cell>
          <cell r="I8984" t="str">
            <v>ENTREGADO</v>
          </cell>
          <cell r="J8984">
            <v>44959</v>
          </cell>
          <cell r="K8984" t="str">
            <v>FLOR MARJORIE QUIJIJE GUERRERO</v>
          </cell>
          <cell r="L8984" t="str">
            <v>PASCUALES  CALLE 8VO PASAJE 38A NO  MZ 811 SL8  CALLE 24A NO</v>
          </cell>
        </row>
        <row r="8985">
          <cell r="A8985" t="str">
            <v>414843208</v>
          </cell>
          <cell r="B8985">
            <v>506642</v>
          </cell>
          <cell r="C8985" t="str">
            <v>414843208</v>
          </cell>
          <cell r="D8985" t="str">
            <v>FLEXTUENTI</v>
          </cell>
          <cell r="E8985" t="str">
            <v>DESPACHO</v>
          </cell>
          <cell r="F8985" t="str">
            <v>NORMAL</v>
          </cell>
          <cell r="G8985" t="str">
            <v>031080414843208</v>
          </cell>
          <cell r="H8985">
            <v>44957</v>
          </cell>
          <cell r="I8985" t="str">
            <v>ENTREGADO</v>
          </cell>
          <cell r="J8985">
            <v>44959</v>
          </cell>
          <cell r="K8985" t="str">
            <v>Moises Gomez</v>
          </cell>
          <cell r="L8985" t="str">
            <v>EL RECREO  CALLE SAN MIGUEL  MZ 5  SOLAR 59  ATAHUALPA</v>
          </cell>
        </row>
        <row r="8986">
          <cell r="A8986" t="str">
            <v>414843212</v>
          </cell>
          <cell r="B8986">
            <v>506643</v>
          </cell>
          <cell r="C8986" t="str">
            <v>414843212</v>
          </cell>
          <cell r="D8986" t="str">
            <v>FLEXTUENTI</v>
          </cell>
          <cell r="E8986" t="str">
            <v>DESPACHO</v>
          </cell>
          <cell r="F8986" t="str">
            <v>NORMAL</v>
          </cell>
          <cell r="G8986" t="str">
            <v>FT83045</v>
          </cell>
          <cell r="H8986">
            <v>44957</v>
          </cell>
          <cell r="I8986" t="str">
            <v>ENTREGADO</v>
          </cell>
          <cell r="J8986">
            <v>44959</v>
          </cell>
          <cell r="K8986" t="str">
            <v>Martha Catota</v>
          </cell>
          <cell r="L8986" t="str">
            <v>QUITUMBE  E10 M S4160 S41C</v>
          </cell>
        </row>
        <row r="8987">
          <cell r="A8987" t="str">
            <v>414843213</v>
          </cell>
          <cell r="B8987">
            <v>506644</v>
          </cell>
          <cell r="C8987" t="str">
            <v>414843213</v>
          </cell>
          <cell r="D8987" t="str">
            <v>FLEXTUENTI</v>
          </cell>
          <cell r="E8987" t="str">
            <v>DESPACHO</v>
          </cell>
          <cell r="F8987" t="str">
            <v>DERIVADO PICK UP</v>
          </cell>
          <cell r="G8987" t="str">
            <v>031080414843213</v>
          </cell>
          <cell r="H8987">
            <v>44957</v>
          </cell>
          <cell r="I8987" t="str">
            <v>ENTREGADO</v>
          </cell>
          <cell r="J8987">
            <v>44959</v>
          </cell>
          <cell r="K8987" t="str">
            <v>RENNY DEL ROSARIO</v>
          </cell>
          <cell r="L8987" t="str">
            <v>OFICINA TRAMACO PORTETE</v>
          </cell>
        </row>
        <row r="8988">
          <cell r="A8988" t="str">
            <v>414843228</v>
          </cell>
          <cell r="B8988">
            <v>506645</v>
          </cell>
          <cell r="C8988" t="str">
            <v>414843228</v>
          </cell>
          <cell r="D8988" t="str">
            <v>FLEXTUENTI</v>
          </cell>
          <cell r="E8988" t="str">
            <v>DESPACHO</v>
          </cell>
          <cell r="F8988" t="str">
            <v>NORMAL</v>
          </cell>
          <cell r="G8988" t="str">
            <v>031080414843228</v>
          </cell>
          <cell r="H8988">
            <v>44957</v>
          </cell>
          <cell r="I8988" t="str">
            <v>ENTREGADO</v>
          </cell>
          <cell r="J8988">
            <v>44959</v>
          </cell>
          <cell r="K8988" t="str">
            <v>Michelle Ferrin</v>
          </cell>
          <cell r="L8988" t="str">
            <v>ANDRES DE VERA   MEDARDO CEVALLOS SN C 36</v>
          </cell>
        </row>
        <row r="8989">
          <cell r="A8989" t="str">
            <v>414843284</v>
          </cell>
          <cell r="B8989">
            <v>506647</v>
          </cell>
          <cell r="C8989" t="str">
            <v>414843284</v>
          </cell>
          <cell r="D8989" t="str">
            <v>FLEXTUENTI</v>
          </cell>
          <cell r="E8989" t="str">
            <v>DESPACHO</v>
          </cell>
          <cell r="F8989" t="str">
            <v>NORMAL</v>
          </cell>
          <cell r="G8989" t="str">
            <v>031080414843284</v>
          </cell>
          <cell r="H8989">
            <v>44957</v>
          </cell>
          <cell r="I8989" t="str">
            <v>ENTREGADO</v>
          </cell>
          <cell r="J8989">
            <v>44958</v>
          </cell>
          <cell r="K8989" t="str">
            <v>Andrea Ortiz</v>
          </cell>
          <cell r="L8989" t="str">
            <v>TONSUPA   CALLE G SN  AV CIRCUNVALACION</v>
          </cell>
        </row>
        <row r="8990">
          <cell r="A8990" t="str">
            <v>TK-8003</v>
          </cell>
          <cell r="B8990">
            <v>506602</v>
          </cell>
          <cell r="C8990" t="str">
            <v>TK-8003</v>
          </cell>
          <cell r="D8990" t="str">
            <v>MDELIVERY</v>
          </cell>
          <cell r="E8990" t="str">
            <v>DESPACHO</v>
          </cell>
          <cell r="F8990" t="str">
            <v>EXPRESS</v>
          </cell>
          <cell r="G8990" t="str">
            <v>GRV8003</v>
          </cell>
          <cell r="H8990">
            <v>44956</v>
          </cell>
          <cell r="I8990" t="str">
            <v>ENTREGADO</v>
          </cell>
          <cell r="J8990">
            <v>44964</v>
          </cell>
          <cell r="K8990" t="str">
            <v>OTECEL</v>
          </cell>
          <cell r="L8990" t="str">
            <v>AVDA SIMON BOLIVAR Y VIA NAYON CONJUNTO CORPORATIVO EKOPARK TORRE 3 TELEFONICA</v>
          </cell>
        </row>
        <row r="8991">
          <cell r="A8991" t="str">
            <v>TK-8004</v>
          </cell>
          <cell r="B8991">
            <v>506603</v>
          </cell>
          <cell r="C8991" t="str">
            <v>TK-8004</v>
          </cell>
          <cell r="D8991" t="str">
            <v>MDELIVERY</v>
          </cell>
          <cell r="E8991" t="str">
            <v>DESPACHO</v>
          </cell>
          <cell r="F8991" t="str">
            <v>EXPRESS</v>
          </cell>
          <cell r="G8991" t="str">
            <v>GRV8004</v>
          </cell>
          <cell r="H8991">
            <v>44956</v>
          </cell>
          <cell r="I8991" t="str">
            <v>ENTREGADO</v>
          </cell>
          <cell r="J8991">
            <v>44964</v>
          </cell>
          <cell r="K8991" t="str">
            <v>OTECEL</v>
          </cell>
          <cell r="L8991" t="str">
            <v>AVDA SIMON BOLIVAR Y VIA NAYON CONJUNTO CORPORATIVO EKOPARK TORRE 3 TELEFONICA</v>
          </cell>
        </row>
        <row r="8992">
          <cell r="A8992" t="str">
            <v>TK-8006</v>
          </cell>
          <cell r="B8992">
            <v>506604</v>
          </cell>
          <cell r="C8992" t="str">
            <v>TK-8006</v>
          </cell>
          <cell r="D8992" t="str">
            <v>MDELIVERY</v>
          </cell>
          <cell r="E8992" t="str">
            <v>DESPACHO</v>
          </cell>
          <cell r="F8992" t="str">
            <v>EXPRESS</v>
          </cell>
          <cell r="G8992" t="str">
            <v>GRV8006</v>
          </cell>
          <cell r="H8992">
            <v>44956</v>
          </cell>
          <cell r="I8992" t="str">
            <v>ENTREGADO</v>
          </cell>
          <cell r="J8992">
            <v>44964</v>
          </cell>
          <cell r="K8992" t="str">
            <v>OTECEL</v>
          </cell>
          <cell r="L8992" t="str">
            <v>AVDA SIMON BOLIVAR Y VIA NAYON CONJUNTO CORPORATIVO EKOPARK TORRE 3 TELEFONICA</v>
          </cell>
        </row>
        <row r="8993">
          <cell r="A8993" t="str">
            <v>TK-8007</v>
          </cell>
          <cell r="B8993">
            <v>506605</v>
          </cell>
          <cell r="C8993" t="str">
            <v>TK-8007</v>
          </cell>
          <cell r="D8993" t="str">
            <v>MDELIVERY</v>
          </cell>
          <cell r="E8993" t="str">
            <v>DESPACHO</v>
          </cell>
          <cell r="F8993" t="str">
            <v>EXPRESS</v>
          </cell>
          <cell r="G8993" t="str">
            <v>GRV8007</v>
          </cell>
          <cell r="H8993">
            <v>44956</v>
          </cell>
          <cell r="I8993" t="str">
            <v>ENTREGADO</v>
          </cell>
          <cell r="J8993">
            <v>44964</v>
          </cell>
          <cell r="K8993" t="str">
            <v>OTECEL</v>
          </cell>
          <cell r="L8993" t="str">
            <v>AVDA SIMON BOLIVAR Y VIA NAYON CONJUNTO CORPORATIVO EKOPARK TORRE 3 TELEFONICA</v>
          </cell>
        </row>
        <row r="8994">
          <cell r="A8994" t="str">
            <v>TK-8008</v>
          </cell>
          <cell r="B8994">
            <v>506606</v>
          </cell>
          <cell r="C8994" t="str">
            <v>TK-8008</v>
          </cell>
          <cell r="D8994" t="str">
            <v>MDELIVERY</v>
          </cell>
          <cell r="E8994" t="str">
            <v>DESPACHO</v>
          </cell>
          <cell r="F8994" t="str">
            <v>EXPRESS</v>
          </cell>
          <cell r="G8994" t="str">
            <v>GRV8008</v>
          </cell>
          <cell r="H8994">
            <v>44956</v>
          </cell>
          <cell r="I8994" t="str">
            <v>ENTREGADO</v>
          </cell>
          <cell r="J8994">
            <v>44964</v>
          </cell>
          <cell r="K8994" t="str">
            <v>OTECEL</v>
          </cell>
          <cell r="L8994" t="str">
            <v>AVDA SIMON BOLIVAR Y VIA NAYON CONJUNTO CORPORATIVO EKOPARK TORRE 3 TELEFONICA</v>
          </cell>
        </row>
        <row r="8995">
          <cell r="A8995" t="str">
            <v>TK-8009</v>
          </cell>
          <cell r="B8995">
            <v>506607</v>
          </cell>
          <cell r="C8995" t="str">
            <v>TK-8009</v>
          </cell>
          <cell r="D8995" t="str">
            <v>MDELIVERY</v>
          </cell>
          <cell r="E8995" t="str">
            <v>DESPACHO</v>
          </cell>
          <cell r="F8995" t="str">
            <v>EXPRESS</v>
          </cell>
          <cell r="G8995" t="str">
            <v>GRV8009</v>
          </cell>
          <cell r="H8995">
            <v>44956</v>
          </cell>
          <cell r="I8995" t="str">
            <v>ENTREGADO</v>
          </cell>
          <cell r="J8995">
            <v>44964</v>
          </cell>
          <cell r="K8995" t="str">
            <v>OTECEL</v>
          </cell>
          <cell r="L8995" t="str">
            <v>AVDA SIMON BOLIVAR Y VIA NAYON CONJUNTO CORPORATIVO EKOPARK TORRE 3 TELEFONICA</v>
          </cell>
        </row>
        <row r="8996">
          <cell r="A8996" t="str">
            <v>TK-8011</v>
          </cell>
          <cell r="B8996">
            <v>506608</v>
          </cell>
          <cell r="C8996" t="str">
            <v>TK-8011</v>
          </cell>
          <cell r="D8996" t="str">
            <v>MDELIVERY</v>
          </cell>
          <cell r="E8996" t="str">
            <v>DESPACHO</v>
          </cell>
          <cell r="F8996" t="str">
            <v>EXPRESS</v>
          </cell>
          <cell r="G8996" t="str">
            <v>GRV8011</v>
          </cell>
          <cell r="H8996">
            <v>44956</v>
          </cell>
          <cell r="I8996" t="str">
            <v>ENTREGADO</v>
          </cell>
          <cell r="J8996">
            <v>44964</v>
          </cell>
          <cell r="K8996" t="str">
            <v>OTECEL</v>
          </cell>
          <cell r="L8996" t="str">
            <v>AVDA SIMON BOLIVAR Y VIA NAYON CONJUNTO CORPORATIVO EKOPARK TORRE 3 TELEFONICA</v>
          </cell>
        </row>
        <row r="8997">
          <cell r="A8997" t="str">
            <v>TK-8012</v>
          </cell>
          <cell r="B8997">
            <v>506609</v>
          </cell>
          <cell r="C8997" t="str">
            <v>TK-8012</v>
          </cell>
          <cell r="D8997" t="str">
            <v>MDELIVERY</v>
          </cell>
          <cell r="E8997" t="str">
            <v>DESPACHO</v>
          </cell>
          <cell r="F8997" t="str">
            <v>EXPRESS</v>
          </cell>
          <cell r="G8997" t="str">
            <v>GRV8012</v>
          </cell>
          <cell r="H8997">
            <v>44956</v>
          </cell>
          <cell r="I8997" t="str">
            <v>ENTREGADO</v>
          </cell>
          <cell r="J8997">
            <v>44964</v>
          </cell>
          <cell r="K8997" t="str">
            <v>OTECEL</v>
          </cell>
          <cell r="L8997" t="str">
            <v>AVDA SIMON BOLIVAR Y VIA NAYON CONJUNTO CORPORATIVO EKOPARK TORRE 3 TELEFONICA</v>
          </cell>
        </row>
        <row r="8998">
          <cell r="A8998" t="str">
            <v>TK-8013</v>
          </cell>
          <cell r="B8998">
            <v>506610</v>
          </cell>
          <cell r="C8998" t="str">
            <v>TK-8013</v>
          </cell>
          <cell r="D8998" t="str">
            <v>MDELIVERY</v>
          </cell>
          <cell r="E8998" t="str">
            <v>DESPACHO</v>
          </cell>
          <cell r="F8998" t="str">
            <v>EXPRESS</v>
          </cell>
          <cell r="G8998" t="str">
            <v>GRV8013</v>
          </cell>
          <cell r="H8998">
            <v>44956</v>
          </cell>
          <cell r="I8998" t="str">
            <v>ENTREGADO</v>
          </cell>
          <cell r="J8998">
            <v>44964</v>
          </cell>
          <cell r="K8998" t="str">
            <v>OTECEL</v>
          </cell>
          <cell r="L8998" t="str">
            <v>AVDA SIMON BOLIVAR Y VIA NAYON CONJUNTO CORPORATIVO EKOPARK TORRE 3 TELEFONICA</v>
          </cell>
        </row>
        <row r="8999">
          <cell r="A8999" t="str">
            <v>TK-8014</v>
          </cell>
          <cell r="B8999">
            <v>506611</v>
          </cell>
          <cell r="C8999" t="str">
            <v>TK-8014</v>
          </cell>
          <cell r="D8999" t="str">
            <v>MDELIVERY</v>
          </cell>
          <cell r="E8999" t="str">
            <v>DESPACHO</v>
          </cell>
          <cell r="F8999" t="str">
            <v>EXPRESS</v>
          </cell>
          <cell r="G8999" t="str">
            <v>GRV8014</v>
          </cell>
          <cell r="H8999">
            <v>44956</v>
          </cell>
          <cell r="I8999" t="str">
            <v>ENTREGADO</v>
          </cell>
          <cell r="J8999">
            <v>44964</v>
          </cell>
          <cell r="K8999" t="str">
            <v>OTECEL</v>
          </cell>
          <cell r="L8999" t="str">
            <v>AVDA SIMON BOLIVAR Y VIA NAYON CONJUNTO CORPORATIVO EKOPARK TORRE 3 TELEFONICA</v>
          </cell>
        </row>
        <row r="9000">
          <cell r="A9000" t="str">
            <v>TK-8015</v>
          </cell>
          <cell r="B9000">
            <v>506612</v>
          </cell>
          <cell r="C9000" t="str">
            <v>TK-8015</v>
          </cell>
          <cell r="D9000" t="str">
            <v>MDELIVERY</v>
          </cell>
          <cell r="E9000" t="str">
            <v>DESPACHO</v>
          </cell>
          <cell r="F9000" t="str">
            <v>EXPRESS</v>
          </cell>
          <cell r="G9000" t="str">
            <v>GRV8015</v>
          </cell>
          <cell r="H9000">
            <v>44956</v>
          </cell>
          <cell r="I9000" t="str">
            <v>ENTREGADO</v>
          </cell>
          <cell r="J9000">
            <v>44964</v>
          </cell>
          <cell r="K9000" t="str">
            <v>OTECEL</v>
          </cell>
          <cell r="L9000" t="str">
            <v>AVDA SIMON BOLIVAR Y VIA NAYON CONJUNTO CORPORATIVO EKOPARK TORRE 3 TELEFONICA</v>
          </cell>
        </row>
        <row r="9001">
          <cell r="A9001" t="str">
            <v>TK-8016</v>
          </cell>
          <cell r="B9001">
            <v>506613</v>
          </cell>
          <cell r="C9001" t="str">
            <v>TK-8016</v>
          </cell>
          <cell r="D9001" t="str">
            <v>MDELIVERY</v>
          </cell>
          <cell r="E9001" t="str">
            <v>DESPACHO</v>
          </cell>
          <cell r="F9001" t="str">
            <v>EXPRESS</v>
          </cell>
          <cell r="G9001" t="str">
            <v>GRV8016</v>
          </cell>
          <cell r="H9001">
            <v>44956</v>
          </cell>
          <cell r="I9001" t="str">
            <v>ENTREGADO</v>
          </cell>
          <cell r="J9001">
            <v>44964</v>
          </cell>
          <cell r="K9001" t="str">
            <v>OTECEL</v>
          </cell>
          <cell r="L9001" t="str">
            <v>AVDA SIMON BOLIVAR Y VIA NAYON CONJUNTO CORPORATIVO EKOPARK TORRE 3 TELEFONICA</v>
          </cell>
        </row>
        <row r="9002">
          <cell r="A9002" t="str">
            <v>TK-8017</v>
          </cell>
          <cell r="B9002">
            <v>506614</v>
          </cell>
          <cell r="C9002" t="str">
            <v>TK-8017</v>
          </cell>
          <cell r="D9002" t="str">
            <v>MDELIVERY</v>
          </cell>
          <cell r="E9002" t="str">
            <v>DESPACHO</v>
          </cell>
          <cell r="F9002" t="str">
            <v>EXPRESS</v>
          </cell>
          <cell r="G9002" t="str">
            <v>GRV8017</v>
          </cell>
          <cell r="H9002">
            <v>44956</v>
          </cell>
          <cell r="I9002" t="str">
            <v>ENTREGADO</v>
          </cell>
          <cell r="J9002">
            <v>44964</v>
          </cell>
          <cell r="K9002" t="str">
            <v>OTECEL</v>
          </cell>
          <cell r="L9002" t="str">
            <v>AVDA SIMON BOLIVAR Y VIA NAYON CONJUNTO CORPORATIVO EKOPARK TORRE 3 TELEFONICA</v>
          </cell>
        </row>
        <row r="9003">
          <cell r="A9003" t="str">
            <v>TK-8018</v>
          </cell>
          <cell r="B9003">
            <v>506615</v>
          </cell>
          <cell r="C9003" t="str">
            <v>TK-8018</v>
          </cell>
          <cell r="D9003" t="str">
            <v>MDELIVERY</v>
          </cell>
          <cell r="E9003" t="str">
            <v>DESPACHO</v>
          </cell>
          <cell r="F9003" t="str">
            <v>EXPRESS</v>
          </cell>
          <cell r="G9003" t="str">
            <v>GRV8018</v>
          </cell>
          <cell r="H9003">
            <v>44956</v>
          </cell>
          <cell r="I9003" t="str">
            <v>ENTREGADO</v>
          </cell>
          <cell r="J9003">
            <v>44964</v>
          </cell>
          <cell r="K9003" t="str">
            <v>OTECEL</v>
          </cell>
          <cell r="L9003" t="str">
            <v>AVDA SIMON BOLIVAR Y VIA NAYON CONJUNTO CORPORATIVO EKOPARK TORRE 3 TELEFONICA</v>
          </cell>
        </row>
        <row r="9004">
          <cell r="A9004" t="str">
            <v>TK-8020</v>
          </cell>
          <cell r="B9004">
            <v>506616</v>
          </cell>
          <cell r="C9004" t="str">
            <v>TK-8020</v>
          </cell>
          <cell r="D9004" t="str">
            <v>MDELIVERY</v>
          </cell>
          <cell r="E9004" t="str">
            <v>DESPACHO</v>
          </cell>
          <cell r="F9004" t="str">
            <v>EXPRESS</v>
          </cell>
          <cell r="G9004" t="str">
            <v>GRV8020</v>
          </cell>
          <cell r="H9004">
            <v>44956</v>
          </cell>
          <cell r="I9004" t="str">
            <v>ENTREGADO</v>
          </cell>
          <cell r="J9004">
            <v>44964</v>
          </cell>
          <cell r="K9004" t="str">
            <v>OTECEL</v>
          </cell>
          <cell r="L9004" t="str">
            <v>AVDA SIMON BOLIVAR Y VIA NAYON CONJUNTO CORPORATIVO EKOPARK TORRE 3 TELEFONICA</v>
          </cell>
        </row>
        <row r="9005">
          <cell r="A9005" t="str">
            <v>830</v>
          </cell>
          <cell r="B9005">
            <v>506566</v>
          </cell>
          <cell r="C9005" t="str">
            <v>830</v>
          </cell>
          <cell r="D9005" t="str">
            <v>MDELIVERY</v>
          </cell>
          <cell r="E9005" t="str">
            <v>DESPACHO</v>
          </cell>
          <cell r="F9005" t="str">
            <v>NORMAL</v>
          </cell>
          <cell r="G9005" t="str">
            <v>031080000000830</v>
          </cell>
          <cell r="H9005">
            <v>44956</v>
          </cell>
          <cell r="I9005" t="str">
            <v>ENTREGADO</v>
          </cell>
          <cell r="J9005">
            <v>44958</v>
          </cell>
          <cell r="K9005" t="str">
            <v>MARIO ANDRES MORA MARTINEZ</v>
          </cell>
          <cell r="L9005" t="str">
            <v>OFICINA TRAMACO CENTRO DE DISTRIBUCION VIA A DAULE - - -</v>
          </cell>
        </row>
        <row r="9006">
          <cell r="A9006" t="str">
            <v>RETCONECEL_UIO009</v>
          </cell>
          <cell r="B9006">
            <v>506549</v>
          </cell>
          <cell r="C9006" t="str">
            <v>RETCONECEL_UIO009</v>
          </cell>
          <cell r="D9006" t="str">
            <v>CONECEL_DOCUMENTOS</v>
          </cell>
          <cell r="E9006" t="str">
            <v>DESPACHO</v>
          </cell>
          <cell r="H9006">
            <v>44956</v>
          </cell>
          <cell r="I9006" t="str">
            <v>ENTREGADO</v>
          </cell>
          <cell r="J9006">
            <v>44965</v>
          </cell>
          <cell r="K9006" t="str">
            <v>FLEXNET UIO</v>
          </cell>
          <cell r="L9006" t="str">
            <v>DIRECCION: PANAMERICANA NORTE KM 12 1/2, 28 DE JUNIO Y GARCIA MORENO, QUITO 170208</v>
          </cell>
        </row>
        <row r="9007">
          <cell r="A9007" t="str">
            <v>GAR5708</v>
          </cell>
          <cell r="B9007">
            <v>506514</v>
          </cell>
          <cell r="C9007" t="str">
            <v>GAR5708</v>
          </cell>
          <cell r="D9007" t="str">
            <v>HYCITE</v>
          </cell>
          <cell r="E9007" t="str">
            <v>RETIRO</v>
          </cell>
          <cell r="F9007" t="str">
            <v>NORMAL</v>
          </cell>
          <cell r="G9007" t="str">
            <v>ITQ6004</v>
          </cell>
          <cell r="H9007">
            <v>44956</v>
          </cell>
          <cell r="I9007" t="str">
            <v>ENTREGADO</v>
          </cell>
          <cell r="J9007">
            <v>44958</v>
          </cell>
          <cell r="K9007" t="str">
            <v>ALFONSO WILFRIDO MENDOZA BRIONES</v>
          </cell>
          <cell r="L9007" t="str">
            <v xml:space="preserve">AV OCCIDENTAL Y REVENTADOR ESQ. CASA 12, CONJUNTO COLINAS DE CONDADO, QUITO PICHINCHA EL CONDADO 170134 // </v>
          </cell>
        </row>
        <row r="9008">
          <cell r="A9008" t="str">
            <v>GAR5709</v>
          </cell>
          <cell r="B9008">
            <v>506515</v>
          </cell>
          <cell r="C9008" t="str">
            <v>GAR5709</v>
          </cell>
          <cell r="D9008" t="str">
            <v>HYCITE</v>
          </cell>
          <cell r="E9008" t="str">
            <v>RETIRO</v>
          </cell>
          <cell r="F9008" t="str">
            <v>NORMAL</v>
          </cell>
          <cell r="G9008" t="str">
            <v>ITQ6005</v>
          </cell>
          <cell r="H9008">
            <v>44956</v>
          </cell>
          <cell r="I9008" t="str">
            <v>INCIDENCIA</v>
          </cell>
          <cell r="J9008">
            <v>44957</v>
          </cell>
          <cell r="K9008" t="str">
            <v>LUIS MARMOL</v>
          </cell>
          <cell r="L9008" t="str">
            <v xml:space="preserve">LOS ANDES E4-44 Y AV NAPO (SUR DE QUITO  CASA FACHADA ROSADA PORTON DE MADERA, FRENTE A MICRO MERCADO AMBATENITA, PROVINCIA PI QUITO/CHIMBACALLE 170603 </v>
          </cell>
        </row>
        <row r="9009">
          <cell r="A9009" t="str">
            <v>GAR5711</v>
          </cell>
          <cell r="B9009">
            <v>506517</v>
          </cell>
          <cell r="C9009" t="str">
            <v>GAR5711</v>
          </cell>
          <cell r="D9009" t="str">
            <v>HYCITE</v>
          </cell>
          <cell r="E9009" t="str">
            <v>RETIRO</v>
          </cell>
          <cell r="F9009" t="str">
            <v>NORMAL</v>
          </cell>
          <cell r="G9009" t="str">
            <v>031001000229888</v>
          </cell>
          <cell r="H9009">
            <v>44956</v>
          </cell>
          <cell r="I9009" t="str">
            <v>ENTREGADO</v>
          </cell>
          <cell r="J9009">
            <v>44967</v>
          </cell>
          <cell r="K9009" t="str">
            <v>AIDITA ENRIQUETA JIMENEZ QUINTANILLA </v>
          </cell>
          <cell r="L9009" t="str">
            <v>CIUDADELA LOS TRIGALES PASAJE 1 CASA 12 A 2 CUADRAS DE LA FEDERACION DEPORTIVA DE BOLIVAR, PROVINCIA: BOLIVAR CANTON GUARANDA PARROQUIA VEINTIMILLA 020101 // 098-587-5037</v>
          </cell>
        </row>
        <row r="9010">
          <cell r="A9010" t="str">
            <v>GAR5712</v>
          </cell>
          <cell r="B9010">
            <v>506518</v>
          </cell>
          <cell r="C9010" t="str">
            <v>GAR5712</v>
          </cell>
          <cell r="D9010" t="str">
            <v>HYCITE</v>
          </cell>
          <cell r="E9010" t="str">
            <v>RETIRO</v>
          </cell>
          <cell r="F9010" t="str">
            <v>NORMAL</v>
          </cell>
          <cell r="G9010" t="str">
            <v>031001000229889</v>
          </cell>
          <cell r="H9010">
            <v>44956</v>
          </cell>
          <cell r="I9010" t="str">
            <v>INCIDENCIA</v>
          </cell>
          <cell r="J9010">
            <v>44966</v>
          </cell>
          <cell r="K9010" t="str">
            <v>OSCAR RENAN ZURITA NAVARRETE</v>
          </cell>
          <cell r="L9010" t="str">
            <v xml:space="preserve">AV VICTOR HUGO Y MANUELITA SAENZ, EN ALTOS DE LA PANADERIA DON ZURA, PROVINCIA TUNGURAHUA, CANTON:AMBATO, PARROQUIA GUACHI CHICO, 180103 / </v>
          </cell>
        </row>
        <row r="9011">
          <cell r="A9011" t="str">
            <v>GAR5715</v>
          </cell>
          <cell r="B9011">
            <v>506521</v>
          </cell>
          <cell r="C9011" t="str">
            <v>GAR5715</v>
          </cell>
          <cell r="D9011" t="str">
            <v>HYCITE</v>
          </cell>
          <cell r="E9011" t="str">
            <v>RETIRO</v>
          </cell>
          <cell r="F9011" t="str">
            <v>NORMAL</v>
          </cell>
          <cell r="G9011" t="str">
            <v>031001000229890</v>
          </cell>
          <cell r="H9011">
            <v>44956</v>
          </cell>
          <cell r="I9011" t="str">
            <v>INCIDENCIA</v>
          </cell>
          <cell r="J9011">
            <v>44966</v>
          </cell>
          <cell r="K9011" t="str">
            <v>CARLOS ALFREDO SEGOVIA MARCILLO</v>
          </cell>
          <cell r="L9011" t="str">
            <v>VIA A QUININDE EL ROCIO 828 Y AZUAY</v>
          </cell>
        </row>
        <row r="9012">
          <cell r="A9012" t="str">
            <v>GAR5716</v>
          </cell>
          <cell r="B9012">
            <v>506522</v>
          </cell>
          <cell r="C9012" t="str">
            <v>GAR5716</v>
          </cell>
          <cell r="D9012" t="str">
            <v>HYCITE</v>
          </cell>
          <cell r="E9012" t="str">
            <v>RETIRO</v>
          </cell>
          <cell r="F9012" t="str">
            <v>NORMAL</v>
          </cell>
          <cell r="G9012" t="str">
            <v>031001000229891</v>
          </cell>
          <cell r="H9012">
            <v>44956</v>
          </cell>
          <cell r="I9012" t="str">
            <v>ENTREGADO</v>
          </cell>
          <cell r="J9012">
            <v>44960</v>
          </cell>
          <cell r="K9012" t="str">
            <v>JUANA JIMENEZ</v>
          </cell>
          <cell r="L9012" t="str">
            <v>CALLE RIO GUANA Y NICOLAS TORRES COLEGIO ILSON PTO FCO ARELLANA</v>
          </cell>
        </row>
        <row r="9013">
          <cell r="A9013" t="str">
            <v>GAR5719</v>
          </cell>
          <cell r="B9013">
            <v>506525</v>
          </cell>
          <cell r="C9013" t="str">
            <v>GAR5719</v>
          </cell>
          <cell r="D9013" t="str">
            <v>HYCITE</v>
          </cell>
          <cell r="E9013" t="str">
            <v>RETIRO</v>
          </cell>
          <cell r="F9013" t="str">
            <v>NORMAL</v>
          </cell>
          <cell r="G9013" t="str">
            <v>031001000229892</v>
          </cell>
          <cell r="H9013">
            <v>44956</v>
          </cell>
          <cell r="I9013" t="str">
            <v>INCIDENCIA</v>
          </cell>
          <cell r="J9013">
            <v>44966</v>
          </cell>
          <cell r="K9013" t="str">
            <v>CARMEN ELISA CALLE GOMEZ</v>
          </cell>
          <cell r="L9013" t="str">
            <v>EMILIANO ZAPATA 267 Y LUISA GOMEZ URB RIO SOL ETAPA 3 CUENCA // CUENCA CUENCA, AZ 010209</v>
          </cell>
        </row>
        <row r="9014">
          <cell r="A9014" t="str">
            <v>GAR5720</v>
          </cell>
          <cell r="B9014">
            <v>506526</v>
          </cell>
          <cell r="C9014" t="str">
            <v>GAR5720</v>
          </cell>
          <cell r="D9014" t="str">
            <v>HYCITE</v>
          </cell>
          <cell r="E9014" t="str">
            <v>RETIRO</v>
          </cell>
          <cell r="F9014" t="str">
            <v>NORMAL</v>
          </cell>
          <cell r="G9014" t="str">
            <v>031001000229893</v>
          </cell>
          <cell r="H9014">
            <v>44956</v>
          </cell>
          <cell r="I9014" t="str">
            <v>ENTREGADO</v>
          </cell>
          <cell r="J9014">
            <v>44971</v>
          </cell>
          <cell r="K9014" t="str">
            <v>WILMER OLIVIO LUDENA PERALTA</v>
          </cell>
          <cell r="L9014" t="str">
            <v>GUAYAQUIL Y MACHALA #18-21 3PISO APTO223 MACHALA Y SANTO DOMINGO LOJA // CIUDADELA DEL MAESTRO, LO, LOJA 110107</v>
          </cell>
        </row>
        <row r="9015">
          <cell r="A9015" t="str">
            <v>GAR5721</v>
          </cell>
          <cell r="B9015">
            <v>506527</v>
          </cell>
          <cell r="C9015" t="str">
            <v>GAR5721</v>
          </cell>
          <cell r="D9015" t="str">
            <v>HYCITE</v>
          </cell>
          <cell r="E9015" t="str">
            <v>RETIRO</v>
          </cell>
          <cell r="F9015" t="str">
            <v>NORMAL</v>
          </cell>
          <cell r="G9015" t="str">
            <v>ITQ6009</v>
          </cell>
          <cell r="H9015">
            <v>44956</v>
          </cell>
          <cell r="I9015" t="str">
            <v>INCIDENCIA</v>
          </cell>
          <cell r="J9015">
            <v>44957</v>
          </cell>
          <cell r="K9015" t="str">
            <v>NATHALY SOTO PULIDO</v>
          </cell>
          <cell r="L9015" t="str">
            <v>CALLE EL BATAN E10-101 Y AV 6 DE DICIEMBRE. EDIFICIO VITORIA II. DEPARTAMENTO 8A</v>
          </cell>
        </row>
        <row r="9016">
          <cell r="A9016" t="str">
            <v>GAR5722</v>
          </cell>
          <cell r="B9016">
            <v>506528</v>
          </cell>
          <cell r="C9016" t="str">
            <v>GAR5722</v>
          </cell>
          <cell r="D9016" t="str">
            <v>HYCITE</v>
          </cell>
          <cell r="E9016" t="str">
            <v>RETIRO</v>
          </cell>
          <cell r="F9016" t="str">
            <v>NORMAL</v>
          </cell>
          <cell r="G9016" t="str">
            <v>031001000229894</v>
          </cell>
          <cell r="H9016">
            <v>44956</v>
          </cell>
          <cell r="I9016" t="str">
            <v>ENTREGADO</v>
          </cell>
          <cell r="J9016">
            <v>44965</v>
          </cell>
          <cell r="K9016" t="str">
            <v>OFELIA ELIZABETH MONTENEGRO CUARAN</v>
          </cell>
          <cell r="L9016" t="str">
            <v>CLL GUIDO SANTILLAN Y AV. TULCANAZA CS7 MZ1 SECTOR SUR, CIUDLA PARQUE ARTESANALTULCAN TULCAN, CR 040103</v>
          </cell>
        </row>
        <row r="9017">
          <cell r="A9017" t="str">
            <v>GAR5723</v>
          </cell>
          <cell r="B9017">
            <v>506529</v>
          </cell>
          <cell r="C9017" t="str">
            <v>GAR5723</v>
          </cell>
          <cell r="D9017" t="str">
            <v>HYCITE</v>
          </cell>
          <cell r="E9017" t="str">
            <v>RETIRO</v>
          </cell>
          <cell r="F9017" t="str">
            <v>NORMAL</v>
          </cell>
          <cell r="G9017" t="str">
            <v>ITQ6010</v>
          </cell>
          <cell r="H9017">
            <v>44956</v>
          </cell>
          <cell r="I9017" t="str">
            <v>INCIDENCIA</v>
          </cell>
          <cell r="J9017">
            <v>44958</v>
          </cell>
          <cell r="K9017" t="str">
            <v xml:space="preserve">LILIAN MARIA SANTIAK TENTETS </v>
          </cell>
          <cell r="L9017" t="str">
            <v>MORONA SANTIAGO Y GARCIA MORENO CASA F1 CONJUNTO ALDEA VERDE</v>
          </cell>
        </row>
        <row r="9018">
          <cell r="A9018" t="str">
            <v>98869178</v>
          </cell>
          <cell r="B9018">
            <v>506512</v>
          </cell>
          <cell r="C9018" t="str">
            <v>98869178</v>
          </cell>
          <cell r="D9018" t="str">
            <v>HYCITE</v>
          </cell>
          <cell r="E9018" t="str">
            <v>DESPACHO</v>
          </cell>
          <cell r="F9018" t="str">
            <v>NORMAL</v>
          </cell>
          <cell r="G9018" t="str">
            <v>ITQ5988</v>
          </cell>
          <cell r="H9018">
            <v>44956</v>
          </cell>
          <cell r="I9018" t="str">
            <v>ENTREGADO</v>
          </cell>
          <cell r="J9018">
            <v>44958</v>
          </cell>
          <cell r="K9018" t="str">
            <v>LUIS ANTONIO QUIZHPE LOZANO / MICAELA PANTOJA</v>
          </cell>
          <cell r="L9018" t="str">
            <v>E4 ALEMANIA N32 172 N 33 PISO OE2-4, FRENTE EMPRESA AGUA POTABLE POR CALLE ALEMANIA / PROVINCIA: PICHINCHA / CANTON: QUITO / PARROQUIA: INAQUITO</v>
          </cell>
        </row>
        <row r="9019">
          <cell r="A9019" t="str">
            <v>2490019</v>
          </cell>
          <cell r="B9019">
            <v>506506</v>
          </cell>
          <cell r="C9019" t="str">
            <v>2490019</v>
          </cell>
          <cell r="D9019" t="str">
            <v>MDELIVERY</v>
          </cell>
          <cell r="E9019" t="str">
            <v>DESPACHO</v>
          </cell>
          <cell r="F9019" t="str">
            <v>NORMAL</v>
          </cell>
          <cell r="G9019" t="str">
            <v>FT82935</v>
          </cell>
          <cell r="H9019">
            <v>44956</v>
          </cell>
          <cell r="I9019" t="str">
            <v>ENTREGADO</v>
          </cell>
          <cell r="J9019">
            <v>44958</v>
          </cell>
          <cell r="K9019" t="str">
            <v xml:space="preserve">Narcisa Efigenia Duran Navarrete_BANCO GUAYAQUIL S A </v>
          </cell>
          <cell r="L9019" t="str">
            <v xml:space="preserve"> GUAYAS GUAYAQUIL Mucho lote 2 Mz 2837 villa 4 Urb Toledo Urb Toledo Mz 2837 villa 4 </v>
          </cell>
        </row>
        <row r="9020">
          <cell r="A9020" t="str">
            <v>2489976</v>
          </cell>
          <cell r="B9020">
            <v>506477</v>
          </cell>
          <cell r="C9020" t="str">
            <v>2489976</v>
          </cell>
          <cell r="D9020" t="str">
            <v>MDELIVERY</v>
          </cell>
          <cell r="E9020" t="str">
            <v>DESPACHO</v>
          </cell>
          <cell r="F9020" t="str">
            <v>NORMAL</v>
          </cell>
          <cell r="G9020" t="str">
            <v>031080002489976</v>
          </cell>
          <cell r="H9020">
            <v>44956</v>
          </cell>
          <cell r="I9020" t="str">
            <v>ENTREGADO</v>
          </cell>
          <cell r="J9020">
            <v>44958</v>
          </cell>
          <cell r="K9020" t="str">
            <v>ESPINOZA OLZO NICOLE STEPHANIE_ESPINOZA OLZO NICOLE STEPHANIE</v>
          </cell>
          <cell r="L9020" t="str">
            <v>ciudadela villa bonita VIA A DAULE mz 5153 sol 21 Via Daule pasando el terminal pascuales Y la cerveceria nacional</v>
          </cell>
        </row>
        <row r="9021">
          <cell r="A9021" t="str">
            <v>2489978</v>
          </cell>
          <cell r="B9021">
            <v>506479</v>
          </cell>
          <cell r="C9021" t="str">
            <v>2489978</v>
          </cell>
          <cell r="D9021" t="str">
            <v>MDELIVERY</v>
          </cell>
          <cell r="E9021" t="str">
            <v>DESPACHO</v>
          </cell>
          <cell r="F9021" t="str">
            <v>NORMAL</v>
          </cell>
          <cell r="G9021" t="str">
            <v>FT82977</v>
          </cell>
          <cell r="H9021">
            <v>44956</v>
          </cell>
          <cell r="I9021" t="str">
            <v>ENTREGADO</v>
          </cell>
          <cell r="J9021">
            <v>44958</v>
          </cell>
          <cell r="K9021" t="str">
            <v>XIMENA MONTOYA_CASABACA S A</v>
          </cell>
          <cell r="L9021" t="str">
            <v>AV 10 DE AGOSTO N21 281 Y CARRION AGENCIA CASABACA MATRIZ</v>
          </cell>
        </row>
        <row r="9022">
          <cell r="A9022" t="str">
            <v>2489981</v>
          </cell>
          <cell r="B9022">
            <v>506481</v>
          </cell>
          <cell r="C9022" t="str">
            <v>2489981</v>
          </cell>
          <cell r="D9022" t="str">
            <v>MDELIVERY</v>
          </cell>
          <cell r="E9022" t="str">
            <v>DESPACHO</v>
          </cell>
          <cell r="F9022" t="str">
            <v>NORMAL</v>
          </cell>
          <cell r="G9022" t="str">
            <v>031080002489981</v>
          </cell>
          <cell r="H9022">
            <v>44956</v>
          </cell>
          <cell r="I9022" t="str">
            <v>ENTREGADO</v>
          </cell>
          <cell r="J9022">
            <v>44958</v>
          </cell>
          <cell r="K9022" t="str">
            <v>Edgar Arellano_ALIMENTOS YUPI S A</v>
          </cell>
          <cell r="L9022" t="str">
            <v xml:space="preserve">GUAYAS GUAYAQUIL Km 10 5 via Daule Parque Industrial Inmaconsa </v>
          </cell>
        </row>
        <row r="9023">
          <cell r="A9023" t="str">
            <v>2489983</v>
          </cell>
          <cell r="B9023">
            <v>506482</v>
          </cell>
          <cell r="C9023" t="str">
            <v>2489983</v>
          </cell>
          <cell r="D9023" t="str">
            <v>MDELIVERY</v>
          </cell>
          <cell r="E9023" t="str">
            <v>DESPACHO</v>
          </cell>
          <cell r="F9023" t="str">
            <v>NORMAL</v>
          </cell>
          <cell r="G9023" t="str">
            <v>FT82949</v>
          </cell>
          <cell r="H9023">
            <v>44956</v>
          </cell>
          <cell r="I9023" t="str">
            <v>ENTREGADO</v>
          </cell>
          <cell r="J9023">
            <v>44958</v>
          </cell>
          <cell r="K9023" t="str">
            <v>LUZ ALEXANDRA GUERRERO CALVACHE_LUZ ALEXANDRA GUERRERO CALVACHE</v>
          </cell>
          <cell r="L9023" t="str">
            <v>POMASQUI AV MANUEL CORDOVA GALARZA Y JORGE ANDRADE PASANDO CEMEXPO CONJUNTO ALCAZAR DE TOLEDO 2 CASA 46</v>
          </cell>
        </row>
        <row r="9024">
          <cell r="A9024" t="str">
            <v>FACT_2023_43</v>
          </cell>
          <cell r="B9024">
            <v>506472</v>
          </cell>
          <cell r="C9024" t="str">
            <v>FACT_2023_43</v>
          </cell>
          <cell r="D9024" t="str">
            <v>FACTOR</v>
          </cell>
          <cell r="E9024" t="str">
            <v>DESPACHO</v>
          </cell>
          <cell r="F9024" t="str">
            <v>NORMAL</v>
          </cell>
          <cell r="G9024" t="str">
            <v>IC6000</v>
          </cell>
          <cell r="H9024">
            <v>44956</v>
          </cell>
          <cell r="I9024" t="str">
            <v>ENTREGADO</v>
          </cell>
          <cell r="J9024">
            <v>44958</v>
          </cell>
          <cell r="K9024" t="str">
            <v>PROAUTO C.A. CUENCA</v>
          </cell>
          <cell r="L9024" t="str">
            <v>AV. GIL RAMIREZ DAVALOS Y TURUHAYCO</v>
          </cell>
        </row>
        <row r="9025">
          <cell r="A9025" t="str">
            <v>98879623</v>
          </cell>
          <cell r="B9025">
            <v>506457</v>
          </cell>
          <cell r="C9025" t="str">
            <v>98879623</v>
          </cell>
          <cell r="D9025" t="str">
            <v>HYCITE</v>
          </cell>
          <cell r="E9025" t="str">
            <v>DESPACHO</v>
          </cell>
          <cell r="F9025" t="str">
            <v>NORMAL</v>
          </cell>
          <cell r="G9025" t="str">
            <v>031002004221544</v>
          </cell>
          <cell r="H9025">
            <v>44956</v>
          </cell>
          <cell r="I9025" t="str">
            <v>ENTREGADO</v>
          </cell>
          <cell r="J9025">
            <v>44958</v>
          </cell>
          <cell r="K9025" t="str">
            <v>GALO V MARCALLA</v>
          </cell>
          <cell r="L9025" t="str">
            <v>COFANES S/N Y 12 DE FEBRERO   NUEVA LOJA 210201 SUCUMBAOS</v>
          </cell>
        </row>
        <row r="9026">
          <cell r="A9026" t="str">
            <v>98882307</v>
          </cell>
          <cell r="B9026">
            <v>506463</v>
          </cell>
          <cell r="C9026" t="str">
            <v>98882307</v>
          </cell>
          <cell r="D9026" t="str">
            <v>HYCITE</v>
          </cell>
          <cell r="E9026" t="str">
            <v>DESPACHO</v>
          </cell>
          <cell r="F9026" t="str">
            <v>NORMAL</v>
          </cell>
          <cell r="G9026" t="str">
            <v>ITQ5979</v>
          </cell>
          <cell r="H9026">
            <v>44956</v>
          </cell>
          <cell r="I9026" t="str">
            <v>ENTREGADO</v>
          </cell>
          <cell r="J9026">
            <v>44958</v>
          </cell>
          <cell r="K9026" t="str">
            <v>GINA ARIAS</v>
          </cell>
          <cell r="L9026" t="str">
            <v>RIO MACUL S/N GALO PLAZA LASSO CERCA PARQUE DE LA JUVENTUD QUITO // NORTE DE QUITO CALDERON (CARAPUNGO) 070204 PICHINCHA</v>
          </cell>
        </row>
        <row r="9027">
          <cell r="A9027" t="str">
            <v>98884391</v>
          </cell>
          <cell r="B9027">
            <v>506467</v>
          </cell>
          <cell r="C9027" t="str">
            <v>98884391</v>
          </cell>
          <cell r="D9027" t="str">
            <v>HYCITE</v>
          </cell>
          <cell r="E9027" t="str">
            <v>DESPACHO</v>
          </cell>
          <cell r="F9027" t="str">
            <v>NORMAL</v>
          </cell>
          <cell r="G9027" t="str">
            <v>031002004221547</v>
          </cell>
          <cell r="H9027">
            <v>44956</v>
          </cell>
          <cell r="I9027" t="str">
            <v>ENTREGADO</v>
          </cell>
          <cell r="J9027">
            <v>44958</v>
          </cell>
          <cell r="K9027" t="str">
            <v>JENNY ANDRADE</v>
          </cell>
          <cell r="L9027" t="str">
            <v>KM 35 AV CHONE LOTIZACION ALVARADO DIAGNAL PINTURAS LEON EL CARMEN // EL CARMEN EL CARMEN 130503 MANABI</v>
          </cell>
        </row>
        <row r="9028">
          <cell r="A9028" t="str">
            <v>98836149</v>
          </cell>
          <cell r="B9028">
            <v>506424</v>
          </cell>
          <cell r="C9028" t="str">
            <v>98836149</v>
          </cell>
          <cell r="D9028" t="str">
            <v>HYCITE</v>
          </cell>
          <cell r="E9028" t="str">
            <v>DESPACHO</v>
          </cell>
          <cell r="F9028" t="str">
            <v>NORMAL</v>
          </cell>
          <cell r="G9028" t="str">
            <v>031002004221528</v>
          </cell>
          <cell r="H9028">
            <v>44956</v>
          </cell>
          <cell r="I9028" t="str">
            <v>ENTREGADO</v>
          </cell>
          <cell r="J9028">
            <v>44958</v>
          </cell>
          <cell r="K9028" t="str">
            <v>SONIA A CEDENO</v>
          </cell>
          <cell r="L9028" t="str">
            <v>PASAJE LARA 3 Y EL ORO   5 DE AGOSTO 080112 ESMERALDAS</v>
          </cell>
        </row>
        <row r="9029">
          <cell r="A9029" t="str">
            <v>98859494</v>
          </cell>
          <cell r="B9029">
            <v>506429</v>
          </cell>
          <cell r="C9029" t="str">
            <v>98859494</v>
          </cell>
          <cell r="D9029" t="str">
            <v>HYCITE</v>
          </cell>
          <cell r="E9029" t="str">
            <v>DESPACHO</v>
          </cell>
          <cell r="F9029" t="str">
            <v>NORMAL</v>
          </cell>
          <cell r="G9029" t="str">
            <v>ITQ5992 / ITQ6388</v>
          </cell>
          <cell r="H9029">
            <v>44956</v>
          </cell>
          <cell r="I9029" t="str">
            <v>ENTREGADO</v>
          </cell>
          <cell r="J9029">
            <v>44960</v>
          </cell>
          <cell r="K9029" t="str">
            <v>MAIRA VALECILLOS</v>
          </cell>
          <cell r="L9029" t="str">
            <v>AV DE LA PRENSA N45-195 Y N45D PROVINCIA: PICHINCHA CANTON: QUITO PARROQUIA: RUMITAMBA LOCALIDAD: BARRIO CHAUPICRUZ</v>
          </cell>
        </row>
        <row r="9030">
          <cell r="A9030" t="str">
            <v>98863526</v>
          </cell>
          <cell r="B9030">
            <v>506431</v>
          </cell>
          <cell r="C9030" t="str">
            <v>98863526</v>
          </cell>
          <cell r="D9030" t="str">
            <v>HYCITE</v>
          </cell>
          <cell r="E9030" t="str">
            <v>DESPACHO</v>
          </cell>
          <cell r="F9030" t="str">
            <v>NORMAL</v>
          </cell>
          <cell r="G9030" t="str">
            <v>031002004221530</v>
          </cell>
          <cell r="H9030">
            <v>44956</v>
          </cell>
          <cell r="I9030" t="str">
            <v>ENTREGADO</v>
          </cell>
          <cell r="J9030">
            <v>44958</v>
          </cell>
          <cell r="K9030" t="str">
            <v>RELICARIO DAVILA</v>
          </cell>
          <cell r="L9030" t="str">
            <v>JOSE JOAQUIN OLMEDO 221 RAFAEL TROYA IBARRA-SANTO DOMINGO EL SAGRARIO 100105 IMBABURA</v>
          </cell>
        </row>
        <row r="9031">
          <cell r="A9031" t="str">
            <v>98864061</v>
          </cell>
          <cell r="B9031">
            <v>506432</v>
          </cell>
          <cell r="C9031" t="str">
            <v>98864061</v>
          </cell>
          <cell r="D9031" t="str">
            <v>HYCITE</v>
          </cell>
          <cell r="E9031" t="str">
            <v>DESPACHO</v>
          </cell>
          <cell r="F9031" t="str">
            <v>NORMAL</v>
          </cell>
          <cell r="G9031" t="str">
            <v>031002004221531</v>
          </cell>
          <cell r="H9031">
            <v>44956</v>
          </cell>
          <cell r="I9031" t="str">
            <v>ENTREGADO</v>
          </cell>
          <cell r="J9031">
            <v>44958</v>
          </cell>
          <cell r="K9031" t="str">
            <v>BEATRIZ ANGULO</v>
          </cell>
          <cell r="L9031" t="str">
            <v>GUATORA BECERRA Y MEJIA ESMERALDAS / CENTRO  5 DE AGOSTO 080106 ESMERALDAS</v>
          </cell>
        </row>
        <row r="9032">
          <cell r="A9032" t="str">
            <v>98864413</v>
          </cell>
          <cell r="B9032">
            <v>506433</v>
          </cell>
          <cell r="C9032" t="str">
            <v>98864413</v>
          </cell>
          <cell r="D9032" t="str">
            <v>HYCITE</v>
          </cell>
          <cell r="E9032" t="str">
            <v>DESPACHO</v>
          </cell>
          <cell r="F9032" t="str">
            <v>NORMAL</v>
          </cell>
          <cell r="G9032" t="str">
            <v>031002004221532</v>
          </cell>
          <cell r="H9032">
            <v>44956</v>
          </cell>
          <cell r="I9032" t="str">
            <v>ENTREGADO</v>
          </cell>
          <cell r="J9032">
            <v>44958</v>
          </cell>
          <cell r="K9032" t="str">
            <v>SONIA DIAZ</v>
          </cell>
          <cell r="L9032" t="str">
            <v>CHILE Y ECUADOR CALLE JUAN 24 ESMERALDAS // LAS AMERICAS ESMERALDAS 080116 ESMERALDAS</v>
          </cell>
        </row>
        <row r="9033">
          <cell r="A9033" t="str">
            <v>98870755</v>
          </cell>
          <cell r="B9033">
            <v>506441</v>
          </cell>
          <cell r="C9033" t="str">
            <v>98870755</v>
          </cell>
          <cell r="D9033" t="str">
            <v>HYCITE</v>
          </cell>
          <cell r="E9033" t="str">
            <v>DESPACHO</v>
          </cell>
          <cell r="F9033" t="str">
            <v>NORMAL</v>
          </cell>
          <cell r="G9033" t="str">
            <v>031002004221536</v>
          </cell>
          <cell r="H9033">
            <v>44956</v>
          </cell>
          <cell r="I9033" t="str">
            <v>ENTREGADO</v>
          </cell>
          <cell r="J9033">
            <v>44959</v>
          </cell>
          <cell r="K9033" t="str">
            <v>KAREN SARABIA</v>
          </cell>
          <cell r="L9033" t="str">
            <v>CLL PRINCIPAL EL ORO S/N Y CHIMBORAZO PIZZERIA ALFATTORE PUYO / CDLA DEL CHOFER PUYO 160101 PASTAZA</v>
          </cell>
        </row>
        <row r="9034">
          <cell r="A9034" t="str">
            <v>98871560</v>
          </cell>
          <cell r="B9034">
            <v>506443</v>
          </cell>
          <cell r="C9034" t="str">
            <v>98871560</v>
          </cell>
          <cell r="D9034" t="str">
            <v>HYCITE</v>
          </cell>
          <cell r="E9034" t="str">
            <v>DESPACHO</v>
          </cell>
          <cell r="F9034" t="str">
            <v>NORMAL</v>
          </cell>
          <cell r="G9034" t="str">
            <v>031002004221537</v>
          </cell>
          <cell r="H9034">
            <v>44956</v>
          </cell>
          <cell r="I9034" t="str">
            <v>ENTREGADO</v>
          </cell>
          <cell r="J9034">
            <v>44961</v>
          </cell>
          <cell r="K9034" t="str">
            <v>FRANCISCO IZURIETA</v>
          </cell>
          <cell r="L9034" t="str">
            <v>SEGUNDO ROSERO S/N Y TEOFILO SAENZ A UNA CUADRA DE RIO HOSPITAL RIOBAMBA// RIOBAMBA LIZARZABURU 060104 CHIMBORAZO</v>
          </cell>
        </row>
        <row r="9035">
          <cell r="A9035" t="str">
            <v>98873664</v>
          </cell>
          <cell r="B9035">
            <v>506445</v>
          </cell>
          <cell r="C9035" t="str">
            <v>98873664</v>
          </cell>
          <cell r="D9035" t="str">
            <v>HYCITE</v>
          </cell>
          <cell r="E9035" t="str">
            <v>DESPACHO</v>
          </cell>
          <cell r="F9035" t="str">
            <v>NORMAL</v>
          </cell>
          <cell r="G9035" t="str">
            <v>031002004221538</v>
          </cell>
          <cell r="H9035">
            <v>44956</v>
          </cell>
          <cell r="I9035" t="str">
            <v>ENTREGADO</v>
          </cell>
          <cell r="J9035">
            <v>44959</v>
          </cell>
          <cell r="K9035" t="str">
            <v>SONIA PROANO</v>
          </cell>
          <cell r="L9035" t="str">
            <v>CALLE MANUEL LARREA S/N Y CUCRE VILLA MELI // COOP UNION ELEGIDO COTACOCHI// EL EUDO QUIROGA 100356 IMBABURA</v>
          </cell>
        </row>
        <row r="9036">
          <cell r="A9036" t="str">
            <v>98878660</v>
          </cell>
          <cell r="B9036">
            <v>506452</v>
          </cell>
          <cell r="C9036" t="str">
            <v>98878660</v>
          </cell>
          <cell r="D9036" t="str">
            <v>HYCITE</v>
          </cell>
          <cell r="E9036" t="str">
            <v>DESPACHO</v>
          </cell>
          <cell r="F9036" t="str">
            <v>NORMAL</v>
          </cell>
          <cell r="G9036" t="str">
            <v>ITQ5972 / ITQ6389</v>
          </cell>
          <cell r="H9036">
            <v>44956</v>
          </cell>
          <cell r="I9036" t="str">
            <v>ENTREGADO</v>
          </cell>
          <cell r="J9036">
            <v>44963</v>
          </cell>
          <cell r="K9036" t="str">
            <v>FABRO ROBALINO</v>
          </cell>
          <cell r="L9036" t="str">
            <v xml:space="preserve">AV. MARQUESA DE SOLANDA E6-70 CONJUNTO 6 DE JUNIO ETAPA 1 MZ 3 CASA #5 PROVINCIA: PICHINCHA CANTON: QUITO PARROQUIA: CONOCOTO LOCALIDAD: ELDEAN BAJO </v>
          </cell>
        </row>
        <row r="9037">
          <cell r="A9037" t="str">
            <v>17106</v>
          </cell>
          <cell r="B9037">
            <v>506381</v>
          </cell>
          <cell r="C9037" t="str">
            <v>17106</v>
          </cell>
          <cell r="D9037" t="str">
            <v>MDELIVERY</v>
          </cell>
          <cell r="E9037" t="str">
            <v>DESPACHO</v>
          </cell>
          <cell r="F9037" t="str">
            <v>DERIVADO PICK UP</v>
          </cell>
          <cell r="G9037" t="str">
            <v>031080000171061</v>
          </cell>
          <cell r="H9037">
            <v>44956</v>
          </cell>
          <cell r="I9037" t="str">
            <v>ENTREGADO</v>
          </cell>
          <cell r="J9037">
            <v>44959</v>
          </cell>
          <cell r="K9037" t="str">
            <v>SILVIA PILAR ARIAS PEREZ</v>
          </cell>
          <cell r="L9037" t="str">
            <v>OFICINA TRAMACO QUEVEDO</v>
          </cell>
        </row>
        <row r="9038">
          <cell r="A9038" t="str">
            <v>17147</v>
          </cell>
          <cell r="B9038">
            <v>506383</v>
          </cell>
          <cell r="C9038" t="str">
            <v>17147</v>
          </cell>
          <cell r="D9038" t="str">
            <v>MDELIVERY</v>
          </cell>
          <cell r="E9038" t="str">
            <v>DESPACHO</v>
          </cell>
          <cell r="F9038" t="str">
            <v>DERIVADO PICK UP</v>
          </cell>
          <cell r="G9038" t="str">
            <v>031080000171471</v>
          </cell>
          <cell r="H9038">
            <v>44956</v>
          </cell>
          <cell r="I9038" t="str">
            <v>ENTREGADO</v>
          </cell>
          <cell r="J9038">
            <v>44960</v>
          </cell>
          <cell r="K9038" t="str">
            <v>EDWIN OSWALDO GOMEZ RIOS</v>
          </cell>
          <cell r="L9038" t="str">
            <v>OFICINA TRAMACO QUITO CUMBAYA</v>
          </cell>
        </row>
        <row r="9039">
          <cell r="A9039" t="str">
            <v>17183</v>
          </cell>
          <cell r="B9039">
            <v>506385</v>
          </cell>
          <cell r="C9039" t="str">
            <v>17183</v>
          </cell>
          <cell r="D9039" t="str">
            <v>MDELIVERY</v>
          </cell>
          <cell r="E9039" t="str">
            <v>DESPACHO</v>
          </cell>
          <cell r="F9039" t="str">
            <v>DERIVADO PICK UP</v>
          </cell>
          <cell r="G9039" t="str">
            <v>031080000171831</v>
          </cell>
          <cell r="H9039">
            <v>44956</v>
          </cell>
          <cell r="I9039" t="str">
            <v>ENTREGADO</v>
          </cell>
          <cell r="J9039">
            <v>44959</v>
          </cell>
          <cell r="K9039" t="str">
            <v>KEVIN STEEV CUZME ZAMBRANO</v>
          </cell>
          <cell r="L9039" t="str">
            <v>OFICINA TRAMACO SANTO DOMINGO  CENTRO DE DISTRIBUCION</v>
          </cell>
        </row>
        <row r="9040">
          <cell r="A9040" t="str">
            <v>17203</v>
          </cell>
          <cell r="B9040">
            <v>506387</v>
          </cell>
          <cell r="C9040" t="str">
            <v>17203</v>
          </cell>
          <cell r="D9040" t="str">
            <v>MDELIVERY</v>
          </cell>
          <cell r="E9040" t="str">
            <v>DESPACHO</v>
          </cell>
          <cell r="F9040" t="str">
            <v>NORMAL</v>
          </cell>
          <cell r="G9040" t="str">
            <v>031080000172031</v>
          </cell>
          <cell r="H9040">
            <v>44956</v>
          </cell>
          <cell r="I9040" t="str">
            <v>ENTREGADO</v>
          </cell>
          <cell r="J9040">
            <v>44958</v>
          </cell>
          <cell r="K9040" t="str">
            <v>ERASMO INOCENCIO  CHOEZ</v>
          </cell>
          <cell r="L9040" t="str">
            <v>MONTECRISTI   CALLE  SUCRE   SN 23 DE OCTUBRE</v>
          </cell>
        </row>
        <row r="9041">
          <cell r="A9041" t="str">
            <v>17302</v>
          </cell>
          <cell r="B9041">
            <v>506388</v>
          </cell>
          <cell r="C9041" t="str">
            <v>17302</v>
          </cell>
          <cell r="D9041" t="str">
            <v>MDELIVERY</v>
          </cell>
          <cell r="E9041" t="str">
            <v>DESPACHO</v>
          </cell>
          <cell r="F9041" t="str">
            <v>NORMAL</v>
          </cell>
          <cell r="G9041" t="str">
            <v>FT82924</v>
          </cell>
          <cell r="H9041">
            <v>44956</v>
          </cell>
          <cell r="I9041" t="str">
            <v>ENTREGADO</v>
          </cell>
          <cell r="J9041">
            <v>44958</v>
          </cell>
          <cell r="K9041" t="str">
            <v>ISMAEL JAVIER ZAPATA CAMPANA</v>
          </cell>
          <cell r="L9041" t="str">
            <v>XIMENA COOP VIRGEN DE MOSERRATE  MZ 62 SOLAR 24</v>
          </cell>
        </row>
        <row r="9042">
          <cell r="A9042" t="str">
            <v>17778</v>
          </cell>
          <cell r="B9042">
            <v>506389</v>
          </cell>
          <cell r="C9042" t="str">
            <v>17778</v>
          </cell>
          <cell r="D9042" t="str">
            <v>MDELIVERY</v>
          </cell>
          <cell r="E9042" t="str">
            <v>DESPACHO</v>
          </cell>
          <cell r="F9042" t="str">
            <v>NORMAL</v>
          </cell>
          <cell r="G9042" t="str">
            <v>FT82957</v>
          </cell>
          <cell r="H9042">
            <v>44956</v>
          </cell>
          <cell r="I9042" t="str">
            <v>ENTREGADO</v>
          </cell>
          <cell r="J9042">
            <v>44958</v>
          </cell>
          <cell r="K9042" t="str">
            <v>MELANIE PATRICIA TORRES ACOSTA</v>
          </cell>
          <cell r="L9042" t="str">
            <v>KENNEDY  AV LOS PINOS E8 44  CALLE RUDECINDO LEZAMA</v>
          </cell>
        </row>
        <row r="9043">
          <cell r="A9043" t="str">
            <v>4864722</v>
          </cell>
          <cell r="B9043">
            <v>506395</v>
          </cell>
          <cell r="C9043" t="str">
            <v>4864722</v>
          </cell>
          <cell r="D9043" t="str">
            <v>MDELIVERY</v>
          </cell>
          <cell r="E9043" t="str">
            <v>DESPACHO</v>
          </cell>
          <cell r="F9043" t="str">
            <v>NORMAL</v>
          </cell>
          <cell r="G9043" t="str">
            <v>031080048647221</v>
          </cell>
          <cell r="H9043">
            <v>44956</v>
          </cell>
          <cell r="I9043" t="str">
            <v>ENTREGADO</v>
          </cell>
          <cell r="J9043">
            <v>44958</v>
          </cell>
          <cell r="K9043" t="str">
            <v>LOOR MENDOZA JUNIOR ANTONIO</v>
          </cell>
          <cell r="L9043" t="str">
            <v>JUNIN VIA JUNIN  KM 2 Y MEDIO</v>
          </cell>
        </row>
        <row r="9044">
          <cell r="A9044" t="str">
            <v>4871818</v>
          </cell>
          <cell r="B9044">
            <v>506397</v>
          </cell>
          <cell r="C9044" t="str">
            <v>4871818</v>
          </cell>
          <cell r="D9044" t="str">
            <v>MDELIVERY</v>
          </cell>
          <cell r="E9044" t="str">
            <v>DESPACHO</v>
          </cell>
          <cell r="F9044" t="str">
            <v>NORMAL</v>
          </cell>
          <cell r="G9044" t="str">
            <v>031080048718181</v>
          </cell>
          <cell r="H9044">
            <v>44956</v>
          </cell>
          <cell r="I9044" t="str">
            <v>ENTREGADO</v>
          </cell>
          <cell r="J9044">
            <v>44959</v>
          </cell>
          <cell r="K9044" t="str">
            <v>CIRO NOLASCO RODRIGUEZ BORBOR</v>
          </cell>
          <cell r="L9044" t="str">
            <v>CHILLANES CALLE GUAYAS  352 Y ENRIQUE VILLAGOMEZ</v>
          </cell>
        </row>
        <row r="9045">
          <cell r="A9045" t="str">
            <v>4872778</v>
          </cell>
          <cell r="B9045">
            <v>506398</v>
          </cell>
          <cell r="C9045" t="str">
            <v>4872778</v>
          </cell>
          <cell r="D9045" t="str">
            <v>MDELIVERY</v>
          </cell>
          <cell r="E9045" t="str">
            <v>DESPACHO</v>
          </cell>
          <cell r="F9045" t="str">
            <v>NORMAL</v>
          </cell>
          <cell r="G9045" t="str">
            <v>031080048727781</v>
          </cell>
          <cell r="H9045">
            <v>44956</v>
          </cell>
          <cell r="I9045" t="str">
            <v>ENTREGADO</v>
          </cell>
          <cell r="J9045">
            <v>44958</v>
          </cell>
          <cell r="K9045" t="str">
            <v>REINA ZAMBRANO ARACELI MARISOL</v>
          </cell>
          <cell r="L9045" t="str">
            <v>JOSE LUIS TAMAYO CALLE 7 SN ENTRE AV 6 Y AV 7</v>
          </cell>
        </row>
        <row r="9046">
          <cell r="A9046" t="str">
            <v>4873004</v>
          </cell>
          <cell r="B9046">
            <v>506400</v>
          </cell>
          <cell r="C9046" t="str">
            <v>4873004</v>
          </cell>
          <cell r="D9046" t="str">
            <v>MDELIVERY</v>
          </cell>
          <cell r="E9046" t="str">
            <v>DESPACHO</v>
          </cell>
          <cell r="F9046" t="str">
            <v>NORMAL</v>
          </cell>
          <cell r="G9046" t="str">
            <v>031080048730041</v>
          </cell>
          <cell r="H9046">
            <v>44956</v>
          </cell>
          <cell r="I9046" t="str">
            <v>ENTREGADO</v>
          </cell>
          <cell r="J9046">
            <v>44958</v>
          </cell>
          <cell r="K9046" t="str">
            <v>CAMACHO CONDO DIEGO ANTONIO</v>
          </cell>
          <cell r="L9046" t="str">
            <v>SUCRE CALLE QUITO SN Y SIMON BOLIVAR ESQUINA</v>
          </cell>
        </row>
        <row r="9047">
          <cell r="A9047" t="str">
            <v>4873773</v>
          </cell>
          <cell r="B9047">
            <v>506402</v>
          </cell>
          <cell r="C9047" t="str">
            <v>4873773</v>
          </cell>
          <cell r="D9047" t="str">
            <v>MDELIVERY</v>
          </cell>
          <cell r="E9047" t="str">
            <v>DESPACHO</v>
          </cell>
          <cell r="F9047" t="str">
            <v>NORMAL</v>
          </cell>
          <cell r="G9047" t="str">
            <v>031080048737731</v>
          </cell>
          <cell r="H9047">
            <v>44956</v>
          </cell>
          <cell r="I9047" t="str">
            <v>ENTREGADO</v>
          </cell>
          <cell r="J9047">
            <v>44960</v>
          </cell>
          <cell r="K9047" t="str">
            <v>NAIGUA CAIN EDWIN ARMANDO</v>
          </cell>
          <cell r="L9047" t="str">
            <v>CAYAMBE AV MARIANA DE JESUS  SN  Y AV PANAMERICANA</v>
          </cell>
        </row>
        <row r="9048">
          <cell r="A9048" t="str">
            <v>4873956</v>
          </cell>
          <cell r="B9048">
            <v>506403</v>
          </cell>
          <cell r="C9048" t="str">
            <v>4873956</v>
          </cell>
          <cell r="D9048" t="str">
            <v>MDELIVERY</v>
          </cell>
          <cell r="E9048" t="str">
            <v>DESPACHO</v>
          </cell>
          <cell r="F9048" t="str">
            <v>DERIVADO PICK UP</v>
          </cell>
          <cell r="G9048" t="str">
            <v>031080004873956</v>
          </cell>
          <cell r="H9048">
            <v>44956</v>
          </cell>
          <cell r="I9048" t="str">
            <v>ENTREGADO</v>
          </cell>
          <cell r="J9048">
            <v>44960</v>
          </cell>
          <cell r="K9048" t="str">
            <v>JARAMILLO PINTO HORACIO RENE</v>
          </cell>
          <cell r="L9048" t="str">
            <v>OFICINA TRAMACO QUEVEDO</v>
          </cell>
        </row>
        <row r="9049">
          <cell r="A9049" t="str">
            <v>4875260</v>
          </cell>
          <cell r="B9049">
            <v>506410</v>
          </cell>
          <cell r="C9049" t="str">
            <v>4875260</v>
          </cell>
          <cell r="D9049" t="str">
            <v>MDELIVERY</v>
          </cell>
          <cell r="E9049" t="str">
            <v>DESPACHO</v>
          </cell>
          <cell r="F9049" t="str">
            <v>NORMAL</v>
          </cell>
          <cell r="G9049" t="str">
            <v>031080487526012</v>
          </cell>
          <cell r="H9049">
            <v>44956</v>
          </cell>
          <cell r="I9049" t="str">
            <v>ENTREGADO</v>
          </cell>
          <cell r="J9049">
            <v>44958</v>
          </cell>
          <cell r="K9049" t="str">
            <v>JOSE GABRIEL PACHECO BENAVIDES</v>
          </cell>
          <cell r="L9049" t="str">
            <v>MALDONADO CALLE DIEGO DONOSO MZ6 CASA2 CALLE JAVIER SAENZ</v>
          </cell>
        </row>
        <row r="9050">
          <cell r="A9050" t="str">
            <v>4875652</v>
          </cell>
          <cell r="B9050">
            <v>506412</v>
          </cell>
          <cell r="C9050" t="str">
            <v>4875652</v>
          </cell>
          <cell r="D9050" t="str">
            <v>MDELIVERY</v>
          </cell>
          <cell r="E9050" t="str">
            <v>DESPACHO</v>
          </cell>
          <cell r="F9050" t="str">
            <v>NORMAL</v>
          </cell>
          <cell r="G9050" t="str">
            <v>FT82961</v>
          </cell>
          <cell r="H9050">
            <v>44956</v>
          </cell>
          <cell r="I9050" t="str">
            <v>ENTREGADO</v>
          </cell>
          <cell r="J9050">
            <v>44959</v>
          </cell>
          <cell r="K9050" t="str">
            <v>NATALIA FERNANDA CUNEZ GUASHPA</v>
          </cell>
          <cell r="L9050" t="str">
            <v>ITCHIMBIA AV GRAN COLOMBIA N15 CALLE YAGUACHI</v>
          </cell>
        </row>
        <row r="9051">
          <cell r="A9051" t="str">
            <v>4875767</v>
          </cell>
          <cell r="B9051">
            <v>506414</v>
          </cell>
          <cell r="C9051" t="str">
            <v>4875767</v>
          </cell>
          <cell r="D9051" t="str">
            <v>MDELIVERY</v>
          </cell>
          <cell r="E9051" t="str">
            <v>DESPACHO</v>
          </cell>
          <cell r="F9051" t="str">
            <v>NORMAL</v>
          </cell>
          <cell r="G9051" t="str">
            <v>FT82956</v>
          </cell>
          <cell r="H9051">
            <v>44956</v>
          </cell>
          <cell r="I9051" t="str">
            <v>ENTREGADO</v>
          </cell>
          <cell r="J9051">
            <v>44958</v>
          </cell>
          <cell r="K9051" t="str">
            <v>Sandy Nayeli Huatatoca Grefa</v>
          </cell>
          <cell r="L9051" t="str">
            <v>SOLANDA CALLE PAQUISHA S15 134  AV AJAVI</v>
          </cell>
        </row>
        <row r="9052">
          <cell r="A9052" t="str">
            <v>4876126</v>
          </cell>
          <cell r="B9052">
            <v>506418</v>
          </cell>
          <cell r="C9052" t="str">
            <v>4876126</v>
          </cell>
          <cell r="D9052" t="str">
            <v>MDELIVERY</v>
          </cell>
          <cell r="E9052" t="str">
            <v>DESPACHO</v>
          </cell>
          <cell r="F9052" t="str">
            <v>NORMAL</v>
          </cell>
          <cell r="G9052" t="str">
            <v>031080048761261</v>
          </cell>
          <cell r="H9052">
            <v>44956</v>
          </cell>
          <cell r="I9052" t="str">
            <v>ENTREGADO</v>
          </cell>
          <cell r="J9052">
            <v>44960</v>
          </cell>
          <cell r="K9052" t="str">
            <v>GEOVANNY ELIAS DUARTE SANCHEZ</v>
          </cell>
          <cell r="L9052" t="str">
            <v>ABRAHAM CALAZACON  AV DE LOS COLONOS  LOTE 132 CALLE JOSE EGUIGUREN</v>
          </cell>
        </row>
        <row r="9053">
          <cell r="A9053" t="str">
            <v>4876133</v>
          </cell>
          <cell r="B9053">
            <v>506419</v>
          </cell>
          <cell r="C9053" t="str">
            <v>4876133</v>
          </cell>
          <cell r="D9053" t="str">
            <v>MDELIVERY</v>
          </cell>
          <cell r="E9053" t="str">
            <v>DESPACHO</v>
          </cell>
          <cell r="F9053" t="str">
            <v>NORMAL</v>
          </cell>
          <cell r="G9053" t="str">
            <v>031080048761331</v>
          </cell>
          <cell r="H9053">
            <v>44956</v>
          </cell>
          <cell r="I9053" t="str">
            <v>ENTREGADO</v>
          </cell>
          <cell r="J9053">
            <v>44958</v>
          </cell>
          <cell r="K9053" t="str">
            <v>YESIKA DAYANA DAVILA MUNOZ</v>
          </cell>
          <cell r="L9053" t="str">
            <v>EL VALLE CALLE AV 8 DE DICIEMBRE SN Y JARAMIJO</v>
          </cell>
        </row>
        <row r="9054">
          <cell r="A9054" t="str">
            <v>10685</v>
          </cell>
          <cell r="B9054">
            <v>506353</v>
          </cell>
          <cell r="C9054" t="str">
            <v>10685</v>
          </cell>
          <cell r="D9054" t="str">
            <v>MDELIVERY</v>
          </cell>
          <cell r="E9054" t="str">
            <v>DESPACHO</v>
          </cell>
          <cell r="F9054" t="str">
            <v>DERIVADO PICK UP</v>
          </cell>
          <cell r="G9054" t="str">
            <v>031080000106851</v>
          </cell>
          <cell r="H9054">
            <v>44956</v>
          </cell>
          <cell r="I9054" t="str">
            <v>ENTREGADO</v>
          </cell>
          <cell r="J9054">
            <v>44958</v>
          </cell>
          <cell r="K9054" t="str">
            <v>IVETTE NATHALY GALEAS ESCALA</v>
          </cell>
          <cell r="L9054" t="str">
            <v>OFICINA TRAMACO CENTRO DE DISTRIBUCION VIA A DAULE</v>
          </cell>
        </row>
        <row r="9055">
          <cell r="A9055" t="str">
            <v>13131_1</v>
          </cell>
          <cell r="B9055">
            <v>506358</v>
          </cell>
          <cell r="C9055" t="str">
            <v>13131_1</v>
          </cell>
          <cell r="D9055" t="str">
            <v>MDELIVERY</v>
          </cell>
          <cell r="E9055" t="str">
            <v>DESPACHO</v>
          </cell>
          <cell r="F9055" t="str">
            <v>NORMAL</v>
          </cell>
          <cell r="G9055" t="str">
            <v>031080000131311</v>
          </cell>
          <cell r="H9055">
            <v>44956</v>
          </cell>
          <cell r="I9055" t="str">
            <v>ENTREGADO</v>
          </cell>
          <cell r="J9055">
            <v>44958</v>
          </cell>
          <cell r="K9055" t="str">
            <v>LUIS HERNAN MENDOZA VALERIANO</v>
          </cell>
          <cell r="L9055" t="str">
            <v>OFICINA TRAMACO CENTRO DE DISTRIBUCION VIA A DAULE - - -</v>
          </cell>
        </row>
        <row r="9056">
          <cell r="A9056" t="str">
            <v>13613_1</v>
          </cell>
          <cell r="B9056">
            <v>506360</v>
          </cell>
          <cell r="C9056" t="str">
            <v>13613_1</v>
          </cell>
          <cell r="D9056" t="str">
            <v>MDELIVERY</v>
          </cell>
          <cell r="E9056" t="str">
            <v>DESPACHO</v>
          </cell>
          <cell r="F9056" t="str">
            <v>NORMAL</v>
          </cell>
          <cell r="G9056" t="str">
            <v>031080000136131</v>
          </cell>
          <cell r="H9056">
            <v>44956</v>
          </cell>
          <cell r="I9056" t="str">
            <v>ENTREGADO</v>
          </cell>
          <cell r="J9056">
            <v>44958</v>
          </cell>
          <cell r="K9056" t="str">
            <v>CARLOS JOHANES CASTRO VILLEGAS</v>
          </cell>
          <cell r="L9056" t="str">
            <v>OFICINA TRAMACO SAN MARINO - - -</v>
          </cell>
        </row>
        <row r="9057">
          <cell r="A9057" t="str">
            <v>14032_1</v>
          </cell>
          <cell r="B9057">
            <v>506361</v>
          </cell>
          <cell r="C9057" t="str">
            <v>14032_1</v>
          </cell>
          <cell r="D9057" t="str">
            <v>MDELIVERY</v>
          </cell>
          <cell r="E9057" t="str">
            <v>DESPACHO</v>
          </cell>
          <cell r="F9057" t="str">
            <v>NORMAL</v>
          </cell>
          <cell r="G9057" t="str">
            <v>FT82976</v>
          </cell>
          <cell r="H9057">
            <v>44956</v>
          </cell>
          <cell r="I9057" t="str">
            <v>ENTREGADO</v>
          </cell>
          <cell r="J9057">
            <v>44958</v>
          </cell>
          <cell r="K9057" t="str">
            <v>GABRIELA MONSERRATH CABRERA ARMIJOS</v>
          </cell>
          <cell r="L9057" t="str">
            <v>CHIMBACALLE    AV ALONSO DE ANGULO   OE2 60 CALLE   CRISTOBAL TENORIO  SECTOR DE LA VILLA FLORA  A MEDIA CUADRA DE ANETA EDIFICIO 4 PISOS ROJO ENTREGA EN EL CENTRO MEDICO TERIMED</v>
          </cell>
        </row>
        <row r="9058">
          <cell r="A9058" t="str">
            <v>15049_1</v>
          </cell>
          <cell r="B9058">
            <v>506366</v>
          </cell>
          <cell r="C9058" t="str">
            <v>15049_1</v>
          </cell>
          <cell r="D9058" t="str">
            <v>MDELIVERY</v>
          </cell>
          <cell r="E9058" t="str">
            <v>DESPACHO</v>
          </cell>
          <cell r="F9058" t="str">
            <v>NORMAL</v>
          </cell>
          <cell r="G9058" t="str">
            <v>031080000150491</v>
          </cell>
          <cell r="H9058">
            <v>44956</v>
          </cell>
          <cell r="I9058" t="str">
            <v>ENTREGADO</v>
          </cell>
          <cell r="J9058">
            <v>44960</v>
          </cell>
          <cell r="K9058" t="str">
            <v>CRISTHOFER JULIO ZAMBRANO SORIANO</v>
          </cell>
          <cell r="L9058" t="str">
            <v>SANTO DOMINGO DE LOS COLORADOS AV TRONCAL DE LA SIERRA  SN  Y SAN RAFAEL  COOP MODELO  EN LA COCA COLA FRENTE A LA EMPRESA AGROPAC</v>
          </cell>
        </row>
        <row r="9059">
          <cell r="A9059" t="str">
            <v>15173</v>
          </cell>
          <cell r="B9059">
            <v>506367</v>
          </cell>
          <cell r="C9059" t="str">
            <v>15173</v>
          </cell>
          <cell r="D9059" t="str">
            <v>MDELIVERY</v>
          </cell>
          <cell r="E9059" t="str">
            <v>DESPACHO</v>
          </cell>
          <cell r="F9059" t="str">
            <v>NORMAL</v>
          </cell>
          <cell r="G9059" t="str">
            <v>031080000151731</v>
          </cell>
          <cell r="H9059">
            <v>44956</v>
          </cell>
          <cell r="I9059" t="str">
            <v>ENTREGADO</v>
          </cell>
          <cell r="J9059">
            <v>44958</v>
          </cell>
          <cell r="K9059" t="str">
            <v>JEFFERSON RICARDO RAMOS GUILCAPI</v>
          </cell>
          <cell r="L9059" t="str">
            <v>SAN JACINTO DE BUENA FE CALLE MARIANA RODRIGUEZ SN AV 10 DE AGOSTO</v>
          </cell>
        </row>
        <row r="9060">
          <cell r="A9060" t="str">
            <v>15950</v>
          </cell>
          <cell r="B9060">
            <v>506369</v>
          </cell>
          <cell r="C9060" t="str">
            <v>15950</v>
          </cell>
          <cell r="D9060" t="str">
            <v>MDELIVERY</v>
          </cell>
          <cell r="E9060" t="str">
            <v>DESPACHO</v>
          </cell>
          <cell r="F9060" t="str">
            <v>DERIVADO PICK UP</v>
          </cell>
          <cell r="G9060" t="str">
            <v>031080000159501</v>
          </cell>
          <cell r="H9060">
            <v>44956</v>
          </cell>
          <cell r="I9060" t="str">
            <v>ENTREGADO</v>
          </cell>
          <cell r="J9060">
            <v>44959</v>
          </cell>
          <cell r="K9060" t="str">
            <v>GENESIS BELEN  FERRIN ESPINOZA</v>
          </cell>
          <cell r="L9060" t="str">
            <v>OFICINA TRAMACO PORTETE</v>
          </cell>
        </row>
        <row r="9061">
          <cell r="A9061" t="str">
            <v>16088</v>
          </cell>
          <cell r="B9061">
            <v>506373</v>
          </cell>
          <cell r="C9061" t="str">
            <v>16088</v>
          </cell>
          <cell r="D9061" t="str">
            <v>MDELIVERY</v>
          </cell>
          <cell r="E9061" t="str">
            <v>DESPACHO</v>
          </cell>
          <cell r="F9061" t="str">
            <v>NORMAL</v>
          </cell>
          <cell r="G9061" t="str">
            <v>031080000160881</v>
          </cell>
          <cell r="H9061">
            <v>44956</v>
          </cell>
          <cell r="I9061" t="str">
            <v>ENTREGADO</v>
          </cell>
          <cell r="J9061">
            <v>44958</v>
          </cell>
          <cell r="K9061" t="str">
            <v>JOSE ANDRES SANCHEZ BURGOS</v>
          </cell>
          <cell r="L9061" t="str">
            <v>SAN JACINTO DE BUENA FE CALLE 14 O CALLE VARIANTE NZ SN CALLE L</v>
          </cell>
        </row>
        <row r="9062">
          <cell r="A9062" t="str">
            <v>17102</v>
          </cell>
          <cell r="B9062">
            <v>506380</v>
          </cell>
          <cell r="C9062" t="str">
            <v>17102</v>
          </cell>
          <cell r="D9062" t="str">
            <v>MDELIVERY</v>
          </cell>
          <cell r="E9062" t="str">
            <v>DESPACHO</v>
          </cell>
          <cell r="F9062" t="str">
            <v>DERIVADO PICK UP</v>
          </cell>
          <cell r="G9062" t="str">
            <v>031080000171021</v>
          </cell>
          <cell r="H9062">
            <v>44956</v>
          </cell>
          <cell r="I9062" t="str">
            <v>ENTREGADO</v>
          </cell>
          <cell r="J9062">
            <v>44965</v>
          </cell>
          <cell r="K9062" t="str">
            <v>JOSUE ISMAEL VARGAS BAILON</v>
          </cell>
          <cell r="L9062" t="str">
            <v>OFICINA TRAMACO MANTA CENTRO DE DISTRIBUCION</v>
          </cell>
        </row>
        <row r="9063">
          <cell r="A9063" t="str">
            <v>414841195</v>
          </cell>
          <cell r="B9063">
            <v>506337</v>
          </cell>
          <cell r="C9063" t="str">
            <v>414841195</v>
          </cell>
          <cell r="D9063" t="str">
            <v>FLEXTUENTI</v>
          </cell>
          <cell r="E9063" t="str">
            <v>DESPACHO</v>
          </cell>
          <cell r="F9063" t="str">
            <v>NORMAL</v>
          </cell>
          <cell r="G9063" t="str">
            <v>031080414841195</v>
          </cell>
          <cell r="H9063">
            <v>44956</v>
          </cell>
          <cell r="I9063" t="str">
            <v>ENTREGADO</v>
          </cell>
          <cell r="J9063">
            <v>44964</v>
          </cell>
          <cell r="K9063" t="str">
            <v>LILIAN NOHEMI VERDEZOTO MENDOZA</v>
          </cell>
          <cell r="L9063" t="str">
            <v>GABRIEL IGNACIO VEINTIMILLA  VIA ANTIGUA A RIOBAMBA SN  SN</v>
          </cell>
        </row>
        <row r="9064">
          <cell r="A9064" t="str">
            <v>414842928</v>
          </cell>
          <cell r="B9064">
            <v>506344</v>
          </cell>
          <cell r="C9064" t="str">
            <v>414842928</v>
          </cell>
          <cell r="D9064" t="str">
            <v>FLEXTUENTI</v>
          </cell>
          <cell r="E9064" t="str">
            <v>DESPACHO</v>
          </cell>
          <cell r="F9064" t="str">
            <v>NORMAL</v>
          </cell>
          <cell r="G9064" t="str">
            <v>FT82866</v>
          </cell>
          <cell r="H9064">
            <v>44956</v>
          </cell>
          <cell r="I9064" t="str">
            <v>ENTREGADO</v>
          </cell>
          <cell r="J9064">
            <v>44958</v>
          </cell>
          <cell r="K9064" t="str">
            <v>Camila Reascos</v>
          </cell>
          <cell r="L9064" t="str">
            <v>CALDERON PANGALADERA OE 12 48 SAGALOA</v>
          </cell>
        </row>
        <row r="9065">
          <cell r="A9065" t="str">
            <v>414842949</v>
          </cell>
          <cell r="B9065">
            <v>506347</v>
          </cell>
          <cell r="C9065" t="str">
            <v>414842949</v>
          </cell>
          <cell r="D9065" t="str">
            <v>FLEXTUENTI</v>
          </cell>
          <cell r="E9065" t="str">
            <v>DESPACHO</v>
          </cell>
          <cell r="F9065" t="str">
            <v>NORMAL</v>
          </cell>
          <cell r="G9065" t="str">
            <v>FT82863</v>
          </cell>
          <cell r="H9065">
            <v>44956</v>
          </cell>
          <cell r="I9065" t="str">
            <v>ENTREGADO</v>
          </cell>
          <cell r="J9065">
            <v>44958</v>
          </cell>
          <cell r="K9065" t="str">
            <v>Jorge Molina</v>
          </cell>
          <cell r="L9065" t="str">
            <v>INAQUITO  AV 10 DE AGOSTO N36 174  AV NACIONES UNIDAS</v>
          </cell>
        </row>
        <row r="9066">
          <cell r="A9066" t="str">
            <v>414834220</v>
          </cell>
          <cell r="B9066">
            <v>506319</v>
          </cell>
          <cell r="C9066" t="str">
            <v>414834220</v>
          </cell>
          <cell r="D9066" t="str">
            <v>FLEXTUENTI</v>
          </cell>
          <cell r="E9066" t="str">
            <v>DESPACHO</v>
          </cell>
          <cell r="F9066" t="str">
            <v>NORMAL</v>
          </cell>
          <cell r="G9066" t="str">
            <v>FT82879</v>
          </cell>
          <cell r="H9066">
            <v>44956</v>
          </cell>
          <cell r="I9066" t="str">
            <v>ENTREGADO</v>
          </cell>
          <cell r="J9066">
            <v>44958</v>
          </cell>
          <cell r="K9066" t="str">
            <v>Jhorbin harly Gordillo torres</v>
          </cell>
          <cell r="L9066" t="str">
            <v>LA MAGDALENA  AV MARISCAL SUCRE  1044 CALLE DE PRADO</v>
          </cell>
        </row>
        <row r="9067">
          <cell r="A9067" t="str">
            <v>414840032</v>
          </cell>
          <cell r="B9067">
            <v>506323</v>
          </cell>
          <cell r="C9067" t="str">
            <v>414840032</v>
          </cell>
          <cell r="D9067" t="str">
            <v>FLEXTUENTI</v>
          </cell>
          <cell r="E9067" t="str">
            <v>DESPACHO</v>
          </cell>
          <cell r="F9067" t="str">
            <v>NORMAL</v>
          </cell>
          <cell r="G9067" t="str">
            <v>FT82862</v>
          </cell>
          <cell r="H9067">
            <v>44956</v>
          </cell>
          <cell r="I9067" t="str">
            <v>ENTREGADO</v>
          </cell>
          <cell r="J9067">
            <v>44958</v>
          </cell>
          <cell r="K9067" t="str">
            <v>Horacio Analuisa</v>
          </cell>
          <cell r="L9067" t="str">
            <v>SANGOLQUI AV GRAL RUMINAHUI SN  SN</v>
          </cell>
        </row>
        <row r="9068">
          <cell r="A9068" t="str">
            <v>414841012</v>
          </cell>
          <cell r="B9068">
            <v>506329</v>
          </cell>
          <cell r="C9068" t="str">
            <v>414841012</v>
          </cell>
          <cell r="D9068" t="str">
            <v>FLEXTUENTI</v>
          </cell>
          <cell r="E9068" t="str">
            <v>DESPACHO</v>
          </cell>
          <cell r="F9068" t="str">
            <v>DERIVADO PICK UP</v>
          </cell>
          <cell r="G9068" t="str">
            <v>031080414841012</v>
          </cell>
          <cell r="H9068">
            <v>44956</v>
          </cell>
          <cell r="I9068" t="str">
            <v>ENTREGADO</v>
          </cell>
          <cell r="J9068">
            <v>44960</v>
          </cell>
          <cell r="K9068" t="str">
            <v>Jahaira Narcisa Velez Cortez</v>
          </cell>
          <cell r="L9068" t="str">
            <v>OFICINA TRAMACO PORTETE</v>
          </cell>
        </row>
        <row r="9069">
          <cell r="A9069" t="str">
            <v>11770</v>
          </cell>
          <cell r="B9069">
            <v>506315</v>
          </cell>
          <cell r="C9069" t="str">
            <v>11770</v>
          </cell>
          <cell r="D9069" t="str">
            <v>MOVISTAR</v>
          </cell>
          <cell r="E9069" t="str">
            <v>RETIRO</v>
          </cell>
          <cell r="F9069" t="str">
            <v>NORMAL</v>
          </cell>
          <cell r="G9069" t="str">
            <v>031002004222711</v>
          </cell>
          <cell r="H9069">
            <v>44956</v>
          </cell>
          <cell r="I9069" t="str">
            <v>ENTREGADO</v>
          </cell>
          <cell r="J9069">
            <v>44958</v>
          </cell>
          <cell r="K9069" t="str">
            <v>FLEXNET - LI</v>
          </cell>
          <cell r="L9069" t="str">
            <v>CALLE 28 DE JUNIO S/N Y GARCIA MORENO ENTRADA LLANO GRANDE</v>
          </cell>
        </row>
        <row r="9070">
          <cell r="A9070" t="str">
            <v>11771</v>
          </cell>
          <cell r="B9070">
            <v>506316</v>
          </cell>
          <cell r="C9070" t="str">
            <v>11771</v>
          </cell>
          <cell r="D9070" t="str">
            <v>MOVISTAR</v>
          </cell>
          <cell r="E9070" t="str">
            <v>RETIRO</v>
          </cell>
          <cell r="F9070" t="str">
            <v>NORMAL</v>
          </cell>
          <cell r="G9070" t="str">
            <v>031002004222661</v>
          </cell>
          <cell r="H9070">
            <v>44956</v>
          </cell>
          <cell r="I9070" t="str">
            <v>ENTREGADO</v>
          </cell>
          <cell r="J9070">
            <v>44958</v>
          </cell>
          <cell r="K9070" t="str">
            <v>FLEXNET - LI</v>
          </cell>
          <cell r="L9070" t="str">
            <v>CALLE 28 DE JUNIO S/N Y GARCIA MORENO ENTRADA LLANO GRANDE</v>
          </cell>
        </row>
        <row r="9071">
          <cell r="A9071" t="str">
            <v>11772</v>
          </cell>
          <cell r="B9071">
            <v>506317</v>
          </cell>
          <cell r="C9071" t="str">
            <v>11772</v>
          </cell>
          <cell r="D9071" t="str">
            <v>MOVISTAR</v>
          </cell>
          <cell r="E9071" t="str">
            <v>RETIRO</v>
          </cell>
          <cell r="F9071" t="str">
            <v>NORMAL</v>
          </cell>
          <cell r="G9071" t="str">
            <v>031002004222841</v>
          </cell>
          <cell r="H9071">
            <v>44956</v>
          </cell>
          <cell r="I9071" t="str">
            <v>ENTREGADO</v>
          </cell>
          <cell r="J9071">
            <v>44958</v>
          </cell>
          <cell r="K9071" t="str">
            <v>FLEXNET - LI</v>
          </cell>
          <cell r="L9071" t="str">
            <v>CALLE 28 DE JUNIO S/N Y GARCIA MORENO ENTRADA LLANO GRANDE</v>
          </cell>
        </row>
        <row r="9072">
          <cell r="A9072" t="str">
            <v>11773</v>
          </cell>
          <cell r="B9072">
            <v>506318</v>
          </cell>
          <cell r="C9072" t="str">
            <v>11773</v>
          </cell>
          <cell r="D9072" t="str">
            <v>MOVISTAR</v>
          </cell>
          <cell r="E9072" t="str">
            <v>RETIRO</v>
          </cell>
          <cell r="F9072" t="str">
            <v>NORMAL</v>
          </cell>
          <cell r="G9072" t="str">
            <v>031002004222585</v>
          </cell>
          <cell r="H9072">
            <v>44956</v>
          </cell>
          <cell r="I9072" t="str">
            <v>ENTREGADO</v>
          </cell>
          <cell r="J9072">
            <v>44958</v>
          </cell>
          <cell r="K9072" t="str">
            <v>FLEXNET - LI</v>
          </cell>
          <cell r="L9072" t="str">
            <v>CALLE 28 DE JUNIO S/N Y GARCIA MORENO ENTRADA LLANO GRANDE</v>
          </cell>
        </row>
        <row r="9073">
          <cell r="A9073" t="str">
            <v>2023-01084</v>
          </cell>
          <cell r="B9073">
            <v>506284</v>
          </cell>
          <cell r="C9073" t="str">
            <v>2023-01084</v>
          </cell>
          <cell r="D9073" t="str">
            <v>MOVISTAR</v>
          </cell>
          <cell r="E9073" t="str">
            <v>DESPACHO</v>
          </cell>
          <cell r="F9073" t="str">
            <v>NORMAL</v>
          </cell>
          <cell r="G9073" t="str">
            <v>FT82933</v>
          </cell>
          <cell r="H9073">
            <v>44956</v>
          </cell>
          <cell r="I9073" t="str">
            <v>ENTREGADO</v>
          </cell>
          <cell r="J9073">
            <v>44958</v>
          </cell>
          <cell r="K9073" t="str">
            <v>AGUIAR FLORES LEONARDO JULIO GUAYAQUIL_AGUIAR FLORES LEONARDO JULIO</v>
          </cell>
          <cell r="L9073" t="str">
            <v>Alborada 4ta etapa Mz FD Villa 6</v>
          </cell>
        </row>
        <row r="9074">
          <cell r="A9074" t="str">
            <v>2023-01072</v>
          </cell>
          <cell r="B9074">
            <v>506269</v>
          </cell>
          <cell r="C9074" t="str">
            <v>2023-01072</v>
          </cell>
          <cell r="D9074" t="str">
            <v>MOVISTAR</v>
          </cell>
          <cell r="E9074" t="str">
            <v>DESPACHO</v>
          </cell>
          <cell r="F9074" t="str">
            <v>NORMAL</v>
          </cell>
          <cell r="G9074" t="str">
            <v>031080202301072</v>
          </cell>
          <cell r="H9074">
            <v>44956</v>
          </cell>
          <cell r="I9074" t="str">
            <v>ENTREGADO</v>
          </cell>
          <cell r="J9074">
            <v>44958</v>
          </cell>
          <cell r="K9074" t="str">
            <v>CAVS SAN MARINO_CARLOS FRANCO_ERIKA GOMEZ_IAN RIVERA</v>
          </cell>
          <cell r="L9074" t="str">
            <v>AV FRANCISCO DE ORELLANA SN Y AV PLAZA DANIN</v>
          </cell>
        </row>
        <row r="9075">
          <cell r="A9075" t="str">
            <v>20003089031343</v>
          </cell>
          <cell r="B9075">
            <v>506266</v>
          </cell>
          <cell r="C9075" t="str">
            <v>20003089031343</v>
          </cell>
          <cell r="D9075" t="str">
            <v>CONECEL</v>
          </cell>
          <cell r="E9075" t="str">
            <v>DESPACHO</v>
          </cell>
          <cell r="F9075" t="str">
            <v>NORMAL</v>
          </cell>
          <cell r="G9075" t="str">
            <v>GR20003089031343</v>
          </cell>
          <cell r="H9075">
            <v>44956</v>
          </cell>
          <cell r="I9075" t="str">
            <v>DEVOLUCION_EN_PROCESO</v>
          </cell>
          <cell r="J9075">
            <v>44966</v>
          </cell>
          <cell r="K9075" t="str">
            <v xml:space="preserve">OSIRIS SOCARRAS BUENO / </v>
          </cell>
          <cell r="L9075" t="str">
            <v>LAGO AGRIO / LAGO AGRIO / AV JORGE ANAZCO Y 12 DE FEBRERO CASA DE 3 PISOS ESQUINERA COLOR NARANJA JUNTO A FARMACIA CRUZL AZUL Y FTE A COMERCIAL MAWIRI</v>
          </cell>
        </row>
        <row r="9076">
          <cell r="A9076" t="str">
            <v>2489914</v>
          </cell>
          <cell r="B9076">
            <v>506182</v>
          </cell>
          <cell r="C9076" t="str">
            <v>2489914</v>
          </cell>
          <cell r="D9076" t="str">
            <v>MDELIVERY</v>
          </cell>
          <cell r="E9076" t="str">
            <v>DESPACHO</v>
          </cell>
          <cell r="F9076" t="str">
            <v>NORMAL</v>
          </cell>
          <cell r="G9076" t="str">
            <v>FT82843</v>
          </cell>
          <cell r="H9076">
            <v>44956</v>
          </cell>
          <cell r="I9076" t="str">
            <v>ENTREGADO</v>
          </cell>
          <cell r="J9076">
            <v>44958</v>
          </cell>
          <cell r="K9076" t="str">
            <v>MAXIMO JOEL MORA MUNOZ_MAXIMO JOEL MORA MUNOZ</v>
          </cell>
          <cell r="L9076" t="str">
            <v>Guayacanes 1 Mz 56 Villa 4</v>
          </cell>
        </row>
        <row r="9077">
          <cell r="A9077" t="str">
            <v>2489919</v>
          </cell>
          <cell r="B9077">
            <v>506184</v>
          </cell>
          <cell r="C9077" t="str">
            <v>2489919</v>
          </cell>
          <cell r="D9077" t="str">
            <v>MDELIVERY</v>
          </cell>
          <cell r="E9077" t="str">
            <v>DESPACHO</v>
          </cell>
          <cell r="F9077" t="str">
            <v>NORMAL</v>
          </cell>
          <cell r="G9077" t="str">
            <v>FT82884</v>
          </cell>
          <cell r="H9077">
            <v>44956</v>
          </cell>
          <cell r="I9077" t="str">
            <v>ENTREGADO</v>
          </cell>
          <cell r="J9077">
            <v>44958</v>
          </cell>
          <cell r="K9077" t="str">
            <v>GABRIEL ALEJANDRO LEON TAPIA_GABRIEL ALEJANDRO LEON TAPIA</v>
          </cell>
          <cell r="L9077" t="str">
            <v xml:space="preserve"> CALLES FRANSISCO GUARDERAS 804 Y RAFAEL BUSTAMANTE TALLER DE REPARACIoNES FRENTE A LA PICANTERIA TONITA </v>
          </cell>
        </row>
        <row r="9078">
          <cell r="A9078" t="str">
            <v>2489921</v>
          </cell>
          <cell r="B9078">
            <v>506185</v>
          </cell>
          <cell r="C9078" t="str">
            <v>2489921</v>
          </cell>
          <cell r="D9078" t="str">
            <v>MDELIVERY</v>
          </cell>
          <cell r="E9078" t="str">
            <v>DESPACHO</v>
          </cell>
          <cell r="F9078" t="str">
            <v>NORMAL</v>
          </cell>
          <cell r="G9078" t="str">
            <v>FT82845 / 031080002489921</v>
          </cell>
          <cell r="H9078">
            <v>44956</v>
          </cell>
          <cell r="I9078" t="str">
            <v>ENTREGADO</v>
          </cell>
          <cell r="J9078">
            <v>44960</v>
          </cell>
          <cell r="K9078" t="str">
            <v>MARIA FERNANDA CAMPOSANO_CORREDOR VIAL DE LA COSTA CVIALCO S A</v>
          </cell>
          <cell r="L9078" t="str">
            <v>GUAYAS GUAYAQUIL VIA A LA COSTA KM 26 A LADO DEL NUEVO PEAJE DE VIA A LA COSTA A 600 METROS DEL ANTIGUO PEAJE DE VIA A LA COSTA</v>
          </cell>
        </row>
        <row r="9079">
          <cell r="A9079" t="str">
            <v>2489931</v>
          </cell>
          <cell r="B9079">
            <v>506187</v>
          </cell>
          <cell r="C9079" t="str">
            <v>2489931</v>
          </cell>
          <cell r="D9079" t="str">
            <v>MDELIVERY</v>
          </cell>
          <cell r="E9079" t="str">
            <v>DESPACHO</v>
          </cell>
          <cell r="F9079" t="str">
            <v>NORMAL</v>
          </cell>
          <cell r="G9079" t="str">
            <v>031080002489931</v>
          </cell>
          <cell r="H9079">
            <v>44956</v>
          </cell>
          <cell r="I9079" t="str">
            <v>ENTREGADO</v>
          </cell>
          <cell r="J9079">
            <v>44958</v>
          </cell>
          <cell r="K9079" t="str">
            <v>EVELYN MARILYN VEINTIMILLA CRUZ_EVELYN MARILYN VEINTIMILLA CRUZ</v>
          </cell>
          <cell r="L9079" t="str">
            <v>Calle simon plata torre y nelson valencia frente al registro de la propiedad en el almacen moto power Quininde</v>
          </cell>
        </row>
        <row r="9080">
          <cell r="A9080" t="str">
            <v>2489941</v>
          </cell>
          <cell r="B9080">
            <v>506195</v>
          </cell>
          <cell r="C9080" t="str">
            <v>2489941</v>
          </cell>
          <cell r="D9080" t="str">
            <v>MDELIVERY</v>
          </cell>
          <cell r="E9080" t="str">
            <v>DESPACHO</v>
          </cell>
          <cell r="F9080" t="str">
            <v>NORMAL</v>
          </cell>
          <cell r="G9080" t="str">
            <v>031080002489941</v>
          </cell>
          <cell r="H9080">
            <v>44956</v>
          </cell>
          <cell r="I9080" t="str">
            <v>ENTREGADO</v>
          </cell>
          <cell r="J9080">
            <v>44958</v>
          </cell>
          <cell r="K9080" t="str">
            <v>Oscar Cuzquillo_CUZQUILLO CUSQUILLO EDGAR ALFREDO</v>
          </cell>
          <cell r="L9080" t="str">
            <v>Mercado Davalos Rocafuerte y Nueva York CASA DE TRES PLANTAS COLOR DURAZNO AL LADO DE LA PELUQUERIA ELISA</v>
          </cell>
        </row>
        <row r="9081">
          <cell r="A9081" t="str">
            <v>2489951</v>
          </cell>
          <cell r="B9081">
            <v>506198</v>
          </cell>
          <cell r="C9081" t="str">
            <v>2489951</v>
          </cell>
          <cell r="D9081" t="str">
            <v>MDELIVERY</v>
          </cell>
          <cell r="E9081" t="str">
            <v>DESPACHO</v>
          </cell>
          <cell r="F9081" t="str">
            <v>NORMAL</v>
          </cell>
          <cell r="G9081" t="str">
            <v>FT82854</v>
          </cell>
          <cell r="H9081">
            <v>44956</v>
          </cell>
          <cell r="I9081" t="str">
            <v>ENTREGADO</v>
          </cell>
          <cell r="J9081">
            <v>44958</v>
          </cell>
          <cell r="K9081" t="str">
            <v xml:space="preserve"> KERLY PAMELA VELIZ CAJAPE _ KERLY PAMELA VELIZ CAJAPE </v>
          </cell>
          <cell r="L9081" t="str">
            <v>bastion popular bloque 7 a mz 1019 slr 09</v>
          </cell>
        </row>
        <row r="9082">
          <cell r="A9082" t="str">
            <v>2489953</v>
          </cell>
          <cell r="B9082">
            <v>506199</v>
          </cell>
          <cell r="C9082" t="str">
            <v>2489953</v>
          </cell>
          <cell r="D9082" t="str">
            <v>MDELIVERY</v>
          </cell>
          <cell r="E9082" t="str">
            <v>DESPACHO</v>
          </cell>
          <cell r="F9082" t="str">
            <v>NORMAL</v>
          </cell>
          <cell r="G9082" t="str">
            <v>031080002489953</v>
          </cell>
          <cell r="H9082">
            <v>44956</v>
          </cell>
          <cell r="I9082" t="str">
            <v>ENTREGADO</v>
          </cell>
          <cell r="J9082">
            <v>44961</v>
          </cell>
          <cell r="K9082" t="str">
            <v>BRYAN JESUS BASTIDAS RAMOS_BRYAN JESUS BASTIDAS RAMOS</v>
          </cell>
          <cell r="L9082" t="str">
            <v>Perimetro de las Industrias Rivera 615 y el clarin diagonal a la fabrica de Big Cola Casa color tomate con color durazno</v>
          </cell>
        </row>
        <row r="9083">
          <cell r="A9083" t="str">
            <v>2489958</v>
          </cell>
          <cell r="B9083">
            <v>506201</v>
          </cell>
          <cell r="C9083" t="str">
            <v>2489958</v>
          </cell>
          <cell r="D9083" t="str">
            <v>MDELIVERY</v>
          </cell>
          <cell r="E9083" t="str">
            <v>DESPACHO</v>
          </cell>
          <cell r="F9083" t="str">
            <v>DERIVADO PICK UP</v>
          </cell>
          <cell r="G9083" t="str">
            <v>031080002489958</v>
          </cell>
          <cell r="H9083">
            <v>44956</v>
          </cell>
          <cell r="I9083" t="str">
            <v>ENTREGADO</v>
          </cell>
          <cell r="J9083">
            <v>44958</v>
          </cell>
          <cell r="K9083" t="str">
            <v>ESTEBAN GABRIEL LOUREIRO OLIVERA_ESTEBAN GABRIEL LOUREIRO OLIVERA</v>
          </cell>
          <cell r="L9083" t="str">
            <v>RETIRA AGENCIA TRAMACO AV CEVALLOS Y UNIDAD NACIONAL FRENTE AL BANCO INTERNACIONAL</v>
          </cell>
        </row>
        <row r="9084">
          <cell r="A9084" t="str">
            <v>98880168</v>
          </cell>
          <cell r="B9084">
            <v>506108</v>
          </cell>
          <cell r="C9084" t="str">
            <v>98880168</v>
          </cell>
          <cell r="D9084" t="str">
            <v>HYCITE</v>
          </cell>
          <cell r="E9084" t="str">
            <v>DESPACHO</v>
          </cell>
          <cell r="F9084" t="str">
            <v>NORMAL</v>
          </cell>
          <cell r="G9084" t="str">
            <v>031002004220440</v>
          </cell>
          <cell r="H9084">
            <v>44956</v>
          </cell>
          <cell r="I9084" t="str">
            <v>ENTREGADO</v>
          </cell>
          <cell r="J9084">
            <v>44958</v>
          </cell>
          <cell r="K9084" t="str">
            <v>CARLOS ROBLES</v>
          </cell>
          <cell r="L9084" t="str">
            <v>MONSENOR LEONIDAS PROANO Y PUYO COOP SIMON BOLIVAR 2 LAGO AGRIO NUEVA LOJA (LAGO AGRIO) 220201 SUCUMBIOS</v>
          </cell>
        </row>
        <row r="9085">
          <cell r="A9085" t="str">
            <v>98880559</v>
          </cell>
          <cell r="B9085">
            <v>506113</v>
          </cell>
          <cell r="C9085" t="str">
            <v>98880559</v>
          </cell>
          <cell r="D9085" t="str">
            <v>HYCITE</v>
          </cell>
          <cell r="E9085" t="str">
            <v>DESPACHO</v>
          </cell>
          <cell r="F9085" t="str">
            <v>NORMAL</v>
          </cell>
          <cell r="G9085" t="str">
            <v>ITQ5951/031002004233568</v>
          </cell>
          <cell r="H9085">
            <v>44956</v>
          </cell>
          <cell r="I9085" t="str">
            <v>ENTREGADO</v>
          </cell>
          <cell r="J9085">
            <v>44964</v>
          </cell>
          <cell r="K9085" t="str">
            <v>PACA INÉZ VAZQUEZ TERAN</v>
          </cell>
          <cell r="L9085" t="str">
            <v xml:space="preserve">CALLE CORNELIO VELAZCO Y JACINTO JIJON CASA DE DOS PISOS COLOR CREMA CASA ESQUINERA A  5 CUADRAS DEL PARQUE CENTRAL PROVINCIA: IMBABURA CANTON: ANTONIO ANTE PARROQUIA: SAN JOSE DE CHALTURA LOCALIDAD: </v>
          </cell>
        </row>
        <row r="9086">
          <cell r="A9086" t="str">
            <v>98880959</v>
          </cell>
          <cell r="B9086">
            <v>506119</v>
          </cell>
          <cell r="C9086" t="str">
            <v>98880959</v>
          </cell>
          <cell r="D9086" t="str">
            <v>HYCITE</v>
          </cell>
          <cell r="E9086" t="str">
            <v>DESPACHO</v>
          </cell>
          <cell r="F9086" t="str">
            <v>NORMAL</v>
          </cell>
          <cell r="G9086" t="str">
            <v>031002004220443</v>
          </cell>
          <cell r="H9086">
            <v>44956</v>
          </cell>
          <cell r="I9086" t="str">
            <v>ENTREGADO</v>
          </cell>
          <cell r="J9086">
            <v>44959</v>
          </cell>
          <cell r="K9086" t="str">
            <v>WILMER OLIVIO LUDENA PERALTA</v>
          </cell>
          <cell r="L9086" t="str">
            <v>GUAYAQUIL Y MACHALA #18-21 3PISO APTO223 MACHALA Y SANTO DOMINGO LOJA // CIUDADELA DEL MAESTRO LOJA 110107 LOJA</v>
          </cell>
        </row>
        <row r="9087">
          <cell r="A9087" t="str">
            <v>98881028</v>
          </cell>
          <cell r="B9087">
            <v>506120</v>
          </cell>
          <cell r="C9087" t="str">
            <v>98881028</v>
          </cell>
          <cell r="D9087" t="str">
            <v>HYCITE</v>
          </cell>
          <cell r="E9087" t="str">
            <v>DESPACHO</v>
          </cell>
          <cell r="F9087" t="str">
            <v>NORMAL</v>
          </cell>
          <cell r="G9087" t="str">
            <v>031002004220375</v>
          </cell>
          <cell r="H9087">
            <v>44956</v>
          </cell>
          <cell r="I9087" t="str">
            <v>ENTREGADO</v>
          </cell>
          <cell r="J9087">
            <v>44959</v>
          </cell>
          <cell r="K9087" t="str">
            <v>FRANKLIN XAVIER VELOZ ERAZO</v>
          </cell>
          <cell r="L9087" t="str">
            <v>PICHINCHA ENTRE LOJA Y COTOPAXI CASCALES//BARRIO CENTRAL SUR  EL DORADO DE CASCALES 210103 SUCUMBIOS</v>
          </cell>
        </row>
        <row r="9088">
          <cell r="A9088" t="str">
            <v>98881203</v>
          </cell>
          <cell r="B9088">
            <v>506121</v>
          </cell>
          <cell r="C9088" t="str">
            <v>98881203</v>
          </cell>
          <cell r="D9088" t="str">
            <v>HYCITE</v>
          </cell>
          <cell r="E9088" t="str">
            <v>DESPACHO</v>
          </cell>
          <cell r="F9088" t="str">
            <v>NORMAL</v>
          </cell>
          <cell r="G9088" t="str">
            <v>031002004220444</v>
          </cell>
          <cell r="H9088">
            <v>44956</v>
          </cell>
          <cell r="I9088" t="str">
            <v>ENTREGADO</v>
          </cell>
          <cell r="J9088">
            <v>44958</v>
          </cell>
          <cell r="K9088" t="str">
            <v>CARLOS GREGORIO MUNIZ DELGADO</v>
          </cell>
          <cell r="L9088" t="str">
            <v>BABACHICO JAIME ROLDOS AGUILERA A LADO DE TIENDA DON TIGRE NARANJAL-JAIME ROLDOS NARANAL 091201 GUAYAS</v>
          </cell>
        </row>
        <row r="9089">
          <cell r="A9089" t="str">
            <v>98882608</v>
          </cell>
          <cell r="B9089">
            <v>506123</v>
          </cell>
          <cell r="C9089" t="str">
            <v>98882608</v>
          </cell>
          <cell r="D9089" t="str">
            <v>HYCITE</v>
          </cell>
          <cell r="E9089" t="str">
            <v>DESPACHO</v>
          </cell>
          <cell r="F9089" t="str">
            <v>NORMAL</v>
          </cell>
          <cell r="G9089" t="str">
            <v>031002004220445</v>
          </cell>
          <cell r="H9089">
            <v>44956</v>
          </cell>
          <cell r="I9089" t="str">
            <v>ENTREGADO</v>
          </cell>
          <cell r="J9089">
            <v>44964</v>
          </cell>
          <cell r="K9089" t="str">
            <v>EDWIN MOSQUERA</v>
          </cell>
          <cell r="L9089" t="str">
            <v>14 DE FEBRERO Y CARLOS ALZANCRA COMPLEJO JUDICIAL DE PALORA PALORA CENTRO PALORA 140201 MORONA-SANTIAGO</v>
          </cell>
        </row>
        <row r="9090">
          <cell r="A9090" t="str">
            <v>98873235</v>
          </cell>
          <cell r="B9090">
            <v>506057</v>
          </cell>
          <cell r="C9090" t="str">
            <v>98873235</v>
          </cell>
          <cell r="D9090" t="str">
            <v>HYCITE</v>
          </cell>
          <cell r="E9090" t="str">
            <v>DESPACHO</v>
          </cell>
          <cell r="F9090" t="str">
            <v>NORMAL</v>
          </cell>
          <cell r="G9090" t="str">
            <v>031002004220426</v>
          </cell>
          <cell r="H9090">
            <v>44956</v>
          </cell>
          <cell r="I9090" t="str">
            <v>ENTREGADO</v>
          </cell>
          <cell r="J9090">
            <v>44960</v>
          </cell>
          <cell r="K9090" t="str">
            <v>FLOR NARCISA CHICA</v>
          </cell>
          <cell r="L9090" t="str">
            <v>AV 20 DE MARZO Y MAGDALENA CEVALLOS DIGONAL AL HOSPITAL DE JAMA JAMA // JAMA JAMA 131008 MANABI</v>
          </cell>
        </row>
        <row r="9091">
          <cell r="A9091" t="str">
            <v>98873608</v>
          </cell>
          <cell r="B9091">
            <v>506061</v>
          </cell>
          <cell r="C9091" t="str">
            <v>98873608</v>
          </cell>
          <cell r="D9091" t="str">
            <v>HYCITE</v>
          </cell>
          <cell r="E9091" t="str">
            <v>DESPACHO</v>
          </cell>
          <cell r="F9091" t="str">
            <v>NORMAL</v>
          </cell>
          <cell r="G9091" t="str">
            <v>ITQ5913</v>
          </cell>
          <cell r="H9091">
            <v>44956</v>
          </cell>
          <cell r="I9091" t="str">
            <v>ENTREGADO</v>
          </cell>
          <cell r="J9091">
            <v>44958</v>
          </cell>
          <cell r="K9091" t="str">
            <v>LUIS FERNANDEZ</v>
          </cell>
          <cell r="L9091" t="str">
            <v>SEXTA TRANSVERSAL B NELA MARTINEZ FRENTE A CONJ TIBON QUITO // CONOCOTO 170803 PICHINCHA</v>
          </cell>
        </row>
        <row r="9092">
          <cell r="A9092" t="str">
            <v>98873984</v>
          </cell>
          <cell r="B9092">
            <v>506064</v>
          </cell>
          <cell r="C9092" t="str">
            <v>98873984</v>
          </cell>
          <cell r="D9092" t="str">
            <v>HYCITE</v>
          </cell>
          <cell r="E9092" t="str">
            <v>DESPACHO</v>
          </cell>
          <cell r="F9092" t="str">
            <v>NORMAL</v>
          </cell>
          <cell r="G9092" t="str">
            <v>031002004220429</v>
          </cell>
          <cell r="H9092">
            <v>44956</v>
          </cell>
          <cell r="I9092" t="str">
            <v>ENTREGADO</v>
          </cell>
          <cell r="J9092">
            <v>44958</v>
          </cell>
          <cell r="K9092" t="str">
            <v>VANESSA CEVALLOS</v>
          </cell>
          <cell r="L9092" t="str">
            <v>ABDON CALDERON S/N AV OLMEDO A UNA CUADRA DE LA PLAZA DE ROPA SALCEDO / BARRIO ECONOMICO SAM MIGUEL SALCEDO 050601 COTOPAXI</v>
          </cell>
        </row>
        <row r="9093">
          <cell r="A9093" t="str">
            <v>98874445</v>
          </cell>
          <cell r="B9093">
            <v>506070</v>
          </cell>
          <cell r="C9093" t="str">
            <v>98874445</v>
          </cell>
          <cell r="D9093" t="str">
            <v>HYCITE</v>
          </cell>
          <cell r="E9093" t="str">
            <v>DESPACHO</v>
          </cell>
          <cell r="F9093" t="str">
            <v>NORMAL</v>
          </cell>
          <cell r="G9093" t="str">
            <v>ITQ5919</v>
          </cell>
          <cell r="H9093">
            <v>44956</v>
          </cell>
          <cell r="I9093" t="str">
            <v>ENTREGADO</v>
          </cell>
          <cell r="J9093">
            <v>44959</v>
          </cell>
          <cell r="K9093" t="str">
            <v>ALEXANDRA ESPIN</v>
          </cell>
          <cell r="L9093" t="str">
            <v>AV MANUEL CORDOBA GALARZA KM 28 OE10 155 Y NICOLAS CORTEZ PARQUE SAN PABLO QUITO / SAN ANTONIO SAN ANTONIO 170311 PICHINCHA</v>
          </cell>
        </row>
        <row r="9094">
          <cell r="A9094" t="str">
            <v>98875372</v>
          </cell>
          <cell r="B9094">
            <v>506075</v>
          </cell>
          <cell r="C9094" t="str">
            <v>98875372</v>
          </cell>
          <cell r="D9094" t="str">
            <v>HYCITE</v>
          </cell>
          <cell r="E9094" t="str">
            <v>DESPACHO</v>
          </cell>
          <cell r="F9094" t="str">
            <v>NORMAL</v>
          </cell>
          <cell r="G9094" t="str">
            <v>031002004220432</v>
          </cell>
          <cell r="H9094">
            <v>44956</v>
          </cell>
          <cell r="I9094" t="str">
            <v>ENTREGADO</v>
          </cell>
          <cell r="J9094">
            <v>44958</v>
          </cell>
          <cell r="K9094" t="str">
            <v>MARCO MOYA</v>
          </cell>
          <cell r="L9094" t="str">
            <v>AVENIDA UNIVERSITARIA MZ-AL- 4 Y SIN CALLE SECU  MANTA 130214 MANABA</v>
          </cell>
        </row>
        <row r="9095">
          <cell r="A9095" t="str">
            <v>98875440</v>
          </cell>
          <cell r="B9095">
            <v>506076</v>
          </cell>
          <cell r="C9095" t="str">
            <v>98875440</v>
          </cell>
          <cell r="D9095" t="str">
            <v>HYCITE</v>
          </cell>
          <cell r="E9095" t="str">
            <v>DESPACHO</v>
          </cell>
          <cell r="F9095" t="str">
            <v>NORMAL</v>
          </cell>
          <cell r="G9095" t="str">
            <v>031002004220433</v>
          </cell>
          <cell r="H9095">
            <v>44956</v>
          </cell>
          <cell r="I9095" t="str">
            <v>ENTREGADO</v>
          </cell>
          <cell r="J9095">
            <v>44959</v>
          </cell>
          <cell r="K9095" t="str">
            <v>NARCISA CEDILLO</v>
          </cell>
          <cell r="L9095" t="str">
            <v>BARRIO FLORIDA 6 MZ LT 6 O CALLE O Y CALLE 42 MACHALA//MACHALA NUEVE DE MAYO 070209 EL ORO</v>
          </cell>
        </row>
        <row r="9096">
          <cell r="A9096" t="str">
            <v>98875509</v>
          </cell>
          <cell r="B9096">
            <v>506077</v>
          </cell>
          <cell r="C9096" t="str">
            <v>98875509</v>
          </cell>
          <cell r="D9096" t="str">
            <v>HYCITE</v>
          </cell>
          <cell r="E9096" t="str">
            <v>DESPACHO</v>
          </cell>
          <cell r="F9096" t="str">
            <v>NORMAL</v>
          </cell>
          <cell r="G9096" t="str">
            <v>031002004220434</v>
          </cell>
          <cell r="H9096">
            <v>44956</v>
          </cell>
          <cell r="I9096" t="str">
            <v>ENTREGADO</v>
          </cell>
          <cell r="J9096">
            <v>44958</v>
          </cell>
          <cell r="K9096" t="str">
            <v>SUSANA ROMERO</v>
          </cell>
          <cell r="L9096" t="str">
            <v>VIA A LA DELICIA LA Y REVISION VEHICULAR NARANJAL // NARANJAL NARANJAL 091204 GUAYAS</v>
          </cell>
        </row>
        <row r="9097">
          <cell r="A9097" t="str">
            <v>98875646</v>
          </cell>
          <cell r="B9097">
            <v>506080</v>
          </cell>
          <cell r="C9097" t="str">
            <v>98875646</v>
          </cell>
          <cell r="D9097" t="str">
            <v>HYCITE</v>
          </cell>
          <cell r="E9097" t="str">
            <v>DESPACHO</v>
          </cell>
          <cell r="F9097" t="str">
            <v>NORMAL</v>
          </cell>
          <cell r="G9097" t="str">
            <v>031002004222910</v>
          </cell>
          <cell r="H9097">
            <v>44956</v>
          </cell>
          <cell r="I9097" t="str">
            <v>ENTREGADO</v>
          </cell>
          <cell r="J9097">
            <v>44960</v>
          </cell>
          <cell r="K9097" t="str">
            <v>MAURO AMBULUDI</v>
          </cell>
          <cell r="L9097" t="str">
            <v>AVENIDA VILLANACO AUTOTAGASTA O ENTRADA A MEANFIS LOJA// OESTE SUCRE 110102 LOJA</v>
          </cell>
        </row>
        <row r="9098">
          <cell r="A9098" t="str">
            <v>98875800</v>
          </cell>
          <cell r="B9098">
            <v>506081</v>
          </cell>
          <cell r="C9098" t="str">
            <v>98875800</v>
          </cell>
          <cell r="D9098" t="str">
            <v>HYCITE</v>
          </cell>
          <cell r="E9098" t="str">
            <v>DESPACHO</v>
          </cell>
          <cell r="F9098" t="str">
            <v>NORMAL</v>
          </cell>
          <cell r="G9098" t="str">
            <v>031002004222911</v>
          </cell>
          <cell r="H9098">
            <v>44956</v>
          </cell>
          <cell r="I9098" t="str">
            <v>ENTREGADO</v>
          </cell>
          <cell r="J9098">
            <v>44959</v>
          </cell>
          <cell r="K9098" t="str">
            <v>JESSICA HERRERA</v>
          </cell>
          <cell r="L9098" t="str">
            <v>PUKCUTE MALDONADO EDIF 4 PISOS AV 9 DE OCTUBRE CARDIO PIEL RIOBAMBA//LOURDES LIZARABURU 060106 CHIMBORAZO</v>
          </cell>
        </row>
        <row r="9099">
          <cell r="A9099" t="str">
            <v>98878814</v>
          </cell>
          <cell r="B9099">
            <v>506095</v>
          </cell>
          <cell r="C9099" t="str">
            <v>98878814</v>
          </cell>
          <cell r="D9099" t="str">
            <v>HYCITE</v>
          </cell>
          <cell r="E9099" t="str">
            <v>DESPACHO</v>
          </cell>
          <cell r="F9099" t="str">
            <v>NORMAL</v>
          </cell>
          <cell r="G9099" t="str">
            <v>031002004220439</v>
          </cell>
          <cell r="H9099">
            <v>44956</v>
          </cell>
          <cell r="I9099" t="str">
            <v>ENTREGADO</v>
          </cell>
          <cell r="J9099">
            <v>44958</v>
          </cell>
          <cell r="K9099" t="str">
            <v>LUCCIANA MONTAQUIZA</v>
          </cell>
          <cell r="L9099" t="str">
            <v>URBANIZACION TECNIPETROL MZ 9 CASA 7 ESMERALDAS // ESMERALDAS SIMON PLATA TORRES 080119 ESMERALDAS</v>
          </cell>
        </row>
        <row r="9100">
          <cell r="A9100" t="str">
            <v>98878828</v>
          </cell>
          <cell r="B9100">
            <v>506096</v>
          </cell>
          <cell r="C9100" t="str">
            <v>98878828</v>
          </cell>
          <cell r="D9100" t="str">
            <v>HYCITE</v>
          </cell>
          <cell r="E9100" t="str">
            <v>DESPACHO</v>
          </cell>
          <cell r="F9100" t="str">
            <v>NORMAL</v>
          </cell>
          <cell r="G9100" t="str">
            <v>ITQ5937 / ITQ6387</v>
          </cell>
          <cell r="H9100">
            <v>44956</v>
          </cell>
          <cell r="I9100" t="str">
            <v>ENTREGADO</v>
          </cell>
          <cell r="J9100">
            <v>44960</v>
          </cell>
          <cell r="K9100" t="str">
            <v>ALEJANDRA MAILA</v>
          </cell>
          <cell r="L9100" t="str">
            <v>BARTOLOMÉ DE SEGOVIA E1-53 Y RIO COFANES PROVINCIA PICHINCHA CANTON QUITO PARROQUIA JIPIJAPA LOCALIDAD JIPIJAPA</v>
          </cell>
        </row>
        <row r="9101">
          <cell r="A9101" t="str">
            <v>98864454</v>
          </cell>
          <cell r="B9101">
            <v>506010</v>
          </cell>
          <cell r="C9101" t="str">
            <v>98864454</v>
          </cell>
          <cell r="D9101" t="str">
            <v>HYCITE</v>
          </cell>
          <cell r="E9101" t="str">
            <v>DESPACHO</v>
          </cell>
          <cell r="F9101" t="str">
            <v>NORMAL</v>
          </cell>
          <cell r="G9101" t="str">
            <v>031002004220401</v>
          </cell>
          <cell r="H9101">
            <v>44956</v>
          </cell>
          <cell r="I9101" t="str">
            <v>ENTREGADO</v>
          </cell>
          <cell r="J9101">
            <v>44958</v>
          </cell>
          <cell r="K9101" t="str">
            <v>CARMEN ELIZA MAYORGA</v>
          </cell>
          <cell r="L9101" t="str">
            <v>PASTOR BERNAL AV DOSHIL PASTOR BERNAL A UNA CUADRA DEL ESTADIO SUCUA / BARRIO AMAZONA SUCUA 140301 MORONA-SANTIAGO</v>
          </cell>
        </row>
        <row r="9102">
          <cell r="A9102" t="str">
            <v>98864460</v>
          </cell>
          <cell r="B9102">
            <v>506011</v>
          </cell>
          <cell r="C9102" t="str">
            <v>98864460</v>
          </cell>
          <cell r="D9102" t="str">
            <v>HYCITE</v>
          </cell>
          <cell r="E9102" t="str">
            <v>DESPACHO</v>
          </cell>
          <cell r="F9102" t="str">
            <v>NORMAL</v>
          </cell>
          <cell r="G9102" t="str">
            <v>031002004220402</v>
          </cell>
          <cell r="H9102">
            <v>44956</v>
          </cell>
          <cell r="I9102" t="str">
            <v>ENTREGADO</v>
          </cell>
          <cell r="J9102">
            <v>44959</v>
          </cell>
          <cell r="K9102" t="str">
            <v>ELVIA CHUGCHILAN</v>
          </cell>
          <cell r="L9102" t="str">
            <v>BENJAMIN SARABIA PUJILI LA MANA // LA MANA EL TRIUNFO 050202 COTOPAXI</v>
          </cell>
        </row>
        <row r="9103">
          <cell r="A9103" t="str">
            <v>98864588</v>
          </cell>
          <cell r="B9103">
            <v>506013</v>
          </cell>
          <cell r="C9103" t="str">
            <v>98864588</v>
          </cell>
          <cell r="D9103" t="str">
            <v>HYCITE</v>
          </cell>
          <cell r="E9103" t="str">
            <v>DESPACHO</v>
          </cell>
          <cell r="F9103" t="str">
            <v>NORMAL</v>
          </cell>
          <cell r="G9103" t="str">
            <v>ITQ5893 / ITQ6386</v>
          </cell>
          <cell r="H9103">
            <v>44956</v>
          </cell>
          <cell r="I9103" t="str">
            <v>ENTREGADO</v>
          </cell>
          <cell r="J9103">
            <v>44960</v>
          </cell>
          <cell r="K9103" t="str">
            <v>ALEJANDRA MAILA</v>
          </cell>
          <cell r="L9103" t="str">
            <v>BARTOLOMÉ DE SEGOVIA E1-53 Y RIO COFANES PROVINCIA PICHINCHA CANTON QUITO PARROQUIA JIPIJAPA LOCALIDAD JIPIJAPA</v>
          </cell>
        </row>
        <row r="9104">
          <cell r="A9104" t="str">
            <v>98864985</v>
          </cell>
          <cell r="B9104">
            <v>506015</v>
          </cell>
          <cell r="C9104" t="str">
            <v>98864985</v>
          </cell>
          <cell r="D9104" t="str">
            <v>HYCITE</v>
          </cell>
          <cell r="E9104" t="str">
            <v>DESPACHO</v>
          </cell>
          <cell r="F9104" t="str">
            <v>NORMAL</v>
          </cell>
          <cell r="G9104" t="str">
            <v>031002004220403</v>
          </cell>
          <cell r="H9104">
            <v>44956</v>
          </cell>
          <cell r="I9104" t="str">
            <v>ENTREGADO</v>
          </cell>
          <cell r="J9104">
            <v>44960</v>
          </cell>
          <cell r="K9104" t="str">
            <v>ERASMO NOBLECILLA</v>
          </cell>
          <cell r="L9104" t="str">
            <v>CALLE 4 DE AGOSTO Y 1 DE NOVIEMBRE ESQ A LADO DEL COLEGIO MANUEL GONZALEZ PASAJE//LA GONZALEZ BOLIVAR 070105 EL ORO</v>
          </cell>
        </row>
        <row r="9105">
          <cell r="A9105" t="str">
            <v>98865120</v>
          </cell>
          <cell r="B9105">
            <v>506017</v>
          </cell>
          <cell r="C9105" t="str">
            <v>98865120</v>
          </cell>
          <cell r="D9105" t="str">
            <v>HYCITE</v>
          </cell>
          <cell r="E9105" t="str">
            <v>DESPACHO</v>
          </cell>
          <cell r="F9105" t="str">
            <v>NORMAL</v>
          </cell>
          <cell r="G9105" t="str">
            <v>031002004222904/031002004253605</v>
          </cell>
          <cell r="H9105">
            <v>44956</v>
          </cell>
          <cell r="I9105" t="str">
            <v>ENTREGADO</v>
          </cell>
          <cell r="J9105">
            <v>44970</v>
          </cell>
          <cell r="K9105" t="str">
            <v>RUBEN DARIO PAREDES LEON</v>
          </cell>
          <cell r="L9105" t="str">
            <v xml:space="preserve">LOS RIOS CANTON: BABAHOYO: EL SALTO, 2DA LONGITUDINAL Y 3RA TRANSVERSAL, ALADO TIENDA DON HOLGER </v>
          </cell>
        </row>
        <row r="9106">
          <cell r="A9106" t="str">
            <v>98865509</v>
          </cell>
          <cell r="B9106">
            <v>506020</v>
          </cell>
          <cell r="C9106" t="str">
            <v>98865509</v>
          </cell>
          <cell r="D9106" t="str">
            <v>HYCITE</v>
          </cell>
          <cell r="E9106" t="str">
            <v>DESPACHO</v>
          </cell>
          <cell r="F9106" t="str">
            <v>NORMAL</v>
          </cell>
          <cell r="G9106" t="str">
            <v>031002004220406</v>
          </cell>
          <cell r="H9106">
            <v>44956</v>
          </cell>
          <cell r="I9106" t="str">
            <v>ENTREGADO</v>
          </cell>
          <cell r="J9106">
            <v>44958</v>
          </cell>
          <cell r="K9106" t="str">
            <v>JAIRO ZAMBRANO</v>
          </cell>
          <cell r="L9106" t="str">
            <v>AV DE LOS COLONOS Y E 25A CALLE E 25A ENTRANDO A LA LAURA FLORES SANTO DOMINGO ** LAURA FLORES ABRAHAM CALAZACON 230207 SANTO DOMINGO</v>
          </cell>
        </row>
        <row r="9107">
          <cell r="A9107" t="str">
            <v>98866041</v>
          </cell>
          <cell r="B9107">
            <v>506024</v>
          </cell>
          <cell r="C9107" t="str">
            <v>98866041</v>
          </cell>
          <cell r="D9107" t="str">
            <v>HYCITE</v>
          </cell>
          <cell r="E9107" t="str">
            <v>DESPACHO</v>
          </cell>
          <cell r="F9107" t="str">
            <v>NORMAL</v>
          </cell>
          <cell r="G9107" t="str">
            <v>ITQ5959</v>
          </cell>
          <cell r="H9107">
            <v>44956</v>
          </cell>
          <cell r="I9107" t="str">
            <v>ENTREGADO</v>
          </cell>
          <cell r="J9107">
            <v>44958</v>
          </cell>
          <cell r="K9107" t="str">
            <v>BETY NARANJO</v>
          </cell>
          <cell r="L9107" t="str">
            <v>AMARU A,AN CONJ. PARAISOS DEL SUR BL A DEP101 QUITO - QUITUMBE QUITUMBE 170702 PICHINCHA</v>
          </cell>
        </row>
        <row r="9108">
          <cell r="A9108" t="str">
            <v>98866151</v>
          </cell>
          <cell r="B9108">
            <v>506025</v>
          </cell>
          <cell r="C9108" t="str">
            <v>98866151</v>
          </cell>
          <cell r="D9108" t="str">
            <v>HYCITE</v>
          </cell>
          <cell r="E9108" t="str">
            <v>DESPACHO</v>
          </cell>
          <cell r="F9108" t="str">
            <v>NORMAL</v>
          </cell>
          <cell r="G9108" t="str">
            <v>031002004220408</v>
          </cell>
          <cell r="H9108">
            <v>44956</v>
          </cell>
          <cell r="I9108" t="str">
            <v>ENTREGADO</v>
          </cell>
          <cell r="J9108">
            <v>44964</v>
          </cell>
          <cell r="K9108" t="str">
            <v>MAYERLIN VELOZ</v>
          </cell>
          <cell r="L9108" t="str">
            <v>SAN PEDRO A LADO CASA COMUNITARIA QUINSALOMA//BARRIO LAS PALMITA QUINSALOMA 120751 LOS RIOS</v>
          </cell>
        </row>
        <row r="9109">
          <cell r="A9109" t="str">
            <v>98866578</v>
          </cell>
          <cell r="B9109">
            <v>506027</v>
          </cell>
          <cell r="C9109" t="str">
            <v>98866578</v>
          </cell>
          <cell r="D9109" t="str">
            <v>HYCITE</v>
          </cell>
          <cell r="E9109" t="str">
            <v>DESPACHO</v>
          </cell>
          <cell r="F9109" t="str">
            <v>NORMAL</v>
          </cell>
          <cell r="G9109" t="str">
            <v>ITQ5898</v>
          </cell>
          <cell r="H9109">
            <v>44956</v>
          </cell>
          <cell r="I9109" t="str">
            <v>ENTREGADO</v>
          </cell>
          <cell r="J9109">
            <v>44958</v>
          </cell>
          <cell r="K9109" t="str">
            <v>WALTER MAYANCHA</v>
          </cell>
          <cell r="L9109" t="str">
            <v>VILLAS MILITAR LAS BALVINAS VIA AMAGUANA VILLA 05 VIVIENDA QUITO/LAS VALVINAS AMAGUANA 170152 PICHINCHA</v>
          </cell>
        </row>
        <row r="9110">
          <cell r="A9110" t="str">
            <v>98867168</v>
          </cell>
          <cell r="B9110">
            <v>506030</v>
          </cell>
          <cell r="C9110" t="str">
            <v>98867168</v>
          </cell>
          <cell r="D9110" t="str">
            <v>HYCITE</v>
          </cell>
          <cell r="E9110" t="str">
            <v>DESPACHO</v>
          </cell>
          <cell r="F9110" t="str">
            <v>NORMAL</v>
          </cell>
          <cell r="G9110" t="str">
            <v>ITQ5960</v>
          </cell>
          <cell r="H9110">
            <v>44956</v>
          </cell>
          <cell r="I9110" t="str">
            <v>ENTREGADO</v>
          </cell>
          <cell r="J9110">
            <v>44958</v>
          </cell>
          <cell r="K9110" t="str">
            <v>MARTHA AVILES</v>
          </cell>
          <cell r="L9110" t="str">
            <v>AV PALMERAS 47-65 TC DPTO504 DE LOS MADROA,OS ED ARANJUEZ II TRR C QUITO//SAN ISIDRO DEL INCA JIPIJAPA 170503 PICHINCHA</v>
          </cell>
        </row>
        <row r="9111">
          <cell r="A9111" t="str">
            <v>98867486</v>
          </cell>
          <cell r="B9111">
            <v>506031</v>
          </cell>
          <cell r="C9111" t="str">
            <v>98867486</v>
          </cell>
          <cell r="D9111" t="str">
            <v>HYCITE</v>
          </cell>
          <cell r="E9111" t="str">
            <v>DESPACHO</v>
          </cell>
          <cell r="F9111" t="str">
            <v>NORMAL</v>
          </cell>
          <cell r="G9111" t="str">
            <v>031002004220410</v>
          </cell>
          <cell r="H9111">
            <v>44956</v>
          </cell>
          <cell r="I9111" t="str">
            <v>ENTREGADO</v>
          </cell>
          <cell r="J9111">
            <v>44967</v>
          </cell>
          <cell r="K9111" t="str">
            <v>DIEGO GUAMAN</v>
          </cell>
          <cell r="L9111" t="str">
            <v xml:space="preserve">LOJA EL VALLE: MIGUEL ANGEL 291P-19 ENTRE DIEGO DE VELÁSQUEZ </v>
          </cell>
        </row>
        <row r="9112">
          <cell r="A9112" t="str">
            <v>98867535</v>
          </cell>
          <cell r="B9112">
            <v>506032</v>
          </cell>
          <cell r="C9112" t="str">
            <v>98867535</v>
          </cell>
          <cell r="D9112" t="str">
            <v>HYCITE</v>
          </cell>
          <cell r="E9112" t="str">
            <v>DESPACHO</v>
          </cell>
          <cell r="F9112" t="str">
            <v>NORMAL</v>
          </cell>
          <cell r="G9112" t="str">
            <v>031002004220411</v>
          </cell>
          <cell r="H9112">
            <v>44956</v>
          </cell>
          <cell r="I9112" t="str">
            <v>ENTREGADO</v>
          </cell>
          <cell r="J9112">
            <v>44958</v>
          </cell>
          <cell r="K9112" t="str">
            <v>NANCY VILLALTA</v>
          </cell>
          <cell r="L9112" t="str">
            <v>ALEMANIA Y HOLANDA ALEMANIA AURA CUADRA IGLESIA DIVINO NINO LOJA//EPOCA PUNZARA 110102 LOJA</v>
          </cell>
        </row>
        <row r="9113">
          <cell r="A9113" t="str">
            <v>98868611</v>
          </cell>
          <cell r="B9113">
            <v>506034</v>
          </cell>
          <cell r="C9113" t="str">
            <v>98868611</v>
          </cell>
          <cell r="D9113" t="str">
            <v>HYCITE</v>
          </cell>
          <cell r="E9113" t="str">
            <v>DESPACHO</v>
          </cell>
          <cell r="F9113" t="str">
            <v>NORMAL</v>
          </cell>
          <cell r="G9113" t="str">
            <v>ITQ5903 / ITQ6646</v>
          </cell>
          <cell r="H9113">
            <v>44956</v>
          </cell>
          <cell r="I9113" t="str">
            <v>ENTREGADO</v>
          </cell>
          <cell r="J9113">
            <v>44966</v>
          </cell>
          <cell r="K9113" t="str">
            <v>MARÍA DE PILAR</v>
          </cell>
          <cell r="L9113" t="str">
            <v>EDUARDO KINGMAN Y LAS ACACIAS NÚMERO DE CASA OE8-125 REFERENCIAS AV. GENERAL RUMIÑAHUI  PUENTE 4 DE BAJADA CÉDULA:1700137803 PROVINCIA: PICHINCHA  CANTÓN: QUITO  PARROQUIA: CONOCOTO  LOCALIDAD: CONOCO</v>
          </cell>
        </row>
        <row r="9114">
          <cell r="A9114" t="str">
            <v>98868679</v>
          </cell>
          <cell r="B9114">
            <v>506036</v>
          </cell>
          <cell r="C9114" t="str">
            <v>98868679</v>
          </cell>
          <cell r="D9114" t="str">
            <v>HYCITE</v>
          </cell>
          <cell r="E9114" t="str">
            <v>DESPACHO</v>
          </cell>
          <cell r="F9114" t="str">
            <v>NORMAL</v>
          </cell>
          <cell r="G9114" t="str">
            <v>031002004220412</v>
          </cell>
          <cell r="H9114">
            <v>44956</v>
          </cell>
          <cell r="I9114" t="str">
            <v>ENTREGADO</v>
          </cell>
          <cell r="J9114">
            <v>44959</v>
          </cell>
          <cell r="K9114" t="str">
            <v>ADRIANA NETO</v>
          </cell>
          <cell r="L9114" t="str">
            <v>CALLE ESMERALDAS Y CALLEJON 24 DE MAYO LA MANA  LA MANA 050202 COTOPAXI</v>
          </cell>
        </row>
        <row r="9115">
          <cell r="A9115" t="str">
            <v>98868719</v>
          </cell>
          <cell r="B9115">
            <v>506037</v>
          </cell>
          <cell r="C9115" t="str">
            <v>98868719</v>
          </cell>
          <cell r="D9115" t="str">
            <v>HYCITE</v>
          </cell>
          <cell r="E9115" t="str">
            <v>DESPACHO</v>
          </cell>
          <cell r="F9115" t="str">
            <v>NORMAL</v>
          </cell>
          <cell r="G9115" t="str">
            <v>031002004220413</v>
          </cell>
          <cell r="H9115">
            <v>44956</v>
          </cell>
          <cell r="I9115" t="str">
            <v>ENTREGADO</v>
          </cell>
          <cell r="J9115">
            <v>44959</v>
          </cell>
          <cell r="K9115" t="str">
            <v>MANUEL NETO</v>
          </cell>
          <cell r="L9115" t="str">
            <v>AV ESMERALDAS Y 24 DE MAYO ESQUINERA LA MANA // LA MANA  LA MANA 050202 COTOPAXI</v>
          </cell>
        </row>
        <row r="9116">
          <cell r="A9116" t="str">
            <v>98868902</v>
          </cell>
          <cell r="B9116">
            <v>506039</v>
          </cell>
          <cell r="C9116" t="str">
            <v>98868902</v>
          </cell>
          <cell r="D9116" t="str">
            <v>HYCITE</v>
          </cell>
          <cell r="E9116" t="str">
            <v>DESPACHO</v>
          </cell>
          <cell r="F9116" t="str">
            <v>NORMAL</v>
          </cell>
          <cell r="G9116" t="str">
            <v>031002004222906</v>
          </cell>
          <cell r="H9116">
            <v>44956</v>
          </cell>
          <cell r="I9116" t="str">
            <v>ENTREGADO</v>
          </cell>
          <cell r="J9116">
            <v>44964</v>
          </cell>
          <cell r="K9116" t="str">
            <v>MARIA ZAMBRANO</v>
          </cell>
          <cell r="L9116" t="str">
            <v>CALLE MARIA TERESA PALMA Y PEDRO GARCIA FRENTE COLEGIO PEDRO SCHUMACHER TOSAGUA / TOSAGUA TOSAGUA 131203 MANABI</v>
          </cell>
        </row>
        <row r="9117">
          <cell r="A9117" t="str">
            <v>98868978</v>
          </cell>
          <cell r="B9117">
            <v>506040</v>
          </cell>
          <cell r="C9117" t="str">
            <v>98868978</v>
          </cell>
          <cell r="D9117" t="str">
            <v>HYCITE</v>
          </cell>
          <cell r="E9117" t="str">
            <v>DESPACHO</v>
          </cell>
          <cell r="F9117" t="str">
            <v>NORMAL</v>
          </cell>
          <cell r="G9117" t="str">
            <v>031002004220415</v>
          </cell>
          <cell r="H9117">
            <v>44956</v>
          </cell>
          <cell r="I9117" t="str">
            <v>ENTREGADO</v>
          </cell>
          <cell r="J9117">
            <v>44964</v>
          </cell>
          <cell r="K9117" t="str">
            <v>SONIA SILVA</v>
          </cell>
          <cell r="L9117" t="str">
            <v>CALLE ECUADOR Y HUANCAVILCO PLANTA DE AGUA YAKU SHUSHUFINDI // 7 DE JULIO SHUSHUFINDI (7 DE JULIO) 210403 SUCUMBIOS</v>
          </cell>
        </row>
        <row r="9118">
          <cell r="A9118" t="str">
            <v>98869326</v>
          </cell>
          <cell r="B9118">
            <v>506042</v>
          </cell>
          <cell r="C9118" t="str">
            <v>98869326</v>
          </cell>
          <cell r="D9118" t="str">
            <v>HYCITE</v>
          </cell>
          <cell r="E9118" t="str">
            <v>DESPACHO</v>
          </cell>
          <cell r="F9118" t="str">
            <v>NORMAL</v>
          </cell>
          <cell r="G9118" t="str">
            <v>031002004220417</v>
          </cell>
          <cell r="H9118">
            <v>44956</v>
          </cell>
          <cell r="I9118" t="str">
            <v>ENTREGADO</v>
          </cell>
          <cell r="J9118">
            <v>44960</v>
          </cell>
          <cell r="K9118" t="str">
            <v>CARMEN ROSALES</v>
          </cell>
          <cell r="L9118" t="str">
            <v>CALLE SANTA MARIANITA Y DIEGO FRENTE AL COLEGIO MANABI TECNOLOGICO CASA COLOR BG PORTOVIEJO ANDRES DE VERA 130101 MANABI</v>
          </cell>
        </row>
        <row r="9119">
          <cell r="A9119" t="str">
            <v>98870902</v>
          </cell>
          <cell r="B9119">
            <v>506044</v>
          </cell>
          <cell r="C9119" t="str">
            <v>98870902</v>
          </cell>
          <cell r="D9119" t="str">
            <v>HYCITE</v>
          </cell>
          <cell r="E9119" t="str">
            <v>DESPACHO</v>
          </cell>
          <cell r="F9119" t="str">
            <v>NORMAL</v>
          </cell>
          <cell r="G9119" t="str">
            <v>031002004222907</v>
          </cell>
          <cell r="H9119">
            <v>44956</v>
          </cell>
          <cell r="I9119" t="str">
            <v>ENTREGADO</v>
          </cell>
          <cell r="J9119">
            <v>44959</v>
          </cell>
          <cell r="K9119" t="str">
            <v>PEDRO SAQUISARI</v>
          </cell>
          <cell r="L9119" t="str">
            <v>ZAMORA Y TEJARES CASA 3 PISOS ACOPIO CHATARRA CATAMAYO//LAS AMERICAS SAN JOSE 110302 LOJA</v>
          </cell>
        </row>
        <row r="9120">
          <cell r="A9120" t="str">
            <v>98871025</v>
          </cell>
          <cell r="B9120">
            <v>506045</v>
          </cell>
          <cell r="C9120" t="str">
            <v>98871025</v>
          </cell>
          <cell r="D9120" t="str">
            <v>HYCITE</v>
          </cell>
          <cell r="E9120" t="str">
            <v>DESPACHO</v>
          </cell>
          <cell r="F9120" t="str">
            <v>NORMAL</v>
          </cell>
          <cell r="G9120" t="str">
            <v>031002004220421</v>
          </cell>
          <cell r="H9120">
            <v>44956</v>
          </cell>
          <cell r="I9120" t="str">
            <v>ENTREGADO</v>
          </cell>
          <cell r="J9120">
            <v>44966</v>
          </cell>
          <cell r="K9120" t="str">
            <v>SORAYA DEL CARMEN SEGURA PALMA</v>
          </cell>
          <cell r="L9120" t="str">
            <v>LOS RIOS QUEVEDO SAN CRISTOBAL: 8 DE MARZO Y ELOY ALFARO</v>
          </cell>
        </row>
        <row r="9121">
          <cell r="A9121" t="str">
            <v>98872065</v>
          </cell>
          <cell r="B9121">
            <v>506052</v>
          </cell>
          <cell r="C9121" t="str">
            <v>98872065</v>
          </cell>
          <cell r="D9121" t="str">
            <v>HYCITE</v>
          </cell>
          <cell r="E9121" t="str">
            <v>DESPACHO</v>
          </cell>
          <cell r="F9121" t="str">
            <v>NORMAL</v>
          </cell>
          <cell r="G9121" t="str">
            <v>IC6002</v>
          </cell>
          <cell r="H9121">
            <v>44956</v>
          </cell>
          <cell r="I9121" t="str">
            <v>ENTREGADO</v>
          </cell>
          <cell r="J9121">
            <v>44958</v>
          </cell>
          <cell r="K9121" t="str">
            <v>LORENA BUENO</v>
          </cell>
          <cell r="L9121" t="str">
            <v>JULIO ZALDUMBIDE 1-54 JORGE CARRERA ANDRADE CASA CERRAMIENTO CUENCA // EL PARAISO CAA,ARIBAMBA 010104 AZUAY</v>
          </cell>
        </row>
        <row r="9122">
          <cell r="A9122" t="str">
            <v>98848223</v>
          </cell>
          <cell r="B9122">
            <v>505971</v>
          </cell>
          <cell r="C9122" t="str">
            <v>98848223</v>
          </cell>
          <cell r="D9122" t="str">
            <v>HYCITE</v>
          </cell>
          <cell r="E9122" t="str">
            <v>DESPACHO</v>
          </cell>
          <cell r="F9122" t="str">
            <v>NORMAL</v>
          </cell>
          <cell r="G9122" t="str">
            <v>031002004220384</v>
          </cell>
          <cell r="H9122">
            <v>44956</v>
          </cell>
          <cell r="I9122" t="str">
            <v>ENTREGADO</v>
          </cell>
          <cell r="J9122">
            <v>44958</v>
          </cell>
          <cell r="K9122" t="str">
            <v>YADIRA LOJA</v>
          </cell>
          <cell r="L9122" t="str">
            <v>CALLE INAC Y PAMONA CERRO A MARISQUERIA EL CANGREJERO PASTAZA//EL DORADO PUYO 160101 PASTAZA</v>
          </cell>
        </row>
        <row r="9123">
          <cell r="A9123" t="str">
            <v>98857082</v>
          </cell>
          <cell r="B9123">
            <v>505977</v>
          </cell>
          <cell r="C9123" t="str">
            <v>98857082</v>
          </cell>
          <cell r="D9123" t="str">
            <v>HYCITE</v>
          </cell>
          <cell r="E9123" t="str">
            <v>DESPACHO</v>
          </cell>
          <cell r="F9123" t="str">
            <v>NORMAL</v>
          </cell>
          <cell r="G9123" t="str">
            <v>031002004220387</v>
          </cell>
          <cell r="H9123">
            <v>44956</v>
          </cell>
          <cell r="I9123" t="str">
            <v>ENTREGADO</v>
          </cell>
          <cell r="J9123">
            <v>44959</v>
          </cell>
          <cell r="K9123" t="str">
            <v>INNAURA CALDERON</v>
          </cell>
          <cell r="L9123" t="str">
            <v>RIO AMAZONAS SN Y 10 DE AGOSTO EN LA RIO AMAZONAS PUYANGO / ALAMOR ALAMOR 110406 LOJA</v>
          </cell>
        </row>
        <row r="9124">
          <cell r="A9124" t="str">
            <v>98859312</v>
          </cell>
          <cell r="B9124">
            <v>505978</v>
          </cell>
          <cell r="C9124" t="str">
            <v>98859312</v>
          </cell>
          <cell r="D9124" t="str">
            <v>HYCITE</v>
          </cell>
          <cell r="E9124" t="str">
            <v>DESPACHO</v>
          </cell>
          <cell r="F9124" t="str">
            <v>NORMAL</v>
          </cell>
          <cell r="G9124" t="str">
            <v>031002004220388</v>
          </cell>
          <cell r="H9124">
            <v>44956</v>
          </cell>
          <cell r="I9124" t="str">
            <v>ENTREGADO</v>
          </cell>
          <cell r="J9124">
            <v>44958</v>
          </cell>
          <cell r="K9124" t="str">
            <v>ADELAIDA ESPINOZA</v>
          </cell>
          <cell r="L9124" t="str">
            <v>LEONEL VONA ALRAMIRANO / SAN JOSE DEL RI CALLEJ BOLIVAR BARRIO SAN JUANITO DELRIO BALZAR // NORTE BALZAR 091302 GUAYAS</v>
          </cell>
        </row>
        <row r="9125">
          <cell r="A9125" t="str">
            <v>98862162</v>
          </cell>
          <cell r="B9125">
            <v>505994</v>
          </cell>
          <cell r="C9125" t="str">
            <v>98862162</v>
          </cell>
          <cell r="D9125" t="str">
            <v>HYCITE</v>
          </cell>
          <cell r="E9125" t="str">
            <v>DESPACHO</v>
          </cell>
          <cell r="F9125" t="str">
            <v>NORMAL</v>
          </cell>
          <cell r="G9125" t="str">
            <v>031002004222902</v>
          </cell>
          <cell r="H9125">
            <v>44956</v>
          </cell>
          <cell r="I9125" t="str">
            <v>ENTREGADO</v>
          </cell>
          <cell r="J9125">
            <v>44958</v>
          </cell>
          <cell r="K9125" t="str">
            <v>MARIA GILER</v>
          </cell>
          <cell r="L9125" t="str">
            <v>EL SAPOTE MEJIA RIOCHICO COMERCIAL G YC FRENTE A LA TIENDA 4 ESQUINAS PORTIVIEJO//EL SAPOTE RIO CHICO 131201 MANABI</v>
          </cell>
        </row>
        <row r="9126">
          <cell r="A9126" t="str">
            <v>98862791</v>
          </cell>
          <cell r="B9126">
            <v>505999</v>
          </cell>
          <cell r="C9126" t="str">
            <v>98862791</v>
          </cell>
          <cell r="D9126" t="str">
            <v>HYCITE</v>
          </cell>
          <cell r="E9126" t="str">
            <v>DESPACHO</v>
          </cell>
          <cell r="F9126" t="str">
            <v>NORMAL</v>
          </cell>
          <cell r="G9126" t="str">
            <v>ITQ5884</v>
          </cell>
          <cell r="H9126">
            <v>44956</v>
          </cell>
          <cell r="I9126" t="str">
            <v>ENTREGADO</v>
          </cell>
          <cell r="J9126">
            <v>44958</v>
          </cell>
          <cell r="K9126" t="str">
            <v>JAVIER ALDAZ</v>
          </cell>
          <cell r="L9126" t="str">
            <v>CALLE PESILLO Y CONDORAZO ATRAS GASOLINERA MAS IGLESIA QUITO LA MAGDALENA 170602 PICHINCHA</v>
          </cell>
        </row>
        <row r="9127">
          <cell r="A9127" t="str">
            <v>98862949</v>
          </cell>
          <cell r="B9127">
            <v>506000</v>
          </cell>
          <cell r="C9127" t="str">
            <v>98862949</v>
          </cell>
          <cell r="D9127" t="str">
            <v>HYCITE</v>
          </cell>
          <cell r="E9127" t="str">
            <v>DESPACHO</v>
          </cell>
          <cell r="F9127" t="str">
            <v>NORMAL</v>
          </cell>
          <cell r="G9127" t="str">
            <v>031002004220398</v>
          </cell>
          <cell r="H9127">
            <v>44956</v>
          </cell>
          <cell r="I9127" t="str">
            <v>ENTREGADO</v>
          </cell>
          <cell r="J9127">
            <v>44958</v>
          </cell>
          <cell r="K9127" t="str">
            <v>CONSUELO GARCIA</v>
          </cell>
          <cell r="L9127" t="str">
            <v>ZAMORA Y ESMERALDA ALMACEN DE ESPONJAS LEX SANTO DOMINGO // SANTO DOMINGO 30 DE JUNIO 230150 SANTO DOMINGO</v>
          </cell>
        </row>
        <row r="9128">
          <cell r="A9128" t="str">
            <v>98863552</v>
          </cell>
          <cell r="B9128">
            <v>506005</v>
          </cell>
          <cell r="C9128" t="str">
            <v>98863552</v>
          </cell>
          <cell r="D9128" t="str">
            <v>HYCITE</v>
          </cell>
          <cell r="E9128" t="str">
            <v>DESPACHO</v>
          </cell>
          <cell r="F9128" t="str">
            <v>NORMAL</v>
          </cell>
          <cell r="G9128" t="str">
            <v>031002004220399</v>
          </cell>
          <cell r="H9128">
            <v>44956</v>
          </cell>
          <cell r="I9128" t="str">
            <v>ENTREGADO</v>
          </cell>
          <cell r="J9128">
            <v>44958</v>
          </cell>
          <cell r="K9128" t="str">
            <v>VERONICA ZHAGUI</v>
          </cell>
          <cell r="L9128" t="str">
            <v>AVENIDA JAIME ROLDOS CDLA CAA,AVERALES MILAGRO // NORTE MILAGRO 091701 GUAYAS</v>
          </cell>
        </row>
        <row r="9129">
          <cell r="A9129" t="str">
            <v>98864400</v>
          </cell>
          <cell r="B9129">
            <v>506008</v>
          </cell>
          <cell r="C9129" t="str">
            <v>98864400</v>
          </cell>
          <cell r="D9129" t="str">
            <v>HYCITE</v>
          </cell>
          <cell r="E9129" t="str">
            <v>DESPACHO</v>
          </cell>
          <cell r="F9129" t="str">
            <v>NORMAL</v>
          </cell>
          <cell r="G9129" t="str">
            <v>031002004220400</v>
          </cell>
          <cell r="H9129">
            <v>44956</v>
          </cell>
          <cell r="I9129" t="str">
            <v>ENTREGADO</v>
          </cell>
          <cell r="J9129">
            <v>44959</v>
          </cell>
          <cell r="K9129" t="str">
            <v>MAYRA MUNOZ</v>
          </cell>
          <cell r="L9129" t="str">
            <v>BENJAMIN SARABIA PUJILI LA MANA // LA MANA EL TRIUNFO 050202 COTOPAXI</v>
          </cell>
        </row>
        <row r="9130">
          <cell r="A9130" t="str">
            <v>98818616</v>
          </cell>
          <cell r="B9130">
            <v>505963</v>
          </cell>
          <cell r="C9130" t="str">
            <v>98818616</v>
          </cell>
          <cell r="D9130" t="str">
            <v>HYCITE</v>
          </cell>
          <cell r="E9130" t="str">
            <v>DESPACHO</v>
          </cell>
          <cell r="F9130" t="str">
            <v>NORMAL</v>
          </cell>
          <cell r="G9130" t="str">
            <v>031002004220377</v>
          </cell>
          <cell r="H9130">
            <v>44956</v>
          </cell>
          <cell r="I9130" t="str">
            <v>ENTREGADO</v>
          </cell>
          <cell r="J9130">
            <v>44959</v>
          </cell>
          <cell r="K9130" t="str">
            <v>MARIA INLAGO</v>
          </cell>
          <cell r="L9130" t="str">
            <v>VIA AL ESTADIO DE AGUALONGO BARRIO CENTRAL SAN PABLITO DE AGUALONGO PEDRO MONCAYO (TABACUNDO) TUPIGACHI 171002 PICHINCHA</v>
          </cell>
        </row>
        <row r="9131">
          <cell r="A9131" t="str">
            <v>2489815</v>
          </cell>
          <cell r="B9131">
            <v>505953</v>
          </cell>
          <cell r="C9131" t="str">
            <v>2489815</v>
          </cell>
          <cell r="D9131" t="str">
            <v>MDELIVERY</v>
          </cell>
          <cell r="E9131" t="str">
            <v>DESPACHO</v>
          </cell>
          <cell r="F9131" t="str">
            <v>NORMAL</v>
          </cell>
          <cell r="G9131" t="str">
            <v>031080002489815/031002004228127</v>
          </cell>
          <cell r="H9131">
            <v>44956</v>
          </cell>
          <cell r="I9131" t="str">
            <v>ENTREGADO</v>
          </cell>
          <cell r="J9131">
            <v>44959</v>
          </cell>
          <cell r="K9131" t="str">
            <v>MARIA ELENA SARMIENTO_COMPANIA DE TRANSPORTE DE CARGA PESADA JORGE MALDO</v>
          </cell>
          <cell r="L9131" t="str">
            <v xml:space="preserve"> GUAYAS GUAYAQUIL VIA A DAULE KILOMETRO 18 COOP SAN FRANCISCO REFERENCIA A LADO DEL CAMPAMENTO VERDU </v>
          </cell>
        </row>
        <row r="9132">
          <cell r="A9132" t="str">
            <v>2489757</v>
          </cell>
          <cell r="B9132">
            <v>505922</v>
          </cell>
          <cell r="C9132" t="str">
            <v>2489757</v>
          </cell>
          <cell r="D9132" t="str">
            <v>MDELIVERY</v>
          </cell>
          <cell r="E9132" t="str">
            <v>DESPACHO</v>
          </cell>
          <cell r="F9132" t="str">
            <v>NORMAL</v>
          </cell>
          <cell r="G9132" t="str">
            <v>FT82811</v>
          </cell>
          <cell r="H9132">
            <v>44956</v>
          </cell>
          <cell r="I9132" t="str">
            <v>ENTREGADO</v>
          </cell>
          <cell r="J9132">
            <v>44960</v>
          </cell>
          <cell r="K9132" t="str">
            <v xml:space="preserve">Omar Alexander Escalante Quimis_BANCO GUAYAQUIL S A </v>
          </cell>
          <cell r="L9132" t="str">
            <v xml:space="preserve"> GUAYAS GUAYAQUIL Pichincha Matriz Banco Guayaquil P Icaza Matriz Banco Guayaquil </v>
          </cell>
        </row>
        <row r="9133">
          <cell r="A9133" t="str">
            <v>2489781</v>
          </cell>
          <cell r="B9133">
            <v>505936</v>
          </cell>
          <cell r="C9133" t="str">
            <v>2489781</v>
          </cell>
          <cell r="D9133" t="str">
            <v>MDELIVERY</v>
          </cell>
          <cell r="E9133" t="str">
            <v>DESPACHO</v>
          </cell>
          <cell r="F9133" t="str">
            <v>NORMAL</v>
          </cell>
          <cell r="G9133" t="str">
            <v>FT82800</v>
          </cell>
          <cell r="H9133">
            <v>44956</v>
          </cell>
          <cell r="I9133" t="str">
            <v>ENTREGADO</v>
          </cell>
          <cell r="J9133">
            <v>44958</v>
          </cell>
          <cell r="K9133" t="str">
            <v xml:space="preserve">nicole benitez_GROWFLOWERS PRODUCCIONES S A </v>
          </cell>
          <cell r="L9133" t="str">
            <v xml:space="preserve"> PICHINCHA QUITO Calle D N S2 265 y Av Del Establo Barrio Santa Lucia Alta Sector Cumbaya Referencia Detras del Site Center </v>
          </cell>
        </row>
        <row r="9134">
          <cell r="A9134" t="str">
            <v>2489790</v>
          </cell>
          <cell r="B9134">
            <v>505939</v>
          </cell>
          <cell r="C9134" t="str">
            <v>2489790</v>
          </cell>
          <cell r="D9134" t="str">
            <v>MDELIVERY</v>
          </cell>
          <cell r="E9134" t="str">
            <v>DESPACHO</v>
          </cell>
          <cell r="F9134" t="str">
            <v>NORMAL</v>
          </cell>
          <cell r="G9134" t="str">
            <v>031080002489790</v>
          </cell>
          <cell r="H9134">
            <v>44956</v>
          </cell>
          <cell r="I9134" t="str">
            <v>ENTREGADO</v>
          </cell>
          <cell r="J9134">
            <v>44958</v>
          </cell>
          <cell r="K9134" t="str">
            <v>DAVID JORGE VALAREZO TAPIA_DAVID JORGE VALAREZO TAPIA</v>
          </cell>
          <cell r="L9134" t="str">
            <v>ROCAFUERTE 520 ENTRE COLON Y BUENAVISTA FRENTE A COOPERATIVA DE AHORRO Y CREDITO SANTA ROSA LTDA EN EL ALMACEN MULTILLANTAS Y BATERIAS</v>
          </cell>
        </row>
        <row r="9135">
          <cell r="A9135" t="str">
            <v>2489812</v>
          </cell>
          <cell r="B9135">
            <v>505950</v>
          </cell>
          <cell r="C9135" t="str">
            <v>2489812</v>
          </cell>
          <cell r="D9135" t="str">
            <v>MDELIVERY</v>
          </cell>
          <cell r="E9135" t="str">
            <v>DESPACHO</v>
          </cell>
          <cell r="F9135" t="str">
            <v>DERIVADO PICK UP</v>
          </cell>
          <cell r="G9135" t="str">
            <v>031080002489812</v>
          </cell>
          <cell r="H9135">
            <v>44956</v>
          </cell>
          <cell r="I9135" t="str">
            <v>ENTREGADO</v>
          </cell>
          <cell r="J9135">
            <v>44958</v>
          </cell>
          <cell r="K9135" t="str">
            <v>LOT FRANKLIN ACOSTA SOLORZANO_LOT FRANKLIN ACOSTA SOLORZANO</v>
          </cell>
          <cell r="L9135" t="str">
            <v xml:space="preserve"> GUAYAS RETIRO AGENCIA TRAMACO EXPRESS VIA DAULE AVE DR HONORATO VaSQUEZ O AVE LAS CASUARINAS MANZANA 5 SOLAR 1 Y QUINQUELLAS KM 10 5 ViA A DAULE EN LA LOTIZACIoN INDUSTRIAL INMACONSA </v>
          </cell>
        </row>
        <row r="9136">
          <cell r="A9136" t="str">
            <v>26309</v>
          </cell>
          <cell r="B9136">
            <v>505897</v>
          </cell>
          <cell r="C9136" t="str">
            <v>26309</v>
          </cell>
          <cell r="D9136" t="str">
            <v>CARESTINO</v>
          </cell>
          <cell r="E9136" t="str">
            <v>DESPACHO</v>
          </cell>
          <cell r="G9136" t="str">
            <v>031002004221866</v>
          </cell>
          <cell r="H9136">
            <v>44956</v>
          </cell>
          <cell r="I9136" t="str">
            <v>ENTREGADO</v>
          </cell>
          <cell r="J9136">
            <v>44959</v>
          </cell>
          <cell r="K9136" t="str">
            <v>SARA SOLIS</v>
          </cell>
          <cell r="L9136" t="str">
            <v>AV REALES TAMARINDOS Y ATANASIO SANTOS FRENTE A HELADERIA GREEN FROST SN. ENTRE VESO DERMATOLOGIA</v>
          </cell>
        </row>
        <row r="9137">
          <cell r="A9137" t="str">
            <v>26519</v>
          </cell>
          <cell r="B9137">
            <v>505906</v>
          </cell>
          <cell r="C9137" t="str">
            <v>26519</v>
          </cell>
          <cell r="D9137" t="str">
            <v>CARESTINO</v>
          </cell>
          <cell r="E9137" t="str">
            <v>DESPACHO</v>
          </cell>
          <cell r="G9137" t="str">
            <v>82860/ 031002004232473</v>
          </cell>
          <cell r="H9137">
            <v>44956</v>
          </cell>
          <cell r="I9137" t="str">
            <v>ENTREGADO</v>
          </cell>
          <cell r="J9137">
            <v>44965</v>
          </cell>
          <cell r="K9137" t="str">
            <v>JANETH YULAN IBARRA</v>
          </cell>
          <cell r="L9137" t="str">
            <v>PARROQUIA TARIFA SL 71 V 1. ENTRE DIAGONAL AL MERCADO MUNICIPAL</v>
          </cell>
        </row>
        <row r="9138">
          <cell r="A9138" t="str">
            <v>26532</v>
          </cell>
          <cell r="B9138">
            <v>505907</v>
          </cell>
          <cell r="C9138" t="str">
            <v>26532</v>
          </cell>
          <cell r="D9138" t="str">
            <v>CARESTINO</v>
          </cell>
          <cell r="E9138" t="str">
            <v>DESPACHO</v>
          </cell>
          <cell r="G9138" t="str">
            <v>031002004222264</v>
          </cell>
          <cell r="H9138">
            <v>44956</v>
          </cell>
          <cell r="I9138" t="str">
            <v>EN_TRANSITO</v>
          </cell>
          <cell r="J9138">
            <v>44956</v>
          </cell>
          <cell r="K9138" t="str">
            <v>KATHERIN NUGRA</v>
          </cell>
          <cell r="L9138" t="str">
            <v>CALLE MICONIA E ISLAS DUNCAN 266. ENTRE ESQUINA PANADERIA JOSELIN</v>
          </cell>
        </row>
        <row r="9139">
          <cell r="A9139" t="str">
            <v>15903</v>
          </cell>
          <cell r="B9139">
            <v>505865</v>
          </cell>
          <cell r="C9139" t="str">
            <v>15903</v>
          </cell>
          <cell r="D9139" t="str">
            <v>MDELIVERY</v>
          </cell>
          <cell r="E9139" t="str">
            <v>DESPACHO</v>
          </cell>
          <cell r="F9139" t="str">
            <v>NORMAL</v>
          </cell>
          <cell r="G9139" t="str">
            <v>031080000015903</v>
          </cell>
          <cell r="H9139">
            <v>44956</v>
          </cell>
          <cell r="I9139" t="str">
            <v>ENTREGADO</v>
          </cell>
          <cell r="J9139">
            <v>44959</v>
          </cell>
          <cell r="K9139" t="str">
            <v>BUSTOS OREJUELA KAREN JESSENIA</v>
          </cell>
          <cell r="L9139" t="str">
            <v>ROCAFUERTE CALLE PRINCIPAL BOLIVAR  SN  Y 31 DE AGOSTO</v>
          </cell>
        </row>
        <row r="9140">
          <cell r="A9140" t="str">
            <v>14466</v>
          </cell>
          <cell r="B9140">
            <v>505830</v>
          </cell>
          <cell r="C9140" t="str">
            <v>14466</v>
          </cell>
          <cell r="D9140" t="str">
            <v>MDELIVERY</v>
          </cell>
          <cell r="E9140" t="str">
            <v>DESPACHO</v>
          </cell>
          <cell r="F9140" t="str">
            <v>NORMAL</v>
          </cell>
          <cell r="G9140" t="str">
            <v>031080000014466</v>
          </cell>
          <cell r="H9140">
            <v>44956</v>
          </cell>
          <cell r="I9140" t="str">
            <v>ENTREGADO</v>
          </cell>
          <cell r="J9140">
            <v>44958</v>
          </cell>
          <cell r="K9140" t="str">
            <v>ARIEL OMAR GUAMAN MORA</v>
          </cell>
          <cell r="L9140" t="str">
            <v>RIO VERDE AV CLEMENCIA DE MORA SN CALLE RIO MORONA</v>
          </cell>
        </row>
        <row r="9141">
          <cell r="A9141" t="str">
            <v>16016</v>
          </cell>
          <cell r="B9141">
            <v>505756</v>
          </cell>
          <cell r="C9141" t="str">
            <v>16016</v>
          </cell>
          <cell r="D9141" t="str">
            <v>MDELIVERY</v>
          </cell>
          <cell r="E9141" t="str">
            <v>DESPACHO</v>
          </cell>
          <cell r="F9141" t="str">
            <v>DERIVADO PICK UP</v>
          </cell>
          <cell r="G9141" t="str">
            <v>031080000016016</v>
          </cell>
          <cell r="H9141">
            <v>44956</v>
          </cell>
          <cell r="I9141" t="str">
            <v>ENTREGADO</v>
          </cell>
          <cell r="J9141">
            <v>44960</v>
          </cell>
          <cell r="K9141" t="str">
            <v>FREDY OSWALDO PANGUL AGUALSACA</v>
          </cell>
          <cell r="L9141" t="str">
            <v>OFICINA TRAMACO SANTO DOMINGO</v>
          </cell>
        </row>
        <row r="9142">
          <cell r="A9142" t="str">
            <v>16142</v>
          </cell>
          <cell r="B9142">
            <v>505760</v>
          </cell>
          <cell r="C9142" t="str">
            <v>16142</v>
          </cell>
          <cell r="D9142" t="str">
            <v>MDELIVERY</v>
          </cell>
          <cell r="E9142" t="str">
            <v>DESPACHO</v>
          </cell>
          <cell r="F9142" t="str">
            <v>DERIVADO PICK UP</v>
          </cell>
          <cell r="G9142" t="str">
            <v>031080000016142</v>
          </cell>
          <cell r="H9142">
            <v>44956</v>
          </cell>
          <cell r="I9142" t="str">
            <v>ENTREGADO</v>
          </cell>
          <cell r="J9142">
            <v>44964</v>
          </cell>
          <cell r="K9142" t="str">
            <v>ANDY JOSE VALENCIA RIOFRIO</v>
          </cell>
          <cell r="L9142" t="str">
            <v>OFICINA TRAMACO MACHALA CENTRO DE DISTRIBUCION</v>
          </cell>
        </row>
        <row r="9143">
          <cell r="A9143" t="str">
            <v>16199</v>
          </cell>
          <cell r="B9143">
            <v>505761</v>
          </cell>
          <cell r="C9143" t="str">
            <v>16199</v>
          </cell>
          <cell r="D9143" t="str">
            <v>MDELIVERY</v>
          </cell>
          <cell r="E9143" t="str">
            <v>DESPACHO</v>
          </cell>
          <cell r="F9143" t="str">
            <v>NORMAL</v>
          </cell>
          <cell r="G9143" t="str">
            <v>031080000016199</v>
          </cell>
          <cell r="H9143">
            <v>44956</v>
          </cell>
          <cell r="I9143" t="str">
            <v>ENTREGADO</v>
          </cell>
          <cell r="J9143">
            <v>44960</v>
          </cell>
          <cell r="K9143" t="str">
            <v>CARLOS ALBERT ORDONEZ TOMALA</v>
          </cell>
          <cell r="L9143" t="str">
            <v>SANTA ELENA AV ELEODORO SOLORZANO SN CALLE GUAYAQUIL</v>
          </cell>
        </row>
        <row r="9144">
          <cell r="A9144" t="str">
            <v>16221</v>
          </cell>
          <cell r="B9144">
            <v>505763</v>
          </cell>
          <cell r="C9144" t="str">
            <v>16221</v>
          </cell>
          <cell r="D9144" t="str">
            <v>MDELIVERY</v>
          </cell>
          <cell r="E9144" t="str">
            <v>DESPACHO</v>
          </cell>
          <cell r="F9144" t="str">
            <v>NORMAL</v>
          </cell>
          <cell r="G9144" t="str">
            <v>031080000016221</v>
          </cell>
          <cell r="H9144">
            <v>44956</v>
          </cell>
          <cell r="I9144" t="str">
            <v>ENTREGADO</v>
          </cell>
          <cell r="J9144">
            <v>44966</v>
          </cell>
          <cell r="K9144" t="str">
            <v>MIGUEL ANGEL  CASTILLO VERA</v>
          </cell>
          <cell r="L9144" t="str">
            <v>SAN SEBASTIAN CALLE ESTADOS UNIDOS SN CALLE IRLANDA</v>
          </cell>
        </row>
        <row r="9145">
          <cell r="A9145" t="str">
            <v>17013</v>
          </cell>
          <cell r="B9145">
            <v>505766</v>
          </cell>
          <cell r="C9145" t="str">
            <v>17013</v>
          </cell>
          <cell r="D9145" t="str">
            <v>MDELIVERY</v>
          </cell>
          <cell r="E9145" t="str">
            <v>DESPACHO</v>
          </cell>
          <cell r="F9145" t="str">
            <v>NORMAL</v>
          </cell>
          <cell r="G9145" t="str">
            <v>031080000017013</v>
          </cell>
          <cell r="H9145">
            <v>44956</v>
          </cell>
          <cell r="I9145" t="str">
            <v>ENTREGADO</v>
          </cell>
          <cell r="J9145">
            <v>44959</v>
          </cell>
          <cell r="K9145" t="str">
            <v>JOEL PABLO SHACAIMIA TIMIAS</v>
          </cell>
          <cell r="L9145" t="str">
            <v>MACAS    CALLE GABINO RIVADENEIRA   SN CALLE  SOASTI</v>
          </cell>
        </row>
        <row r="9146">
          <cell r="A9146" t="str">
            <v>17035</v>
          </cell>
          <cell r="B9146">
            <v>505767</v>
          </cell>
          <cell r="C9146" t="str">
            <v>17035</v>
          </cell>
          <cell r="D9146" t="str">
            <v>MDELIVERY</v>
          </cell>
          <cell r="E9146" t="str">
            <v>DESPACHO</v>
          </cell>
          <cell r="F9146" t="str">
            <v>DERIVADO PICK UP</v>
          </cell>
          <cell r="G9146" t="str">
            <v>031080000017035</v>
          </cell>
          <cell r="H9146">
            <v>44956</v>
          </cell>
          <cell r="I9146" t="str">
            <v>ENTREGADO</v>
          </cell>
          <cell r="J9146">
            <v>44958</v>
          </cell>
          <cell r="K9146" t="str">
            <v>IVANNA KASANDRA CAICEDO ALAVA</v>
          </cell>
          <cell r="L9146" t="str">
            <v>OFICINA TRAMACO MILAGRO</v>
          </cell>
        </row>
        <row r="9147">
          <cell r="A9147" t="str">
            <v>4874204</v>
          </cell>
          <cell r="B9147">
            <v>505773</v>
          </cell>
          <cell r="C9147" t="str">
            <v>4874204</v>
          </cell>
          <cell r="D9147" t="str">
            <v>MDELIVERY</v>
          </cell>
          <cell r="E9147" t="str">
            <v>DESPACHO</v>
          </cell>
          <cell r="F9147" t="str">
            <v>DERIVADO PICK UP</v>
          </cell>
          <cell r="G9147" t="str">
            <v>031080004874204</v>
          </cell>
          <cell r="H9147">
            <v>44956</v>
          </cell>
          <cell r="I9147" t="str">
            <v>ENTREGADO</v>
          </cell>
          <cell r="J9147">
            <v>44960</v>
          </cell>
          <cell r="K9147" t="str">
            <v>DAVID ALEJANDRO LUCERO CALVACHE</v>
          </cell>
          <cell r="L9147" t="str">
            <v>OFICINA TRAMACO QUITO CUMBAYA</v>
          </cell>
        </row>
        <row r="9148">
          <cell r="A9148" t="str">
            <v>4874353_1</v>
          </cell>
          <cell r="B9148">
            <v>505777</v>
          </cell>
          <cell r="C9148" t="str">
            <v>4874353_1</v>
          </cell>
          <cell r="D9148" t="str">
            <v>MDELIVERY</v>
          </cell>
          <cell r="E9148" t="str">
            <v>DESPACHO</v>
          </cell>
          <cell r="F9148" t="str">
            <v>NORMAL</v>
          </cell>
          <cell r="G9148" t="str">
            <v>031080004874353</v>
          </cell>
          <cell r="H9148">
            <v>44956</v>
          </cell>
          <cell r="I9148" t="str">
            <v>ENTREGADO</v>
          </cell>
          <cell r="J9148">
            <v>44964</v>
          </cell>
          <cell r="K9148" t="str">
            <v>ROSA AMALIA FREILE MARTINEZ</v>
          </cell>
          <cell r="L9148" t="str">
            <v>ESMERALDAS AV 6 DE DICIEMBRE  233 Y COTOPAXI</v>
          </cell>
        </row>
        <row r="9149">
          <cell r="A9149" t="str">
            <v>4874529</v>
          </cell>
          <cell r="B9149">
            <v>505778</v>
          </cell>
          <cell r="C9149" t="str">
            <v>4874529</v>
          </cell>
          <cell r="D9149" t="str">
            <v>MDELIVERY</v>
          </cell>
          <cell r="E9149" t="str">
            <v>DESPACHO</v>
          </cell>
          <cell r="F9149" t="str">
            <v>NORMAL</v>
          </cell>
          <cell r="G9149" t="str">
            <v>031080004874529</v>
          </cell>
          <cell r="H9149">
            <v>44956</v>
          </cell>
          <cell r="I9149" t="str">
            <v>ENTREGADO</v>
          </cell>
          <cell r="J9149">
            <v>44958</v>
          </cell>
          <cell r="K9149" t="str">
            <v>ALEXANDER RODRIGO DELA CARBO</v>
          </cell>
          <cell r="L9149" t="str">
            <v>ZARACAY  AV QUITO  SN CALLE RIO BLANCO</v>
          </cell>
        </row>
        <row r="9150">
          <cell r="A9150" t="str">
            <v>4874605</v>
          </cell>
          <cell r="B9150">
            <v>505781</v>
          </cell>
          <cell r="C9150" t="str">
            <v>4874605</v>
          </cell>
          <cell r="D9150" t="str">
            <v>MDELIVERY</v>
          </cell>
          <cell r="E9150" t="str">
            <v>DESPACHO</v>
          </cell>
          <cell r="F9150" t="str">
            <v>NORMAL</v>
          </cell>
          <cell r="G9150" t="str">
            <v>031080004874605</v>
          </cell>
          <cell r="H9150">
            <v>44956</v>
          </cell>
          <cell r="I9150" t="str">
            <v>ENTREGADO</v>
          </cell>
          <cell r="J9150">
            <v>44958</v>
          </cell>
          <cell r="K9150" t="str">
            <v>JUAN LUIS ARMIJOS GARCIA</v>
          </cell>
          <cell r="L9150" t="str">
            <v>LUZ DE AMERICA  CALLE GUAYAQUIL  SN</v>
          </cell>
        </row>
        <row r="9151">
          <cell r="A9151" t="str">
            <v>4874803</v>
          </cell>
          <cell r="B9151">
            <v>505782</v>
          </cell>
          <cell r="C9151" t="str">
            <v>4874803</v>
          </cell>
          <cell r="D9151" t="str">
            <v>MDELIVERY</v>
          </cell>
          <cell r="E9151" t="str">
            <v>DESPACHO</v>
          </cell>
          <cell r="F9151" t="str">
            <v>NORMAL</v>
          </cell>
          <cell r="G9151" t="str">
            <v>FT82792</v>
          </cell>
          <cell r="H9151">
            <v>44956</v>
          </cell>
          <cell r="I9151" t="str">
            <v>ENTREGADO</v>
          </cell>
          <cell r="J9151">
            <v>44958</v>
          </cell>
          <cell r="K9151" t="str">
            <v>DARIO JAVIER ANDRADE ZAMBRANO</v>
          </cell>
          <cell r="L9151" t="str">
            <v>TURUBAMBA  PSJE OE2L  S26 194 Y MOROMORO</v>
          </cell>
        </row>
        <row r="9152">
          <cell r="A9152" t="str">
            <v>4874825</v>
          </cell>
          <cell r="B9152">
            <v>505783</v>
          </cell>
          <cell r="C9152" t="str">
            <v>4874825</v>
          </cell>
          <cell r="D9152" t="str">
            <v>MDELIVERY</v>
          </cell>
          <cell r="E9152" t="str">
            <v>DESPACHO</v>
          </cell>
          <cell r="F9152" t="str">
            <v>NORMAL</v>
          </cell>
          <cell r="G9152" t="str">
            <v>031080004874825</v>
          </cell>
          <cell r="H9152">
            <v>44956</v>
          </cell>
          <cell r="I9152" t="str">
            <v>ENTREGADO</v>
          </cell>
          <cell r="J9152">
            <v>44958</v>
          </cell>
          <cell r="K9152" t="str">
            <v>PEDRO JOSUE GOYA CASTRO</v>
          </cell>
          <cell r="L9152" t="str">
            <v>CHONGON CDLA EL CHORILLO  MZ 82 SOLAR 04</v>
          </cell>
        </row>
        <row r="9153">
          <cell r="A9153" t="str">
            <v>4875137</v>
          </cell>
          <cell r="B9153">
            <v>505785</v>
          </cell>
          <cell r="C9153" t="str">
            <v>4875137</v>
          </cell>
          <cell r="D9153" t="str">
            <v>MDELIVERY</v>
          </cell>
          <cell r="E9153" t="str">
            <v>DESPACHO</v>
          </cell>
          <cell r="F9153" t="str">
            <v>NORMAL</v>
          </cell>
          <cell r="G9153" t="str">
            <v>031080004875137</v>
          </cell>
          <cell r="H9153">
            <v>44956</v>
          </cell>
          <cell r="I9153" t="str">
            <v>ENTREGADO</v>
          </cell>
          <cell r="J9153">
            <v>44960</v>
          </cell>
          <cell r="K9153" t="str">
            <v>WASHIM JHEFRY TIMIAS MARIAN</v>
          </cell>
          <cell r="L9153" t="str">
            <v>MACAS CALLE AVELINO JARAMILLO  SN  Y BENJAMIN DELGADO</v>
          </cell>
        </row>
        <row r="9154">
          <cell r="A9154" t="str">
            <v>4866138</v>
          </cell>
          <cell r="B9154">
            <v>505708</v>
          </cell>
          <cell r="C9154" t="str">
            <v>4866138</v>
          </cell>
          <cell r="D9154" t="str">
            <v>MDELIVERY</v>
          </cell>
          <cell r="E9154" t="str">
            <v>DESPACHO</v>
          </cell>
          <cell r="F9154" t="str">
            <v>DERIVADO PICK UP</v>
          </cell>
          <cell r="G9154" t="str">
            <v>031080004866138</v>
          </cell>
          <cell r="H9154">
            <v>44956</v>
          </cell>
          <cell r="I9154" t="str">
            <v>ENTREGADO</v>
          </cell>
          <cell r="J9154">
            <v>44958</v>
          </cell>
          <cell r="K9154" t="str">
            <v>NEISER RIVALDO ANDI LICUY</v>
          </cell>
          <cell r="L9154" t="str">
            <v>OFICINA TRAMACO EL TENA</v>
          </cell>
        </row>
        <row r="9155">
          <cell r="A9155" t="str">
            <v>4867432</v>
          </cell>
          <cell r="B9155">
            <v>505709</v>
          </cell>
          <cell r="C9155" t="str">
            <v>4867432</v>
          </cell>
          <cell r="D9155" t="str">
            <v>MDELIVERY</v>
          </cell>
          <cell r="E9155" t="str">
            <v>DESPACHO</v>
          </cell>
          <cell r="F9155" t="str">
            <v>NORMAL</v>
          </cell>
          <cell r="G9155" t="str">
            <v>031080004867432</v>
          </cell>
          <cell r="H9155">
            <v>44956</v>
          </cell>
          <cell r="I9155" t="str">
            <v>ENTREGADO</v>
          </cell>
          <cell r="J9155">
            <v>44960</v>
          </cell>
          <cell r="K9155" t="str">
            <v>BIFREN RAUL TZAMARENDIA YANCHAPA</v>
          </cell>
          <cell r="L9155" t="str">
            <v>SEVILLA DON BOSCO  CALLE 4 SN CALLE K</v>
          </cell>
        </row>
        <row r="9156">
          <cell r="A9156" t="str">
            <v>4870978</v>
          </cell>
          <cell r="B9156">
            <v>505714</v>
          </cell>
          <cell r="C9156" t="str">
            <v>4870978</v>
          </cell>
          <cell r="D9156" t="str">
            <v>MDELIVERY</v>
          </cell>
          <cell r="E9156" t="str">
            <v>DESPACHO</v>
          </cell>
          <cell r="F9156" t="str">
            <v>NORMAL</v>
          </cell>
          <cell r="G9156" t="str">
            <v>031080004870978</v>
          </cell>
          <cell r="H9156">
            <v>44956</v>
          </cell>
          <cell r="I9156" t="str">
            <v>ENTREGADO</v>
          </cell>
          <cell r="J9156">
            <v>44959</v>
          </cell>
          <cell r="K9156" t="str">
            <v>ZAMBRANO AVEIGA JHONATAN JOSE</v>
          </cell>
          <cell r="L9156" t="str">
            <v>PEDERNALES CALLE ELOY ALFARO SN Y CARCHI</v>
          </cell>
        </row>
        <row r="9157">
          <cell r="A9157" t="str">
            <v>4871250</v>
          </cell>
          <cell r="B9157">
            <v>505715</v>
          </cell>
          <cell r="C9157" t="str">
            <v>4871250</v>
          </cell>
          <cell r="D9157" t="str">
            <v>MDELIVERY</v>
          </cell>
          <cell r="E9157" t="str">
            <v>DESPACHO</v>
          </cell>
          <cell r="F9157" t="str">
            <v>NORMAL</v>
          </cell>
          <cell r="G9157" t="str">
            <v>FT82806</v>
          </cell>
          <cell r="H9157">
            <v>44956</v>
          </cell>
          <cell r="I9157" t="str">
            <v>ENTREGADO</v>
          </cell>
          <cell r="J9157">
            <v>44958</v>
          </cell>
          <cell r="K9157" t="str">
            <v>STALIN VINICIO TAYO MORENO</v>
          </cell>
          <cell r="L9157" t="str">
            <v>INIAQUITO AV AMERICA N37 192 AV JUAN JOSE VILLALENGUA</v>
          </cell>
        </row>
        <row r="9158">
          <cell r="A9158" t="str">
            <v>4871555</v>
          </cell>
          <cell r="B9158">
            <v>505717</v>
          </cell>
          <cell r="C9158" t="str">
            <v>4871555</v>
          </cell>
          <cell r="D9158" t="str">
            <v>MDELIVERY</v>
          </cell>
          <cell r="E9158" t="str">
            <v>DESPACHO</v>
          </cell>
          <cell r="F9158" t="str">
            <v>NORMAL</v>
          </cell>
          <cell r="G9158" t="str">
            <v>FT82791</v>
          </cell>
          <cell r="H9158">
            <v>44956</v>
          </cell>
          <cell r="I9158" t="str">
            <v>ENTREGADO</v>
          </cell>
          <cell r="J9158">
            <v>44958</v>
          </cell>
          <cell r="K9158" t="str">
            <v>ANA CRISTINA ORTEGA VEGA</v>
          </cell>
          <cell r="L9158" t="str">
            <v>CONOCOTO CALLE ALFREDO CARPIO FLORES SN Y BENJAMIN CARRION</v>
          </cell>
        </row>
        <row r="9159">
          <cell r="A9159" t="str">
            <v>14394</v>
          </cell>
          <cell r="B9159">
            <v>505720</v>
          </cell>
          <cell r="C9159" t="str">
            <v>14394</v>
          </cell>
          <cell r="D9159" t="str">
            <v>MDELIVERY</v>
          </cell>
          <cell r="E9159" t="str">
            <v>DESPACHO</v>
          </cell>
          <cell r="F9159" t="str">
            <v>NORMAL</v>
          </cell>
          <cell r="G9159" t="str">
            <v>031080000014394</v>
          </cell>
          <cell r="H9159">
            <v>44956</v>
          </cell>
          <cell r="I9159" t="str">
            <v>ENTREGADO</v>
          </cell>
          <cell r="J9159">
            <v>44964</v>
          </cell>
          <cell r="K9159" t="str">
            <v>JAIRO MAURICIO CORDOVA GARCIA</v>
          </cell>
          <cell r="L9159" t="str">
            <v>PUERTO AYORA    AV BALTRA   SN CALLE  INDEFATIGABLE</v>
          </cell>
        </row>
        <row r="9160">
          <cell r="A9160" t="str">
            <v>15030</v>
          </cell>
          <cell r="B9160">
            <v>505722</v>
          </cell>
          <cell r="C9160" t="str">
            <v>15030</v>
          </cell>
          <cell r="D9160" t="str">
            <v>MDELIVERY</v>
          </cell>
          <cell r="E9160" t="str">
            <v>DESPACHO</v>
          </cell>
          <cell r="F9160" t="str">
            <v>NORMAL</v>
          </cell>
          <cell r="G9160" t="str">
            <v>031080000015030</v>
          </cell>
          <cell r="H9160">
            <v>44956</v>
          </cell>
          <cell r="I9160" t="str">
            <v>ENTREGADO</v>
          </cell>
          <cell r="J9160">
            <v>44958</v>
          </cell>
          <cell r="K9160" t="str">
            <v>JESUS MARTIR ILLESCAS IDROVO</v>
          </cell>
          <cell r="L9160" t="str">
            <v>LA TRONCAL  CALLE SEGUNDA SUR  SN  Y BENIGNO CRESPO</v>
          </cell>
        </row>
        <row r="9161">
          <cell r="A9161" t="str">
            <v>15049</v>
          </cell>
          <cell r="B9161">
            <v>505723</v>
          </cell>
          <cell r="C9161" t="str">
            <v>15049</v>
          </cell>
          <cell r="D9161" t="str">
            <v>MDELIVERY</v>
          </cell>
          <cell r="E9161" t="str">
            <v>DESPACHO</v>
          </cell>
          <cell r="F9161" t="str">
            <v>NORMAL</v>
          </cell>
          <cell r="G9161" t="str">
            <v>031080000015049</v>
          </cell>
          <cell r="H9161">
            <v>44956</v>
          </cell>
          <cell r="I9161" t="str">
            <v>ENTREGADO</v>
          </cell>
          <cell r="J9161">
            <v>44960</v>
          </cell>
          <cell r="K9161" t="str">
            <v>CRISTHOFER JULIO ZAMBRANO SORIANO</v>
          </cell>
          <cell r="L9161" t="str">
            <v>SANTO DOMINGO DE LOS COLORADOS AV TRONCAL DE LA SIERRA  SN  Y SAN RAFAEL</v>
          </cell>
        </row>
        <row r="9162">
          <cell r="A9162" t="str">
            <v>15051</v>
          </cell>
          <cell r="B9162">
            <v>505724</v>
          </cell>
          <cell r="C9162" t="str">
            <v>15051</v>
          </cell>
          <cell r="D9162" t="str">
            <v>MDELIVERY</v>
          </cell>
          <cell r="E9162" t="str">
            <v>DESPACHO</v>
          </cell>
          <cell r="F9162" t="str">
            <v>NORMAL</v>
          </cell>
          <cell r="G9162" t="str">
            <v>031080000015051</v>
          </cell>
          <cell r="H9162">
            <v>44956</v>
          </cell>
          <cell r="I9162" t="str">
            <v>ENTREGADO</v>
          </cell>
          <cell r="J9162">
            <v>44959</v>
          </cell>
          <cell r="K9162" t="str">
            <v>KARINA ANABEL  JADAN CASTRO</v>
          </cell>
          <cell r="L9162" t="str">
            <v>SANTO DOMINGO DE LOS COLORADOS  CALLE RIO MORONA  SN  Y AV CLEMENCIA DE MORA</v>
          </cell>
        </row>
        <row r="9163">
          <cell r="A9163" t="str">
            <v>15068</v>
          </cell>
          <cell r="B9163">
            <v>505726</v>
          </cell>
          <cell r="C9163" t="str">
            <v>15068</v>
          </cell>
          <cell r="D9163" t="str">
            <v>MDELIVERY</v>
          </cell>
          <cell r="E9163" t="str">
            <v>DESPACHO</v>
          </cell>
          <cell r="F9163" t="str">
            <v>DERIVADO PICK UP</v>
          </cell>
          <cell r="G9163" t="str">
            <v>031080000015068</v>
          </cell>
          <cell r="H9163">
            <v>44956</v>
          </cell>
          <cell r="I9163" t="str">
            <v>ENTREGADO</v>
          </cell>
          <cell r="J9163">
            <v>44958</v>
          </cell>
          <cell r="K9163" t="str">
            <v>NATHALIA FRANCISCA MEJIA MAURA</v>
          </cell>
          <cell r="L9163" t="str">
            <v>OFICINA TRAMACO CENTRO DE TRANSFERENCIA CARCELEN</v>
          </cell>
        </row>
        <row r="9164">
          <cell r="A9164" t="str">
            <v>15124</v>
          </cell>
          <cell r="B9164">
            <v>505727</v>
          </cell>
          <cell r="C9164" t="str">
            <v>15124</v>
          </cell>
          <cell r="D9164" t="str">
            <v>MDELIVERY</v>
          </cell>
          <cell r="E9164" t="str">
            <v>DESPACHO</v>
          </cell>
          <cell r="F9164" t="str">
            <v>DERIVADO PICK UP</v>
          </cell>
          <cell r="G9164" t="str">
            <v>031080000015124</v>
          </cell>
          <cell r="H9164">
            <v>44956</v>
          </cell>
          <cell r="I9164" t="str">
            <v>ENTREGADO</v>
          </cell>
          <cell r="J9164">
            <v>44959</v>
          </cell>
          <cell r="K9164" t="str">
            <v>MARIA ALEJANDRA VEGA OREJARENA</v>
          </cell>
          <cell r="L9164" t="str">
            <v>OFICINA TRAMACO LA LIBERTAD</v>
          </cell>
        </row>
        <row r="9165">
          <cell r="A9165" t="str">
            <v>15604</v>
          </cell>
          <cell r="B9165">
            <v>505729</v>
          </cell>
          <cell r="C9165" t="str">
            <v>15604</v>
          </cell>
          <cell r="D9165" t="str">
            <v>MDELIVERY</v>
          </cell>
          <cell r="E9165" t="str">
            <v>DESPACHO</v>
          </cell>
          <cell r="F9165" t="str">
            <v>NORMAL</v>
          </cell>
          <cell r="G9165" t="str">
            <v>FT82808</v>
          </cell>
          <cell r="H9165">
            <v>44956</v>
          </cell>
          <cell r="I9165" t="str">
            <v>ENTREGADO</v>
          </cell>
          <cell r="J9165">
            <v>44958</v>
          </cell>
          <cell r="K9165" t="str">
            <v>JEFFERSON DAVID CISNEROS TERAN</v>
          </cell>
          <cell r="L9165" t="str">
            <v>CUMBAYA CALLE HUANCAVILCA   Y QUITUS</v>
          </cell>
        </row>
        <row r="9166">
          <cell r="A9166" t="str">
            <v>15789</v>
          </cell>
          <cell r="B9166">
            <v>505731</v>
          </cell>
          <cell r="C9166" t="str">
            <v>15789</v>
          </cell>
          <cell r="D9166" t="str">
            <v>MDELIVERY</v>
          </cell>
          <cell r="E9166" t="str">
            <v>DESPACHO</v>
          </cell>
          <cell r="F9166" t="str">
            <v>NORMAL</v>
          </cell>
          <cell r="G9166" t="str">
            <v>FT82787</v>
          </cell>
          <cell r="H9166">
            <v>44956</v>
          </cell>
          <cell r="I9166" t="str">
            <v>ENTREGADO</v>
          </cell>
          <cell r="J9166">
            <v>44958</v>
          </cell>
          <cell r="K9166" t="str">
            <v>VICTOR HUGO HOLGUIN CARDENAS</v>
          </cell>
          <cell r="L9166" t="str">
            <v>INAQUITO AV REPUBLICA  S 505  Y AV ELOY ALFARO</v>
          </cell>
        </row>
        <row r="9167">
          <cell r="A9167" t="str">
            <v>15897</v>
          </cell>
          <cell r="B9167">
            <v>505732</v>
          </cell>
          <cell r="C9167" t="str">
            <v>15897</v>
          </cell>
          <cell r="D9167" t="str">
            <v>MDELIVERY</v>
          </cell>
          <cell r="E9167" t="str">
            <v>DESPACHO</v>
          </cell>
          <cell r="F9167" t="str">
            <v>DERIVADO PICK UP</v>
          </cell>
          <cell r="G9167" t="str">
            <v>031080000015897</v>
          </cell>
          <cell r="H9167">
            <v>44956</v>
          </cell>
          <cell r="I9167" t="str">
            <v>ENTREGADO</v>
          </cell>
          <cell r="J9167">
            <v>44958</v>
          </cell>
          <cell r="K9167" t="str">
            <v>MARIANA  CHAMBA ROSARIO</v>
          </cell>
          <cell r="L9167" t="str">
            <v>OFICINA TRAMACO PEDERNALES</v>
          </cell>
        </row>
        <row r="9168">
          <cell r="A9168" t="str">
            <v>4858725</v>
          </cell>
          <cell r="B9168">
            <v>505734</v>
          </cell>
          <cell r="C9168" t="str">
            <v>4858725</v>
          </cell>
          <cell r="D9168" t="str">
            <v>MDELIVERY</v>
          </cell>
          <cell r="E9168" t="str">
            <v>DESPACHO</v>
          </cell>
          <cell r="F9168" t="str">
            <v>NORMAL</v>
          </cell>
          <cell r="G9168" t="str">
            <v>FT82793</v>
          </cell>
          <cell r="H9168">
            <v>44956</v>
          </cell>
          <cell r="I9168" t="str">
            <v>ENTREGADO</v>
          </cell>
          <cell r="J9168">
            <v>44958</v>
          </cell>
          <cell r="K9168" t="str">
            <v>BELTRAN VASCONEZ PABLO VINICIO</v>
          </cell>
          <cell r="L9168" t="str">
            <v>EL INCA CALLE AVIGIRAS  SN  Y GUAYACANES</v>
          </cell>
        </row>
        <row r="9169">
          <cell r="A9169" t="str">
            <v>4866873</v>
          </cell>
          <cell r="B9169">
            <v>505736</v>
          </cell>
          <cell r="C9169" t="str">
            <v>4866873</v>
          </cell>
          <cell r="D9169" t="str">
            <v>MDELIVERY</v>
          </cell>
          <cell r="E9169" t="str">
            <v>DESPACHO</v>
          </cell>
          <cell r="F9169" t="str">
            <v>NORMAL</v>
          </cell>
          <cell r="G9169" t="str">
            <v>FT82822</v>
          </cell>
          <cell r="H9169">
            <v>44956</v>
          </cell>
          <cell r="I9169" t="str">
            <v>ENTREGADO</v>
          </cell>
          <cell r="J9169">
            <v>44959</v>
          </cell>
          <cell r="K9169" t="str">
            <v>ALARCON TROYA CARLOS ALBERTO</v>
          </cell>
          <cell r="L9169" t="str">
            <v>GARCIA MORENO CALLE AV DR GABRIEL GARCIA MORENO SN Y MANABI</v>
          </cell>
        </row>
        <row r="9170">
          <cell r="A9170" t="str">
            <v>4872460</v>
          </cell>
          <cell r="B9170">
            <v>505744</v>
          </cell>
          <cell r="C9170" t="str">
            <v>4872460</v>
          </cell>
          <cell r="D9170" t="str">
            <v>MDELIVERY</v>
          </cell>
          <cell r="E9170" t="str">
            <v>DESPACHO</v>
          </cell>
          <cell r="F9170" t="str">
            <v>DERIVADO PICK UP</v>
          </cell>
          <cell r="G9170" t="str">
            <v>031080004872460</v>
          </cell>
          <cell r="H9170">
            <v>44956</v>
          </cell>
          <cell r="I9170" t="str">
            <v>ENTREGADO</v>
          </cell>
          <cell r="J9170">
            <v>44958</v>
          </cell>
          <cell r="K9170" t="str">
            <v>JUAN CARLOS CEDENO ZAMBRANO</v>
          </cell>
          <cell r="L9170" t="str">
            <v>OFICINA TRAMACO TOSAGUA</v>
          </cell>
        </row>
        <row r="9171">
          <cell r="A9171" t="str">
            <v>4872635</v>
          </cell>
          <cell r="B9171">
            <v>505746</v>
          </cell>
          <cell r="C9171" t="str">
            <v>4872635</v>
          </cell>
          <cell r="D9171" t="str">
            <v>MDELIVERY</v>
          </cell>
          <cell r="E9171" t="str">
            <v>DESPACHO</v>
          </cell>
          <cell r="F9171" t="str">
            <v>NORMAL</v>
          </cell>
          <cell r="G9171" t="str">
            <v>031080004872635</v>
          </cell>
          <cell r="H9171">
            <v>44956</v>
          </cell>
          <cell r="I9171" t="str">
            <v>ENTREGADO</v>
          </cell>
          <cell r="J9171">
            <v>44958</v>
          </cell>
          <cell r="K9171" t="str">
            <v>ARMANDO ROBERTO NASTACUAS GARCIA</v>
          </cell>
          <cell r="L9171" t="str">
            <v>RIO VERDE CALLE  AV QUEVEDO 123 Y CALLE E</v>
          </cell>
        </row>
        <row r="9172">
          <cell r="A9172" t="str">
            <v>4872684</v>
          </cell>
          <cell r="B9172">
            <v>505747</v>
          </cell>
          <cell r="C9172" t="str">
            <v>4872684</v>
          </cell>
          <cell r="D9172" t="str">
            <v>MDELIVERY</v>
          </cell>
          <cell r="E9172" t="str">
            <v>DESPACHO</v>
          </cell>
          <cell r="F9172" t="str">
            <v>NORMAL</v>
          </cell>
          <cell r="G9172" t="str">
            <v>FT82784</v>
          </cell>
          <cell r="H9172">
            <v>44956</v>
          </cell>
          <cell r="I9172" t="str">
            <v>ENTREGADO</v>
          </cell>
          <cell r="J9172">
            <v>44958</v>
          </cell>
          <cell r="K9172" t="str">
            <v>MARIO MINA DE LA CRUZ CIMARRON</v>
          </cell>
          <cell r="L9172" t="str">
            <v>NAYON CALLE PABLO CALERO 6387 Y ELOY ALFARO DELGADO</v>
          </cell>
        </row>
        <row r="9173">
          <cell r="A9173" t="str">
            <v>12406</v>
          </cell>
          <cell r="B9173">
            <v>505750</v>
          </cell>
          <cell r="C9173" t="str">
            <v>12406</v>
          </cell>
          <cell r="D9173" t="str">
            <v>MDELIVERY</v>
          </cell>
          <cell r="E9173" t="str">
            <v>DESPACHO</v>
          </cell>
          <cell r="F9173" t="str">
            <v>NORMAL</v>
          </cell>
          <cell r="G9173" t="str">
            <v>FT82788</v>
          </cell>
          <cell r="H9173">
            <v>44956</v>
          </cell>
          <cell r="I9173" t="str">
            <v>ENTREGADO</v>
          </cell>
          <cell r="J9173">
            <v>44958</v>
          </cell>
          <cell r="K9173" t="str">
            <v>EDWIN IVAN ALEAGA ALMEIDA</v>
          </cell>
          <cell r="L9173" t="str">
            <v>COTOCOLLAO  CALLE JUAN GARZON  OE4753  Y 25 DE MAYO</v>
          </cell>
        </row>
        <row r="9174">
          <cell r="A9174" t="str">
            <v>13738</v>
          </cell>
          <cell r="B9174">
            <v>505752</v>
          </cell>
          <cell r="C9174" t="str">
            <v>13738</v>
          </cell>
          <cell r="D9174" t="str">
            <v>MDELIVERY</v>
          </cell>
          <cell r="E9174" t="str">
            <v>DESPACHO</v>
          </cell>
          <cell r="F9174" t="str">
            <v>DERIVADO PICK UP</v>
          </cell>
          <cell r="G9174" t="str">
            <v>031080000013738</v>
          </cell>
          <cell r="H9174">
            <v>44956</v>
          </cell>
          <cell r="I9174" t="str">
            <v>ENTREGADO</v>
          </cell>
          <cell r="J9174">
            <v>44959</v>
          </cell>
          <cell r="K9174" t="str">
            <v>EDMUNDO XAVIER BELTRAN SANCHEZ</v>
          </cell>
          <cell r="L9174" t="str">
            <v>OFICINA TRAMACO QUITUMBE</v>
          </cell>
        </row>
        <row r="9175">
          <cell r="A9175" t="str">
            <v>11344</v>
          </cell>
          <cell r="B9175">
            <v>505677</v>
          </cell>
          <cell r="C9175" t="str">
            <v>11344</v>
          </cell>
          <cell r="D9175" t="str">
            <v>MDELIVERY</v>
          </cell>
          <cell r="E9175" t="str">
            <v>DESPACHO</v>
          </cell>
          <cell r="F9175" t="str">
            <v>NORMAL</v>
          </cell>
          <cell r="G9175" t="str">
            <v>031080000011344</v>
          </cell>
          <cell r="H9175">
            <v>44956</v>
          </cell>
          <cell r="I9175" t="str">
            <v>DEVOLUCION_EN_PROCESO</v>
          </cell>
          <cell r="J9175">
            <v>44971</v>
          </cell>
          <cell r="K9175" t="str">
            <v>MARIUXI ELOISA  FAJARDO CEREZO</v>
          </cell>
          <cell r="L9175" t="str">
            <v>LA CHORRERA AV BYPASS  SN</v>
          </cell>
        </row>
        <row r="9176">
          <cell r="A9176" t="str">
            <v>11637</v>
          </cell>
          <cell r="B9176">
            <v>505678</v>
          </cell>
          <cell r="C9176" t="str">
            <v>11637</v>
          </cell>
          <cell r="D9176" t="str">
            <v>MDELIVERY</v>
          </cell>
          <cell r="E9176" t="str">
            <v>DESPACHO</v>
          </cell>
          <cell r="F9176" t="str">
            <v>NORMAL</v>
          </cell>
          <cell r="G9176" t="str">
            <v>031080000011637</v>
          </cell>
          <cell r="H9176">
            <v>44956</v>
          </cell>
          <cell r="I9176" t="str">
            <v>ENTREGADO</v>
          </cell>
          <cell r="J9176">
            <v>44958</v>
          </cell>
          <cell r="K9176" t="str">
            <v>GABRIEL ALEJANDRO BRAVO MENDOZA</v>
          </cell>
          <cell r="L9176" t="str">
            <v>RIO VERDE CALLE FEDERICO GONZALEZ SUAREZ SN CALLE LA NINIA</v>
          </cell>
        </row>
        <row r="9177">
          <cell r="A9177" t="str">
            <v>13226</v>
          </cell>
          <cell r="B9177">
            <v>505684</v>
          </cell>
          <cell r="C9177" t="str">
            <v>13226</v>
          </cell>
          <cell r="D9177" t="str">
            <v>MDELIVERY</v>
          </cell>
          <cell r="E9177" t="str">
            <v>DESPACHO</v>
          </cell>
          <cell r="F9177" t="str">
            <v>NORMAL</v>
          </cell>
          <cell r="G9177" t="str">
            <v>031080000013226</v>
          </cell>
          <cell r="H9177">
            <v>44956</v>
          </cell>
          <cell r="I9177" t="str">
            <v>DEVOLUCION_EN_PROCESO</v>
          </cell>
          <cell r="J9177">
            <v>44971</v>
          </cell>
          <cell r="K9177" t="str">
            <v>ORLEY GEOVANNY VILLAMIL SANTANA</v>
          </cell>
          <cell r="L9177" t="str">
            <v>MACHALA  VIA PIERTO GRANDE  SN VIA LA PRIMAVERA</v>
          </cell>
        </row>
        <row r="9178">
          <cell r="A9178" t="str">
            <v>13613</v>
          </cell>
          <cell r="B9178">
            <v>505685</v>
          </cell>
          <cell r="C9178" t="str">
            <v>13613</v>
          </cell>
          <cell r="D9178" t="str">
            <v>MDELIVERY</v>
          </cell>
          <cell r="E9178" t="str">
            <v>DESPACHO</v>
          </cell>
          <cell r="F9178" t="str">
            <v>DERIVADO PICK UP</v>
          </cell>
          <cell r="G9178" t="str">
            <v>031080000013613</v>
          </cell>
          <cell r="H9178">
            <v>44956</v>
          </cell>
          <cell r="I9178" t="str">
            <v>ENTREGADO</v>
          </cell>
          <cell r="J9178">
            <v>44958</v>
          </cell>
          <cell r="K9178" t="str">
            <v>CARLOS JOHANES CASTRO VILLEGAS</v>
          </cell>
          <cell r="L9178" t="str">
            <v>OFICINA TRAMACO SAN MARINO</v>
          </cell>
        </row>
        <row r="9179">
          <cell r="A9179" t="str">
            <v>13953</v>
          </cell>
          <cell r="B9179">
            <v>505689</v>
          </cell>
          <cell r="C9179" t="str">
            <v>13953</v>
          </cell>
          <cell r="D9179" t="str">
            <v>MDELIVERY</v>
          </cell>
          <cell r="E9179" t="str">
            <v>DESPACHO</v>
          </cell>
          <cell r="F9179" t="str">
            <v>DERIVADO PICK UP</v>
          </cell>
          <cell r="G9179" t="str">
            <v>031080000013953</v>
          </cell>
          <cell r="H9179">
            <v>44956</v>
          </cell>
          <cell r="I9179" t="str">
            <v>ENTREGADO</v>
          </cell>
          <cell r="J9179">
            <v>44958</v>
          </cell>
          <cell r="K9179" t="str">
            <v>ENTSA SONIA YANKUR PUANCHIR</v>
          </cell>
          <cell r="L9179" t="str">
            <v>OFICINA TRAMACO MACAS</v>
          </cell>
        </row>
        <row r="9180">
          <cell r="A9180" t="str">
            <v>14009</v>
          </cell>
          <cell r="B9180">
            <v>505690</v>
          </cell>
          <cell r="C9180" t="str">
            <v>14009</v>
          </cell>
          <cell r="D9180" t="str">
            <v>MDELIVERY</v>
          </cell>
          <cell r="E9180" t="str">
            <v>DESPACHO</v>
          </cell>
          <cell r="F9180" t="str">
            <v>NORMAL</v>
          </cell>
          <cell r="G9180" t="str">
            <v>031080000014009</v>
          </cell>
          <cell r="H9180">
            <v>44956</v>
          </cell>
          <cell r="I9180" t="str">
            <v>ENTREGADO</v>
          </cell>
          <cell r="J9180">
            <v>44958</v>
          </cell>
          <cell r="K9180" t="str">
            <v>TRACY ANDREINA MEDRANDA DAHUA</v>
          </cell>
          <cell r="L9180" t="str">
            <v>EL PUYO CALLE MANABI SN CALLE SIMON BOLIVAR</v>
          </cell>
        </row>
        <row r="9181">
          <cell r="A9181" t="str">
            <v>14036</v>
          </cell>
          <cell r="B9181">
            <v>505693</v>
          </cell>
          <cell r="C9181" t="str">
            <v>14036</v>
          </cell>
          <cell r="D9181" t="str">
            <v>MDELIVERY</v>
          </cell>
          <cell r="E9181" t="str">
            <v>DESPACHO</v>
          </cell>
          <cell r="F9181" t="str">
            <v>NORMAL</v>
          </cell>
          <cell r="G9181" t="str">
            <v>031080000014036</v>
          </cell>
          <cell r="H9181">
            <v>44956</v>
          </cell>
          <cell r="I9181" t="str">
            <v>ENTREGADO</v>
          </cell>
          <cell r="J9181">
            <v>44958</v>
          </cell>
          <cell r="K9181" t="str">
            <v>SANTIAGO ANDRES QUINTUNA BERNAL</v>
          </cell>
          <cell r="L9181" t="str">
            <v>MILAGRO  CALLE RAFAEL GARCIA GOYENA SN ENTRE LA CALLE JULIO JARAMILLO Y OLIMPO CARDENAS</v>
          </cell>
        </row>
        <row r="9182">
          <cell r="A9182" t="str">
            <v>14300</v>
          </cell>
          <cell r="B9182">
            <v>505695</v>
          </cell>
          <cell r="C9182" t="str">
            <v>14300</v>
          </cell>
          <cell r="D9182" t="str">
            <v>MDELIVERY</v>
          </cell>
          <cell r="E9182" t="str">
            <v>DESPACHO</v>
          </cell>
          <cell r="F9182" t="str">
            <v>NORMAL</v>
          </cell>
          <cell r="G9182" t="str">
            <v>031080000014300</v>
          </cell>
          <cell r="H9182">
            <v>44956</v>
          </cell>
          <cell r="I9182" t="str">
            <v>ENTREGADO</v>
          </cell>
          <cell r="J9182">
            <v>44960</v>
          </cell>
          <cell r="K9182" t="str">
            <v>JENNY ELIZABETH JIMENEZ CARTAJENA</v>
          </cell>
          <cell r="L9182" t="str">
            <v>ALOASI CALLE ANDRES ORCES SN PSAJE 1</v>
          </cell>
        </row>
        <row r="9183">
          <cell r="A9183" t="str">
            <v>14468</v>
          </cell>
          <cell r="B9183">
            <v>505697</v>
          </cell>
          <cell r="C9183" t="str">
            <v>14468</v>
          </cell>
          <cell r="D9183" t="str">
            <v>MDELIVERY</v>
          </cell>
          <cell r="E9183" t="str">
            <v>DESPACHO</v>
          </cell>
          <cell r="F9183" t="str">
            <v>DERIVADO PICK UP</v>
          </cell>
          <cell r="G9183" t="str">
            <v>031080000014468</v>
          </cell>
          <cell r="H9183">
            <v>44956</v>
          </cell>
          <cell r="I9183" t="str">
            <v>ENTREGADO</v>
          </cell>
          <cell r="J9183">
            <v>44959</v>
          </cell>
          <cell r="K9183" t="str">
            <v>JUAN CARLOS TANGUILA AGUINDA  JUAN CARLOS TANGUILA AGUINDA</v>
          </cell>
          <cell r="L9183" t="str">
            <v>OFICINA TRAMACO TABACUNDO</v>
          </cell>
        </row>
        <row r="9184">
          <cell r="A9184" t="str">
            <v>14482</v>
          </cell>
          <cell r="B9184">
            <v>505698</v>
          </cell>
          <cell r="C9184" t="str">
            <v>14482</v>
          </cell>
          <cell r="D9184" t="str">
            <v>MDELIVERY</v>
          </cell>
          <cell r="E9184" t="str">
            <v>DESPACHO</v>
          </cell>
          <cell r="F9184" t="str">
            <v>DERIVADO PICK UP</v>
          </cell>
          <cell r="G9184" t="str">
            <v>031080000014482</v>
          </cell>
          <cell r="H9184">
            <v>44956</v>
          </cell>
          <cell r="I9184" t="str">
            <v>ENTREGADO</v>
          </cell>
          <cell r="J9184">
            <v>44958</v>
          </cell>
          <cell r="K9184" t="str">
            <v>JOSE ANTONIO  AVILES ORDONEZ</v>
          </cell>
          <cell r="L9184" t="str">
            <v>OFICINA TRAMACO SAN MARINO</v>
          </cell>
        </row>
        <row r="9185">
          <cell r="A9185" t="str">
            <v>4856656</v>
          </cell>
          <cell r="B9185">
            <v>505704</v>
          </cell>
          <cell r="C9185" t="str">
            <v>4856656</v>
          </cell>
          <cell r="D9185" t="str">
            <v>MDELIVERY</v>
          </cell>
          <cell r="E9185" t="str">
            <v>DESPACHO</v>
          </cell>
          <cell r="F9185" t="str">
            <v>NORMAL</v>
          </cell>
          <cell r="G9185" t="str">
            <v>031080004856656</v>
          </cell>
          <cell r="H9185">
            <v>44956</v>
          </cell>
          <cell r="I9185" t="str">
            <v>ENTREGADO</v>
          </cell>
          <cell r="J9185">
            <v>44958</v>
          </cell>
          <cell r="K9185" t="str">
            <v>GUTIERREZ ANDRADE MIGUEL ANGEL</v>
          </cell>
          <cell r="L9185" t="str">
            <v>SANTO DOMINGO DE LOS COLORADOS   CALLE KM 6 VIA QUEVEDO  SN AV PRINCIPAL LOS ALMENDROS</v>
          </cell>
        </row>
        <row r="9186">
          <cell r="A9186" t="str">
            <v>414839819</v>
          </cell>
          <cell r="B9186">
            <v>505663</v>
          </cell>
          <cell r="C9186" t="str">
            <v>414839819</v>
          </cell>
          <cell r="D9186" t="str">
            <v>FLEXTUENTI</v>
          </cell>
          <cell r="E9186" t="str">
            <v>DESPACHO</v>
          </cell>
          <cell r="F9186" t="str">
            <v>NORMAL</v>
          </cell>
          <cell r="G9186" t="str">
            <v>031080414839819</v>
          </cell>
          <cell r="H9186">
            <v>44956</v>
          </cell>
          <cell r="I9186" t="str">
            <v>ENTREGADO</v>
          </cell>
          <cell r="J9186">
            <v>44965</v>
          </cell>
          <cell r="K9186" t="str">
            <v>Washington alfredo Serrano rengifo</v>
          </cell>
          <cell r="L9186" t="str">
            <v>GUAYACAN  CALLE QUINTA  SN  CALLE G</v>
          </cell>
        </row>
        <row r="9187">
          <cell r="A9187" t="str">
            <v>414840646</v>
          </cell>
          <cell r="B9187">
            <v>505666</v>
          </cell>
          <cell r="C9187" t="str">
            <v>414840646</v>
          </cell>
          <cell r="D9187" t="str">
            <v>FLEXTUENTI</v>
          </cell>
          <cell r="E9187" t="str">
            <v>DESPACHO</v>
          </cell>
          <cell r="F9187" t="str">
            <v>NORMAL</v>
          </cell>
          <cell r="G9187" t="str">
            <v>031080414840646</v>
          </cell>
          <cell r="H9187">
            <v>44956</v>
          </cell>
          <cell r="I9187" t="str">
            <v>ENTREGADO</v>
          </cell>
          <cell r="J9187">
            <v>44959</v>
          </cell>
          <cell r="K9187" t="str">
            <v>Ostin Guerrero</v>
          </cell>
          <cell r="L9187" t="str">
            <v>TARQUI CALLE 301  SN  AV 203</v>
          </cell>
        </row>
        <row r="9188">
          <cell r="A9188" t="str">
            <v>414840700</v>
          </cell>
          <cell r="B9188">
            <v>505673</v>
          </cell>
          <cell r="C9188" t="str">
            <v>414840700</v>
          </cell>
          <cell r="D9188" t="str">
            <v>FLEXTUENTI</v>
          </cell>
          <cell r="E9188" t="str">
            <v>DESPACHO</v>
          </cell>
          <cell r="F9188" t="str">
            <v>NORMAL</v>
          </cell>
          <cell r="G9188" t="str">
            <v>031080414840700</v>
          </cell>
          <cell r="H9188">
            <v>44956</v>
          </cell>
          <cell r="I9188" t="str">
            <v>ENTREGADO</v>
          </cell>
          <cell r="J9188">
            <v>44958</v>
          </cell>
          <cell r="K9188" t="str">
            <v>Fernanda Vivanco</v>
          </cell>
          <cell r="L9188" t="str">
            <v>ABRAHAM CALAZACON CALLE ABRAHAM CALAZACON   SN SALOMON NAVAS</v>
          </cell>
        </row>
        <row r="9189">
          <cell r="A9189" t="str">
            <v>414840030</v>
          </cell>
          <cell r="B9189">
            <v>505675</v>
          </cell>
          <cell r="C9189" t="str">
            <v>414840030</v>
          </cell>
          <cell r="D9189" t="str">
            <v>FLEXTUENTI</v>
          </cell>
          <cell r="E9189" t="str">
            <v>DESPACHO</v>
          </cell>
          <cell r="F9189" t="str">
            <v>NORMAL</v>
          </cell>
          <cell r="G9189" t="str">
            <v>031080414840030</v>
          </cell>
          <cell r="H9189">
            <v>44956</v>
          </cell>
          <cell r="I9189" t="str">
            <v>ENTREGADO</v>
          </cell>
          <cell r="J9189">
            <v>44958</v>
          </cell>
          <cell r="K9189" t="str">
            <v>Elio Javier Litardo Aspiazu</v>
          </cell>
          <cell r="L9189" t="str">
            <v>SAN CRISTOBAL  CALLE D  MANZANA 40 SOLAR 7 CALLE E</v>
          </cell>
        </row>
        <row r="9190">
          <cell r="A9190" t="str">
            <v>414837731</v>
          </cell>
          <cell r="B9190">
            <v>505615</v>
          </cell>
          <cell r="C9190" t="str">
            <v>414837731</v>
          </cell>
          <cell r="D9190" t="str">
            <v>FLEXTUENTI</v>
          </cell>
          <cell r="E9190" t="str">
            <v>DESPACHO</v>
          </cell>
          <cell r="F9190" t="str">
            <v>NORMAL</v>
          </cell>
          <cell r="G9190" t="str">
            <v>031080414837731</v>
          </cell>
          <cell r="H9190">
            <v>44956</v>
          </cell>
          <cell r="I9190" t="str">
            <v>ENTREGADO</v>
          </cell>
          <cell r="J9190">
            <v>44958</v>
          </cell>
          <cell r="K9190" t="str">
            <v>Francisco Tenelema</v>
          </cell>
          <cell r="L9190" t="str">
            <v>BELLAVISTA  AV JOFFRE LIMA VILLA 16  CEREZO</v>
          </cell>
        </row>
        <row r="9191">
          <cell r="A9191" t="str">
            <v>414837819</v>
          </cell>
          <cell r="B9191">
            <v>505617</v>
          </cell>
          <cell r="C9191" t="str">
            <v>414837819</v>
          </cell>
          <cell r="D9191" t="str">
            <v>FLEXTUENTI</v>
          </cell>
          <cell r="E9191" t="str">
            <v>DESPACHO</v>
          </cell>
          <cell r="F9191" t="str">
            <v>NORMAL</v>
          </cell>
          <cell r="G9191" t="str">
            <v>031080414837819</v>
          </cell>
          <cell r="H9191">
            <v>44956</v>
          </cell>
          <cell r="I9191" t="str">
            <v>ENTREGADO</v>
          </cell>
          <cell r="J9191">
            <v>44958</v>
          </cell>
          <cell r="K9191" t="str">
            <v>joseph farias</v>
          </cell>
          <cell r="L9191" t="str">
            <v>LA LIBERTAD  DIAGONAL B SN CALLE 15</v>
          </cell>
        </row>
        <row r="9192">
          <cell r="A9192" t="str">
            <v>414838407</v>
          </cell>
          <cell r="B9192">
            <v>505621</v>
          </cell>
          <cell r="C9192" t="str">
            <v>414838407</v>
          </cell>
          <cell r="D9192" t="str">
            <v>FLEXTUENTI</v>
          </cell>
          <cell r="E9192" t="str">
            <v>DESPACHO</v>
          </cell>
          <cell r="F9192" t="str">
            <v>NORMAL</v>
          </cell>
          <cell r="G9192" t="str">
            <v>FT82750</v>
          </cell>
          <cell r="H9192">
            <v>44956</v>
          </cell>
          <cell r="I9192" t="str">
            <v>ENTREGADO</v>
          </cell>
          <cell r="J9192">
            <v>44959</v>
          </cell>
          <cell r="K9192" t="str">
            <v>Grace Velastegui</v>
          </cell>
          <cell r="L9192" t="str">
            <v>COTOCOLLAO CALLE GRAL JOSE MARIA GUERRERO  SN  IGNACIO DE LOYOLA</v>
          </cell>
        </row>
        <row r="9193">
          <cell r="A9193" t="str">
            <v>414838635</v>
          </cell>
          <cell r="B9193">
            <v>505626</v>
          </cell>
          <cell r="C9193" t="str">
            <v>414838635</v>
          </cell>
          <cell r="D9193" t="str">
            <v>FLEXTUENTI</v>
          </cell>
          <cell r="E9193" t="str">
            <v>DESPACHO</v>
          </cell>
          <cell r="F9193" t="str">
            <v>DERIVADO PICK UP</v>
          </cell>
          <cell r="G9193" t="str">
            <v>031080414838635</v>
          </cell>
          <cell r="H9193">
            <v>44956</v>
          </cell>
          <cell r="I9193" t="str">
            <v>ENTREGADO</v>
          </cell>
          <cell r="J9193">
            <v>44959</v>
          </cell>
          <cell r="K9193" t="str">
            <v>Ramon Morales</v>
          </cell>
          <cell r="L9193" t="str">
            <v>OFICINA TRAMACO BAHIA DE CARAQUEZ</v>
          </cell>
        </row>
        <row r="9194">
          <cell r="A9194" t="str">
            <v>414838697</v>
          </cell>
          <cell r="B9194">
            <v>505627</v>
          </cell>
          <cell r="C9194" t="str">
            <v>414838697</v>
          </cell>
          <cell r="D9194" t="str">
            <v>FLEXTUENTI</v>
          </cell>
          <cell r="E9194" t="str">
            <v>DESPACHO</v>
          </cell>
          <cell r="F9194" t="str">
            <v>NORMAL</v>
          </cell>
          <cell r="G9194" t="str">
            <v>FT82730</v>
          </cell>
          <cell r="H9194">
            <v>44956</v>
          </cell>
          <cell r="I9194" t="str">
            <v>ENTREGADO</v>
          </cell>
          <cell r="J9194">
            <v>44959</v>
          </cell>
          <cell r="K9194" t="str">
            <v>Majuri Condo</v>
          </cell>
          <cell r="L9194" t="str">
            <v>CHIMBACALLE  CALLE JUAN DE ALCAZAR  OE9 33  CALLE JUAN DEL VALLE</v>
          </cell>
        </row>
        <row r="9195">
          <cell r="A9195" t="str">
            <v>414838699</v>
          </cell>
          <cell r="B9195">
            <v>505628</v>
          </cell>
          <cell r="C9195" t="str">
            <v>414838699</v>
          </cell>
          <cell r="D9195" t="str">
            <v>FLEXTUENTI</v>
          </cell>
          <cell r="E9195" t="str">
            <v>DESPACHO</v>
          </cell>
          <cell r="F9195" t="str">
            <v>NORMAL</v>
          </cell>
          <cell r="G9195" t="str">
            <v>031080414838699</v>
          </cell>
          <cell r="H9195">
            <v>44956</v>
          </cell>
          <cell r="I9195" t="str">
            <v>ENTREGADO</v>
          </cell>
          <cell r="J9195">
            <v>44959</v>
          </cell>
          <cell r="K9195" t="str">
            <v>Luciano Delgado</v>
          </cell>
          <cell r="L9195" t="str">
            <v>LA LIBERTAD AVE 18 SN CALLE 45</v>
          </cell>
        </row>
        <row r="9196">
          <cell r="A9196" t="str">
            <v>414834475</v>
          </cell>
          <cell r="B9196">
            <v>505630</v>
          </cell>
          <cell r="C9196" t="str">
            <v>414834475</v>
          </cell>
          <cell r="D9196" t="str">
            <v>FLEXTUENTI</v>
          </cell>
          <cell r="E9196" t="str">
            <v>DESPACHO</v>
          </cell>
          <cell r="F9196" t="str">
            <v>DERIVADO PICK UP</v>
          </cell>
          <cell r="G9196" t="str">
            <v>031080414834475</v>
          </cell>
          <cell r="H9196">
            <v>44956</v>
          </cell>
          <cell r="I9196" t="str">
            <v>ENTREGADO</v>
          </cell>
          <cell r="J9196">
            <v>44958</v>
          </cell>
          <cell r="K9196" t="str">
            <v>Silvio Guaramag</v>
          </cell>
          <cell r="L9196" t="str">
            <v>OFICINA TRAMACO CENTRO DE DISTRIBUCION VIA A DAULE</v>
          </cell>
        </row>
        <row r="9197">
          <cell r="A9197" t="str">
            <v>414834477</v>
          </cell>
          <cell r="B9197">
            <v>505631</v>
          </cell>
          <cell r="C9197" t="str">
            <v>414834477</v>
          </cell>
          <cell r="D9197" t="str">
            <v>FLEXTUENTI</v>
          </cell>
          <cell r="E9197" t="str">
            <v>DESPACHO</v>
          </cell>
          <cell r="F9197" t="str">
            <v>NORMAL</v>
          </cell>
          <cell r="G9197" t="str">
            <v>FT82737/031080414834477</v>
          </cell>
          <cell r="H9197">
            <v>44956</v>
          </cell>
          <cell r="I9197" t="str">
            <v>DEVOLUCION_EN_PROCESO</v>
          </cell>
          <cell r="J9197">
            <v>44972</v>
          </cell>
          <cell r="K9197" t="str">
            <v>MATEO ALMACHI</v>
          </cell>
          <cell r="L9197" t="str">
            <v>RETIRA AGENCIA TRAMACO QUITUMBE</v>
          </cell>
        </row>
        <row r="9198">
          <cell r="A9198" t="str">
            <v>414834478</v>
          </cell>
          <cell r="B9198">
            <v>505632</v>
          </cell>
          <cell r="C9198" t="str">
            <v>414834478</v>
          </cell>
          <cell r="D9198" t="str">
            <v>FLEXTUENTI</v>
          </cell>
          <cell r="E9198" t="str">
            <v>DESPACHO</v>
          </cell>
          <cell r="F9198" t="str">
            <v>DERIVADO PICK UP</v>
          </cell>
          <cell r="G9198" t="str">
            <v>031080414834478</v>
          </cell>
          <cell r="H9198">
            <v>44956</v>
          </cell>
          <cell r="I9198" t="str">
            <v>ENTREGADO</v>
          </cell>
          <cell r="J9198">
            <v>44959</v>
          </cell>
          <cell r="K9198" t="str">
            <v>Angel Guaramag</v>
          </cell>
          <cell r="L9198" t="str">
            <v>OFICINA TRAMACO CENTRO DE DISTRIBUCION VIA A DAULE</v>
          </cell>
        </row>
        <row r="9199">
          <cell r="A9199" t="str">
            <v>414834495</v>
          </cell>
          <cell r="B9199">
            <v>505634</v>
          </cell>
          <cell r="C9199" t="str">
            <v>414834495</v>
          </cell>
          <cell r="D9199" t="str">
            <v>FLEXTUENTI</v>
          </cell>
          <cell r="E9199" t="str">
            <v>DESPACHO</v>
          </cell>
          <cell r="F9199" t="str">
            <v>NORMAL</v>
          </cell>
          <cell r="G9199" t="str">
            <v>FT82736</v>
          </cell>
          <cell r="H9199">
            <v>44956</v>
          </cell>
          <cell r="I9199" t="str">
            <v>ENTREGADO</v>
          </cell>
          <cell r="J9199">
            <v>44960</v>
          </cell>
          <cell r="K9199" t="str">
            <v>MARIO DANIEL HERDOIZA POZO</v>
          </cell>
          <cell r="L9199" t="str">
            <v>COTOCOLLAO  CALLE RIGOBERTO HEREDIA  Y  HUACHI Y FLAVIO ALFARO</v>
          </cell>
        </row>
        <row r="9200">
          <cell r="A9200" t="str">
            <v>414836780</v>
          </cell>
          <cell r="B9200">
            <v>505638</v>
          </cell>
          <cell r="C9200" t="str">
            <v>414836780</v>
          </cell>
          <cell r="D9200" t="str">
            <v>FLEXTUENTI</v>
          </cell>
          <cell r="E9200" t="str">
            <v>DESPACHO</v>
          </cell>
          <cell r="F9200" t="str">
            <v>DERIVADO PICK UP</v>
          </cell>
          <cell r="G9200" t="str">
            <v>031080414836780</v>
          </cell>
          <cell r="H9200">
            <v>44956</v>
          </cell>
          <cell r="I9200" t="str">
            <v>ENTREGADO</v>
          </cell>
          <cell r="J9200">
            <v>44960</v>
          </cell>
          <cell r="K9200" t="str">
            <v>JOSE VILIULFO ZAMBRANO LOOR</v>
          </cell>
          <cell r="L9200" t="str">
            <v>OFICINA TRAMACO BAHIA DE CARAQUEZ</v>
          </cell>
        </row>
        <row r="9201">
          <cell r="A9201" t="str">
            <v>414838855</v>
          </cell>
          <cell r="B9201">
            <v>505640</v>
          </cell>
          <cell r="C9201" t="str">
            <v>414838855</v>
          </cell>
          <cell r="D9201" t="str">
            <v>FLEXTUENTI</v>
          </cell>
          <cell r="E9201" t="str">
            <v>DESPACHO</v>
          </cell>
          <cell r="F9201" t="str">
            <v>NORMAL</v>
          </cell>
          <cell r="G9201" t="str">
            <v>031080414838855</v>
          </cell>
          <cell r="H9201">
            <v>44956</v>
          </cell>
          <cell r="I9201" t="str">
            <v>ENTREGADO</v>
          </cell>
          <cell r="J9201">
            <v>44965</v>
          </cell>
          <cell r="K9201" t="str">
            <v>Isabel Cedeno</v>
          </cell>
          <cell r="L9201" t="str">
            <v>SAN PLACIDO AV 1 DE DICEMBRE  SN LA MOCORITA</v>
          </cell>
        </row>
        <row r="9202">
          <cell r="A9202" t="str">
            <v>414838857</v>
          </cell>
          <cell r="B9202">
            <v>505641</v>
          </cell>
          <cell r="C9202" t="str">
            <v>414838857</v>
          </cell>
          <cell r="D9202" t="str">
            <v>FLEXTUENTI</v>
          </cell>
          <cell r="E9202" t="str">
            <v>DESPACHO</v>
          </cell>
          <cell r="F9202" t="str">
            <v>NORMAL</v>
          </cell>
          <cell r="G9202" t="str">
            <v>031080414838857</v>
          </cell>
          <cell r="H9202">
            <v>44956</v>
          </cell>
          <cell r="I9202" t="str">
            <v>ENTREGADO</v>
          </cell>
          <cell r="J9202">
            <v>44959</v>
          </cell>
          <cell r="K9202" t="str">
            <v>Danna garlenny Lucin zambrano</v>
          </cell>
          <cell r="L9202" t="str">
            <v>ELOY ALFARO   CALLE 325 SN  AVENDI 222</v>
          </cell>
        </row>
        <row r="9203">
          <cell r="A9203" t="str">
            <v>414838875</v>
          </cell>
          <cell r="B9203">
            <v>505642</v>
          </cell>
          <cell r="C9203" t="str">
            <v>414838875</v>
          </cell>
          <cell r="D9203" t="str">
            <v>FLEXTUENTI</v>
          </cell>
          <cell r="E9203" t="str">
            <v>DESPACHO</v>
          </cell>
          <cell r="F9203" t="str">
            <v>NORMAL</v>
          </cell>
          <cell r="G9203" t="str">
            <v>031080414838875</v>
          </cell>
          <cell r="H9203">
            <v>44956</v>
          </cell>
          <cell r="I9203" t="str">
            <v>ENTREGADO</v>
          </cell>
          <cell r="J9203">
            <v>44958</v>
          </cell>
          <cell r="K9203" t="str">
            <v>Josue Chavez</v>
          </cell>
          <cell r="L9203" t="str">
            <v>VELASCO AURELIO MOSQUERA SN  OTTO AROSEMENA GOMEZ</v>
          </cell>
        </row>
        <row r="9204">
          <cell r="A9204" t="str">
            <v>414839010</v>
          </cell>
          <cell r="B9204">
            <v>505644</v>
          </cell>
          <cell r="C9204" t="str">
            <v>414839010</v>
          </cell>
          <cell r="D9204" t="str">
            <v>FLEXTUENTI</v>
          </cell>
          <cell r="E9204" t="str">
            <v>DESPACHO</v>
          </cell>
          <cell r="F9204" t="str">
            <v>NORMAL</v>
          </cell>
          <cell r="G9204" t="str">
            <v>031080414839010</v>
          </cell>
          <cell r="H9204">
            <v>44956</v>
          </cell>
          <cell r="I9204" t="str">
            <v>ENTREGADO</v>
          </cell>
          <cell r="J9204">
            <v>44960</v>
          </cell>
          <cell r="K9204" t="str">
            <v>Andres Chiquito</v>
          </cell>
          <cell r="L9204" t="str">
            <v>PUERTO LOPEZ  CALLE F SN CALLE 7</v>
          </cell>
        </row>
        <row r="9205">
          <cell r="A9205" t="str">
            <v>414839467</v>
          </cell>
          <cell r="B9205">
            <v>505652</v>
          </cell>
          <cell r="C9205" t="str">
            <v>414839467</v>
          </cell>
          <cell r="D9205" t="str">
            <v>FLEXTUENTI</v>
          </cell>
          <cell r="E9205" t="str">
            <v>DESPACHO</v>
          </cell>
          <cell r="F9205" t="str">
            <v>NORMAL</v>
          </cell>
          <cell r="G9205" t="str">
            <v>031080414839467</v>
          </cell>
          <cell r="H9205">
            <v>44956</v>
          </cell>
          <cell r="I9205" t="str">
            <v>ENTREGADO</v>
          </cell>
          <cell r="J9205">
            <v>44958</v>
          </cell>
          <cell r="K9205" t="str">
            <v>Ruben Ruiz</v>
          </cell>
          <cell r="L9205" t="str">
            <v>CUMANDA CALLE MATEO MAQUISACA  SN ELOY ALFARO</v>
          </cell>
        </row>
        <row r="9206">
          <cell r="A9206" t="str">
            <v>414839587</v>
          </cell>
          <cell r="B9206">
            <v>505653</v>
          </cell>
          <cell r="C9206" t="str">
            <v>414839587</v>
          </cell>
          <cell r="D9206" t="str">
            <v>FLEXTUENTI</v>
          </cell>
          <cell r="E9206" t="str">
            <v>DESPACHO</v>
          </cell>
          <cell r="F9206" t="str">
            <v>NORMAL</v>
          </cell>
          <cell r="G9206" t="str">
            <v>031080414839587</v>
          </cell>
          <cell r="H9206">
            <v>44956</v>
          </cell>
          <cell r="I9206" t="str">
            <v>ENTREGADO</v>
          </cell>
          <cell r="J9206">
            <v>44958</v>
          </cell>
          <cell r="K9206" t="str">
            <v>Narcisa Velez</v>
          </cell>
          <cell r="L9206" t="str">
            <v>CRUCITA  CALLE 48    SN AV LAS VEGAS</v>
          </cell>
        </row>
        <row r="9207">
          <cell r="A9207" t="str">
            <v>414839600</v>
          </cell>
          <cell r="B9207">
            <v>505656</v>
          </cell>
          <cell r="C9207" t="str">
            <v>414839600</v>
          </cell>
          <cell r="D9207" t="str">
            <v>FLEXTUENTI</v>
          </cell>
          <cell r="E9207" t="str">
            <v>DESPACHO</v>
          </cell>
          <cell r="F9207" t="str">
            <v>NORMAL</v>
          </cell>
          <cell r="G9207" t="str">
            <v>031080414839600</v>
          </cell>
          <cell r="H9207">
            <v>44956</v>
          </cell>
          <cell r="I9207" t="str">
            <v>ENTREGADO</v>
          </cell>
          <cell r="J9207">
            <v>44958</v>
          </cell>
          <cell r="K9207" t="str">
            <v>Mirian Alvarez pachay</v>
          </cell>
          <cell r="L9207" t="str">
            <v>ELOY ALFARO CIUDADELA AURORA  MZ H  VILLA 26  CALLE RIO CHONE  Y  VIA MANTA MONTECRISTI</v>
          </cell>
        </row>
        <row r="9208">
          <cell r="A9208" t="str">
            <v>414839636</v>
          </cell>
          <cell r="B9208">
            <v>505657</v>
          </cell>
          <cell r="C9208" t="str">
            <v>414839636</v>
          </cell>
          <cell r="D9208" t="str">
            <v>FLEXTUENTI</v>
          </cell>
          <cell r="E9208" t="str">
            <v>DESPACHO</v>
          </cell>
          <cell r="F9208" t="str">
            <v>NORMAL</v>
          </cell>
          <cell r="G9208" t="str">
            <v>031080414839636</v>
          </cell>
          <cell r="H9208">
            <v>44956</v>
          </cell>
          <cell r="I9208" t="str">
            <v>ENTREGADO</v>
          </cell>
          <cell r="J9208">
            <v>44958</v>
          </cell>
          <cell r="K9208" t="str">
            <v>Maria Gloria Morales Cocha</v>
          </cell>
          <cell r="L9208" t="str">
            <v>IZAMBA  JOAQUIN VASCONES  SN  ALFREDO COLOMA</v>
          </cell>
        </row>
        <row r="9209">
          <cell r="A9209" t="str">
            <v>414839772</v>
          </cell>
          <cell r="B9209">
            <v>505660</v>
          </cell>
          <cell r="C9209" t="str">
            <v>414839772</v>
          </cell>
          <cell r="D9209" t="str">
            <v>FLEXTUENTI</v>
          </cell>
          <cell r="E9209" t="str">
            <v>DESPACHO</v>
          </cell>
          <cell r="F9209" t="str">
            <v>NORMAL</v>
          </cell>
          <cell r="G9209" t="str">
            <v>031080414839772</v>
          </cell>
          <cell r="H9209">
            <v>44956</v>
          </cell>
          <cell r="I9209" t="str">
            <v>ENTREGADO</v>
          </cell>
          <cell r="J9209">
            <v>44960</v>
          </cell>
          <cell r="K9209" t="str">
            <v>Danilo Bayas</v>
          </cell>
          <cell r="L9209" t="str">
            <v>GABRIEL IGNACIO VEINTIMILLA CIUDADELA AMBORMINA  SN  VIA GUARANDA</v>
          </cell>
        </row>
        <row r="9210">
          <cell r="A9210" t="str">
            <v>414834004</v>
          </cell>
          <cell r="B9210">
            <v>505567</v>
          </cell>
          <cell r="C9210" t="str">
            <v>414834004</v>
          </cell>
          <cell r="D9210" t="str">
            <v>FLEXTUENTI</v>
          </cell>
          <cell r="E9210" t="str">
            <v>DESPACHO</v>
          </cell>
          <cell r="F9210" t="str">
            <v>NORMAL</v>
          </cell>
          <cell r="G9210" t="str">
            <v>031080414834004</v>
          </cell>
          <cell r="H9210">
            <v>44956</v>
          </cell>
          <cell r="I9210" t="str">
            <v>ENTREGADO</v>
          </cell>
          <cell r="J9210">
            <v>44958</v>
          </cell>
          <cell r="K9210" t="str">
            <v>Gilo Alonso Freire Rosillo</v>
          </cell>
          <cell r="L9210" t="str">
            <v>MALDONADO  CALLE RIVERA  SN CALLE C 13</v>
          </cell>
        </row>
        <row r="9211">
          <cell r="A9211" t="str">
            <v>414834100</v>
          </cell>
          <cell r="B9211">
            <v>505570</v>
          </cell>
          <cell r="C9211" t="str">
            <v>414834100</v>
          </cell>
          <cell r="D9211" t="str">
            <v>FLEXTUENTI</v>
          </cell>
          <cell r="E9211" t="str">
            <v>DESPACHO</v>
          </cell>
          <cell r="F9211" t="str">
            <v>DERIVADO PICK UP</v>
          </cell>
          <cell r="G9211" t="str">
            <v>031080414834100</v>
          </cell>
          <cell r="H9211">
            <v>44956</v>
          </cell>
          <cell r="I9211" t="str">
            <v>ENTREGADO</v>
          </cell>
          <cell r="J9211">
            <v>44958</v>
          </cell>
          <cell r="K9211" t="str">
            <v>Jovanna arelis Alvarado valencia</v>
          </cell>
          <cell r="L9211" t="str">
            <v>OFICINA TRAMACO SAN MARINO</v>
          </cell>
        </row>
        <row r="9212">
          <cell r="A9212" t="str">
            <v>414837096</v>
          </cell>
          <cell r="B9212">
            <v>505571</v>
          </cell>
          <cell r="C9212" t="str">
            <v>414837096</v>
          </cell>
          <cell r="D9212" t="str">
            <v>FLEXTUENTI</v>
          </cell>
          <cell r="E9212" t="str">
            <v>DESPACHO</v>
          </cell>
          <cell r="F9212" t="str">
            <v>DERIVADO PICK UP</v>
          </cell>
          <cell r="G9212" t="str">
            <v>031080414837096</v>
          </cell>
          <cell r="H9212">
            <v>44956</v>
          </cell>
          <cell r="I9212" t="str">
            <v>ENTREGADO</v>
          </cell>
          <cell r="J9212">
            <v>44959</v>
          </cell>
          <cell r="K9212" t="str">
            <v>Virginia Raquel Granda Rosado</v>
          </cell>
          <cell r="L9212" t="str">
            <v>OFICINA TRAMACO SAN MARINO</v>
          </cell>
        </row>
        <row r="9213">
          <cell r="A9213" t="str">
            <v>414837414</v>
          </cell>
          <cell r="B9213">
            <v>505576</v>
          </cell>
          <cell r="C9213" t="str">
            <v>414837414</v>
          </cell>
          <cell r="D9213" t="str">
            <v>FLEXTUENTI</v>
          </cell>
          <cell r="E9213" t="str">
            <v>DESPACHO</v>
          </cell>
          <cell r="F9213" t="str">
            <v>NORMAL</v>
          </cell>
          <cell r="G9213" t="str">
            <v>FT82771</v>
          </cell>
          <cell r="H9213">
            <v>44956</v>
          </cell>
          <cell r="I9213" t="str">
            <v>ENTREGADO</v>
          </cell>
          <cell r="J9213">
            <v>44958</v>
          </cell>
          <cell r="K9213" t="str">
            <v>Gloria Esmeralda Rizzo Lacerna</v>
          </cell>
          <cell r="L9213" t="str">
            <v>XIMENA  LOS RIOS  MANZANA 15 VILLA 6  ARTURO SERRANO</v>
          </cell>
        </row>
        <row r="9214">
          <cell r="A9214" t="str">
            <v>414837550</v>
          </cell>
          <cell r="B9214">
            <v>505581</v>
          </cell>
          <cell r="C9214" t="str">
            <v>414837550</v>
          </cell>
          <cell r="D9214" t="str">
            <v>FLEXTUENTI</v>
          </cell>
          <cell r="E9214" t="str">
            <v>DESPACHO</v>
          </cell>
          <cell r="F9214" t="str">
            <v>NORMAL</v>
          </cell>
          <cell r="G9214" t="str">
            <v>FT82769</v>
          </cell>
          <cell r="H9214">
            <v>44956</v>
          </cell>
          <cell r="I9214" t="str">
            <v>ENTREGADO</v>
          </cell>
          <cell r="J9214">
            <v>44958</v>
          </cell>
          <cell r="K9214" t="str">
            <v>cristina  jazmin suarez loor</v>
          </cell>
          <cell r="L9214" t="str">
            <v>FEBRES CORDERO  CALLEJON 18  SN  CALLE EL ORO</v>
          </cell>
        </row>
        <row r="9215">
          <cell r="A9215" t="str">
            <v>414834079</v>
          </cell>
          <cell r="B9215">
            <v>505588</v>
          </cell>
          <cell r="C9215" t="str">
            <v>414834079</v>
          </cell>
          <cell r="D9215" t="str">
            <v>FLEXTUENTI</v>
          </cell>
          <cell r="E9215" t="str">
            <v>DESPACHO</v>
          </cell>
          <cell r="F9215" t="str">
            <v>DERIVADO PICK UP</v>
          </cell>
          <cell r="G9215" t="str">
            <v>031080414834079</v>
          </cell>
          <cell r="H9215">
            <v>44956</v>
          </cell>
          <cell r="I9215" t="str">
            <v>ENTREGADO</v>
          </cell>
          <cell r="J9215">
            <v>44958</v>
          </cell>
          <cell r="K9215" t="str">
            <v>Saray Cardenas</v>
          </cell>
          <cell r="L9215" t="str">
            <v>OFICINA TRAMACO MANTA CENTRO DE DISTRIBUCION</v>
          </cell>
        </row>
        <row r="9216">
          <cell r="A9216" t="str">
            <v>414834110</v>
          </cell>
          <cell r="B9216">
            <v>505589</v>
          </cell>
          <cell r="C9216" t="str">
            <v>414834110</v>
          </cell>
          <cell r="D9216" t="str">
            <v>FLEXTUENTI</v>
          </cell>
          <cell r="E9216" t="str">
            <v>DESPACHO</v>
          </cell>
          <cell r="F9216" t="str">
            <v>NORMAL</v>
          </cell>
          <cell r="G9216" t="str">
            <v>FT82745</v>
          </cell>
          <cell r="H9216">
            <v>44956</v>
          </cell>
          <cell r="I9216" t="str">
            <v>ENTREGADO</v>
          </cell>
          <cell r="J9216">
            <v>44958</v>
          </cell>
          <cell r="K9216" t="str">
            <v>Miguel Ramirez</v>
          </cell>
          <cell r="L9216" t="str">
            <v>CALDERON  VIREGEN DEL CARMEN SN LINARES</v>
          </cell>
        </row>
        <row r="9217">
          <cell r="A9217" t="str">
            <v>414834217</v>
          </cell>
          <cell r="B9217">
            <v>505594</v>
          </cell>
          <cell r="C9217" t="str">
            <v>414834217</v>
          </cell>
          <cell r="D9217" t="str">
            <v>FLEXTUENTI</v>
          </cell>
          <cell r="E9217" t="str">
            <v>DESPACHO</v>
          </cell>
          <cell r="F9217" t="str">
            <v>NORMAL</v>
          </cell>
          <cell r="G9217" t="str">
            <v>031080414834217</v>
          </cell>
          <cell r="H9217">
            <v>44956</v>
          </cell>
          <cell r="I9217" t="str">
            <v>ENTREGADO</v>
          </cell>
          <cell r="J9217">
            <v>44958</v>
          </cell>
          <cell r="K9217" t="str">
            <v>Johan Vera</v>
          </cell>
          <cell r="L9217" t="str">
            <v>SAN JUAN (LR) VIA E25 O PANAMERICANA  SN  CALLE ROCAFUERTE</v>
          </cell>
        </row>
        <row r="9218">
          <cell r="A9218" t="str">
            <v>414834253</v>
          </cell>
          <cell r="B9218">
            <v>505596</v>
          </cell>
          <cell r="C9218" t="str">
            <v>414834253</v>
          </cell>
          <cell r="D9218" t="str">
            <v>FLEXTUENTI</v>
          </cell>
          <cell r="E9218" t="str">
            <v>DESPACHO</v>
          </cell>
          <cell r="F9218" t="str">
            <v>NORMAL</v>
          </cell>
          <cell r="G9218" t="str">
            <v>031080414834253</v>
          </cell>
          <cell r="H9218">
            <v>44956</v>
          </cell>
          <cell r="I9218" t="str">
            <v>ENTREGADO</v>
          </cell>
          <cell r="J9218">
            <v>44958</v>
          </cell>
          <cell r="K9218" t="str">
            <v>Kassandra Guerrero</v>
          </cell>
          <cell r="L9218" t="str">
            <v>JARAMIJO CALLE 8  SN  C  O</v>
          </cell>
        </row>
        <row r="9219">
          <cell r="A9219" t="str">
            <v>414834284</v>
          </cell>
          <cell r="B9219">
            <v>505598</v>
          </cell>
          <cell r="C9219" t="str">
            <v>414834284</v>
          </cell>
          <cell r="D9219" t="str">
            <v>FLEXTUENTI</v>
          </cell>
          <cell r="E9219" t="str">
            <v>DESPACHO</v>
          </cell>
          <cell r="F9219" t="str">
            <v>NORMAL</v>
          </cell>
          <cell r="G9219" t="str">
            <v>031080414834284</v>
          </cell>
          <cell r="H9219">
            <v>44956</v>
          </cell>
          <cell r="I9219" t="str">
            <v>ENTREGADO</v>
          </cell>
          <cell r="J9219">
            <v>44958</v>
          </cell>
          <cell r="K9219" t="str">
            <v>Vanessa del Cisne Yaguachi Cuenca</v>
          </cell>
          <cell r="L9219" t="str">
            <v>PUERTO BOLIVAR   CALLE   20AVA OESTE SN AV 10MA B SUR</v>
          </cell>
        </row>
        <row r="9220">
          <cell r="A9220" t="str">
            <v>414834356</v>
          </cell>
          <cell r="B9220">
            <v>505603</v>
          </cell>
          <cell r="C9220" t="str">
            <v>414834356</v>
          </cell>
          <cell r="D9220" t="str">
            <v>FLEXTUENTI</v>
          </cell>
          <cell r="E9220" t="str">
            <v>DESPACHO</v>
          </cell>
          <cell r="F9220" t="str">
            <v>NORMAL</v>
          </cell>
          <cell r="G9220" t="str">
            <v>FT82739</v>
          </cell>
          <cell r="H9220">
            <v>44956</v>
          </cell>
          <cell r="I9220" t="str">
            <v>ENTREGADO</v>
          </cell>
          <cell r="J9220">
            <v>44958</v>
          </cell>
          <cell r="K9220" t="str">
            <v>Dayana Dominguez</v>
          </cell>
          <cell r="L9220" t="str">
            <v>SOLANDA  BORBON S28 129 OE 2D</v>
          </cell>
        </row>
        <row r="9221">
          <cell r="A9221" t="str">
            <v>414834445</v>
          </cell>
          <cell r="B9221">
            <v>505609</v>
          </cell>
          <cell r="C9221" t="str">
            <v>414834445</v>
          </cell>
          <cell r="D9221" t="str">
            <v>FLEXTUENTI</v>
          </cell>
          <cell r="E9221" t="str">
            <v>DESPACHO</v>
          </cell>
          <cell r="F9221" t="str">
            <v>NORMAL</v>
          </cell>
          <cell r="G9221" t="str">
            <v>031080414834445</v>
          </cell>
          <cell r="H9221">
            <v>44956</v>
          </cell>
          <cell r="I9221" t="str">
            <v>DEVOLUCION_EN_PROCESO</v>
          </cell>
          <cell r="J9221">
            <v>44971</v>
          </cell>
          <cell r="K9221" t="str">
            <v>DIEGO CANDO</v>
          </cell>
          <cell r="L9221" t="str">
            <v>SHELL   AV SAN JOSE SHELL  SN  CALLE CANELOS</v>
          </cell>
        </row>
        <row r="9222">
          <cell r="A9222" t="str">
            <v>414834476</v>
          </cell>
          <cell r="B9222">
            <v>505611</v>
          </cell>
          <cell r="C9222" t="str">
            <v>414834476</v>
          </cell>
          <cell r="D9222" t="str">
            <v>FLEXTUENTI</v>
          </cell>
          <cell r="E9222" t="str">
            <v>DESPACHO</v>
          </cell>
          <cell r="F9222" t="str">
            <v>NORMAL</v>
          </cell>
          <cell r="G9222" t="str">
            <v>FT82773</v>
          </cell>
          <cell r="H9222">
            <v>44956</v>
          </cell>
          <cell r="I9222" t="str">
            <v>ENTREGADO</v>
          </cell>
          <cell r="J9222">
            <v>44958</v>
          </cell>
          <cell r="K9222" t="str">
            <v>Rafael Ponce ordonez</v>
          </cell>
          <cell r="L9222" t="str">
            <v>XIMENA   CALLE TERCER PASAJE 14  MZ 232  SL25 6TO  PASAJE 51 D</v>
          </cell>
        </row>
        <row r="9223">
          <cell r="A9223" t="str">
            <v>414833874</v>
          </cell>
          <cell r="B9223">
            <v>505560</v>
          </cell>
          <cell r="C9223" t="str">
            <v>414833874</v>
          </cell>
          <cell r="D9223" t="str">
            <v>FLEXTUENTI</v>
          </cell>
          <cell r="E9223" t="str">
            <v>DESPACHO</v>
          </cell>
          <cell r="F9223" t="str">
            <v>NORMAL</v>
          </cell>
          <cell r="G9223" t="str">
            <v>031080414833874</v>
          </cell>
          <cell r="H9223">
            <v>44956</v>
          </cell>
          <cell r="I9223" t="str">
            <v>ENTREGADO</v>
          </cell>
          <cell r="J9223">
            <v>44960</v>
          </cell>
          <cell r="K9223" t="str">
            <v>Diego Bonilla</v>
          </cell>
          <cell r="L9223" t="str">
            <v>TARQUI CALLE S2  MZ 5 V48 AV V13</v>
          </cell>
        </row>
        <row r="9224">
          <cell r="A9224" t="str">
            <v>414833897</v>
          </cell>
          <cell r="B9224">
            <v>505561</v>
          </cell>
          <cell r="C9224" t="str">
            <v>414833897</v>
          </cell>
          <cell r="D9224" t="str">
            <v>FLEXTUENTI</v>
          </cell>
          <cell r="E9224" t="str">
            <v>DESPACHO</v>
          </cell>
          <cell r="F9224" t="str">
            <v>NORMAL</v>
          </cell>
          <cell r="G9224" t="str">
            <v>031080414833897</v>
          </cell>
          <cell r="H9224">
            <v>44956</v>
          </cell>
          <cell r="I9224" t="str">
            <v>ENTREGADO</v>
          </cell>
          <cell r="J9224">
            <v>44958</v>
          </cell>
          <cell r="K9224" t="str">
            <v>Merly Pazmino</v>
          </cell>
          <cell r="L9224" t="str">
            <v>BELLAVISTA  AV JOFFRE LIMA VILLA 16  CEREZO</v>
          </cell>
        </row>
        <row r="9225">
          <cell r="A9225" t="str">
            <v>414833936</v>
          </cell>
          <cell r="B9225">
            <v>505563</v>
          </cell>
          <cell r="C9225" t="str">
            <v>414833936</v>
          </cell>
          <cell r="D9225" t="str">
            <v>FLEXTUENTI</v>
          </cell>
          <cell r="E9225" t="str">
            <v>DESPACHO</v>
          </cell>
          <cell r="F9225" t="str">
            <v>NORMAL</v>
          </cell>
          <cell r="G9225" t="str">
            <v>031080414833936</v>
          </cell>
          <cell r="H9225">
            <v>44956</v>
          </cell>
          <cell r="I9225" t="str">
            <v>ENTREGADO</v>
          </cell>
          <cell r="J9225">
            <v>44958</v>
          </cell>
          <cell r="K9225" t="str">
            <v>Maria Lizbeth Perez Erazo</v>
          </cell>
          <cell r="L9225" t="str">
            <v>SAN JOSE DE CHIMBO DR GUSTAVO SALTOS SN  GARCIA MORENO</v>
          </cell>
        </row>
        <row r="9226">
          <cell r="A9226" t="str">
            <v>TK-7985</v>
          </cell>
          <cell r="B9226">
            <v>505533</v>
          </cell>
          <cell r="C9226" t="str">
            <v>TK-7985</v>
          </cell>
          <cell r="D9226" t="str">
            <v>MDELIVERY</v>
          </cell>
          <cell r="E9226" t="str">
            <v>DESPACHO</v>
          </cell>
          <cell r="F9226" t="str">
            <v>EXPRESS</v>
          </cell>
          <cell r="G9226" t="str">
            <v>GRV7985</v>
          </cell>
          <cell r="H9226">
            <v>44953</v>
          </cell>
          <cell r="I9226" t="str">
            <v>ENTREGADO</v>
          </cell>
          <cell r="J9226">
            <v>44964</v>
          </cell>
          <cell r="K9226" t="str">
            <v>OTECEL</v>
          </cell>
          <cell r="L9226" t="str">
            <v>AVDA SIMON BOLIVAR Y VIA NAYON CONJUNTO CORPORATIVO EKOPARK TORRE 3 TELEFONICA</v>
          </cell>
        </row>
        <row r="9227">
          <cell r="A9227" t="str">
            <v>TK-7986</v>
          </cell>
          <cell r="B9227">
            <v>505534</v>
          </cell>
          <cell r="C9227" t="str">
            <v>TK-7986</v>
          </cell>
          <cell r="D9227" t="str">
            <v>MDELIVERY</v>
          </cell>
          <cell r="E9227" t="str">
            <v>DESPACHO</v>
          </cell>
          <cell r="F9227" t="str">
            <v>EXPRESS</v>
          </cell>
          <cell r="G9227" t="str">
            <v>GRV7986</v>
          </cell>
          <cell r="H9227">
            <v>44953</v>
          </cell>
          <cell r="I9227" t="str">
            <v>ENTREGADO</v>
          </cell>
          <cell r="J9227">
            <v>44964</v>
          </cell>
          <cell r="K9227" t="str">
            <v>OTECEL</v>
          </cell>
          <cell r="L9227" t="str">
            <v>AVDA SIMON BOLIVAR Y VIA NAYON CONJUNTO CORPORATIVO EKOPARK TORRE 3 TELEFONICA</v>
          </cell>
        </row>
        <row r="9228">
          <cell r="A9228" t="str">
            <v>TK-7987</v>
          </cell>
          <cell r="B9228">
            <v>505535</v>
          </cell>
          <cell r="C9228" t="str">
            <v>TK-7987</v>
          </cell>
          <cell r="D9228" t="str">
            <v>MDELIVERY</v>
          </cell>
          <cell r="E9228" t="str">
            <v>DESPACHO</v>
          </cell>
          <cell r="F9228" t="str">
            <v>EXPRESS</v>
          </cell>
          <cell r="G9228" t="str">
            <v>GRV7987</v>
          </cell>
          <cell r="H9228">
            <v>44953</v>
          </cell>
          <cell r="I9228" t="str">
            <v>ENTREGADO</v>
          </cell>
          <cell r="J9228">
            <v>44964</v>
          </cell>
          <cell r="K9228" t="str">
            <v>OTECEL</v>
          </cell>
          <cell r="L9228" t="str">
            <v>AVDA SIMON BOLIVAR Y VIA NAYON CONJUNTO CORPORATIVO EKOPARK TORRE 3 TELEFONICA</v>
          </cell>
        </row>
        <row r="9229">
          <cell r="A9229" t="str">
            <v>TK-7989</v>
          </cell>
          <cell r="B9229">
            <v>505536</v>
          </cell>
          <cell r="C9229" t="str">
            <v>TK-7989</v>
          </cell>
          <cell r="D9229" t="str">
            <v>MDELIVERY</v>
          </cell>
          <cell r="E9229" t="str">
            <v>DESPACHO</v>
          </cell>
          <cell r="F9229" t="str">
            <v>EXPRESS</v>
          </cell>
          <cell r="G9229" t="str">
            <v>GRV7989</v>
          </cell>
          <cell r="H9229">
            <v>44953</v>
          </cell>
          <cell r="I9229" t="str">
            <v>ENTREGADO</v>
          </cell>
          <cell r="J9229">
            <v>44964</v>
          </cell>
          <cell r="K9229" t="str">
            <v>OTECEL</v>
          </cell>
          <cell r="L9229" t="str">
            <v>AVDA SIMON BOLIVAR Y VIA NAYON CONJUNTO CORPORATIVO EKOPARK TORRE 3 TELEFONICA</v>
          </cell>
        </row>
        <row r="9230">
          <cell r="A9230" t="str">
            <v>TK-7990</v>
          </cell>
          <cell r="B9230">
            <v>505537</v>
          </cell>
          <cell r="C9230" t="str">
            <v>TK-7990</v>
          </cell>
          <cell r="D9230" t="str">
            <v>MDELIVERY</v>
          </cell>
          <cell r="E9230" t="str">
            <v>DESPACHO</v>
          </cell>
          <cell r="F9230" t="str">
            <v>EXPRESS</v>
          </cell>
          <cell r="G9230" t="str">
            <v>GRV7990</v>
          </cell>
          <cell r="H9230">
            <v>44953</v>
          </cell>
          <cell r="I9230" t="str">
            <v>ENTREGADO</v>
          </cell>
          <cell r="J9230">
            <v>44964</v>
          </cell>
          <cell r="K9230" t="str">
            <v>OTECEL</v>
          </cell>
          <cell r="L9230" t="str">
            <v>AVDA SIMON BOLIVAR Y VIA NAYON CONJUNTO CORPORATIVO EKOPARK TORRE 3 TELEFONICA</v>
          </cell>
        </row>
        <row r="9231">
          <cell r="A9231" t="str">
            <v>TK-7991</v>
          </cell>
          <cell r="B9231">
            <v>505538</v>
          </cell>
          <cell r="C9231" t="str">
            <v>TK-7991</v>
          </cell>
          <cell r="D9231" t="str">
            <v>MDELIVERY</v>
          </cell>
          <cell r="E9231" t="str">
            <v>DESPACHO</v>
          </cell>
          <cell r="F9231" t="str">
            <v>EXPRESS</v>
          </cell>
          <cell r="G9231" t="str">
            <v>GRV7991</v>
          </cell>
          <cell r="H9231">
            <v>44953</v>
          </cell>
          <cell r="I9231" t="str">
            <v>ENTREGADO</v>
          </cell>
          <cell r="J9231">
            <v>44964</v>
          </cell>
          <cell r="K9231" t="str">
            <v>OTECEL</v>
          </cell>
          <cell r="L9231" t="str">
            <v>AVDA SIMON BOLIVAR Y VIA NAYON CONJUNTO CORPORATIVO EKOPARK TORRE 3 TELEFONICA</v>
          </cell>
        </row>
        <row r="9232">
          <cell r="A9232" t="str">
            <v>TK-7993</v>
          </cell>
          <cell r="B9232">
            <v>505539</v>
          </cell>
          <cell r="C9232" t="str">
            <v>TK-7993</v>
          </cell>
          <cell r="D9232" t="str">
            <v>MDELIVERY</v>
          </cell>
          <cell r="E9232" t="str">
            <v>DESPACHO</v>
          </cell>
          <cell r="F9232" t="str">
            <v>EXPRESS</v>
          </cell>
          <cell r="G9232" t="str">
            <v>GRV7993</v>
          </cell>
          <cell r="H9232">
            <v>44953</v>
          </cell>
          <cell r="I9232" t="str">
            <v>ENTREGADO</v>
          </cell>
          <cell r="J9232">
            <v>44964</v>
          </cell>
          <cell r="K9232" t="str">
            <v>OTECEL</v>
          </cell>
          <cell r="L9232" t="str">
            <v>AVDA SIMON BOLIVAR Y VIA NAYON CONJUNTO CORPORATIVO EKOPARK TORRE 3 TELEFONICA</v>
          </cell>
        </row>
        <row r="9233">
          <cell r="A9233" t="str">
            <v>TK-7994</v>
          </cell>
          <cell r="B9233">
            <v>505540</v>
          </cell>
          <cell r="C9233" t="str">
            <v>TK-7994</v>
          </cell>
          <cell r="D9233" t="str">
            <v>MDELIVERY</v>
          </cell>
          <cell r="E9233" t="str">
            <v>DESPACHO</v>
          </cell>
          <cell r="F9233" t="str">
            <v>EXPRESS</v>
          </cell>
          <cell r="G9233" t="str">
            <v>GRV7994</v>
          </cell>
          <cell r="H9233">
            <v>44953</v>
          </cell>
          <cell r="I9233" t="str">
            <v>ENTREGADO</v>
          </cell>
          <cell r="J9233">
            <v>44964</v>
          </cell>
          <cell r="K9233" t="str">
            <v>OTECEL</v>
          </cell>
          <cell r="L9233" t="str">
            <v>AVDA SIMON BOLIVAR Y VIA NAYON CONJUNTO CORPORATIVO EKOPARK TORRE 3 TELEFONICA</v>
          </cell>
        </row>
        <row r="9234">
          <cell r="A9234" t="str">
            <v>TK-7995</v>
          </cell>
          <cell r="B9234">
            <v>505541</v>
          </cell>
          <cell r="C9234" t="str">
            <v>TK-7995</v>
          </cell>
          <cell r="D9234" t="str">
            <v>MDELIVERY</v>
          </cell>
          <cell r="E9234" t="str">
            <v>DESPACHO</v>
          </cell>
          <cell r="F9234" t="str">
            <v>EXPRESS</v>
          </cell>
          <cell r="G9234" t="str">
            <v>GRV7995</v>
          </cell>
          <cell r="H9234">
            <v>44953</v>
          </cell>
          <cell r="I9234" t="str">
            <v>ENTREGADO</v>
          </cell>
          <cell r="J9234">
            <v>44964</v>
          </cell>
          <cell r="K9234" t="str">
            <v>OTECEL</v>
          </cell>
          <cell r="L9234" t="str">
            <v>AVDA SIMON BOLIVAR Y VIA NAYON CONJUNTO CORPORATIVO EKOPARK TORRE 3 TELEFONICA</v>
          </cell>
        </row>
        <row r="9235">
          <cell r="A9235" t="str">
            <v>TK-7996</v>
          </cell>
          <cell r="B9235">
            <v>505542</v>
          </cell>
          <cell r="C9235" t="str">
            <v>TK-7996</v>
          </cell>
          <cell r="D9235" t="str">
            <v>MDELIVERY</v>
          </cell>
          <cell r="E9235" t="str">
            <v>DESPACHO</v>
          </cell>
          <cell r="F9235" t="str">
            <v>EXPRESS</v>
          </cell>
          <cell r="G9235" t="str">
            <v>GRV7996</v>
          </cell>
          <cell r="H9235">
            <v>44953</v>
          </cell>
          <cell r="I9235" t="str">
            <v>ENTREGADO</v>
          </cell>
          <cell r="J9235">
            <v>44964</v>
          </cell>
          <cell r="K9235" t="str">
            <v>OTECEL</v>
          </cell>
          <cell r="L9235" t="str">
            <v>AVDA SIMON BOLIVAR Y VIA NAYON CONJUNTO CORPORATIVO EKOPARK TORRE 3 TELEFONICA</v>
          </cell>
        </row>
        <row r="9236">
          <cell r="A9236" t="str">
            <v>TK-7997</v>
          </cell>
          <cell r="B9236">
            <v>505543</v>
          </cell>
          <cell r="C9236" t="str">
            <v>TK-7997</v>
          </cell>
          <cell r="D9236" t="str">
            <v>MDELIVERY</v>
          </cell>
          <cell r="E9236" t="str">
            <v>DESPACHO</v>
          </cell>
          <cell r="F9236" t="str">
            <v>EXPRESS</v>
          </cell>
          <cell r="G9236" t="str">
            <v>GRV7997</v>
          </cell>
          <cell r="H9236">
            <v>44953</v>
          </cell>
          <cell r="I9236" t="str">
            <v>ENTREGADO</v>
          </cell>
          <cell r="J9236">
            <v>44964</v>
          </cell>
          <cell r="K9236" t="str">
            <v>OTECEL</v>
          </cell>
          <cell r="L9236" t="str">
            <v>AVDA SIMON BOLIVAR Y VIA NAYON CONJUNTO CORPORATIVO EKOPARK TORRE 3 TELEFONICA</v>
          </cell>
        </row>
        <row r="9237">
          <cell r="A9237" t="str">
            <v>TK-7998</v>
          </cell>
          <cell r="B9237">
            <v>505544</v>
          </cell>
          <cell r="C9237" t="str">
            <v>TK-7998</v>
          </cell>
          <cell r="D9237" t="str">
            <v>MDELIVERY</v>
          </cell>
          <cell r="E9237" t="str">
            <v>DESPACHO</v>
          </cell>
          <cell r="F9237" t="str">
            <v>EXPRESS</v>
          </cell>
          <cell r="G9237" t="str">
            <v>GRV7998</v>
          </cell>
          <cell r="H9237">
            <v>44953</v>
          </cell>
          <cell r="I9237" t="str">
            <v>ENTREGADO</v>
          </cell>
          <cell r="J9237">
            <v>44964</v>
          </cell>
          <cell r="K9237" t="str">
            <v>OTECEL</v>
          </cell>
          <cell r="L9237" t="str">
            <v>AVDA SIMON BOLIVAR Y VIA NAYON CONJUNTO CORPORATIVO EKOPARK TORRE 3 TELEFONICA</v>
          </cell>
        </row>
        <row r="9238">
          <cell r="A9238" t="str">
            <v>TK-7999</v>
          </cell>
          <cell r="B9238">
            <v>505545</v>
          </cell>
          <cell r="C9238" t="str">
            <v>TK-7999</v>
          </cell>
          <cell r="D9238" t="str">
            <v>MDELIVERY</v>
          </cell>
          <cell r="E9238" t="str">
            <v>DESPACHO</v>
          </cell>
          <cell r="F9238" t="str">
            <v>EXPRESS</v>
          </cell>
          <cell r="G9238" t="str">
            <v>GRV7999</v>
          </cell>
          <cell r="H9238">
            <v>44953</v>
          </cell>
          <cell r="I9238" t="str">
            <v>ENTREGADO</v>
          </cell>
          <cell r="J9238">
            <v>44964</v>
          </cell>
          <cell r="K9238" t="str">
            <v>OTECEL</v>
          </cell>
          <cell r="L9238" t="str">
            <v>AVDA SIMON BOLIVAR Y VIA NAYON CONJUNTO CORPORATIVO EKOPARK TORRE 3 TELEFONICA</v>
          </cell>
        </row>
        <row r="9239">
          <cell r="A9239" t="str">
            <v>TK-8000</v>
          </cell>
          <cell r="B9239">
            <v>505546</v>
          </cell>
          <cell r="C9239" t="str">
            <v>TK-8000</v>
          </cell>
          <cell r="D9239" t="str">
            <v>MDELIVERY</v>
          </cell>
          <cell r="E9239" t="str">
            <v>DESPACHO</v>
          </cell>
          <cell r="F9239" t="str">
            <v>EXPRESS</v>
          </cell>
          <cell r="G9239" t="str">
            <v>GRV8000</v>
          </cell>
          <cell r="H9239">
            <v>44953</v>
          </cell>
          <cell r="I9239" t="str">
            <v>ENTREGADO</v>
          </cell>
          <cell r="J9239">
            <v>44964</v>
          </cell>
          <cell r="K9239" t="str">
            <v>OTECEL</v>
          </cell>
          <cell r="L9239" t="str">
            <v>AVDA SIMON BOLIVAR Y VIA NAYON CONJUNTO CORPORATIVO EKOPARK TORRE 3 TELEFONICA</v>
          </cell>
        </row>
        <row r="9240">
          <cell r="A9240" t="str">
            <v>TK-8001</v>
          </cell>
          <cell r="B9240">
            <v>505547</v>
          </cell>
          <cell r="C9240" t="str">
            <v>TK-8001</v>
          </cell>
          <cell r="D9240" t="str">
            <v>MDELIVERY</v>
          </cell>
          <cell r="E9240" t="str">
            <v>DESPACHO</v>
          </cell>
          <cell r="F9240" t="str">
            <v>EXPRESS</v>
          </cell>
          <cell r="G9240" t="str">
            <v>GRV8001</v>
          </cell>
          <cell r="H9240">
            <v>44953</v>
          </cell>
          <cell r="I9240" t="str">
            <v>ENTREGADO</v>
          </cell>
          <cell r="J9240">
            <v>44964</v>
          </cell>
          <cell r="K9240" t="str">
            <v>OTECEL</v>
          </cell>
          <cell r="L9240" t="str">
            <v>AVDA SIMON BOLIVAR Y VIA NAYON CONJUNTO CORPORATIVO EKOPARK TORRE 3 TELEFONICA</v>
          </cell>
        </row>
        <row r="9241">
          <cell r="A9241" t="str">
            <v>TK-8002</v>
          </cell>
          <cell r="B9241">
            <v>505548</v>
          </cell>
          <cell r="C9241" t="str">
            <v>TK-8002</v>
          </cell>
          <cell r="D9241" t="str">
            <v>MDELIVERY</v>
          </cell>
          <cell r="E9241" t="str">
            <v>DESPACHO</v>
          </cell>
          <cell r="F9241" t="str">
            <v>EXPRESS</v>
          </cell>
          <cell r="G9241" t="str">
            <v>GRV8002</v>
          </cell>
          <cell r="H9241">
            <v>44953</v>
          </cell>
          <cell r="I9241" t="str">
            <v>ENTREGADO</v>
          </cell>
          <cell r="J9241">
            <v>44964</v>
          </cell>
          <cell r="K9241" t="str">
            <v>OTECEL</v>
          </cell>
          <cell r="L9241" t="str">
            <v>AVDA SIMON BOLIVAR Y VIA NAYON CONJUNTO CORPORATIVO EKOPARK TORRE 3 TELEFONICA</v>
          </cell>
        </row>
        <row r="9242">
          <cell r="A9242" t="str">
            <v>SOBRE 103</v>
          </cell>
          <cell r="B9242">
            <v>505494</v>
          </cell>
          <cell r="C9242" t="str">
            <v>SOBRE 103</v>
          </cell>
          <cell r="D9242" t="str">
            <v>HYCITE</v>
          </cell>
          <cell r="E9242" t="str">
            <v>DESPACHO</v>
          </cell>
          <cell r="F9242" t="str">
            <v>NORMAL</v>
          </cell>
          <cell r="G9242" t="str">
            <v>031002004217080</v>
          </cell>
          <cell r="H9242">
            <v>44953</v>
          </cell>
          <cell r="I9242" t="str">
            <v>ENTREGADO</v>
          </cell>
          <cell r="J9242">
            <v>44959</v>
          </cell>
          <cell r="K9242" t="str">
            <v>MARJORIE PAOLA CASTILLO VALDIVIEZO</v>
          </cell>
          <cell r="L9242" t="str">
            <v>SIMON BOLIVAR Y LUIS FRIAS CERCA ALA FISCALIA PUYANGO -POYANGO-ALAMOR</v>
          </cell>
        </row>
        <row r="9243">
          <cell r="A9243" t="str">
            <v>4841644_1</v>
          </cell>
          <cell r="B9243">
            <v>505490</v>
          </cell>
          <cell r="C9243" t="str">
            <v>4841644_1</v>
          </cell>
          <cell r="D9243" t="str">
            <v>MDELIVERY</v>
          </cell>
          <cell r="E9243" t="str">
            <v>DESPACHO</v>
          </cell>
          <cell r="F9243" t="str">
            <v>NORMAL</v>
          </cell>
          <cell r="G9243" t="str">
            <v>FT82700</v>
          </cell>
          <cell r="H9243">
            <v>44953</v>
          </cell>
          <cell r="I9243" t="str">
            <v>ENTREGADO</v>
          </cell>
          <cell r="J9243">
            <v>44958</v>
          </cell>
          <cell r="K9243" t="str">
            <v>SOLANGE PASTORA QUINAPALLO MENDIETA</v>
          </cell>
          <cell r="L9243" t="str">
            <v>XIMENA  CDLA PRADERA 2  AV 10A SECTOR SUR FRENTE AL COLEGIO JOSE VICENTE TRUJILLO CASA AMARILLA Y ROJO  2 PISO PLANTA BAJA VENTA DE ACCESORIOS DE CELULARES</v>
          </cell>
        </row>
        <row r="9244">
          <cell r="A9244" t="str">
            <v>5855_1</v>
          </cell>
          <cell r="B9244">
            <v>505475</v>
          </cell>
          <cell r="C9244" t="str">
            <v>5855_1</v>
          </cell>
          <cell r="D9244" t="str">
            <v>MDELIVERY</v>
          </cell>
          <cell r="E9244" t="str">
            <v>DESPACHO</v>
          </cell>
          <cell r="F9244" t="str">
            <v>NORMAL</v>
          </cell>
          <cell r="G9244" t="str">
            <v>031080000058551</v>
          </cell>
          <cell r="H9244">
            <v>44953</v>
          </cell>
          <cell r="I9244" t="str">
            <v>ENTREGADO</v>
          </cell>
          <cell r="J9244">
            <v>44960</v>
          </cell>
          <cell r="K9244" t="str">
            <v>LUIS NELSON ROMERO ROMERO</v>
          </cell>
          <cell r="L9244" t="str">
            <v>OFICINA TRAMACO CUENCA QUINTA CHICA</v>
          </cell>
        </row>
        <row r="9245">
          <cell r="A9245" t="str">
            <v>11526_1</v>
          </cell>
          <cell r="B9245">
            <v>505436</v>
          </cell>
          <cell r="C9245" t="str">
            <v>11526_1</v>
          </cell>
          <cell r="D9245" t="str">
            <v>MDELIVERY</v>
          </cell>
          <cell r="E9245" t="str">
            <v>DESPACHO</v>
          </cell>
          <cell r="F9245" t="str">
            <v>NORMAL</v>
          </cell>
          <cell r="G9245" t="str">
            <v>031080000115261</v>
          </cell>
          <cell r="H9245">
            <v>44953</v>
          </cell>
          <cell r="I9245" t="str">
            <v>DEVOLUCION_EN_PROCESO</v>
          </cell>
          <cell r="J9245">
            <v>44973</v>
          </cell>
          <cell r="K9245" t="str">
            <v>JAVIER ENRIQUE MIDEROS SANCHEZ</v>
          </cell>
          <cell r="L9245" t="str">
            <v>OFICINA TRAMACO SAN LORENZO - - -</v>
          </cell>
        </row>
        <row r="9246">
          <cell r="A9246" t="str">
            <v>12024</v>
          </cell>
          <cell r="B9246">
            <v>505440</v>
          </cell>
          <cell r="C9246" t="str">
            <v>12024</v>
          </cell>
          <cell r="D9246" t="str">
            <v>MDELIVERY</v>
          </cell>
          <cell r="E9246" t="str">
            <v>DESPACHO</v>
          </cell>
          <cell r="F9246" t="str">
            <v>NORMAL</v>
          </cell>
          <cell r="G9246" t="str">
            <v>031080000012024</v>
          </cell>
          <cell r="H9246">
            <v>44953</v>
          </cell>
          <cell r="I9246" t="str">
            <v>ENTREGADO</v>
          </cell>
          <cell r="J9246">
            <v>44966</v>
          </cell>
          <cell r="K9246" t="str">
            <v>LEONARDO ENRIQUE LOPEZ PONCE</v>
          </cell>
          <cell r="L9246" t="str">
            <v>JIPIJAPA CALLE COTOPAXI  SN  ENTRE MACARA Y PARRALES GUALE</v>
          </cell>
        </row>
        <row r="9247">
          <cell r="A9247" t="str">
            <v>12799_1</v>
          </cell>
          <cell r="B9247">
            <v>505445</v>
          </cell>
          <cell r="C9247" t="str">
            <v>12799_1</v>
          </cell>
          <cell r="D9247" t="str">
            <v>MDELIVERY</v>
          </cell>
          <cell r="E9247" t="str">
            <v>DESPACHO</v>
          </cell>
          <cell r="F9247" t="str">
            <v>NORMAL</v>
          </cell>
          <cell r="G9247" t="str">
            <v>031080000127991</v>
          </cell>
          <cell r="H9247">
            <v>44953</v>
          </cell>
          <cell r="I9247" t="str">
            <v>ENTREGADO</v>
          </cell>
          <cell r="J9247">
            <v>44959</v>
          </cell>
          <cell r="K9247" t="str">
            <v>ROXANA ALEXANDRA TAGLE VELASQUEZ</v>
          </cell>
          <cell r="L9247" t="str">
            <v>OFICINA TRAMACO CENTRO DE DISTRIBUCION VIA A DAULE - - -</v>
          </cell>
        </row>
        <row r="9248">
          <cell r="A9248" t="str">
            <v>13119</v>
          </cell>
          <cell r="B9248">
            <v>505448</v>
          </cell>
          <cell r="C9248" t="str">
            <v>13119</v>
          </cell>
          <cell r="D9248" t="str">
            <v>MDELIVERY</v>
          </cell>
          <cell r="E9248" t="str">
            <v>DESPACHO</v>
          </cell>
          <cell r="F9248" t="str">
            <v>NORMAL</v>
          </cell>
          <cell r="G9248" t="str">
            <v>031080000013119</v>
          </cell>
          <cell r="H9248">
            <v>44953</v>
          </cell>
          <cell r="I9248" t="str">
            <v>ENTREGADO</v>
          </cell>
          <cell r="J9248">
            <v>44960</v>
          </cell>
          <cell r="K9248" t="str">
            <v>ALBERTO SANTIAGO ORTEGA ESPINOZA</v>
          </cell>
          <cell r="L9248" t="str">
            <v>TRES POSTES CALLE 10 DE AGOSTO  SN  Y SANTA ANA</v>
          </cell>
        </row>
        <row r="9249">
          <cell r="A9249" t="str">
            <v>13131</v>
          </cell>
          <cell r="B9249">
            <v>505449</v>
          </cell>
          <cell r="C9249" t="str">
            <v>13131</v>
          </cell>
          <cell r="D9249" t="str">
            <v>MDELIVERY</v>
          </cell>
          <cell r="E9249" t="str">
            <v>DESPACHO</v>
          </cell>
          <cell r="F9249" t="str">
            <v>DERIVADO PICK UP</v>
          </cell>
          <cell r="G9249" t="str">
            <v>031080000013131</v>
          </cell>
          <cell r="H9249">
            <v>44953</v>
          </cell>
          <cell r="I9249" t="str">
            <v>ENTREGADO</v>
          </cell>
          <cell r="J9249">
            <v>44959</v>
          </cell>
          <cell r="K9249" t="str">
            <v>LUIS HERNAN  MENDOZA VALERIANO</v>
          </cell>
          <cell r="L9249" t="str">
            <v>OFICINA TRAMACO CENTRO DE DISTRIBUCION VIA A DAULE</v>
          </cell>
        </row>
        <row r="9250">
          <cell r="A9250" t="str">
            <v>13133</v>
          </cell>
          <cell r="B9250">
            <v>505450</v>
          </cell>
          <cell r="C9250" t="str">
            <v>13133</v>
          </cell>
          <cell r="D9250" t="str">
            <v>MDELIVERY</v>
          </cell>
          <cell r="E9250" t="str">
            <v>DESPACHO</v>
          </cell>
          <cell r="F9250" t="str">
            <v>DERIVADO PICK UP</v>
          </cell>
          <cell r="G9250" t="str">
            <v>031080000013133</v>
          </cell>
          <cell r="H9250">
            <v>44953</v>
          </cell>
          <cell r="I9250" t="str">
            <v>ENTREGADO</v>
          </cell>
          <cell r="J9250">
            <v>44959</v>
          </cell>
          <cell r="K9250" t="str">
            <v>JOFFRE AMADO RONQUILLO FAJARDO</v>
          </cell>
          <cell r="L9250" t="str">
            <v>OFICINA TRAMACO PORTETE</v>
          </cell>
        </row>
        <row r="9251">
          <cell r="A9251" t="str">
            <v>13140</v>
          </cell>
          <cell r="B9251">
            <v>505451</v>
          </cell>
          <cell r="C9251" t="str">
            <v>13140</v>
          </cell>
          <cell r="D9251" t="str">
            <v>MDELIVERY</v>
          </cell>
          <cell r="E9251" t="str">
            <v>DESPACHO</v>
          </cell>
          <cell r="F9251" t="str">
            <v>NORMAL</v>
          </cell>
          <cell r="G9251" t="str">
            <v>031080000013140</v>
          </cell>
          <cell r="H9251">
            <v>44953</v>
          </cell>
          <cell r="I9251" t="str">
            <v>ENTREGADO</v>
          </cell>
          <cell r="J9251">
            <v>44960</v>
          </cell>
          <cell r="K9251" t="str">
            <v>WILLIAM ALFONSO  QUINONES NAZARENO</v>
          </cell>
          <cell r="L9251" t="str">
            <v>SAN LORENZO AV AMAZONAS SN CALLE SAN MARTIN</v>
          </cell>
        </row>
        <row r="9252">
          <cell r="A9252" t="str">
            <v>4856664</v>
          </cell>
          <cell r="B9252">
            <v>505459</v>
          </cell>
          <cell r="C9252" t="str">
            <v>4856664</v>
          </cell>
          <cell r="D9252" t="str">
            <v>MDELIVERY</v>
          </cell>
          <cell r="E9252" t="str">
            <v>DESPACHO</v>
          </cell>
          <cell r="F9252" t="str">
            <v>DERIVADO PICK UP</v>
          </cell>
          <cell r="G9252" t="str">
            <v>031080004856664</v>
          </cell>
          <cell r="H9252">
            <v>44953</v>
          </cell>
          <cell r="I9252" t="str">
            <v>ENTREGADO</v>
          </cell>
          <cell r="J9252">
            <v>44958</v>
          </cell>
          <cell r="K9252" t="str">
            <v>PINARGOTE CEDENO KATHERINE MAGDALENA</v>
          </cell>
          <cell r="L9252" t="str">
            <v>OFICINA TRAMACO MANTA CENTRO DE DISTRIBUCION</v>
          </cell>
        </row>
        <row r="9253">
          <cell r="A9253" t="str">
            <v>4866887</v>
          </cell>
          <cell r="B9253">
            <v>505462</v>
          </cell>
          <cell r="C9253" t="str">
            <v>4866887</v>
          </cell>
          <cell r="D9253" t="str">
            <v>MDELIVERY</v>
          </cell>
          <cell r="E9253" t="str">
            <v>DESPACHO</v>
          </cell>
          <cell r="F9253" t="str">
            <v>DERIVADO PICK UP</v>
          </cell>
          <cell r="G9253" t="str">
            <v>031080004866887</v>
          </cell>
          <cell r="H9253">
            <v>44953</v>
          </cell>
          <cell r="I9253" t="str">
            <v>ENTREGADO</v>
          </cell>
          <cell r="J9253">
            <v>44960</v>
          </cell>
          <cell r="K9253" t="str">
            <v>PALLO ABRAJAN ROSA ELVIRA</v>
          </cell>
          <cell r="L9253" t="str">
            <v>OFICINA TRAMACO LATACUNGA</v>
          </cell>
        </row>
        <row r="9254">
          <cell r="A9254" t="str">
            <v>414836864</v>
          </cell>
          <cell r="B9254">
            <v>505413</v>
          </cell>
          <cell r="C9254" t="str">
            <v>414836864</v>
          </cell>
          <cell r="D9254" t="str">
            <v>FLEXTUENTI</v>
          </cell>
          <cell r="E9254" t="str">
            <v>DESPACHO</v>
          </cell>
          <cell r="F9254" t="str">
            <v>NORMAL</v>
          </cell>
          <cell r="G9254" t="str">
            <v>FT82596</v>
          </cell>
          <cell r="H9254">
            <v>44953</v>
          </cell>
          <cell r="I9254" t="str">
            <v>ENTREGADO</v>
          </cell>
          <cell r="J9254">
            <v>44958</v>
          </cell>
          <cell r="K9254" t="str">
            <v>Priscila Tasiguano</v>
          </cell>
          <cell r="L9254" t="str">
            <v>ITCHIMBIA CALLE CHILE OE3 603  CALLE VALPARAISO</v>
          </cell>
        </row>
        <row r="9255">
          <cell r="A9255" t="str">
            <v>414836965</v>
          </cell>
          <cell r="B9255">
            <v>505418</v>
          </cell>
          <cell r="C9255" t="str">
            <v>414836965</v>
          </cell>
          <cell r="D9255" t="str">
            <v>FLEXTUENTI</v>
          </cell>
          <cell r="E9255" t="str">
            <v>DESPACHO</v>
          </cell>
          <cell r="F9255" t="str">
            <v>NORMAL</v>
          </cell>
          <cell r="G9255" t="str">
            <v>031080414836965</v>
          </cell>
          <cell r="H9255">
            <v>44953</v>
          </cell>
          <cell r="I9255" t="str">
            <v>ENTREGADO</v>
          </cell>
          <cell r="J9255">
            <v>44964</v>
          </cell>
          <cell r="K9255" t="str">
            <v>Monica Dominguez</v>
          </cell>
          <cell r="L9255" t="str">
            <v>MONTALVO  VELASCO IBARRA SN ELVA ORTEGA</v>
          </cell>
        </row>
        <row r="9256">
          <cell r="A9256" t="str">
            <v>414837034</v>
          </cell>
          <cell r="B9256">
            <v>505422</v>
          </cell>
          <cell r="C9256" t="str">
            <v>414837034</v>
          </cell>
          <cell r="D9256" t="str">
            <v>FLEXTUENTI</v>
          </cell>
          <cell r="E9256" t="str">
            <v>DESPACHO</v>
          </cell>
          <cell r="F9256" t="str">
            <v>DERIVADO PICK UP</v>
          </cell>
          <cell r="G9256" t="str">
            <v>031080414837034</v>
          </cell>
          <cell r="H9256">
            <v>44953</v>
          </cell>
          <cell r="I9256" t="str">
            <v>ENTREGADO</v>
          </cell>
          <cell r="J9256">
            <v>44958</v>
          </cell>
          <cell r="K9256" t="str">
            <v>Anthony Penafiel</v>
          </cell>
          <cell r="L9256" t="str">
            <v>OFICINA TRAMACO PORTETE</v>
          </cell>
        </row>
        <row r="9257">
          <cell r="A9257" t="str">
            <v>414833516</v>
          </cell>
          <cell r="B9257">
            <v>505398</v>
          </cell>
          <cell r="C9257" t="str">
            <v>414833516</v>
          </cell>
          <cell r="D9257" t="str">
            <v>FLEXTUENTI</v>
          </cell>
          <cell r="E9257" t="str">
            <v>DESPACHO</v>
          </cell>
          <cell r="F9257" t="str">
            <v>DERIVADO PICK UP</v>
          </cell>
          <cell r="G9257" t="str">
            <v>031080414833516</v>
          </cell>
          <cell r="H9257">
            <v>44953</v>
          </cell>
          <cell r="I9257" t="str">
            <v>ENTREGADO</v>
          </cell>
          <cell r="J9257">
            <v>44958</v>
          </cell>
          <cell r="K9257" t="str">
            <v>Nixon ivan Lopez yagual</v>
          </cell>
          <cell r="L9257" t="str">
            <v>OFICINA TRAMACO CENTRO DE DISTRIBUCION VIA A DAULE</v>
          </cell>
        </row>
        <row r="9258">
          <cell r="A9258" t="str">
            <v>414833839</v>
          </cell>
          <cell r="B9258">
            <v>505404</v>
          </cell>
          <cell r="C9258" t="str">
            <v>414833839</v>
          </cell>
          <cell r="D9258" t="str">
            <v>FLEXTUENTI</v>
          </cell>
          <cell r="E9258" t="str">
            <v>DESPACHO</v>
          </cell>
          <cell r="F9258" t="str">
            <v>DERIVADO PICK UP</v>
          </cell>
          <cell r="G9258" t="str">
            <v>031080414833839</v>
          </cell>
          <cell r="H9258">
            <v>44953</v>
          </cell>
          <cell r="I9258" t="str">
            <v>ENTREGADO</v>
          </cell>
          <cell r="J9258">
            <v>44960</v>
          </cell>
          <cell r="K9258" t="str">
            <v>Rosa Adela Loor loor</v>
          </cell>
          <cell r="L9258" t="str">
            <v>OFICINA TRAMACO EL CARMEN</v>
          </cell>
        </row>
        <row r="9259">
          <cell r="A9259" t="str">
            <v>414836353</v>
          </cell>
          <cell r="B9259">
            <v>505407</v>
          </cell>
          <cell r="C9259" t="str">
            <v>414836353</v>
          </cell>
          <cell r="D9259" t="str">
            <v>FLEXTUENTI</v>
          </cell>
          <cell r="E9259" t="str">
            <v>DESPACHO</v>
          </cell>
          <cell r="F9259" t="str">
            <v>NORMAL</v>
          </cell>
          <cell r="G9259" t="str">
            <v>031080414836353</v>
          </cell>
          <cell r="H9259">
            <v>44953</v>
          </cell>
          <cell r="I9259" t="str">
            <v>ENTREGADO</v>
          </cell>
          <cell r="J9259">
            <v>44958</v>
          </cell>
          <cell r="K9259" t="str">
            <v>Adrian Mendoza</v>
          </cell>
          <cell r="L9259" t="str">
            <v>MINDO  CALLE LAS CUCARDAS SN  SN O CALLE LOS ALISOS</v>
          </cell>
        </row>
        <row r="9260">
          <cell r="A9260" t="str">
            <v>414836799</v>
          </cell>
          <cell r="B9260">
            <v>505410</v>
          </cell>
          <cell r="C9260" t="str">
            <v>414836799</v>
          </cell>
          <cell r="D9260" t="str">
            <v>FLEXTUENTI</v>
          </cell>
          <cell r="E9260" t="str">
            <v>DESPACHO</v>
          </cell>
          <cell r="F9260" t="str">
            <v>NORMAL</v>
          </cell>
          <cell r="G9260" t="str">
            <v>031080414836799</v>
          </cell>
          <cell r="H9260">
            <v>44953</v>
          </cell>
          <cell r="I9260" t="str">
            <v>ENTREGADO</v>
          </cell>
          <cell r="J9260">
            <v>44958</v>
          </cell>
          <cell r="K9260" t="str">
            <v>Marilyn Iniguez</v>
          </cell>
          <cell r="L9260" t="str">
            <v>EL TRIUNFO   AV 8 DE ABRIL N11 16 ENTRE CALLES JUAN MONTALVO Y DELEG</v>
          </cell>
        </row>
        <row r="9261">
          <cell r="A9261" t="str">
            <v>414836802</v>
          </cell>
          <cell r="B9261">
            <v>505412</v>
          </cell>
          <cell r="C9261" t="str">
            <v>414836802</v>
          </cell>
          <cell r="D9261" t="str">
            <v>FLEXTUENTI</v>
          </cell>
          <cell r="E9261" t="str">
            <v>DESPACHO</v>
          </cell>
          <cell r="F9261" t="str">
            <v>DERIVADO PICK UP</v>
          </cell>
          <cell r="G9261" t="str">
            <v>031080414836802</v>
          </cell>
          <cell r="H9261">
            <v>44953</v>
          </cell>
          <cell r="I9261" t="str">
            <v>ENTREGADO</v>
          </cell>
          <cell r="J9261">
            <v>44958</v>
          </cell>
          <cell r="K9261" t="str">
            <v>Genesis Yamile Alvarado Dominguez</v>
          </cell>
          <cell r="L9261" t="str">
            <v>OFICINA TRAMACO JIPIJAPA</v>
          </cell>
        </row>
        <row r="9262">
          <cell r="A9262" t="str">
            <v>98869476</v>
          </cell>
          <cell r="B9262">
            <v>505334</v>
          </cell>
          <cell r="C9262" t="str">
            <v>98869476</v>
          </cell>
          <cell r="D9262" t="str">
            <v>HYCITE</v>
          </cell>
          <cell r="E9262" t="str">
            <v>DESPACHO</v>
          </cell>
          <cell r="F9262" t="str">
            <v>NORMAL</v>
          </cell>
          <cell r="G9262" t="str">
            <v>031002004218201/031002004236082</v>
          </cell>
          <cell r="H9262">
            <v>44953</v>
          </cell>
          <cell r="I9262" t="str">
            <v>ENTREGADO</v>
          </cell>
          <cell r="J9262">
            <v>44964</v>
          </cell>
          <cell r="K9262" t="str">
            <v>OSCAR DAMIAN CARRASCO MARIN</v>
          </cell>
          <cell r="L9262" t="str">
            <v>IMBABURA IBARRA SAN FRANCISCO PEDRO MONCAYO 653 ENTRE OLMEDO Y BOLIVAR</v>
          </cell>
        </row>
        <row r="9263">
          <cell r="A9263" t="str">
            <v>98870685</v>
          </cell>
          <cell r="B9263">
            <v>505339</v>
          </cell>
          <cell r="C9263" t="str">
            <v>98870685</v>
          </cell>
          <cell r="D9263" t="str">
            <v>HYCITE</v>
          </cell>
          <cell r="E9263" t="str">
            <v>DESPACHO</v>
          </cell>
          <cell r="F9263" t="str">
            <v>NORMAL</v>
          </cell>
          <cell r="G9263" t="str">
            <v>031002004218206</v>
          </cell>
          <cell r="H9263">
            <v>44953</v>
          </cell>
          <cell r="I9263" t="str">
            <v>ENTREGADO</v>
          </cell>
          <cell r="J9263">
            <v>44958</v>
          </cell>
          <cell r="K9263" t="str">
            <v>LIGIA MONTERO</v>
          </cell>
          <cell r="L9263" t="str">
            <v>CHIMBORAZO S/N Y ALVARO BELLEDORA FRENTE A LA IGLESIA AGAPE PUYO//SINDICATO DE CHOFERES EL PUYO 160101 PASTAZA</v>
          </cell>
        </row>
        <row r="9264">
          <cell r="A9264" t="str">
            <v>98870703</v>
          </cell>
          <cell r="B9264">
            <v>505340</v>
          </cell>
          <cell r="C9264" t="str">
            <v>98870703</v>
          </cell>
          <cell r="D9264" t="str">
            <v>HYCITE</v>
          </cell>
          <cell r="E9264" t="str">
            <v>DESPACHO</v>
          </cell>
          <cell r="F9264" t="str">
            <v>NORMAL</v>
          </cell>
          <cell r="G9264" t="str">
            <v>031002004218207</v>
          </cell>
          <cell r="H9264">
            <v>44953</v>
          </cell>
          <cell r="I9264" t="str">
            <v>ENTREGADO</v>
          </cell>
          <cell r="J9264">
            <v>44958</v>
          </cell>
          <cell r="K9264" t="str">
            <v>OLGA RECALDE</v>
          </cell>
          <cell r="L9264" t="str">
            <v>MANABI Y BOLIVAR, A LADO DE LA IGLESIA ADVENTISTA CASA 1PISO COLOR DURAZNO EL PUYO // CDLA EL CHOFER EL PUYO 160101 PASTAZA</v>
          </cell>
        </row>
        <row r="9265">
          <cell r="A9265" t="str">
            <v>98871365</v>
          </cell>
          <cell r="B9265">
            <v>505342</v>
          </cell>
          <cell r="C9265" t="str">
            <v>98871365</v>
          </cell>
          <cell r="D9265" t="str">
            <v>HYCITE</v>
          </cell>
          <cell r="E9265" t="str">
            <v>DESPACHO</v>
          </cell>
          <cell r="F9265" t="str">
            <v>NORMAL</v>
          </cell>
          <cell r="G9265" t="str">
            <v>031002004218209</v>
          </cell>
          <cell r="H9265">
            <v>44953</v>
          </cell>
          <cell r="I9265" t="str">
            <v>ENTREGADO</v>
          </cell>
          <cell r="J9265">
            <v>44960</v>
          </cell>
          <cell r="K9265" t="str">
            <v>JENNY TERESA (S)</v>
          </cell>
          <cell r="L9265" t="str">
            <v>CASA # 3-40 IMBABURA IBARRA EL SAGRARIO CERCA A LA ESCUELA FE Y ALEGRAA. CASA 1 IBARRA SAGRARIO 100102 IMBABURA</v>
          </cell>
        </row>
        <row r="9266">
          <cell r="A9266" t="str">
            <v>98873227</v>
          </cell>
          <cell r="B9266">
            <v>505345</v>
          </cell>
          <cell r="C9266" t="str">
            <v>98873227</v>
          </cell>
          <cell r="D9266" t="str">
            <v>HYCITE</v>
          </cell>
          <cell r="E9266" t="str">
            <v>DESPACHO</v>
          </cell>
          <cell r="F9266" t="str">
            <v>NORMAL</v>
          </cell>
          <cell r="G9266" t="str">
            <v>031002004218211</v>
          </cell>
          <cell r="H9266">
            <v>44953</v>
          </cell>
          <cell r="I9266" t="str">
            <v>ENTREGADO</v>
          </cell>
          <cell r="J9266">
            <v>44958</v>
          </cell>
          <cell r="K9266" t="str">
            <v>ALEXIS VIRACOCHA</v>
          </cell>
          <cell r="L9266" t="str">
            <v>VILLA 28 PANAMERICANA SUR FUERTE MILITAR ALOONG QUITO//FUERTE MILITAR MACHACHI MACHACHI 170152 PICHINCHA</v>
          </cell>
        </row>
        <row r="9267">
          <cell r="A9267" t="str">
            <v>98875277</v>
          </cell>
          <cell r="B9267">
            <v>505353</v>
          </cell>
          <cell r="C9267" t="str">
            <v>98875277</v>
          </cell>
          <cell r="D9267" t="str">
            <v>HYCITE</v>
          </cell>
          <cell r="E9267" t="str">
            <v>DESPACHO</v>
          </cell>
          <cell r="F9267" t="str">
            <v>NORMAL</v>
          </cell>
          <cell r="G9267" t="str">
            <v>031002004218217</v>
          </cell>
          <cell r="H9267">
            <v>44953</v>
          </cell>
          <cell r="I9267" t="str">
            <v>ENTREGADO</v>
          </cell>
          <cell r="J9267">
            <v>44964</v>
          </cell>
          <cell r="K9267" t="str">
            <v>PILAR CHAVEZ</v>
          </cell>
          <cell r="L9267" t="str">
            <v>PASAJE N2 CALLE 31 Y CALLE R-3 ATRAS DE LA UNIVERSIDAD BOLIVAR-GUANUJO GUARANDA / ALPACHACA GUANUJO 020103 BOLIVAR</v>
          </cell>
        </row>
        <row r="9268">
          <cell r="A9268" t="str">
            <v>98878090</v>
          </cell>
          <cell r="B9268">
            <v>505357</v>
          </cell>
          <cell r="C9268" t="str">
            <v>98878090</v>
          </cell>
          <cell r="D9268" t="str">
            <v>HYCITE</v>
          </cell>
          <cell r="E9268" t="str">
            <v>DESPACHO</v>
          </cell>
          <cell r="F9268" t="str">
            <v>NORMAL</v>
          </cell>
          <cell r="G9268" t="str">
            <v>031002004218219</v>
          </cell>
          <cell r="H9268">
            <v>44953</v>
          </cell>
          <cell r="I9268" t="str">
            <v>ENTREGADO</v>
          </cell>
          <cell r="J9268">
            <v>44966</v>
          </cell>
          <cell r="K9268" t="str">
            <v>NANCY MINO</v>
          </cell>
          <cell r="L9268" t="str">
            <v>EL GUAYACAN 1ERA ETAPA MZ A7 VILLA 23 ATRAS DE LA ESCUELA FAUSTO MOLINA QUEVEDO EL GUAYACAN 120305 LOS RIOS</v>
          </cell>
        </row>
        <row r="9269">
          <cell r="A9269" t="str">
            <v>98879375</v>
          </cell>
          <cell r="B9269">
            <v>505374</v>
          </cell>
          <cell r="C9269" t="str">
            <v>98879375</v>
          </cell>
          <cell r="D9269" t="str">
            <v>HYCITE</v>
          </cell>
          <cell r="E9269" t="str">
            <v>DESPACHO</v>
          </cell>
          <cell r="F9269" t="str">
            <v>NORMAL</v>
          </cell>
          <cell r="G9269" t="str">
            <v>ITQ5840 / 031002004230691</v>
          </cell>
          <cell r="H9269">
            <v>44953</v>
          </cell>
          <cell r="I9269" t="str">
            <v>ENTREGADO</v>
          </cell>
          <cell r="J9269">
            <v>44960</v>
          </cell>
          <cell r="K9269" t="str">
            <v>AMBERLY DE LA TORRE</v>
          </cell>
          <cell r="L9269" t="str">
            <v>IMBABURA OTAVALO EL JORDAN: SAN SEBASTIANCALLE: AVENIDA ATAHUALPA Y JACINTO COLLAHUAZO</v>
          </cell>
        </row>
        <row r="9270">
          <cell r="A9270" t="str">
            <v>98853719</v>
          </cell>
          <cell r="B9270">
            <v>505321</v>
          </cell>
          <cell r="C9270" t="str">
            <v>98853719</v>
          </cell>
          <cell r="D9270" t="str">
            <v>HYCITE</v>
          </cell>
          <cell r="E9270" t="str">
            <v>DESPACHO</v>
          </cell>
          <cell r="F9270" t="str">
            <v>NORMAL</v>
          </cell>
          <cell r="G9270" t="str">
            <v>031002004218193</v>
          </cell>
          <cell r="H9270">
            <v>44953</v>
          </cell>
          <cell r="I9270" t="str">
            <v>ENTREGADO</v>
          </cell>
          <cell r="J9270">
            <v>44966</v>
          </cell>
          <cell r="K9270" t="str">
            <v>MIRYAM CARDENAS</v>
          </cell>
          <cell r="L9270" t="str">
            <v>AGUSTIN RUALES Y VILEN KUBES, ENTRADA PARQUE NEISI 200MTS FRENTE A TIENDA NAMI MERA // BARRIO SAN LUIS SHELL 160105 PASTAZA</v>
          </cell>
        </row>
        <row r="9271">
          <cell r="A9271" t="str">
            <v>98861398</v>
          </cell>
          <cell r="B9271">
            <v>505323</v>
          </cell>
          <cell r="C9271" t="str">
            <v>98861398</v>
          </cell>
          <cell r="D9271" t="str">
            <v>HYCITE</v>
          </cell>
          <cell r="E9271" t="str">
            <v>DESPACHO</v>
          </cell>
          <cell r="F9271" t="str">
            <v>NORMAL</v>
          </cell>
          <cell r="G9271" t="str">
            <v>031002004218194</v>
          </cell>
          <cell r="H9271">
            <v>44953</v>
          </cell>
          <cell r="I9271" t="str">
            <v>ENTREGADO</v>
          </cell>
          <cell r="J9271">
            <v>44958</v>
          </cell>
          <cell r="K9271" t="str">
            <v>DAMIAN RUIZ</v>
          </cell>
          <cell r="L9271" t="str">
            <v>AVENIDA UNIVERSITARIA Y MERCADILLO EDIF DELIA FRENTE CENTRO COMERCIAL YEROV LOJA // SAN SEBASTIAN EL SAGRARIO 110108 LOJA</v>
          </cell>
        </row>
        <row r="9272">
          <cell r="A9272" t="str">
            <v>2489686</v>
          </cell>
          <cell r="B9272">
            <v>505285</v>
          </cell>
          <cell r="C9272" t="str">
            <v>2489686</v>
          </cell>
          <cell r="D9272" t="str">
            <v>MDELIVERY</v>
          </cell>
          <cell r="E9272" t="str">
            <v>DESPACHO</v>
          </cell>
          <cell r="F9272" t="str">
            <v>NORMAL</v>
          </cell>
          <cell r="G9272" t="str">
            <v>031080002489686</v>
          </cell>
          <cell r="H9272">
            <v>44953</v>
          </cell>
          <cell r="I9272" t="str">
            <v>ENTREGADO</v>
          </cell>
          <cell r="J9272">
            <v>44958</v>
          </cell>
          <cell r="K9272" t="str">
            <v>MOLINA CHAVARRIA JESSICA PAOLA_MOLINA CHAVARRIA JESSICA PAOLA</v>
          </cell>
          <cell r="L9272" t="str">
            <v>JULIO ANDRADE Y PRUDENCIO REFERENCIA VILLA DE UN PISO COLOR VERDE AGUA CON BLANCO PASANDO EL CONSULTORIO DE LA DRA NARCISA AL FONDO PREFERENCIA ENTREGAR EN LA MANANA</v>
          </cell>
        </row>
        <row r="9273">
          <cell r="A9273" t="str">
            <v>2489695</v>
          </cell>
          <cell r="B9273">
            <v>505289</v>
          </cell>
          <cell r="C9273" t="str">
            <v>2489695</v>
          </cell>
          <cell r="D9273" t="str">
            <v>MDELIVERY</v>
          </cell>
          <cell r="E9273" t="str">
            <v>DESPACHO</v>
          </cell>
          <cell r="F9273" t="str">
            <v>NORMAL</v>
          </cell>
          <cell r="G9273" t="str">
            <v>FT82678</v>
          </cell>
          <cell r="H9273">
            <v>44953</v>
          </cell>
          <cell r="I9273" t="str">
            <v>ENTREGADO</v>
          </cell>
          <cell r="J9273">
            <v>44958</v>
          </cell>
          <cell r="K9273" t="str">
            <v xml:space="preserve"> FERNANDO CORONADO DARIO MONTA_ FERNANDO GONZALO CORONADO ALQUINGA</v>
          </cell>
          <cell r="L9273" t="str">
            <v>PROLONGACION MARIANA DE JESUS Y AV OCCIDENTAL SAN VICENTE DE LAS CASAS 100 ARRIBA DE LAS BODEGAS DE EMAP</v>
          </cell>
        </row>
        <row r="9274">
          <cell r="A9274" t="str">
            <v>FTMAN00145</v>
          </cell>
          <cell r="B9274">
            <v>505276</v>
          </cell>
          <cell r="C9274" t="str">
            <v>FTMAN00145</v>
          </cell>
          <cell r="D9274" t="str">
            <v>CONECEL_DOCUMENTOS</v>
          </cell>
          <cell r="E9274" t="str">
            <v>DESPACHO</v>
          </cell>
          <cell r="G9274" t="str">
            <v>031002004217808</v>
          </cell>
          <cell r="H9274">
            <v>44953</v>
          </cell>
          <cell r="I9274" t="str">
            <v>ENTREGADO</v>
          </cell>
          <cell r="J9274">
            <v>44958</v>
          </cell>
          <cell r="K9274" t="str">
            <v>JANDY CHORLANGO</v>
          </cell>
          <cell r="L9274" t="str">
            <v>RETIRA AGENCIA TRAMACO MANTA</v>
          </cell>
        </row>
        <row r="9275">
          <cell r="A9275" t="str">
            <v>11761</v>
          </cell>
          <cell r="B9275">
            <v>505263</v>
          </cell>
          <cell r="C9275" t="str">
            <v>11761</v>
          </cell>
          <cell r="D9275" t="str">
            <v>MOVISTAR</v>
          </cell>
          <cell r="E9275" t="str">
            <v>RETIRO</v>
          </cell>
          <cell r="F9275" t="str">
            <v>NORMAL</v>
          </cell>
          <cell r="G9275" t="str">
            <v>031002004218334</v>
          </cell>
          <cell r="H9275">
            <v>44953</v>
          </cell>
          <cell r="I9275" t="str">
            <v>ENTREGADO</v>
          </cell>
          <cell r="J9275">
            <v>44958</v>
          </cell>
          <cell r="K9275" t="str">
            <v>FLEXNET - LI</v>
          </cell>
          <cell r="L9275" t="str">
            <v>CALLE 28 DE JUNIO S/N Y GARCIA MORENO ENTRADA LLANO GRANDE</v>
          </cell>
        </row>
        <row r="9276">
          <cell r="A9276" t="str">
            <v>11762</v>
          </cell>
          <cell r="B9276">
            <v>505264</v>
          </cell>
          <cell r="C9276" t="str">
            <v>11762</v>
          </cell>
          <cell r="D9276" t="str">
            <v>MOVISTAR</v>
          </cell>
          <cell r="E9276" t="str">
            <v>RETIRO</v>
          </cell>
          <cell r="F9276" t="str">
            <v>NORMAL</v>
          </cell>
          <cell r="G9276" t="str">
            <v>031002004218291</v>
          </cell>
          <cell r="H9276">
            <v>44953</v>
          </cell>
          <cell r="I9276" t="str">
            <v>ENTREGADO</v>
          </cell>
          <cell r="J9276">
            <v>44958</v>
          </cell>
          <cell r="K9276" t="str">
            <v>FLEXNET - LI</v>
          </cell>
          <cell r="L9276" t="str">
            <v>CALLE 28 DE JUNIO S/N Y GARCIA MORENO ENTRADA LLANO GRANDE</v>
          </cell>
        </row>
        <row r="9277">
          <cell r="A9277" t="str">
            <v>11763</v>
          </cell>
          <cell r="B9277">
            <v>505265</v>
          </cell>
          <cell r="C9277" t="str">
            <v>11763</v>
          </cell>
          <cell r="D9277" t="str">
            <v>MOVISTAR</v>
          </cell>
          <cell r="E9277" t="str">
            <v>RETIRO</v>
          </cell>
          <cell r="F9277" t="str">
            <v>NORMAL</v>
          </cell>
          <cell r="G9277" t="str">
            <v>031002004218264</v>
          </cell>
          <cell r="H9277">
            <v>44953</v>
          </cell>
          <cell r="I9277" t="str">
            <v>ENTREGADO</v>
          </cell>
          <cell r="J9277">
            <v>44958</v>
          </cell>
          <cell r="K9277" t="str">
            <v>FLEXNET - LI</v>
          </cell>
          <cell r="L9277" t="str">
            <v>CALLE 28 DE JUNIO S/N Y GARCIA MORENO ENTRADA LLANO GRANDE</v>
          </cell>
        </row>
        <row r="9278">
          <cell r="A9278" t="str">
            <v>11765</v>
          </cell>
          <cell r="B9278">
            <v>505266</v>
          </cell>
          <cell r="C9278" t="str">
            <v>11765</v>
          </cell>
          <cell r="D9278" t="str">
            <v>MOVISTAR</v>
          </cell>
          <cell r="E9278" t="str">
            <v>RETIRO</v>
          </cell>
          <cell r="F9278" t="str">
            <v>NORMAL</v>
          </cell>
          <cell r="G9278" t="str">
            <v>031002004218085</v>
          </cell>
          <cell r="H9278">
            <v>44953</v>
          </cell>
          <cell r="I9278" t="str">
            <v>ENTREGADO</v>
          </cell>
          <cell r="J9278">
            <v>44958</v>
          </cell>
          <cell r="K9278" t="str">
            <v>FLEXNET - LI</v>
          </cell>
          <cell r="L9278" t="str">
            <v>CALLE 28 DE JUNIO S/N Y GARCIA MORENO ENTRADA LLANO GRANDE</v>
          </cell>
        </row>
        <row r="9279">
          <cell r="A9279" t="str">
            <v>11768</v>
          </cell>
          <cell r="B9279">
            <v>505269</v>
          </cell>
          <cell r="C9279" t="str">
            <v>11768</v>
          </cell>
          <cell r="D9279" t="str">
            <v>MOVISTAR</v>
          </cell>
          <cell r="E9279" t="str">
            <v>RETIRO</v>
          </cell>
          <cell r="F9279" t="str">
            <v>NORMAL</v>
          </cell>
          <cell r="G9279" t="str">
            <v>031002004218155</v>
          </cell>
          <cell r="H9279">
            <v>44953</v>
          </cell>
          <cell r="I9279" t="str">
            <v>ENTREGADO</v>
          </cell>
          <cell r="J9279">
            <v>44958</v>
          </cell>
          <cell r="K9279" t="str">
            <v>FLEXNET - LI</v>
          </cell>
          <cell r="L9279" t="str">
            <v>CALLE 28 DE JUNIO S/N Y GARCIA MORENO ENTRADA LLANO GRANDE</v>
          </cell>
        </row>
        <row r="9280">
          <cell r="A9280" t="str">
            <v>RETCONECEL_GYE002</v>
          </cell>
          <cell r="B9280">
            <v>505228</v>
          </cell>
          <cell r="C9280" t="str">
            <v>RETCONECEL_GYE002</v>
          </cell>
          <cell r="D9280" t="str">
            <v>CONECEL_DOCUMENTOS</v>
          </cell>
          <cell r="E9280" t="str">
            <v>RETIRO</v>
          </cell>
          <cell r="H9280">
            <v>44953</v>
          </cell>
          <cell r="I9280" t="str">
            <v>EN_PROCESO</v>
          </cell>
          <cell r="J9280">
            <v>44953</v>
          </cell>
          <cell r="K9280" t="str">
            <v>FLEXNET GYE</v>
          </cell>
          <cell r="L9280" t="str">
            <v>FLEXNET GYE</v>
          </cell>
        </row>
        <row r="9281">
          <cell r="A9281" t="str">
            <v>2489634_1</v>
          </cell>
          <cell r="B9281">
            <v>505169</v>
          </cell>
          <cell r="C9281" t="str">
            <v>2489634_1</v>
          </cell>
          <cell r="D9281" t="str">
            <v>MDELIVERY</v>
          </cell>
          <cell r="E9281" t="str">
            <v>DESPACHO</v>
          </cell>
          <cell r="F9281" t="str">
            <v>NORMAL</v>
          </cell>
          <cell r="G9281" t="str">
            <v>FT82565 / 031080248963410</v>
          </cell>
          <cell r="H9281">
            <v>44953</v>
          </cell>
          <cell r="I9281" t="str">
            <v>ENTREGADO</v>
          </cell>
          <cell r="J9281">
            <v>44960</v>
          </cell>
          <cell r="K9281" t="str">
            <v>ESTEFANIA CASCANTE_ASOCIACION DE LOS TRABAJADORES DE PAPELERA NACIONA</v>
          </cell>
          <cell r="L9281" t="str">
            <v>CORONEL MARCELINO MARIDUENA AV PAPELERA NACIONAL FRENTE A GARITA 1 DE PAPELERA NACIONAL</v>
          </cell>
        </row>
        <row r="9282">
          <cell r="A9282" t="str">
            <v>R_25198_01</v>
          </cell>
          <cell r="B9282">
            <v>505115</v>
          </cell>
          <cell r="C9282" t="str">
            <v>R_25198_01</v>
          </cell>
          <cell r="D9282" t="str">
            <v>WORLINASLI</v>
          </cell>
          <cell r="E9282" t="str">
            <v>RETIRO</v>
          </cell>
          <cell r="F9282" t="str">
            <v>NORMAL</v>
          </cell>
          <cell r="G9282" t="str">
            <v>82490</v>
          </cell>
          <cell r="H9282">
            <v>44953</v>
          </cell>
          <cell r="I9282" t="str">
            <v>INCIDENCIA</v>
          </cell>
          <cell r="J9282">
            <v>44956</v>
          </cell>
          <cell r="K9282" t="str">
            <v>FLEXNET ECUADOR - WORLIN</v>
          </cell>
          <cell r="L9282" t="str">
            <v>FERNANDO GUTIERREZ HILL VIA A DAULE KM 8 1/2 ENTRADA A COOPERATIVA JUAN MONTALVO</v>
          </cell>
        </row>
        <row r="9283">
          <cell r="A9283" t="str">
            <v>GAR5682</v>
          </cell>
          <cell r="B9283">
            <v>505084</v>
          </cell>
          <cell r="C9283" t="str">
            <v>GAR5682</v>
          </cell>
          <cell r="D9283" t="str">
            <v>HYCITE</v>
          </cell>
          <cell r="E9283" t="str">
            <v>RETIRO</v>
          </cell>
          <cell r="F9283" t="str">
            <v>NORMAL</v>
          </cell>
          <cell r="G9283" t="str">
            <v>031001000230686</v>
          </cell>
          <cell r="H9283">
            <v>44953</v>
          </cell>
          <cell r="I9283" t="str">
            <v>EN_TRANSITO</v>
          </cell>
          <cell r="J9283">
            <v>44973</v>
          </cell>
          <cell r="K9283" t="str">
            <v>JUAN EDUARDO TAPIA CALVOPINA</v>
          </cell>
          <cell r="L9283" t="str">
            <v>CALLE SAN PABLO Y SAN PEDRO BARRIO EL VERGEL QUITO TABABELA, PI 170907</v>
          </cell>
        </row>
        <row r="9284">
          <cell r="A9284" t="str">
            <v>GAR5683</v>
          </cell>
          <cell r="B9284">
            <v>505085</v>
          </cell>
          <cell r="C9284" t="str">
            <v>GAR5683</v>
          </cell>
          <cell r="D9284" t="str">
            <v>HYCITE</v>
          </cell>
          <cell r="E9284" t="str">
            <v>RETIRO</v>
          </cell>
          <cell r="F9284" t="str">
            <v>NORMAL</v>
          </cell>
          <cell r="G9284" t="str">
            <v>031001000230677</v>
          </cell>
          <cell r="H9284">
            <v>44953</v>
          </cell>
          <cell r="I9284" t="str">
            <v>EN_TRANSITO</v>
          </cell>
          <cell r="J9284">
            <v>44953</v>
          </cell>
          <cell r="K9284" t="str">
            <v>MARTHA ALICIA SANDOVAL CHASI</v>
          </cell>
          <cell r="L9284" t="str">
            <v>CALLE: TUPAC YUPANQUI Y PACCHA #703 Y PACHO A 100MTRS. PROVINCIA: TUNGURAHUA CANTON:AMBATO PARROQUIA:HUACHI LORETO  CODIGO POSTAL: 180202 REFE A LADO DE UN PARQUE EN LA CALLE TUPAC YUPANQ</v>
          </cell>
        </row>
        <row r="9285">
          <cell r="A9285" t="str">
            <v>GAR5684</v>
          </cell>
          <cell r="B9285">
            <v>505086</v>
          </cell>
          <cell r="C9285" t="str">
            <v>GAR5684</v>
          </cell>
          <cell r="D9285" t="str">
            <v>HYCITE</v>
          </cell>
          <cell r="E9285" t="str">
            <v>RETIRO</v>
          </cell>
          <cell r="F9285" t="str">
            <v>NORMAL</v>
          </cell>
          <cell r="G9285" t="str">
            <v>031001000230678</v>
          </cell>
          <cell r="H9285">
            <v>44953</v>
          </cell>
          <cell r="I9285" t="str">
            <v>EN_TRANSITO</v>
          </cell>
          <cell r="J9285">
            <v>44953</v>
          </cell>
          <cell r="K9285" t="str">
            <v>DAVID SANTIAGO TORRES</v>
          </cell>
          <cell r="L9285" t="str">
            <v>JAIME ROLDOS AGULERA S/N Y 12 DE FEBRERO, SUCUMBIOS CASACLES, EL DORADO DE CASCALES 210103 / CASA ESQUINER DE 1 PISO TECHO DE TEJA ROKO CON REJAS DE COLOR CAFE, DETRAS DEL PARQUE 2 DE AGOSTO</v>
          </cell>
        </row>
        <row r="9286">
          <cell r="A9286" t="str">
            <v>GAR5685</v>
          </cell>
          <cell r="B9286">
            <v>505087</v>
          </cell>
          <cell r="C9286" t="str">
            <v>GAR5685</v>
          </cell>
          <cell r="D9286" t="str">
            <v>HYCITE</v>
          </cell>
          <cell r="E9286" t="str">
            <v>RETIRO</v>
          </cell>
          <cell r="F9286" t="str">
            <v>NORMAL</v>
          </cell>
          <cell r="G9286" t="str">
            <v>ITQ5782</v>
          </cell>
          <cell r="H9286">
            <v>44953</v>
          </cell>
          <cell r="I9286" t="str">
            <v>INCIDENCIA</v>
          </cell>
          <cell r="J9286">
            <v>44957</v>
          </cell>
          <cell r="K9286" t="str">
            <v>LILIAM CALDERON</v>
          </cell>
          <cell r="L9286" t="str">
            <v>v. Republica del Salvador N35-104 y Portugal Edificio Twin towers torre 2 oficina 1G</v>
          </cell>
        </row>
        <row r="9287">
          <cell r="A9287" t="str">
            <v>GAR5687</v>
          </cell>
          <cell r="B9287">
            <v>505089</v>
          </cell>
          <cell r="C9287" t="str">
            <v>GAR5687</v>
          </cell>
          <cell r="D9287" t="str">
            <v>HYCITE</v>
          </cell>
          <cell r="E9287" t="str">
            <v>RETIRO</v>
          </cell>
          <cell r="F9287" t="str">
            <v>NORMAL</v>
          </cell>
          <cell r="G9287" t="str">
            <v>ITQ5784</v>
          </cell>
          <cell r="H9287">
            <v>44953</v>
          </cell>
          <cell r="I9287" t="str">
            <v>INCIDENCIA</v>
          </cell>
          <cell r="J9287">
            <v>44956</v>
          </cell>
          <cell r="K9287" t="str">
            <v>JAVIER IVAN ALDAZ FUENTES</v>
          </cell>
          <cell r="L9287" t="str">
            <v xml:space="preserve">CALLE PESILLO Y CONDORAZO ATRAS GASOLINERA MAS IGLESIA MAGDALENA QUITO </v>
          </cell>
        </row>
        <row r="9288">
          <cell r="A9288" t="str">
            <v>GAR5692</v>
          </cell>
          <cell r="B9288">
            <v>505094</v>
          </cell>
          <cell r="C9288" t="str">
            <v>GAR5692</v>
          </cell>
          <cell r="D9288" t="str">
            <v>HYCITE</v>
          </cell>
          <cell r="E9288" t="str">
            <v>RETIRO</v>
          </cell>
          <cell r="F9288" t="str">
            <v>NORMAL</v>
          </cell>
          <cell r="G9288" t="str">
            <v>031001000230679</v>
          </cell>
          <cell r="H9288">
            <v>44953</v>
          </cell>
          <cell r="I9288" t="str">
            <v>EN_TRANSITO</v>
          </cell>
          <cell r="J9288">
            <v>44953</v>
          </cell>
          <cell r="K9288" t="str">
            <v>JUANITA MELGAR</v>
          </cell>
          <cell r="L9288" t="str">
            <v>CALLE BAHIA DE CARAQUEZ Y CALCETA 215, BARRIO LA MERCED, PROVINCIA: SANTO DOMINGO DE LOS TSACHILAS, CANTON: SANTO DOMINGO, PARROQUIA, SANTO DOMINGO, CODIGO POSTAL: 230110 / REF: POR LA CANCHA SINTENTI</v>
          </cell>
        </row>
        <row r="9289">
          <cell r="A9289" t="str">
            <v>GAR5693</v>
          </cell>
          <cell r="B9289">
            <v>505095</v>
          </cell>
          <cell r="C9289" t="str">
            <v>GAR5693</v>
          </cell>
          <cell r="D9289" t="str">
            <v>HYCITE</v>
          </cell>
          <cell r="E9289" t="str">
            <v>RETIRO</v>
          </cell>
          <cell r="F9289" t="str">
            <v>NORMAL</v>
          </cell>
          <cell r="G9289" t="str">
            <v>ITQ5789</v>
          </cell>
          <cell r="H9289">
            <v>44953</v>
          </cell>
          <cell r="I9289" t="str">
            <v>INCIDENCIA</v>
          </cell>
          <cell r="J9289">
            <v>44956</v>
          </cell>
          <cell r="K9289" t="str">
            <v>NANCY ELIZABETH CARRERA AGUILA</v>
          </cell>
          <cell r="L9289" t="str">
            <v>AV FERNANDEZ SALVADOR Y JULIO LARREA # 56-290 ESQUINA TORRES DEL PARQUE INGLES, ENTRADA POR LA CALLE ROBALINO DTO 411 BLOQUE 4 PLANTA BAJA, PI QUITO/LA CONCEPCION 170127</v>
          </cell>
        </row>
        <row r="9290">
          <cell r="A9290" t="str">
            <v>GAR5694</v>
          </cell>
          <cell r="B9290">
            <v>505096</v>
          </cell>
          <cell r="C9290" t="str">
            <v>GAR5694</v>
          </cell>
          <cell r="D9290" t="str">
            <v>HYCITE</v>
          </cell>
          <cell r="E9290" t="str">
            <v>RETIRO</v>
          </cell>
          <cell r="F9290" t="str">
            <v>NORMAL</v>
          </cell>
          <cell r="G9290" t="str">
            <v>031001000230680</v>
          </cell>
          <cell r="H9290">
            <v>44953</v>
          </cell>
          <cell r="I9290" t="str">
            <v>EN_TRANSITO</v>
          </cell>
          <cell r="J9290">
            <v>44953</v>
          </cell>
          <cell r="K9290" t="str">
            <v>ANDERSON ALBERTO ANDRADE HERRERA</v>
          </cell>
          <cell r="L9290" t="str">
            <v>LOS ALAMOS CASA PORTON GRIS PUJILI FRENTE AL DEPOSITO DE GAS LA MANA // DORIAN GOMEZ DE LA TORRE</v>
          </cell>
        </row>
        <row r="9291">
          <cell r="A9291" t="str">
            <v>GAR5696</v>
          </cell>
          <cell r="B9291">
            <v>505098</v>
          </cell>
          <cell r="C9291" t="str">
            <v>GAR5696</v>
          </cell>
          <cell r="D9291" t="str">
            <v>HYCITE</v>
          </cell>
          <cell r="E9291" t="str">
            <v>RETIRO</v>
          </cell>
          <cell r="F9291" t="str">
            <v>NORMAL</v>
          </cell>
          <cell r="G9291" t="str">
            <v>031001000230681</v>
          </cell>
          <cell r="H9291">
            <v>44953</v>
          </cell>
          <cell r="I9291" t="str">
            <v>EN_TRANSITO</v>
          </cell>
          <cell r="J9291">
            <v>44953</v>
          </cell>
          <cell r="K9291" t="str">
            <v>MARIA FERNANDA ALCIVAR MEDRANDA</v>
          </cell>
          <cell r="L9291" t="str">
            <v>AVDA SUCRE 6-08 Y MEJIA</v>
          </cell>
        </row>
        <row r="9292">
          <cell r="A9292" t="str">
            <v>GAR5698</v>
          </cell>
          <cell r="B9292">
            <v>505100</v>
          </cell>
          <cell r="C9292" t="str">
            <v>GAR5698</v>
          </cell>
          <cell r="D9292" t="str">
            <v>HYCITE</v>
          </cell>
          <cell r="E9292" t="str">
            <v>RETIRO</v>
          </cell>
          <cell r="F9292" t="str">
            <v>NORMAL</v>
          </cell>
          <cell r="G9292" t="str">
            <v>031001000230682</v>
          </cell>
          <cell r="H9292">
            <v>44953</v>
          </cell>
          <cell r="I9292" t="str">
            <v>EN_TRANSITO</v>
          </cell>
          <cell r="J9292">
            <v>44953</v>
          </cell>
          <cell r="K9292" t="str">
            <v>PATRICIA MERCEDES ZAMBRANO BARREIRO</v>
          </cell>
          <cell r="L9292" t="str">
            <v>CDLA LOS CHOFERES CASA DE LUCHO VICH HORACIO HIDROBO Y SILVIO GIMENEZ</v>
          </cell>
        </row>
        <row r="9293">
          <cell r="A9293" t="str">
            <v>GAR5700</v>
          </cell>
          <cell r="B9293">
            <v>505102</v>
          </cell>
          <cell r="C9293" t="str">
            <v>GAR5700</v>
          </cell>
          <cell r="D9293" t="str">
            <v>HYCITE</v>
          </cell>
          <cell r="E9293" t="str">
            <v>RETIRO</v>
          </cell>
          <cell r="F9293" t="str">
            <v>NORMAL</v>
          </cell>
          <cell r="G9293" t="str">
            <v>031001000230683</v>
          </cell>
          <cell r="H9293">
            <v>44953</v>
          </cell>
          <cell r="I9293" t="str">
            <v>EN_TRANSITO</v>
          </cell>
          <cell r="J9293">
            <v>44953</v>
          </cell>
          <cell r="K9293" t="str">
            <v>CARLOS VICENTE GARZON PENAFIEL</v>
          </cell>
          <cell r="L9293" t="str">
            <v>AV. CESLAO MARIN Y CLL JUAN DE VELAZCO EDIFICIO HELADERIA IGLU PASTAZA</v>
          </cell>
        </row>
        <row r="9294">
          <cell r="A9294" t="str">
            <v>GAR5701</v>
          </cell>
          <cell r="B9294">
            <v>505103</v>
          </cell>
          <cell r="C9294" t="str">
            <v>GAR5701</v>
          </cell>
          <cell r="D9294" t="str">
            <v>HYCITE</v>
          </cell>
          <cell r="E9294" t="str">
            <v>RETIRO</v>
          </cell>
          <cell r="F9294" t="str">
            <v>NORMAL</v>
          </cell>
          <cell r="G9294" t="str">
            <v>031001000230684</v>
          </cell>
          <cell r="H9294">
            <v>44953</v>
          </cell>
          <cell r="I9294" t="str">
            <v>EN_TRANSITO</v>
          </cell>
          <cell r="J9294">
            <v>44953</v>
          </cell>
          <cell r="K9294" t="str">
            <v>OSCAR BENIGNO AZUERO</v>
          </cell>
          <cell r="L9294" t="str">
            <v>22 DE NOVIEMBRE. Y.  MAYAICU.  BARRIO LA  DELICIA REFERENCIA  DE DOMICILIO. FRENTE A LA PERIMETRAL  , CASA COLOR BLANCO EN TODO EL VENTANAL ESTA LA PUBLICIDAD DE AHAVA TERAPIA CORPORAL MASAJE Y BANO D</v>
          </cell>
        </row>
        <row r="9295">
          <cell r="A9295" t="str">
            <v>GAR5702</v>
          </cell>
          <cell r="B9295">
            <v>505104</v>
          </cell>
          <cell r="C9295" t="str">
            <v>GAR5702</v>
          </cell>
          <cell r="D9295" t="str">
            <v>HYCITE</v>
          </cell>
          <cell r="E9295" t="str">
            <v>RETIRO</v>
          </cell>
          <cell r="F9295" t="str">
            <v>NORMAL</v>
          </cell>
          <cell r="G9295" t="str">
            <v>031001000230685</v>
          </cell>
          <cell r="H9295">
            <v>44953</v>
          </cell>
          <cell r="I9295" t="str">
            <v>EN_TRANSITO</v>
          </cell>
          <cell r="J9295">
            <v>44953</v>
          </cell>
          <cell r="K9295" t="str">
            <v>LUIS PATRICIO OLMOS GUZMAN</v>
          </cell>
          <cell r="L9295" t="str">
            <v>AVENIDA FUNDADORES Y CALLE LOJA ALMACENES MUNDI COLOR JOYA DE LOS SACHAS // CENTRAL / OR,JOYA DE LOS SACHAS 220103</v>
          </cell>
        </row>
        <row r="9296">
          <cell r="A9296" t="str">
            <v>GAR5706</v>
          </cell>
          <cell r="B9296">
            <v>505108</v>
          </cell>
          <cell r="C9296" t="str">
            <v>GAR5706</v>
          </cell>
          <cell r="D9296" t="str">
            <v>HYCITE</v>
          </cell>
          <cell r="E9296" t="str">
            <v>RETIRO</v>
          </cell>
          <cell r="F9296" t="str">
            <v>NORMAL</v>
          </cell>
          <cell r="G9296" t="str">
            <v>ITQ5796</v>
          </cell>
          <cell r="H9296">
            <v>44953</v>
          </cell>
          <cell r="I9296" t="str">
            <v>INCIDENCIA</v>
          </cell>
          <cell r="J9296">
            <v>44957</v>
          </cell>
          <cell r="K9296" t="str">
            <v>JESSICA KATERINE  MAYA BARRERA</v>
          </cell>
          <cell r="L9296" t="str">
            <v>PANAMERICA NORTE KM 12 y LUIS VACARI - Diagonal a la UPC de Carapungo</v>
          </cell>
        </row>
        <row r="9297">
          <cell r="A9297" t="str">
            <v>GAR5673</v>
          </cell>
          <cell r="B9297">
            <v>505075</v>
          </cell>
          <cell r="C9297" t="str">
            <v>GAR5673</v>
          </cell>
          <cell r="D9297" t="str">
            <v>HYCITE</v>
          </cell>
          <cell r="E9297" t="str">
            <v>RETIRO</v>
          </cell>
          <cell r="F9297" t="str">
            <v>NORMAL</v>
          </cell>
          <cell r="G9297" t="str">
            <v>031001000230671</v>
          </cell>
          <cell r="H9297">
            <v>44953</v>
          </cell>
          <cell r="I9297" t="str">
            <v>EN_TRANSITO</v>
          </cell>
          <cell r="J9297">
            <v>44953</v>
          </cell>
          <cell r="K9297" t="str">
            <v>MIGUELA EDITH BAQUE PIN</v>
          </cell>
          <cell r="L9297" t="str">
            <v>CALLE CAFETOS Y PRIMERO DE MAYO REFERENCIAS VILLA ESQUINERA, COLOR NARANJA MANDARINA</v>
          </cell>
        </row>
        <row r="9298">
          <cell r="A9298" t="str">
            <v>GAR5674</v>
          </cell>
          <cell r="B9298">
            <v>505076</v>
          </cell>
          <cell r="C9298" t="str">
            <v>GAR5674</v>
          </cell>
          <cell r="D9298" t="str">
            <v>HYCITE</v>
          </cell>
          <cell r="E9298" t="str">
            <v>RETIRO</v>
          </cell>
          <cell r="F9298" t="str">
            <v>NORMAL</v>
          </cell>
          <cell r="G9298" t="str">
            <v>ITQ5778</v>
          </cell>
          <cell r="H9298">
            <v>44953</v>
          </cell>
          <cell r="I9298" t="str">
            <v>ENTREGADO</v>
          </cell>
          <cell r="J9298">
            <v>44958</v>
          </cell>
          <cell r="K9298" t="str">
            <v>Rossana Moreno</v>
          </cell>
          <cell r="L9298" t="str">
            <v> Obispo Diaz de la Madrid OE9-24 y Juan Acevedo, Conjunto Vista de Occidente, Torre 6 apartamento 2C</v>
          </cell>
        </row>
        <row r="9299">
          <cell r="A9299" t="str">
            <v>GAR5675</v>
          </cell>
          <cell r="B9299">
            <v>505077</v>
          </cell>
          <cell r="C9299" t="str">
            <v>GAR5675</v>
          </cell>
          <cell r="D9299" t="str">
            <v>HYCITE</v>
          </cell>
          <cell r="E9299" t="str">
            <v>RETIRO</v>
          </cell>
          <cell r="F9299" t="str">
            <v>NORMAL</v>
          </cell>
          <cell r="G9299" t="str">
            <v>031001000230672</v>
          </cell>
          <cell r="H9299">
            <v>44953</v>
          </cell>
          <cell r="I9299" t="str">
            <v>EN_TRANSITO</v>
          </cell>
          <cell r="J9299">
            <v>44953</v>
          </cell>
          <cell r="K9299" t="str">
            <v>CARMEN CECILIA CANTOS SALTOS</v>
          </cell>
          <cell r="L9299" t="str">
            <v>VIA MANTA QUEVEDO REFERENCIAS: CASA ESQUINERA DE 2 PLANTAS , ENTRADA A JUAN DAMA</v>
          </cell>
        </row>
        <row r="9300">
          <cell r="A9300" t="str">
            <v>GAR5676</v>
          </cell>
          <cell r="B9300">
            <v>505078</v>
          </cell>
          <cell r="C9300" t="str">
            <v>GAR5676</v>
          </cell>
          <cell r="D9300" t="str">
            <v>HYCITE</v>
          </cell>
          <cell r="E9300" t="str">
            <v>RETIRO</v>
          </cell>
          <cell r="F9300" t="str">
            <v>NORMAL</v>
          </cell>
          <cell r="G9300" t="str">
            <v>031001000230673</v>
          </cell>
          <cell r="H9300">
            <v>44953</v>
          </cell>
          <cell r="I9300" t="str">
            <v>EN_TRANSITO</v>
          </cell>
          <cell r="J9300">
            <v>44953</v>
          </cell>
          <cell r="K9300" t="str">
            <v>CONSUELO PIEDAD MONTANO ARMIJOS</v>
          </cell>
          <cell r="L9300" t="str">
            <v>AV DEL EJERCITO, CASA DE 3 PISO COLOR GR AV DEL CHOFER, DIAGONAL AL MONUMENTO DE ZAMORA/TUNANTRA / ZAMORA, ZA 190101</v>
          </cell>
        </row>
        <row r="9301">
          <cell r="A9301" t="str">
            <v>GAR5678</v>
          </cell>
          <cell r="B9301">
            <v>505080</v>
          </cell>
          <cell r="C9301" t="str">
            <v>GAR5678</v>
          </cell>
          <cell r="D9301" t="str">
            <v>HYCITE</v>
          </cell>
          <cell r="E9301" t="str">
            <v>RETIRO</v>
          </cell>
          <cell r="F9301" t="str">
            <v>NORMAL</v>
          </cell>
          <cell r="G9301" t="str">
            <v>031001000230674</v>
          </cell>
          <cell r="H9301">
            <v>44953</v>
          </cell>
          <cell r="I9301" t="str">
            <v>EN_TRANSITO</v>
          </cell>
          <cell r="J9301">
            <v>44953</v>
          </cell>
          <cell r="K9301" t="str">
            <v>DANNY GERARDO SARANGO NARVAEZ / CAROLINA MANCHENO</v>
          </cell>
          <cell r="L9301" t="str">
            <v>CALLES BERNARDO VALDIVIESO Y QUITO ESQUINA OFICINA ROYAL PRESTIGE NUMERO DE CASA 191- 38</v>
          </cell>
        </row>
        <row r="9302">
          <cell r="A9302" t="str">
            <v>GAR5679</v>
          </cell>
          <cell r="B9302">
            <v>505081</v>
          </cell>
          <cell r="C9302" t="str">
            <v>GAR5679</v>
          </cell>
          <cell r="D9302" t="str">
            <v>HYCITE</v>
          </cell>
          <cell r="E9302" t="str">
            <v>RETIRO</v>
          </cell>
          <cell r="F9302" t="str">
            <v>NORMAL</v>
          </cell>
          <cell r="G9302" t="str">
            <v>ITQ5780</v>
          </cell>
          <cell r="H9302">
            <v>44953</v>
          </cell>
          <cell r="I9302" t="str">
            <v>INCIDENCIA</v>
          </cell>
          <cell r="J9302">
            <v>44956</v>
          </cell>
          <cell r="K9302" t="str">
            <v>CONSUELO GUADALUPE CORDOVA SANCHEZ</v>
          </cell>
          <cell r="L9302" t="str">
            <v>Sebastian Guarderas OE1-119 y Manuel de la Pena Urb. Los Cedros de la Fae / Referencias: Sube por la iglesia, pasando altura del colegio aeronautico, gira a la izquierda como quien se regresa por la m</v>
          </cell>
        </row>
        <row r="9303">
          <cell r="A9303" t="str">
            <v>GAR5680</v>
          </cell>
          <cell r="B9303">
            <v>505082</v>
          </cell>
          <cell r="C9303" t="str">
            <v>GAR5680</v>
          </cell>
          <cell r="D9303" t="str">
            <v>HYCITE</v>
          </cell>
          <cell r="E9303" t="str">
            <v>RETIRO</v>
          </cell>
          <cell r="F9303" t="str">
            <v>NORMAL</v>
          </cell>
          <cell r="G9303" t="str">
            <v>031001000230675</v>
          </cell>
          <cell r="H9303">
            <v>44953</v>
          </cell>
          <cell r="I9303" t="str">
            <v>EN_TRANSITO</v>
          </cell>
          <cell r="J9303">
            <v>44953</v>
          </cell>
          <cell r="K9303" t="str">
            <v>HAROLD WILSON GUAMIALAMA QUIROZ</v>
          </cell>
          <cell r="L9303" t="str">
            <v xml:space="preserve">CALLE 33 C 56 CALLE 33 TALLERES DEL PACIFIC  MANTA </v>
          </cell>
        </row>
        <row r="9304">
          <cell r="A9304" t="str">
            <v>GAR5681</v>
          </cell>
          <cell r="B9304">
            <v>505083</v>
          </cell>
          <cell r="C9304" t="str">
            <v>GAR5681</v>
          </cell>
          <cell r="D9304" t="str">
            <v>HYCITE</v>
          </cell>
          <cell r="E9304" t="str">
            <v>RETIRO</v>
          </cell>
          <cell r="F9304" t="str">
            <v>NORMAL</v>
          </cell>
          <cell r="G9304" t="str">
            <v>031001000230676</v>
          </cell>
          <cell r="H9304">
            <v>44953</v>
          </cell>
          <cell r="I9304" t="str">
            <v>EN_TRANSITO</v>
          </cell>
          <cell r="J9304">
            <v>44953</v>
          </cell>
          <cell r="K9304" t="str">
            <v>DEMECIO VELASQUEZ</v>
          </cell>
          <cell r="L9304" t="str">
            <v>AV. HEROES DE PAQUISHA Y JUAN SALINAS, ZAMORA CHINCHIPE, ZAMORA, ZAMORA 190101</v>
          </cell>
        </row>
        <row r="9305">
          <cell r="A9305" t="str">
            <v>2489540</v>
          </cell>
          <cell r="B9305">
            <v>505070</v>
          </cell>
          <cell r="C9305" t="str">
            <v>2489540</v>
          </cell>
          <cell r="D9305" t="str">
            <v>MDELIVERY</v>
          </cell>
          <cell r="E9305" t="str">
            <v>DESPACHO</v>
          </cell>
          <cell r="F9305" t="str">
            <v>NORMAL</v>
          </cell>
          <cell r="G9305" t="str">
            <v>FT82494</v>
          </cell>
          <cell r="H9305">
            <v>44953</v>
          </cell>
          <cell r="I9305" t="str">
            <v>ENTREGADO</v>
          </cell>
          <cell r="J9305">
            <v>44958</v>
          </cell>
          <cell r="K9305" t="str">
            <v>SILVA PALLO CRISTIAN DARWIN_SILVA PALLO CRISTIAN DARWIN</v>
          </cell>
          <cell r="L9305" t="str">
            <v>SAN ISIDRO CALLE CALIFORNIA ALTA 16151 Y PRIMERO EN LA UPC DE POLICIA REF CERCA A LAS CANCHAS</v>
          </cell>
        </row>
        <row r="9306">
          <cell r="A9306" t="str">
            <v>2489440</v>
          </cell>
          <cell r="B9306">
            <v>505031</v>
          </cell>
          <cell r="C9306" t="str">
            <v>2489440</v>
          </cell>
          <cell r="D9306" t="str">
            <v>MDELIVERY</v>
          </cell>
          <cell r="E9306" t="str">
            <v>DESPACHO</v>
          </cell>
          <cell r="F9306" t="str">
            <v>NORMAL</v>
          </cell>
          <cell r="G9306" t="str">
            <v>031080002489440</v>
          </cell>
          <cell r="H9306">
            <v>44953</v>
          </cell>
          <cell r="I9306" t="str">
            <v>ENTREGADO</v>
          </cell>
          <cell r="J9306">
            <v>44958</v>
          </cell>
          <cell r="K9306" t="str">
            <v xml:space="preserve"> GUILLERMO FABIAN HIDALGO POVEDA_ GUILLERMO FABIAN HIDALGO POVEDA</v>
          </cell>
          <cell r="L9306" t="str">
            <v>Augusto Salazar sn y Francisco Becerra Curtiduria Hidalgo</v>
          </cell>
        </row>
        <row r="9307">
          <cell r="A9307" t="str">
            <v>2489474</v>
          </cell>
          <cell r="B9307">
            <v>505041</v>
          </cell>
          <cell r="C9307" t="str">
            <v>2489474</v>
          </cell>
          <cell r="D9307" t="str">
            <v>MDELIVERY</v>
          </cell>
          <cell r="E9307" t="str">
            <v>DESPACHO</v>
          </cell>
          <cell r="F9307" t="str">
            <v>NORMAL</v>
          </cell>
          <cell r="G9307" t="str">
            <v>031080002489474</v>
          </cell>
          <cell r="H9307">
            <v>44953</v>
          </cell>
          <cell r="I9307" t="str">
            <v>ENTREGADO</v>
          </cell>
          <cell r="J9307">
            <v>44958</v>
          </cell>
          <cell r="K9307" t="str">
            <v>ROXANA VICTORIA CAMPOSANO HUANCA_ROXANA VICTORIA CAMPOSANO HUANCA</v>
          </cell>
          <cell r="L9307" t="str">
            <v>LOJA P A I TRAMACO EL FENIX 115D 69 Y AV 8 DE DICIEMBRE A 50 METROS DE ECOLLANTA</v>
          </cell>
        </row>
        <row r="9308">
          <cell r="A9308" t="str">
            <v>414833499</v>
          </cell>
          <cell r="B9308">
            <v>504989</v>
          </cell>
          <cell r="C9308" t="str">
            <v>414833499</v>
          </cell>
          <cell r="D9308" t="str">
            <v>FLEXTUENTI</v>
          </cell>
          <cell r="E9308" t="str">
            <v>DESPACHO</v>
          </cell>
          <cell r="F9308" t="str">
            <v>NORMAL</v>
          </cell>
          <cell r="G9308" t="str">
            <v>031080414833499</v>
          </cell>
          <cell r="H9308">
            <v>44953</v>
          </cell>
          <cell r="I9308" t="str">
            <v>ENTREGADO</v>
          </cell>
          <cell r="J9308">
            <v>44958</v>
          </cell>
          <cell r="K9308" t="str">
            <v>ALESSANDRO ARIAS</v>
          </cell>
          <cell r="L9308" t="str">
            <v>EL PUYO   AV  CESLAO MARIN SN CALLE ATAHUALPA</v>
          </cell>
        </row>
        <row r="9309">
          <cell r="A9309" t="str">
            <v>414833319</v>
          </cell>
          <cell r="B9309">
            <v>504953</v>
          </cell>
          <cell r="C9309" t="str">
            <v>414833319</v>
          </cell>
          <cell r="D9309" t="str">
            <v>FLEXTUENTI</v>
          </cell>
          <cell r="E9309" t="str">
            <v>DESPACHO</v>
          </cell>
          <cell r="F9309" t="str">
            <v>DERIVADO PICK UP</v>
          </cell>
          <cell r="G9309" t="str">
            <v>031080414833319</v>
          </cell>
          <cell r="H9309">
            <v>44953</v>
          </cell>
          <cell r="I9309" t="str">
            <v>ENTREGADO</v>
          </cell>
          <cell r="J9309">
            <v>44964</v>
          </cell>
          <cell r="K9309" t="str">
            <v>Irene Toapanta</v>
          </cell>
          <cell r="L9309" t="str">
            <v>OFICINA TRAMACO SAN MARINO</v>
          </cell>
        </row>
        <row r="9310">
          <cell r="A9310" t="str">
            <v>414835712</v>
          </cell>
          <cell r="B9310">
            <v>504961</v>
          </cell>
          <cell r="C9310" t="str">
            <v>414835712</v>
          </cell>
          <cell r="D9310" t="str">
            <v>FLEXTUENTI</v>
          </cell>
          <cell r="E9310" t="str">
            <v>DESPACHO</v>
          </cell>
          <cell r="F9310" t="str">
            <v>NORMAL</v>
          </cell>
          <cell r="G9310" t="str">
            <v>031080414835712</v>
          </cell>
          <cell r="H9310">
            <v>44953</v>
          </cell>
          <cell r="I9310" t="str">
            <v>ENTREGADO</v>
          </cell>
          <cell r="J9310">
            <v>44960</v>
          </cell>
          <cell r="K9310" t="str">
            <v>Ivan Delgado</v>
          </cell>
          <cell r="L9310" t="str">
            <v>LUZ DE AMERICA CALLE ELOY ALFARO  SV KLEVER PAZMIA,O</v>
          </cell>
        </row>
        <row r="9311">
          <cell r="A9311" t="str">
            <v>414835832</v>
          </cell>
          <cell r="B9311">
            <v>504966</v>
          </cell>
          <cell r="C9311" t="str">
            <v>414835832</v>
          </cell>
          <cell r="D9311" t="str">
            <v>FLEXTUENTI</v>
          </cell>
          <cell r="E9311" t="str">
            <v>DESPACHO</v>
          </cell>
          <cell r="F9311" t="str">
            <v>NORMAL</v>
          </cell>
          <cell r="G9311" t="str">
            <v>FT82504</v>
          </cell>
          <cell r="H9311">
            <v>44953</v>
          </cell>
          <cell r="I9311" t="str">
            <v>ENTREGADO</v>
          </cell>
          <cell r="J9311">
            <v>44959</v>
          </cell>
          <cell r="K9311" t="str">
            <v>JORGE OSWALDO MORENO NORIEGA</v>
          </cell>
          <cell r="L9311" t="str">
            <v>CHILLOGALLO  AV TENIENTE HUGO ORTIZ S11  32 AV SOLANDA</v>
          </cell>
        </row>
        <row r="9312">
          <cell r="A9312" t="str">
            <v>414835897</v>
          </cell>
          <cell r="B9312">
            <v>504970</v>
          </cell>
          <cell r="C9312" t="str">
            <v>414835897</v>
          </cell>
          <cell r="D9312" t="str">
            <v>FLEXTUENTI</v>
          </cell>
          <cell r="E9312" t="str">
            <v>DESPACHO</v>
          </cell>
          <cell r="F9312" t="str">
            <v>NORMAL</v>
          </cell>
          <cell r="G9312" t="str">
            <v>031080414835897</v>
          </cell>
          <cell r="H9312">
            <v>44953</v>
          </cell>
          <cell r="I9312" t="str">
            <v>ENTREGADO</v>
          </cell>
          <cell r="J9312">
            <v>44958</v>
          </cell>
          <cell r="K9312" t="str">
            <v>Kristhelle Vallery Condolo Lara</v>
          </cell>
          <cell r="L9312" t="str">
            <v>CHONGON KM 24 VIA LA COSTA  MANZANA 10 VILLA 1  VIA CHONGON</v>
          </cell>
        </row>
        <row r="9313">
          <cell r="A9313" t="str">
            <v>98873751</v>
          </cell>
          <cell r="B9313">
            <v>504942</v>
          </cell>
          <cell r="C9313" t="str">
            <v>98873751</v>
          </cell>
          <cell r="D9313" t="str">
            <v>HYCITE</v>
          </cell>
          <cell r="E9313" t="str">
            <v>DESPACHO</v>
          </cell>
          <cell r="F9313" t="str">
            <v>NORMAL</v>
          </cell>
          <cell r="G9313" t="str">
            <v>031002004216475</v>
          </cell>
          <cell r="H9313">
            <v>44953</v>
          </cell>
          <cell r="I9313" t="str">
            <v>ENTREGADO</v>
          </cell>
          <cell r="J9313">
            <v>44964</v>
          </cell>
          <cell r="K9313" t="str">
            <v>EDWIN MOSQUERA</v>
          </cell>
          <cell r="L9313" t="str">
            <v>14 DE FEBRERO Y CARLOS ALZANCRA COMPLEJO JUDICIAL DE PALORA PALORA/ CENTRO PALORA 140201 MORONA-SANTIAGO</v>
          </cell>
        </row>
        <row r="9314">
          <cell r="A9314" t="str">
            <v>98858666</v>
          </cell>
          <cell r="B9314">
            <v>504912</v>
          </cell>
          <cell r="C9314" t="str">
            <v>98858666</v>
          </cell>
          <cell r="D9314" t="str">
            <v>HYCITE</v>
          </cell>
          <cell r="E9314" t="str">
            <v>DESPACHO</v>
          </cell>
          <cell r="F9314" t="str">
            <v>NORMAL</v>
          </cell>
          <cell r="G9314" t="str">
            <v>ITQ5798 / ITQ6385</v>
          </cell>
          <cell r="H9314">
            <v>44953</v>
          </cell>
          <cell r="I9314" t="str">
            <v>ENTREGADO</v>
          </cell>
          <cell r="J9314">
            <v>44960</v>
          </cell>
          <cell r="K9314" t="str">
            <v>MAIRA VALECILLOS</v>
          </cell>
          <cell r="L9314" t="str">
            <v>AV DE LA PRENSA N45-195 Y N45D PROVINCIA: PICHINCHA CANTON: QUITO PARROQUIA: RUMITAMBA LOCALIDAD: BARRIO CHAUPICRUZ</v>
          </cell>
        </row>
        <row r="9315">
          <cell r="A9315" t="str">
            <v>98865542</v>
          </cell>
          <cell r="B9315">
            <v>504917</v>
          </cell>
          <cell r="C9315" t="str">
            <v>98865542</v>
          </cell>
          <cell r="D9315" t="str">
            <v>HYCITE</v>
          </cell>
          <cell r="E9315" t="str">
            <v>DESPACHO</v>
          </cell>
          <cell r="F9315" t="str">
            <v>NORMAL</v>
          </cell>
          <cell r="G9315" t="str">
            <v>031002004216465/031002004231964</v>
          </cell>
          <cell r="H9315">
            <v>44953</v>
          </cell>
          <cell r="I9315" t="str">
            <v>ENTREGADO</v>
          </cell>
          <cell r="J9315">
            <v>44960</v>
          </cell>
          <cell r="K9315" t="str">
            <v>OSCAR DAMIAN CARRASCO MARIN</v>
          </cell>
          <cell r="L9315" t="str">
            <v>IBARRA IMBABURA SAN FRANCISCO, PEDRO MONCAYO 653 ENTRE OLMEDO Y BOLIVAR</v>
          </cell>
        </row>
        <row r="9316">
          <cell r="A9316" t="str">
            <v>98867384</v>
          </cell>
          <cell r="B9316">
            <v>504925</v>
          </cell>
          <cell r="C9316" t="str">
            <v>98867384</v>
          </cell>
          <cell r="D9316" t="str">
            <v>HYCITE</v>
          </cell>
          <cell r="E9316" t="str">
            <v>DESPACHO</v>
          </cell>
          <cell r="F9316" t="str">
            <v>NORMAL</v>
          </cell>
          <cell r="G9316" t="str">
            <v>031002004216467</v>
          </cell>
          <cell r="H9316">
            <v>44953</v>
          </cell>
          <cell r="I9316" t="str">
            <v>ENTREGADO</v>
          </cell>
          <cell r="J9316">
            <v>44959</v>
          </cell>
          <cell r="K9316" t="str">
            <v>LEONOR ALCIVAR</v>
          </cell>
          <cell r="L9316" t="str">
            <v>VIA SAN VICENTE KM 5 ANTES DE LA BAHIA SAN VICENTE CHONE//MARIA MANUELA SAN ANTONIO 130705 MANABI</v>
          </cell>
        </row>
        <row r="9317">
          <cell r="A9317" t="str">
            <v>98872856</v>
          </cell>
          <cell r="B9317">
            <v>504938</v>
          </cell>
          <cell r="C9317" t="str">
            <v>98872856</v>
          </cell>
          <cell r="D9317" t="str">
            <v>HYCITE</v>
          </cell>
          <cell r="E9317" t="str">
            <v>DESPACHO</v>
          </cell>
          <cell r="F9317" t="str">
            <v>NORMAL</v>
          </cell>
          <cell r="G9317" t="str">
            <v>031002004216472</v>
          </cell>
          <cell r="H9317">
            <v>44953</v>
          </cell>
          <cell r="I9317" t="str">
            <v>ENTREGADO</v>
          </cell>
          <cell r="J9317">
            <v>44958</v>
          </cell>
          <cell r="K9317" t="str">
            <v>WILSON ALFREDO SANCHEZ ZAMBRANO</v>
          </cell>
          <cell r="L9317" t="str">
            <v>MANABI, PORTOVIEJO 18 DE OCTUBRE, CALLE ROTARIA Y AV REALES TAMARINDOS. DIAGONAL A LA URBANIZACIÓN LA CORUÑA</v>
          </cell>
        </row>
        <row r="9318">
          <cell r="A9318" t="str">
            <v>12799</v>
          </cell>
          <cell r="B9318">
            <v>504872</v>
          </cell>
          <cell r="C9318" t="str">
            <v>12799</v>
          </cell>
          <cell r="D9318" t="str">
            <v>MDELIVERY</v>
          </cell>
          <cell r="E9318" t="str">
            <v>DESPACHO</v>
          </cell>
          <cell r="F9318" t="str">
            <v>DERIVADO PICK UP</v>
          </cell>
          <cell r="G9318" t="str">
            <v>031080000012799</v>
          </cell>
          <cell r="H9318">
            <v>44953</v>
          </cell>
          <cell r="I9318" t="str">
            <v>ENTREGADO</v>
          </cell>
          <cell r="J9318">
            <v>44958</v>
          </cell>
          <cell r="K9318" t="str">
            <v>ROXANA ALEXANDRA  TAGLE VELASQUEZ</v>
          </cell>
          <cell r="L9318" t="str">
            <v>OFICINA TRAMACO CENTRO DE DISTRIBUCION VIA A DAULE</v>
          </cell>
        </row>
        <row r="9319">
          <cell r="A9319" t="str">
            <v>12816</v>
          </cell>
          <cell r="B9319">
            <v>504873</v>
          </cell>
          <cell r="C9319" t="str">
            <v>12816</v>
          </cell>
          <cell r="D9319" t="str">
            <v>MDELIVERY</v>
          </cell>
          <cell r="E9319" t="str">
            <v>DESPACHO</v>
          </cell>
          <cell r="F9319" t="str">
            <v>DERIVADO PICK UP</v>
          </cell>
          <cell r="G9319" t="str">
            <v>031080000012816</v>
          </cell>
          <cell r="H9319">
            <v>44953</v>
          </cell>
          <cell r="I9319" t="str">
            <v>ENTREGADO</v>
          </cell>
          <cell r="J9319">
            <v>44959</v>
          </cell>
          <cell r="K9319" t="str">
            <v>LEANDRO STIVEN  QUINDE PIGUAVE</v>
          </cell>
          <cell r="L9319" t="str">
            <v>OFICINA TRAMACO PORTETE</v>
          </cell>
        </row>
        <row r="9320">
          <cell r="A9320" t="str">
            <v>4863508</v>
          </cell>
          <cell r="B9320">
            <v>504880</v>
          </cell>
          <cell r="C9320" t="str">
            <v>4863508</v>
          </cell>
          <cell r="D9320" t="str">
            <v>MDELIVERY</v>
          </cell>
          <cell r="E9320" t="str">
            <v>DESPACHO</v>
          </cell>
          <cell r="F9320" t="str">
            <v>DERIVADO PICK UP</v>
          </cell>
          <cell r="G9320" t="str">
            <v>031080004863508</v>
          </cell>
          <cell r="H9320">
            <v>44953</v>
          </cell>
          <cell r="I9320" t="str">
            <v>ENTREGADO</v>
          </cell>
          <cell r="J9320">
            <v>44959</v>
          </cell>
          <cell r="K9320" t="str">
            <v>NIEVES FIDELA MUNOZ ALARCON</v>
          </cell>
          <cell r="L9320" t="str">
            <v>OFICINA TRAMACO QUEVEDO</v>
          </cell>
        </row>
        <row r="9321">
          <cell r="A9321" t="str">
            <v>4865658</v>
          </cell>
          <cell r="B9321">
            <v>504885</v>
          </cell>
          <cell r="C9321" t="str">
            <v>4865658</v>
          </cell>
          <cell r="D9321" t="str">
            <v>MDELIVERY</v>
          </cell>
          <cell r="E9321" t="str">
            <v>DESPACHO</v>
          </cell>
          <cell r="F9321" t="str">
            <v>DERIVADO PICK UP</v>
          </cell>
          <cell r="G9321" t="str">
            <v>031080004865658</v>
          </cell>
          <cell r="H9321">
            <v>44953</v>
          </cell>
          <cell r="I9321" t="str">
            <v>ENTREGADO</v>
          </cell>
          <cell r="J9321">
            <v>44958</v>
          </cell>
          <cell r="K9321" t="str">
            <v>Andrea Carolina Tandazo Zambrano</v>
          </cell>
          <cell r="L9321" t="str">
            <v>OFICINA TRAMACO TUMBACO</v>
          </cell>
        </row>
        <row r="9322">
          <cell r="A9322" t="str">
            <v>4866305</v>
          </cell>
          <cell r="B9322">
            <v>504887</v>
          </cell>
          <cell r="C9322" t="str">
            <v>4866305</v>
          </cell>
          <cell r="D9322" t="str">
            <v>MDELIVERY</v>
          </cell>
          <cell r="E9322" t="str">
            <v>DESPACHO</v>
          </cell>
          <cell r="F9322" t="str">
            <v>DERIVADO PICK UP</v>
          </cell>
          <cell r="G9322" t="str">
            <v>031080004866305</v>
          </cell>
          <cell r="H9322">
            <v>44953</v>
          </cell>
          <cell r="I9322" t="str">
            <v>ENTREGADO</v>
          </cell>
          <cell r="J9322">
            <v>44958</v>
          </cell>
          <cell r="K9322" t="str">
            <v>NEISER RIVALDO ANDI LICUY</v>
          </cell>
          <cell r="L9322" t="str">
            <v>OFICINA TRAMACO EL TENA</v>
          </cell>
        </row>
        <row r="9323">
          <cell r="A9323" t="str">
            <v>4866922</v>
          </cell>
          <cell r="B9323">
            <v>504893</v>
          </cell>
          <cell r="C9323" t="str">
            <v>4866922</v>
          </cell>
          <cell r="D9323" t="str">
            <v>MDELIVERY</v>
          </cell>
          <cell r="E9323" t="str">
            <v>DESPACHO</v>
          </cell>
          <cell r="F9323" t="str">
            <v>DERIVADO PICK UP</v>
          </cell>
          <cell r="G9323" t="str">
            <v>031080004866922</v>
          </cell>
          <cell r="H9323">
            <v>44953</v>
          </cell>
          <cell r="I9323" t="str">
            <v>ENTREGADO</v>
          </cell>
          <cell r="J9323">
            <v>44966</v>
          </cell>
          <cell r="K9323" t="str">
            <v>JOSE ORLEY MUNOZ MENDIETA</v>
          </cell>
          <cell r="L9323" t="str">
            <v>OFICINA TRAMACO SANTO DOMINGO</v>
          </cell>
        </row>
        <row r="9324">
          <cell r="A9324" t="str">
            <v>4868791</v>
          </cell>
          <cell r="B9324">
            <v>504899</v>
          </cell>
          <cell r="C9324" t="str">
            <v>4868791</v>
          </cell>
          <cell r="D9324" t="str">
            <v>MDELIVERY</v>
          </cell>
          <cell r="E9324" t="str">
            <v>DESPACHO</v>
          </cell>
          <cell r="F9324" t="str">
            <v>DERIVADO PICK UP</v>
          </cell>
          <cell r="G9324" t="str">
            <v>031080004868791</v>
          </cell>
          <cell r="H9324">
            <v>44953</v>
          </cell>
          <cell r="I9324" t="str">
            <v>ENTREGADO</v>
          </cell>
          <cell r="J9324">
            <v>44958</v>
          </cell>
          <cell r="K9324" t="str">
            <v>JAIME OSWALDO GARZON SIMBA</v>
          </cell>
          <cell r="L9324" t="str">
            <v>OFICINA TRAMACO RIVERMALL</v>
          </cell>
        </row>
        <row r="9325">
          <cell r="A9325" t="str">
            <v>5855</v>
          </cell>
          <cell r="B9325">
            <v>504901</v>
          </cell>
          <cell r="C9325" t="str">
            <v>5855</v>
          </cell>
          <cell r="D9325" t="str">
            <v>MDELIVERY</v>
          </cell>
          <cell r="E9325" t="str">
            <v>DESPACHO</v>
          </cell>
          <cell r="F9325" t="str">
            <v>DERIVADO PICK UP</v>
          </cell>
          <cell r="G9325" t="str">
            <v>031080000005855</v>
          </cell>
          <cell r="H9325">
            <v>44953</v>
          </cell>
          <cell r="I9325" t="str">
            <v>ENTREGADO</v>
          </cell>
          <cell r="J9325">
            <v>44960</v>
          </cell>
          <cell r="K9325" t="str">
            <v>LUIS NELSON ROMERO ROMERO</v>
          </cell>
          <cell r="L9325" t="str">
            <v>OFICINA TRAMACO CUENCA QUINTA CHICA</v>
          </cell>
        </row>
        <row r="9326">
          <cell r="A9326" t="str">
            <v>20003080263864</v>
          </cell>
          <cell r="B9326">
            <v>504856</v>
          </cell>
          <cell r="C9326" t="str">
            <v>20003080263864</v>
          </cell>
          <cell r="D9326" t="str">
            <v>CONECEL_REG</v>
          </cell>
          <cell r="E9326" t="str">
            <v>DESPACHO</v>
          </cell>
          <cell r="F9326" t="str">
            <v>NORMAL</v>
          </cell>
          <cell r="G9326" t="str">
            <v>FEC46473</v>
          </cell>
          <cell r="H9326">
            <v>44953</v>
          </cell>
          <cell r="I9326" t="str">
            <v>ENTREGADO</v>
          </cell>
          <cell r="J9326">
            <v>44972</v>
          </cell>
          <cell r="K9326" t="str">
            <v>MARJORIE STEFANIA SALAMEA</v>
          </cell>
          <cell r="L9326" t="str">
            <v xml:space="preserve">QUITO  TRABAJO JUAN MONTALVO Y 6 DE DICIEMBRE CONTRALORIA GENERAL DEL ESTADO </v>
          </cell>
        </row>
        <row r="9327">
          <cell r="A9327" t="str">
            <v>26284</v>
          </cell>
          <cell r="B9327">
            <v>504825</v>
          </cell>
          <cell r="C9327" t="str">
            <v>26284</v>
          </cell>
          <cell r="D9327" t="str">
            <v>CARESTINO</v>
          </cell>
          <cell r="E9327" t="str">
            <v>DESPACHO</v>
          </cell>
          <cell r="G9327" t="str">
            <v>031002004217673/661001000006779</v>
          </cell>
          <cell r="H9327">
            <v>44953</v>
          </cell>
          <cell r="I9327" t="str">
            <v>ENTREGADO</v>
          </cell>
          <cell r="J9327">
            <v>44964</v>
          </cell>
          <cell r="K9327" t="str">
            <v>GRETA SARA SAKER CHICA</v>
          </cell>
          <cell r="L9327" t="str">
            <v>SUCRE CALLE MONTUFAR Y ANTE 932. ENTRE FRENTE PANADERIA EL CHONERO</v>
          </cell>
        </row>
        <row r="9328">
          <cell r="A9328" t="str">
            <v>26334</v>
          </cell>
          <cell r="B9328">
            <v>504828</v>
          </cell>
          <cell r="C9328" t="str">
            <v>26334</v>
          </cell>
          <cell r="D9328" t="str">
            <v>CARESTINO</v>
          </cell>
          <cell r="E9328" t="str">
            <v>DESPACHO</v>
          </cell>
          <cell r="G9328" t="str">
            <v>031002004216684</v>
          </cell>
          <cell r="H9328">
            <v>44953</v>
          </cell>
          <cell r="I9328" t="str">
            <v>ENTREGADO</v>
          </cell>
          <cell r="J9328">
            <v>44959</v>
          </cell>
          <cell r="K9328" t="str">
            <v>MIRIAM SUSANA CASTRO PIA</v>
          </cell>
          <cell r="L9328" t="str">
            <v>TENIENTE HUGO OTIZ Y AV DEL EJERCITO SN. ENTRE A MEDIA CUADRA DEL MERCADO CENTRAL</v>
          </cell>
        </row>
        <row r="9329">
          <cell r="A9329" t="str">
            <v>11100</v>
          </cell>
          <cell r="B9329">
            <v>504682</v>
          </cell>
          <cell r="C9329" t="str">
            <v>11100</v>
          </cell>
          <cell r="D9329" t="str">
            <v>MDELIVERY</v>
          </cell>
          <cell r="E9329" t="str">
            <v>DESPACHO</v>
          </cell>
          <cell r="F9329" t="str">
            <v>NORMAL</v>
          </cell>
          <cell r="G9329" t="str">
            <v>031080000011100</v>
          </cell>
          <cell r="H9329">
            <v>44952</v>
          </cell>
          <cell r="I9329" t="str">
            <v>ENTREGADO</v>
          </cell>
          <cell r="J9329">
            <v>44960</v>
          </cell>
          <cell r="K9329" t="str">
            <v>AMALI DEL SANTAFE MORETA</v>
          </cell>
          <cell r="L9329" t="str">
            <v>SANTO DOMINGO CALLE RIO BABA  SN  Y RIO SALOYA</v>
          </cell>
        </row>
        <row r="9330">
          <cell r="A9330" t="str">
            <v>11526</v>
          </cell>
          <cell r="B9330">
            <v>504684</v>
          </cell>
          <cell r="C9330" t="str">
            <v>11526</v>
          </cell>
          <cell r="D9330" t="str">
            <v>MDELIVERY</v>
          </cell>
          <cell r="E9330" t="str">
            <v>DESPACHO</v>
          </cell>
          <cell r="F9330" t="str">
            <v>DERIVADO PICK UP</v>
          </cell>
          <cell r="G9330" t="str">
            <v>031080000011526</v>
          </cell>
          <cell r="H9330">
            <v>44952</v>
          </cell>
          <cell r="I9330" t="str">
            <v>DEVOLUCION_EN_PROCESO</v>
          </cell>
          <cell r="J9330">
            <v>44973</v>
          </cell>
          <cell r="K9330" t="str">
            <v>JAVIER ENRIQUE MIDEROS SANCHEZ</v>
          </cell>
          <cell r="L9330" t="str">
            <v>OFICINA TRAMACO SAN LORENZO</v>
          </cell>
        </row>
        <row r="9331">
          <cell r="A9331" t="str">
            <v>4864690</v>
          </cell>
          <cell r="B9331">
            <v>504706</v>
          </cell>
          <cell r="C9331" t="str">
            <v>4864690</v>
          </cell>
          <cell r="D9331" t="str">
            <v>MDELIVERY</v>
          </cell>
          <cell r="E9331" t="str">
            <v>DESPACHO</v>
          </cell>
          <cell r="F9331" t="str">
            <v>NORMAL</v>
          </cell>
          <cell r="G9331" t="str">
            <v>031080004864690</v>
          </cell>
          <cell r="H9331">
            <v>44952</v>
          </cell>
          <cell r="I9331" t="str">
            <v>ENTREGADO</v>
          </cell>
          <cell r="J9331">
            <v>44959</v>
          </cell>
          <cell r="K9331" t="str">
            <v>WILLIAM IVAN RODRIGUEZ PANCHI</v>
          </cell>
          <cell r="L9331" t="str">
            <v>LATACUANGA AV AMAZONAS  SN  Y CALLE PASTAZA</v>
          </cell>
        </row>
        <row r="9332">
          <cell r="A9332" t="str">
            <v>98871579</v>
          </cell>
          <cell r="B9332">
            <v>504645</v>
          </cell>
          <cell r="C9332" t="str">
            <v>98871579</v>
          </cell>
          <cell r="D9332" t="str">
            <v>HYCITE</v>
          </cell>
          <cell r="E9332" t="str">
            <v>DESPACHO</v>
          </cell>
          <cell r="F9332" t="str">
            <v>NORMAL</v>
          </cell>
          <cell r="G9332" t="str">
            <v>031002004214086</v>
          </cell>
          <cell r="H9332">
            <v>44952</v>
          </cell>
          <cell r="I9332" t="str">
            <v>ENTREGADO</v>
          </cell>
          <cell r="J9332">
            <v>44959</v>
          </cell>
          <cell r="K9332" t="str">
            <v>ROSA ANDY</v>
          </cell>
          <cell r="L9332" t="str">
            <v>BARRIO EL RANCHO CALLE ISIDRO AYORA A LADO FERIETERIA FERROGAL FEO ORELLANA// EL RANCHO PRO FCO ORELLANA 220201 ORELLANA</v>
          </cell>
        </row>
        <row r="9333">
          <cell r="A9333" t="str">
            <v>98874304</v>
          </cell>
          <cell r="B9333">
            <v>504651</v>
          </cell>
          <cell r="C9333" t="str">
            <v>98874304</v>
          </cell>
          <cell r="D9333" t="str">
            <v>HYCITE</v>
          </cell>
          <cell r="E9333" t="str">
            <v>DESPACHO</v>
          </cell>
          <cell r="F9333" t="str">
            <v>NORMAL</v>
          </cell>
          <cell r="G9333" t="str">
            <v>031002004214104</v>
          </cell>
          <cell r="H9333">
            <v>44952</v>
          </cell>
          <cell r="I9333" t="str">
            <v>ENTREGADO</v>
          </cell>
          <cell r="J9333">
            <v>44960</v>
          </cell>
          <cell r="K9333" t="str">
            <v>ANDERSON ALBERTO ANDRADE HERRERA</v>
          </cell>
          <cell r="L9333" t="str">
            <v>LOS ALAMOS CASA PORTON GRIS PUJILI FRENTE AL DEPOSITO DE GAS LA MANA LA MANA LA MANA 170146 COTOPAXI</v>
          </cell>
        </row>
        <row r="9334">
          <cell r="A9334" t="str">
            <v>98851246</v>
          </cell>
          <cell r="B9334">
            <v>504611</v>
          </cell>
          <cell r="C9334" t="str">
            <v>98851246</v>
          </cell>
          <cell r="D9334" t="str">
            <v>HYCITE</v>
          </cell>
          <cell r="E9334" t="str">
            <v>DESPACHO</v>
          </cell>
          <cell r="F9334" t="str">
            <v>NORMAL</v>
          </cell>
          <cell r="G9334" t="str">
            <v>ITQ5686 / ITQ6140</v>
          </cell>
          <cell r="H9334">
            <v>44952</v>
          </cell>
          <cell r="I9334" t="str">
            <v>ENTREGADO</v>
          </cell>
          <cell r="J9334">
            <v>44958</v>
          </cell>
          <cell r="K9334" t="str">
            <v>DIANA PEREIRA</v>
          </cell>
          <cell r="L9334" t="str">
            <v>AV REPÚBLICA DEL SALVADOR N35 -104 PORTUGAL EDIFITWIN TOWERS TORRE 2 OF 1G PROVINCIA PICHINCHA, QUITO QUITO DISTRITO METROPOLIT.</v>
          </cell>
        </row>
        <row r="9335">
          <cell r="A9335" t="str">
            <v>98855374</v>
          </cell>
          <cell r="B9335">
            <v>504612</v>
          </cell>
          <cell r="C9335" t="str">
            <v>98855374</v>
          </cell>
          <cell r="D9335" t="str">
            <v>HYCITE</v>
          </cell>
          <cell r="E9335" t="str">
            <v>DESPACHO</v>
          </cell>
          <cell r="F9335" t="str">
            <v>NORMAL</v>
          </cell>
          <cell r="G9335" t="str">
            <v>031002004214090</v>
          </cell>
          <cell r="H9335">
            <v>44952</v>
          </cell>
          <cell r="I9335" t="str">
            <v>ENTREGADO</v>
          </cell>
          <cell r="J9335">
            <v>44959</v>
          </cell>
          <cell r="K9335" t="str">
            <v>MARCELO FLORES</v>
          </cell>
          <cell r="L9335" t="str">
            <v>MANUEL LARREA 023 Y LUCILA MOYA FRENTE A CANCHAS DEPORTIVAS COTACACHI//EL EJIDO SAN FRANCISCO 100304 IMBABURA</v>
          </cell>
        </row>
        <row r="9336">
          <cell r="A9336" t="str">
            <v>98863052</v>
          </cell>
          <cell r="B9336">
            <v>504625</v>
          </cell>
          <cell r="C9336" t="str">
            <v>98863052</v>
          </cell>
          <cell r="D9336" t="str">
            <v>HYCITE</v>
          </cell>
          <cell r="E9336" t="str">
            <v>DESPACHO</v>
          </cell>
          <cell r="F9336" t="str">
            <v>NORMAL</v>
          </cell>
          <cell r="G9336" t="str">
            <v>031002004214096</v>
          </cell>
          <cell r="H9336">
            <v>44952</v>
          </cell>
          <cell r="I9336" t="str">
            <v>ENTREGADO</v>
          </cell>
          <cell r="J9336">
            <v>44958</v>
          </cell>
          <cell r="K9336" t="str">
            <v>BLANCA ALMACHE</v>
          </cell>
          <cell r="L9336" t="str">
            <v>VIA A CUENCA A 100 M DEL REDONDEL VIA A CUENCA A 100 M DEL REDONDEL SUCUA//BARRIO NAZARENO SUCUA 140301 MORONA-SANTIAGO</v>
          </cell>
        </row>
        <row r="9337">
          <cell r="A9337" t="str">
            <v>98867352</v>
          </cell>
          <cell r="B9337">
            <v>504638</v>
          </cell>
          <cell r="C9337" t="str">
            <v>98867352</v>
          </cell>
          <cell r="D9337" t="str">
            <v>HYCITE</v>
          </cell>
          <cell r="E9337" t="str">
            <v>DESPACHO</v>
          </cell>
          <cell r="F9337" t="str">
            <v>NORMAL</v>
          </cell>
          <cell r="G9337" t="str">
            <v>ITQ5701 / ITQ6139</v>
          </cell>
          <cell r="H9337">
            <v>44952</v>
          </cell>
          <cell r="I9337" t="str">
            <v>ENTREGADO</v>
          </cell>
          <cell r="J9337">
            <v>44958</v>
          </cell>
          <cell r="K9337" t="str">
            <v>DIEGO ANDRES GREFA HERRERA</v>
          </cell>
          <cell r="L9337" t="str">
            <v>AUTOP GENERAL RUMIÑAHUI #1277 PS 2 INTERSECCION GEOVANNY FARINA OF A2 PROVINCIA PICHINCHA, QUITO, QUITO, DISTRITO METROPOLIT.</v>
          </cell>
        </row>
        <row r="9338">
          <cell r="A9338" t="str">
            <v>98871226</v>
          </cell>
          <cell r="B9338">
            <v>504644</v>
          </cell>
          <cell r="C9338" t="str">
            <v>98871226</v>
          </cell>
          <cell r="D9338" t="str">
            <v>HYCITE</v>
          </cell>
          <cell r="E9338" t="str">
            <v>DESPACHO</v>
          </cell>
          <cell r="F9338" t="str">
            <v>NORMAL</v>
          </cell>
          <cell r="G9338" t="str">
            <v>ITG5706/ 83239</v>
          </cell>
          <cell r="H9338">
            <v>44952</v>
          </cell>
          <cell r="I9338" t="str">
            <v>ENTREGADO</v>
          </cell>
          <cell r="J9338">
            <v>44958</v>
          </cell>
          <cell r="K9338" t="str">
            <v>VICTOR CEVALLOS</v>
          </cell>
          <cell r="L9338" t="str">
            <v>COOP. NUEVE DE OCTUBRE MZ 62 K 1 SOLAR 06 DIAGONAL COLEGIO COMISION TRANSITO GUAYAQUIL</v>
          </cell>
        </row>
        <row r="9339">
          <cell r="A9339" t="str">
            <v>2489237</v>
          </cell>
          <cell r="B9339">
            <v>504553</v>
          </cell>
          <cell r="C9339" t="str">
            <v>2489237</v>
          </cell>
          <cell r="D9339" t="str">
            <v>MDELIVERY</v>
          </cell>
          <cell r="E9339" t="str">
            <v>DESPACHO</v>
          </cell>
          <cell r="F9339" t="str">
            <v>NORMAL</v>
          </cell>
          <cell r="G9339" t="str">
            <v>FT82387/031080002489237</v>
          </cell>
          <cell r="H9339">
            <v>44952</v>
          </cell>
          <cell r="I9339" t="str">
            <v>ENTREGADO</v>
          </cell>
          <cell r="J9339">
            <v>44959</v>
          </cell>
          <cell r="K9339" t="str">
            <v>EDUARDO VINICIO CHANG CASTRO_EDUARDO VINICIO CHANG CASTRO</v>
          </cell>
          <cell r="L9339" t="str">
            <v>PANIGON 105 Y AV QUITO CASA AMARILLA CON TEJAS VERDES Y PUERTAS BLANCAS CON LOCAL SECTOR SAN MIGUEL</v>
          </cell>
        </row>
        <row r="9340">
          <cell r="A9340" t="str">
            <v>11748</v>
          </cell>
          <cell r="B9340">
            <v>504498</v>
          </cell>
          <cell r="C9340" t="str">
            <v>11748</v>
          </cell>
          <cell r="D9340" t="str">
            <v>MOVISTAR</v>
          </cell>
          <cell r="E9340" t="str">
            <v>RETIRO</v>
          </cell>
          <cell r="F9340" t="str">
            <v>NORMAL</v>
          </cell>
          <cell r="G9340" t="str">
            <v>031002004215220</v>
          </cell>
          <cell r="H9340">
            <v>44952</v>
          </cell>
          <cell r="I9340" t="str">
            <v>ENTREGADO</v>
          </cell>
          <cell r="J9340">
            <v>44958</v>
          </cell>
          <cell r="K9340" t="str">
            <v>FLEXNET - LI</v>
          </cell>
          <cell r="L9340" t="str">
            <v>CALLE 28 DE JUNIO S/N Y GARCIA MORENO ENTRADA LLANO GRANDE</v>
          </cell>
        </row>
        <row r="9341">
          <cell r="A9341" t="str">
            <v>11749</v>
          </cell>
          <cell r="B9341">
            <v>504499</v>
          </cell>
          <cell r="C9341" t="str">
            <v>11749</v>
          </cell>
          <cell r="D9341" t="str">
            <v>MOVISTAR</v>
          </cell>
          <cell r="E9341" t="str">
            <v>RETIRO</v>
          </cell>
          <cell r="F9341" t="str">
            <v>NORMAL</v>
          </cell>
          <cell r="G9341" t="str">
            <v>031002004215166</v>
          </cell>
          <cell r="H9341">
            <v>44952</v>
          </cell>
          <cell r="I9341" t="str">
            <v>ENTREGADO</v>
          </cell>
          <cell r="J9341">
            <v>44958</v>
          </cell>
          <cell r="K9341" t="str">
            <v>FLEXNET - LI</v>
          </cell>
          <cell r="L9341" t="str">
            <v>CALLE 28 DE JUNIO S/N Y GARCIA MORENO ENTRADA LLANO GRANDE</v>
          </cell>
        </row>
        <row r="9342">
          <cell r="A9342" t="str">
            <v>11750</v>
          </cell>
          <cell r="B9342">
            <v>504500</v>
          </cell>
          <cell r="C9342" t="str">
            <v>11750</v>
          </cell>
          <cell r="D9342" t="str">
            <v>MOVISTAR</v>
          </cell>
          <cell r="E9342" t="str">
            <v>RETIRO</v>
          </cell>
          <cell r="F9342" t="str">
            <v>NORMAL</v>
          </cell>
          <cell r="G9342" t="str">
            <v>031002004215047</v>
          </cell>
          <cell r="H9342">
            <v>44952</v>
          </cell>
          <cell r="I9342" t="str">
            <v>ENTREGADO</v>
          </cell>
          <cell r="J9342">
            <v>44965</v>
          </cell>
          <cell r="K9342" t="str">
            <v>FLEXNET - LI</v>
          </cell>
          <cell r="L9342" t="str">
            <v>CALLE 28 DE JUNIO S/N Y GARCIA MORENO ENTRADA LLANO GRANDE</v>
          </cell>
        </row>
        <row r="9343">
          <cell r="A9343" t="str">
            <v>11751</v>
          </cell>
          <cell r="B9343">
            <v>504501</v>
          </cell>
          <cell r="C9343" t="str">
            <v>11751</v>
          </cell>
          <cell r="D9343" t="str">
            <v>MOVISTAR</v>
          </cell>
          <cell r="E9343" t="str">
            <v>RETIRO</v>
          </cell>
          <cell r="F9343" t="str">
            <v>NORMAL</v>
          </cell>
          <cell r="G9343" t="str">
            <v>031002004215008</v>
          </cell>
          <cell r="H9343">
            <v>44952</v>
          </cell>
          <cell r="I9343" t="str">
            <v>ENTREGADO</v>
          </cell>
          <cell r="J9343">
            <v>44958</v>
          </cell>
          <cell r="K9343" t="str">
            <v>FLEXNET - LI</v>
          </cell>
          <cell r="L9343" t="str">
            <v>CALLE 28 DE JUNIO S/N Y GARCIA MORENO ENTRADA LLANO GRANDE</v>
          </cell>
        </row>
        <row r="9344">
          <cell r="A9344" t="str">
            <v>11752</v>
          </cell>
          <cell r="B9344">
            <v>504502</v>
          </cell>
          <cell r="C9344" t="str">
            <v>11752</v>
          </cell>
          <cell r="D9344" t="str">
            <v>MOVISTAR</v>
          </cell>
          <cell r="E9344" t="str">
            <v>RETIRO</v>
          </cell>
          <cell r="F9344" t="str">
            <v>NORMAL</v>
          </cell>
          <cell r="G9344" t="str">
            <v>031002004214842</v>
          </cell>
          <cell r="H9344">
            <v>44952</v>
          </cell>
          <cell r="I9344" t="str">
            <v>ENTREGADO</v>
          </cell>
          <cell r="J9344">
            <v>44958</v>
          </cell>
          <cell r="K9344" t="str">
            <v>FLEXNET - LI</v>
          </cell>
          <cell r="L9344" t="str">
            <v>CALLE 28 DE JUNIO S/N Y GARCIA MORENO ENTRADA LLANO GRANDE</v>
          </cell>
        </row>
        <row r="9345">
          <cell r="A9345" t="str">
            <v>11753</v>
          </cell>
          <cell r="B9345">
            <v>504503</v>
          </cell>
          <cell r="C9345" t="str">
            <v>11753</v>
          </cell>
          <cell r="D9345" t="str">
            <v>MOVISTAR</v>
          </cell>
          <cell r="E9345" t="str">
            <v>RETIRO</v>
          </cell>
          <cell r="F9345" t="str">
            <v>NORMAL</v>
          </cell>
          <cell r="G9345" t="str">
            <v>031002004214733</v>
          </cell>
          <cell r="H9345">
            <v>44952</v>
          </cell>
          <cell r="I9345" t="str">
            <v>ENTREGADO</v>
          </cell>
          <cell r="J9345">
            <v>44958</v>
          </cell>
          <cell r="K9345" t="str">
            <v>FLEXNET - LI</v>
          </cell>
          <cell r="L9345" t="str">
            <v>CALLE 28 DE JUNIO S/N Y GARCIA MORENO ENTRADA LLANO GRANDE</v>
          </cell>
        </row>
        <row r="9346">
          <cell r="A9346" t="str">
            <v>11754</v>
          </cell>
          <cell r="B9346">
            <v>504504</v>
          </cell>
          <cell r="C9346" t="str">
            <v>11754</v>
          </cell>
          <cell r="D9346" t="str">
            <v>MOVISTAR</v>
          </cell>
          <cell r="E9346" t="str">
            <v>RETIRO</v>
          </cell>
          <cell r="F9346" t="str">
            <v>NORMAL</v>
          </cell>
          <cell r="G9346" t="str">
            <v>031002004215191</v>
          </cell>
          <cell r="H9346">
            <v>44952</v>
          </cell>
          <cell r="I9346" t="str">
            <v>ENTREGADO</v>
          </cell>
          <cell r="J9346">
            <v>44958</v>
          </cell>
          <cell r="K9346" t="str">
            <v>FLEXNET - LI</v>
          </cell>
          <cell r="L9346" t="str">
            <v>CALLE 28 DE JUNIO S/N Y GARCIA MORENO ENTRADA LLANO GRANDE</v>
          </cell>
        </row>
        <row r="9347">
          <cell r="A9347" t="str">
            <v>11755</v>
          </cell>
          <cell r="B9347">
            <v>504505</v>
          </cell>
          <cell r="C9347" t="str">
            <v>11755</v>
          </cell>
          <cell r="D9347" t="str">
            <v>MOVISTAR</v>
          </cell>
          <cell r="E9347" t="str">
            <v>RETIRO</v>
          </cell>
          <cell r="F9347" t="str">
            <v>NORMAL</v>
          </cell>
          <cell r="G9347" t="str">
            <v>031002004215092</v>
          </cell>
          <cell r="H9347">
            <v>44952</v>
          </cell>
          <cell r="I9347" t="str">
            <v>ENTREGADO</v>
          </cell>
          <cell r="J9347">
            <v>44958</v>
          </cell>
          <cell r="K9347" t="str">
            <v>FLEXNET - LI</v>
          </cell>
          <cell r="L9347" t="str">
            <v>CALLE 28 DE JUNIO S/N Y GARCIA MORENO ENTRADA LLANO GRANDE</v>
          </cell>
        </row>
        <row r="9348">
          <cell r="A9348" t="str">
            <v>11756</v>
          </cell>
          <cell r="B9348">
            <v>504506</v>
          </cell>
          <cell r="C9348" t="str">
            <v>11756</v>
          </cell>
          <cell r="D9348" t="str">
            <v>MOVISTAR</v>
          </cell>
          <cell r="E9348" t="str">
            <v>RETIRO</v>
          </cell>
          <cell r="F9348" t="str">
            <v>NORMAL</v>
          </cell>
          <cell r="G9348" t="str">
            <v>031002004214676</v>
          </cell>
          <cell r="H9348">
            <v>44952</v>
          </cell>
          <cell r="I9348" t="str">
            <v>ENTREGADO</v>
          </cell>
          <cell r="J9348">
            <v>44958</v>
          </cell>
          <cell r="K9348" t="str">
            <v>FLEXNET - LI</v>
          </cell>
          <cell r="L9348" t="str">
            <v>CALLE 28 DE JUNIO S/N Y GARCIA MORENO ENTRADA LLANO GRANDE</v>
          </cell>
        </row>
        <row r="9349">
          <cell r="A9349" t="str">
            <v>11757</v>
          </cell>
          <cell r="B9349">
            <v>504507</v>
          </cell>
          <cell r="C9349" t="str">
            <v>11757</v>
          </cell>
          <cell r="D9349" t="str">
            <v>MOVISTAR</v>
          </cell>
          <cell r="E9349" t="str">
            <v>RETIRO</v>
          </cell>
          <cell r="F9349" t="str">
            <v>NORMAL</v>
          </cell>
          <cell r="G9349" t="str">
            <v>031002004214576</v>
          </cell>
          <cell r="H9349">
            <v>44952</v>
          </cell>
          <cell r="I9349" t="str">
            <v>ENTREGADO</v>
          </cell>
          <cell r="J9349">
            <v>44958</v>
          </cell>
          <cell r="K9349" t="str">
            <v>FLEXNET - LI</v>
          </cell>
          <cell r="L9349" t="str">
            <v>CALLE 28 DE JUNIO S/N Y GARCIA MORENO ENTRADA LLANO GRANDE</v>
          </cell>
        </row>
        <row r="9350">
          <cell r="A9350" t="str">
            <v>11758</v>
          </cell>
          <cell r="B9350">
            <v>504508</v>
          </cell>
          <cell r="C9350" t="str">
            <v>11758</v>
          </cell>
          <cell r="D9350" t="str">
            <v>MOVISTAR</v>
          </cell>
          <cell r="E9350" t="str">
            <v>RETIRO</v>
          </cell>
          <cell r="F9350" t="str">
            <v>NORMAL</v>
          </cell>
          <cell r="G9350" t="str">
            <v>031002004214489</v>
          </cell>
          <cell r="H9350">
            <v>44952</v>
          </cell>
          <cell r="I9350" t="str">
            <v>ENTREGADO</v>
          </cell>
          <cell r="J9350">
            <v>44958</v>
          </cell>
          <cell r="K9350" t="str">
            <v>FLEXNET - LI</v>
          </cell>
          <cell r="L9350" t="str">
            <v>CALLE 28 DE JUNIO S/N Y GARCIA MORENO ENTRADA LLANO GRANDE</v>
          </cell>
        </row>
        <row r="9351">
          <cell r="A9351" t="str">
            <v>11759</v>
          </cell>
          <cell r="B9351">
            <v>504509</v>
          </cell>
          <cell r="C9351" t="str">
            <v>11759</v>
          </cell>
          <cell r="D9351" t="str">
            <v>MOVISTAR</v>
          </cell>
          <cell r="E9351" t="str">
            <v>RETIRO</v>
          </cell>
          <cell r="F9351" t="str">
            <v>NORMAL</v>
          </cell>
          <cell r="G9351" t="str">
            <v>031002004214425</v>
          </cell>
          <cell r="H9351">
            <v>44952</v>
          </cell>
          <cell r="I9351" t="str">
            <v>ENTREGADO</v>
          </cell>
          <cell r="J9351">
            <v>44958</v>
          </cell>
          <cell r="K9351" t="str">
            <v>FLEXNET - LI</v>
          </cell>
          <cell r="L9351" t="str">
            <v>CALLE 28 DE JUNIO S/N Y GARCIA MORENO ENTRADA LLANO GRANDE</v>
          </cell>
        </row>
        <row r="9352">
          <cell r="A9352" t="str">
            <v>11760</v>
          </cell>
          <cell r="B9352">
            <v>504510</v>
          </cell>
          <cell r="C9352" t="str">
            <v>11760</v>
          </cell>
          <cell r="D9352" t="str">
            <v>MOVISTAR</v>
          </cell>
          <cell r="E9352" t="str">
            <v>RETIRO</v>
          </cell>
          <cell r="F9352" t="str">
            <v>NORMAL</v>
          </cell>
          <cell r="G9352" t="str">
            <v>031002004214338</v>
          </cell>
          <cell r="H9352">
            <v>44952</v>
          </cell>
          <cell r="I9352" t="str">
            <v>ENTREGADO</v>
          </cell>
          <cell r="J9352">
            <v>44958</v>
          </cell>
          <cell r="K9352" t="str">
            <v>FLEXNET - LI</v>
          </cell>
          <cell r="L9352" t="str">
            <v>CALLE 28 DE JUNIO S/N Y GARCIA MORENO ENTRADA LLANO GRANDE</v>
          </cell>
        </row>
        <row r="9353">
          <cell r="A9353" t="str">
            <v>53497</v>
          </cell>
          <cell r="B9353">
            <v>504413</v>
          </cell>
          <cell r="C9353" t="str">
            <v>53497</v>
          </cell>
          <cell r="D9353" t="str">
            <v>DEGSO</v>
          </cell>
          <cell r="E9353" t="str">
            <v>DESPACHO</v>
          </cell>
          <cell r="F9353" t="str">
            <v>NORMAL</v>
          </cell>
          <cell r="H9353">
            <v>44952</v>
          </cell>
          <cell r="I9353" t="str">
            <v>EN_PROCESO</v>
          </cell>
          <cell r="J9353">
            <v>44952</v>
          </cell>
          <cell r="K9353" t="str">
            <v>PASTEURIZADORA EL RANCHITO CIA. LTDA</v>
          </cell>
          <cell r="L9353" t="str">
            <v>DIRECCION: POR TRAMACO ? SALCEDO ? PANAMERICANA NORTE KM 2 ½ VIA A LATACUNGA ? FRENTE HACIENDA DE LA U. CENTRAL ? TEL 032728001 - ATENCION JAVIER UNAPUCHA</v>
          </cell>
        </row>
        <row r="9354">
          <cell r="A9354" t="str">
            <v>2489182</v>
          </cell>
          <cell r="B9354">
            <v>504407</v>
          </cell>
          <cell r="C9354" t="str">
            <v>2489182</v>
          </cell>
          <cell r="D9354" t="str">
            <v>MDELIVERY</v>
          </cell>
          <cell r="E9354" t="str">
            <v>DESPACHO</v>
          </cell>
          <cell r="F9354" t="str">
            <v>NORMAL</v>
          </cell>
          <cell r="G9354" t="str">
            <v>031080002489182</v>
          </cell>
          <cell r="H9354">
            <v>44952</v>
          </cell>
          <cell r="I9354" t="str">
            <v>ENTREGADO</v>
          </cell>
          <cell r="J9354">
            <v>44958</v>
          </cell>
          <cell r="K9354" t="str">
            <v>ANGELA MARIANA MENDOZA ZAMBRANO_ANGELA MARIANA MENDOZA ZAMBRANO</v>
          </cell>
          <cell r="L9354" t="str">
            <v>Portoviejo Parroquia Pueblo Nuevo sector Divino niNo en la via principal casa de dos pisos de ladrillo visto cerramiento de ladrillo tambien junto a la picanteria Billy</v>
          </cell>
        </row>
        <row r="9355">
          <cell r="A9355" t="str">
            <v>550357</v>
          </cell>
          <cell r="B9355">
            <v>504350</v>
          </cell>
          <cell r="C9355" t="str">
            <v>550357</v>
          </cell>
          <cell r="D9355" t="str">
            <v>DPW</v>
          </cell>
          <cell r="E9355" t="str">
            <v>DESPACHO</v>
          </cell>
          <cell r="F9355" t="str">
            <v>NORMAL</v>
          </cell>
          <cell r="G9355" t="str">
            <v>FT82468</v>
          </cell>
          <cell r="H9355">
            <v>44952</v>
          </cell>
          <cell r="I9355" t="str">
            <v>ENTREGADO</v>
          </cell>
          <cell r="J9355">
            <v>44970</v>
          </cell>
          <cell r="K9355" t="str">
            <v>COLEGIO CERVANTES</v>
          </cell>
          <cell r="L9355" t="str">
            <v>JOSE PLAZA E1- 199 Y GONZALO PIZARRO, PICHINCHA, QUITO, ECUADOR./VALENTINA GANGOTENA/593998361580///8:00AM-15:00PM//</v>
          </cell>
        </row>
        <row r="9356">
          <cell r="A9356" t="str">
            <v>2488901</v>
          </cell>
          <cell r="B9356">
            <v>504265</v>
          </cell>
          <cell r="C9356" t="str">
            <v>2488901</v>
          </cell>
          <cell r="D9356" t="str">
            <v>MDELIVERY</v>
          </cell>
          <cell r="E9356" t="str">
            <v>DESPACHO</v>
          </cell>
          <cell r="F9356" t="str">
            <v>EXPRESS</v>
          </cell>
          <cell r="G9356" t="str">
            <v>FEC46420/FT82990</v>
          </cell>
          <cell r="H9356">
            <v>44952</v>
          </cell>
          <cell r="I9356" t="str">
            <v>ENTREGADO</v>
          </cell>
          <cell r="J9356">
            <v>44958</v>
          </cell>
          <cell r="K9356" t="str">
            <v>BRYAN CAJAS_RECIPLAST C A</v>
          </cell>
          <cell r="L9356" t="str">
            <v>KM7 VÍ A CALCALI Y VÍA AL PULULAHUA REFERENCIA: DE LAS BODEGAS DE TÍA SE TOMA LA PRIMERA ENTRADA A LA DERECHA, SEGUIR HASTA QUE EMPIEZA UN CAMINO ADOQUINADO EN UNA PUERTA AZUL GRANDE</v>
          </cell>
        </row>
        <row r="9357">
          <cell r="A9357" t="str">
            <v>414832884</v>
          </cell>
          <cell r="B9357">
            <v>504247</v>
          </cell>
          <cell r="C9357" t="str">
            <v>414832884</v>
          </cell>
          <cell r="D9357" t="str">
            <v>FLEXTUENTI</v>
          </cell>
          <cell r="E9357" t="str">
            <v>DESPACHO</v>
          </cell>
          <cell r="F9357" t="str">
            <v>NORMAL</v>
          </cell>
          <cell r="G9357" t="str">
            <v>FT82292</v>
          </cell>
          <cell r="H9357">
            <v>44952</v>
          </cell>
          <cell r="I9357" t="str">
            <v>ENTREGADO</v>
          </cell>
          <cell r="J9357">
            <v>44960</v>
          </cell>
          <cell r="K9357" t="str">
            <v>KATHERINE CEDENO</v>
          </cell>
          <cell r="L9357" t="str">
            <v xml:space="preserve">GUASMO SUR COOP DISTON PRECIADO MZ 4 SOLAR 9 FRENTE A ESCUELA Y AFUERA DE LA CASA HYA UNA ESCALERA DE METAL CASA DE DOS PISOS </v>
          </cell>
        </row>
        <row r="9358">
          <cell r="A9358" t="str">
            <v>414832590</v>
          </cell>
          <cell r="B9358">
            <v>504254</v>
          </cell>
          <cell r="C9358" t="str">
            <v>414832590</v>
          </cell>
          <cell r="D9358" t="str">
            <v>FLEXTUENTI</v>
          </cell>
          <cell r="E9358" t="str">
            <v>DESPACHO</v>
          </cell>
          <cell r="F9358" t="str">
            <v>NORMAL</v>
          </cell>
          <cell r="G9358" t="str">
            <v>FT82201</v>
          </cell>
          <cell r="H9358">
            <v>44952</v>
          </cell>
          <cell r="I9358" t="str">
            <v>ENTREGADO</v>
          </cell>
          <cell r="J9358">
            <v>44958</v>
          </cell>
          <cell r="K9358" t="str">
            <v>Fanny Duran</v>
          </cell>
          <cell r="L9358" t="str">
            <v>CALDERON (PI)  CALLE DE LOS PINOS  N5 35  AV GIOVANNI CALLES LASCANO</v>
          </cell>
        </row>
        <row r="9359">
          <cell r="A9359" t="str">
            <v>10834</v>
          </cell>
          <cell r="B9359">
            <v>504123</v>
          </cell>
          <cell r="C9359" t="str">
            <v>10834</v>
          </cell>
          <cell r="D9359" t="str">
            <v>MDELIVERY</v>
          </cell>
          <cell r="E9359" t="str">
            <v>DESPACHO</v>
          </cell>
          <cell r="F9359" t="str">
            <v>NORMAL</v>
          </cell>
          <cell r="G9359" t="str">
            <v>031080000010834</v>
          </cell>
          <cell r="H9359">
            <v>44952</v>
          </cell>
          <cell r="I9359" t="str">
            <v>ENTREGADO</v>
          </cell>
          <cell r="J9359">
            <v>44958</v>
          </cell>
          <cell r="K9359" t="str">
            <v>ERIKA YESSENIA  GUERRERO</v>
          </cell>
          <cell r="L9359" t="str">
            <v>LA AURORA      URBANIZACION LA JOYA ETAPA CORAL  MZ 9  VILLA 10 AV FEBRES CORDERO</v>
          </cell>
        </row>
        <row r="9360">
          <cell r="A9360" t="str">
            <v>4863478</v>
          </cell>
          <cell r="B9360">
            <v>504081</v>
          </cell>
          <cell r="C9360" t="str">
            <v>4863478</v>
          </cell>
          <cell r="D9360" t="str">
            <v>MDELIVERY</v>
          </cell>
          <cell r="E9360" t="str">
            <v>DESPACHO</v>
          </cell>
          <cell r="F9360" t="str">
            <v>DERIVADO PICK UP</v>
          </cell>
          <cell r="G9360" t="str">
            <v>031080004863478</v>
          </cell>
          <cell r="H9360">
            <v>44952</v>
          </cell>
          <cell r="I9360" t="str">
            <v>ENTREGADO</v>
          </cell>
          <cell r="J9360">
            <v>44958</v>
          </cell>
          <cell r="K9360" t="str">
            <v>JIMENEZ GARCIA KATE VALESKA</v>
          </cell>
          <cell r="L9360" t="str">
            <v>OFICINA TRAMACO PORTETE</v>
          </cell>
        </row>
        <row r="9361">
          <cell r="A9361" t="str">
            <v>98868591</v>
          </cell>
          <cell r="B9361">
            <v>504024</v>
          </cell>
          <cell r="C9361" t="str">
            <v>98868591</v>
          </cell>
          <cell r="D9361" t="str">
            <v>HYCITE</v>
          </cell>
          <cell r="E9361" t="str">
            <v>DESPACHO</v>
          </cell>
          <cell r="F9361" t="str">
            <v>NORMAL</v>
          </cell>
          <cell r="G9361" t="str">
            <v>031002004212923</v>
          </cell>
          <cell r="H9361">
            <v>44952</v>
          </cell>
          <cell r="I9361" t="str">
            <v>ENTREGADO</v>
          </cell>
          <cell r="J9361">
            <v>44958</v>
          </cell>
          <cell r="K9361" t="str">
            <v>DAVID FLORES</v>
          </cell>
          <cell r="L9361" t="str">
            <v>HUARACODOS 1-250 Y LOS INCAS TRAS ESCUELA MADRES TERESA IBARRA / BARRIO SIMON BOLIVAR CARANQUI 100101 IMBABURA</v>
          </cell>
        </row>
        <row r="9362">
          <cell r="A9362" t="str">
            <v>98860673</v>
          </cell>
          <cell r="B9362">
            <v>503989</v>
          </cell>
          <cell r="C9362" t="str">
            <v>98860673</v>
          </cell>
          <cell r="D9362" t="str">
            <v>HYCITE</v>
          </cell>
          <cell r="E9362" t="str">
            <v>DESPACHO</v>
          </cell>
          <cell r="F9362" t="str">
            <v>NORMAL</v>
          </cell>
          <cell r="G9362" t="str">
            <v>031002004212906</v>
          </cell>
          <cell r="H9362">
            <v>44952</v>
          </cell>
          <cell r="I9362" t="str">
            <v>ENTREGADO</v>
          </cell>
          <cell r="J9362">
            <v>44964</v>
          </cell>
          <cell r="K9362" t="str">
            <v>MERSI GUEVARA</v>
          </cell>
          <cell r="L9362" t="str">
            <v>DAVID TUZA Y JULIAN CAMACHO, JUNTO AL CONSULTOR DENTAL DRA ELISABETH CARAGUAY ZAMORA // EL LIMON EL LIMON (ZA) 190101 ZAMORA-CHINCHIPE</v>
          </cell>
        </row>
        <row r="9363">
          <cell r="A9363" t="str">
            <v>98863550</v>
          </cell>
          <cell r="B9363">
            <v>504003</v>
          </cell>
          <cell r="C9363" t="str">
            <v>98863550</v>
          </cell>
          <cell r="D9363" t="str">
            <v>HYCITE</v>
          </cell>
          <cell r="E9363" t="str">
            <v>DESPACHO</v>
          </cell>
          <cell r="F9363" t="str">
            <v>NORMAL</v>
          </cell>
          <cell r="G9363" t="str">
            <v>031002004212913</v>
          </cell>
          <cell r="H9363">
            <v>44952</v>
          </cell>
          <cell r="I9363" t="str">
            <v>ENTREGADO</v>
          </cell>
          <cell r="J9363">
            <v>44966</v>
          </cell>
          <cell r="K9363" t="str">
            <v>EDDA CALDERON</v>
          </cell>
          <cell r="L9363" t="str">
            <v>LEONIDAS ICOZA Y ANTONIO GUERRA MINI TIENDA ALICIA URDOMETA / ESTE RICAURTE 120203 LOS RIOS</v>
          </cell>
        </row>
        <row r="9364">
          <cell r="A9364" t="str">
            <v>DHL_23_037</v>
          </cell>
          <cell r="B9364">
            <v>503945</v>
          </cell>
          <cell r="C9364" t="str">
            <v>DHL_23_037</v>
          </cell>
          <cell r="D9364" t="str">
            <v>DHL</v>
          </cell>
          <cell r="E9364" t="str">
            <v>DESPACHO</v>
          </cell>
          <cell r="F9364" t="str">
            <v>NORMAL</v>
          </cell>
          <cell r="G9364" t="str">
            <v>FT82178</v>
          </cell>
          <cell r="H9364">
            <v>44952</v>
          </cell>
          <cell r="I9364" t="str">
            <v>INCIDENCIA</v>
          </cell>
          <cell r="J9364">
            <v>44952</v>
          </cell>
          <cell r="K9364" t="str">
            <v>DHL MATRIZ</v>
          </cell>
          <cell r="L9364" t="str">
            <v>AV. ELOY ALFARO 113 A Y PASAJE LOS JUNCOS EDIFICIO DHL, SECTOR COMITE DEL PUEBLO</v>
          </cell>
        </row>
        <row r="9365">
          <cell r="A9365" t="str">
            <v>11731</v>
          </cell>
          <cell r="B9365">
            <v>503796</v>
          </cell>
          <cell r="C9365" t="str">
            <v>11731</v>
          </cell>
          <cell r="D9365" t="str">
            <v>MOVISTAR</v>
          </cell>
          <cell r="E9365" t="str">
            <v>RETIRO</v>
          </cell>
          <cell r="F9365" t="str">
            <v>NORMAL</v>
          </cell>
          <cell r="G9365" t="str">
            <v>031002004211169</v>
          </cell>
          <cell r="H9365">
            <v>44951</v>
          </cell>
          <cell r="I9365" t="str">
            <v>ENTREGADO</v>
          </cell>
          <cell r="J9365">
            <v>44958</v>
          </cell>
          <cell r="K9365" t="str">
            <v>FLEXNET - LI</v>
          </cell>
          <cell r="L9365" t="str">
            <v>CALLE 28 DE JUNIO S/N Y GARCIA MORENO ENTRADA LLANO GRANDE</v>
          </cell>
        </row>
        <row r="9366">
          <cell r="A9366" t="str">
            <v>11732</v>
          </cell>
          <cell r="B9366">
            <v>503797</v>
          </cell>
          <cell r="C9366" t="str">
            <v>11732</v>
          </cell>
          <cell r="D9366" t="str">
            <v>MOVISTAR</v>
          </cell>
          <cell r="E9366" t="str">
            <v>RETIRO</v>
          </cell>
          <cell r="F9366" t="str">
            <v>NORMAL</v>
          </cell>
          <cell r="G9366" t="str">
            <v>031002004211082</v>
          </cell>
          <cell r="H9366">
            <v>44951</v>
          </cell>
          <cell r="I9366" t="str">
            <v>ENTREGADO</v>
          </cell>
          <cell r="J9366">
            <v>44958</v>
          </cell>
          <cell r="K9366" t="str">
            <v>FLEXNET - LI</v>
          </cell>
          <cell r="L9366" t="str">
            <v>CALLE 28 DE JUNIO S/N Y GARCIA MORENO ENTRADA LLANO GRANDE</v>
          </cell>
        </row>
        <row r="9367">
          <cell r="A9367" t="str">
            <v>11733</v>
          </cell>
          <cell r="B9367">
            <v>503798</v>
          </cell>
          <cell r="C9367" t="str">
            <v>11733</v>
          </cell>
          <cell r="D9367" t="str">
            <v>MOVISTAR</v>
          </cell>
          <cell r="E9367" t="str">
            <v>RETIRO</v>
          </cell>
          <cell r="F9367" t="str">
            <v>NORMAL</v>
          </cell>
          <cell r="G9367" t="str">
            <v>031002004211041</v>
          </cell>
          <cell r="H9367">
            <v>44951</v>
          </cell>
          <cell r="I9367" t="str">
            <v>ENTREGADO</v>
          </cell>
          <cell r="J9367">
            <v>44958</v>
          </cell>
          <cell r="K9367" t="str">
            <v>FLEXNET - LI</v>
          </cell>
          <cell r="L9367" t="str">
            <v>CALLE 28 DE JUNIO S/N Y GARCIA MORENO ENTRADA LLANO GRANDE</v>
          </cell>
        </row>
        <row r="9368">
          <cell r="A9368" t="str">
            <v>11735</v>
          </cell>
          <cell r="B9368">
            <v>503799</v>
          </cell>
          <cell r="C9368" t="str">
            <v>11735</v>
          </cell>
          <cell r="D9368" t="str">
            <v>MOVISTAR</v>
          </cell>
          <cell r="E9368" t="str">
            <v>RETIRO</v>
          </cell>
          <cell r="F9368" t="str">
            <v>NORMAL</v>
          </cell>
          <cell r="G9368" t="str">
            <v>031002004210936</v>
          </cell>
          <cell r="H9368">
            <v>44951</v>
          </cell>
          <cell r="I9368" t="str">
            <v>ENTREGADO</v>
          </cell>
          <cell r="J9368">
            <v>44958</v>
          </cell>
          <cell r="K9368" t="str">
            <v>FLEXNET - LI</v>
          </cell>
          <cell r="L9368" t="str">
            <v>CALLE 28 DE JUNIO S/N Y GARCIA MORENO ENTRADA LLANO GRANDE</v>
          </cell>
        </row>
        <row r="9369">
          <cell r="A9369" t="str">
            <v>11736</v>
          </cell>
          <cell r="B9369">
            <v>503800</v>
          </cell>
          <cell r="C9369" t="str">
            <v>11736</v>
          </cell>
          <cell r="D9369" t="str">
            <v>MOVISTAR</v>
          </cell>
          <cell r="E9369" t="str">
            <v>RETIRO</v>
          </cell>
          <cell r="F9369" t="str">
            <v>NORMAL</v>
          </cell>
          <cell r="G9369" t="str">
            <v>031002004210901</v>
          </cell>
          <cell r="H9369">
            <v>44951</v>
          </cell>
          <cell r="I9369" t="str">
            <v>ENTREGADO</v>
          </cell>
          <cell r="J9369">
            <v>44958</v>
          </cell>
          <cell r="K9369" t="str">
            <v>FLEXNET - LI</v>
          </cell>
          <cell r="L9369" t="str">
            <v>CALLE 28 DE JUNIO S/N Y GARCIA MORENO ENTRADA LLANO GRANDE</v>
          </cell>
        </row>
        <row r="9370">
          <cell r="A9370" t="str">
            <v>11737</v>
          </cell>
          <cell r="B9370">
            <v>503801</v>
          </cell>
          <cell r="C9370" t="str">
            <v>11737</v>
          </cell>
          <cell r="D9370" t="str">
            <v>MOVISTAR</v>
          </cell>
          <cell r="E9370" t="str">
            <v>RETIRO</v>
          </cell>
          <cell r="F9370" t="str">
            <v>NORMAL</v>
          </cell>
          <cell r="G9370" t="str">
            <v>031002004210834</v>
          </cell>
          <cell r="H9370">
            <v>44951</v>
          </cell>
          <cell r="I9370" t="str">
            <v>ENTREGADO</v>
          </cell>
          <cell r="J9370">
            <v>44958</v>
          </cell>
          <cell r="K9370" t="str">
            <v>FLEXNET - LI</v>
          </cell>
          <cell r="L9370" t="str">
            <v>CALLE 28 DE JUNIO S/N Y GARCIA MORENO ENTRADA LLANO GRANDE</v>
          </cell>
        </row>
        <row r="9371">
          <cell r="A9371" t="str">
            <v>11738</v>
          </cell>
          <cell r="B9371">
            <v>503802</v>
          </cell>
          <cell r="C9371" t="str">
            <v>11738</v>
          </cell>
          <cell r="D9371" t="str">
            <v>MOVISTAR</v>
          </cell>
          <cell r="E9371" t="str">
            <v>RETIRO</v>
          </cell>
          <cell r="F9371" t="str">
            <v>NORMAL</v>
          </cell>
          <cell r="G9371" t="str">
            <v>031002004210583</v>
          </cell>
          <cell r="H9371">
            <v>44951</v>
          </cell>
          <cell r="I9371" t="str">
            <v>ENTREGADO</v>
          </cell>
          <cell r="J9371">
            <v>44958</v>
          </cell>
          <cell r="K9371" t="str">
            <v>FLEXNET - LI</v>
          </cell>
          <cell r="L9371" t="str">
            <v>CALLE 28 DE JUNIO S/N Y GARCIA MORENO ENTRADA LLANO GRANDE</v>
          </cell>
        </row>
        <row r="9372">
          <cell r="A9372" t="str">
            <v>11739</v>
          </cell>
          <cell r="B9372">
            <v>503803</v>
          </cell>
          <cell r="C9372" t="str">
            <v>11739</v>
          </cell>
          <cell r="D9372" t="str">
            <v>MOVISTAR</v>
          </cell>
          <cell r="E9372" t="str">
            <v>RETIRO</v>
          </cell>
          <cell r="F9372" t="str">
            <v>NORMAL</v>
          </cell>
          <cell r="G9372" t="str">
            <v>031002004210785</v>
          </cell>
          <cell r="H9372">
            <v>44951</v>
          </cell>
          <cell r="I9372" t="str">
            <v>ENTREGADO</v>
          </cell>
          <cell r="J9372">
            <v>44958</v>
          </cell>
          <cell r="K9372" t="str">
            <v>FLEXNET - LI</v>
          </cell>
          <cell r="L9372" t="str">
            <v>CALLE 28 DE JUNIO S/N Y GARCIA MORENO ENTRADA LLANO GRANDE</v>
          </cell>
        </row>
        <row r="9373">
          <cell r="A9373" t="str">
            <v>11740</v>
          </cell>
          <cell r="B9373">
            <v>503804</v>
          </cell>
          <cell r="C9373" t="str">
            <v>11740</v>
          </cell>
          <cell r="D9373" t="str">
            <v>MOVISTAR</v>
          </cell>
          <cell r="E9373" t="str">
            <v>RETIRO</v>
          </cell>
          <cell r="F9373" t="str">
            <v>NORMAL</v>
          </cell>
          <cell r="G9373" t="str">
            <v>031002004210760</v>
          </cell>
          <cell r="H9373">
            <v>44951</v>
          </cell>
          <cell r="I9373" t="str">
            <v>ENTREGADO</v>
          </cell>
          <cell r="J9373">
            <v>44958</v>
          </cell>
          <cell r="K9373" t="str">
            <v>FLEXNET - LI</v>
          </cell>
          <cell r="L9373" t="str">
            <v>CALLE 28 DE JUNIO S/N Y GARCIA MORENO ENTRADA LLANO GRANDE</v>
          </cell>
        </row>
        <row r="9374">
          <cell r="A9374" t="str">
            <v>11741</v>
          </cell>
          <cell r="B9374">
            <v>503805</v>
          </cell>
          <cell r="C9374" t="str">
            <v>11741</v>
          </cell>
          <cell r="D9374" t="str">
            <v>MOVISTAR</v>
          </cell>
          <cell r="E9374" t="str">
            <v>RETIRO</v>
          </cell>
          <cell r="F9374" t="str">
            <v>NORMAL</v>
          </cell>
          <cell r="G9374" t="str">
            <v>031002004210563</v>
          </cell>
          <cell r="H9374">
            <v>44951</v>
          </cell>
          <cell r="I9374" t="str">
            <v>ENTREGADO</v>
          </cell>
          <cell r="J9374">
            <v>44958</v>
          </cell>
          <cell r="K9374" t="str">
            <v>FLEXNET - LI</v>
          </cell>
          <cell r="L9374" t="str">
            <v>CALLE 28 DE JUNIO S/N Y GARCIA MORENO ENTRADA LLANO GRANDE</v>
          </cell>
        </row>
        <row r="9375">
          <cell r="A9375" t="str">
            <v>11742</v>
          </cell>
          <cell r="B9375">
            <v>503806</v>
          </cell>
          <cell r="C9375" t="str">
            <v>11742</v>
          </cell>
          <cell r="D9375" t="str">
            <v>MOVISTAR</v>
          </cell>
          <cell r="E9375" t="str">
            <v>RETIRO</v>
          </cell>
          <cell r="F9375" t="str">
            <v>NORMAL</v>
          </cell>
          <cell r="G9375" t="str">
            <v>031002004210652</v>
          </cell>
          <cell r="H9375">
            <v>44951</v>
          </cell>
          <cell r="I9375" t="str">
            <v>ENTREGADO</v>
          </cell>
          <cell r="J9375">
            <v>44958</v>
          </cell>
          <cell r="K9375" t="str">
            <v>FLEXNET - LI</v>
          </cell>
          <cell r="L9375" t="str">
            <v>CALLE 28 DE JUNIO S/N Y GARCIA MORENO ENTRADA LLANO GRANDE</v>
          </cell>
        </row>
        <row r="9376">
          <cell r="A9376" t="str">
            <v>11743</v>
          </cell>
          <cell r="B9376">
            <v>503807</v>
          </cell>
          <cell r="C9376" t="str">
            <v>11743</v>
          </cell>
          <cell r="D9376" t="str">
            <v>MOVISTAR</v>
          </cell>
          <cell r="E9376" t="str">
            <v>RETIRO</v>
          </cell>
          <cell r="F9376" t="str">
            <v>NORMAL</v>
          </cell>
          <cell r="G9376" t="str">
            <v>031002004210734</v>
          </cell>
          <cell r="H9376">
            <v>44951</v>
          </cell>
          <cell r="I9376" t="str">
            <v>ENTREGADO</v>
          </cell>
          <cell r="J9376">
            <v>44958</v>
          </cell>
          <cell r="K9376" t="str">
            <v>FLEXNET - LI</v>
          </cell>
          <cell r="L9376" t="str">
            <v>CALLE 28 DE JUNIO S/N Y GARCIA MORENO ENTRADA LLANO GRANDE</v>
          </cell>
        </row>
        <row r="9377">
          <cell r="A9377" t="str">
            <v>11744</v>
          </cell>
          <cell r="B9377">
            <v>503808</v>
          </cell>
          <cell r="C9377" t="str">
            <v>11744</v>
          </cell>
          <cell r="D9377" t="str">
            <v>MOVISTAR</v>
          </cell>
          <cell r="E9377" t="str">
            <v>RETIRO</v>
          </cell>
          <cell r="F9377" t="str">
            <v>NORMAL</v>
          </cell>
          <cell r="G9377" t="str">
            <v>031002004210630</v>
          </cell>
          <cell r="H9377">
            <v>44951</v>
          </cell>
          <cell r="I9377" t="str">
            <v>ENTREGADO</v>
          </cell>
          <cell r="J9377">
            <v>44958</v>
          </cell>
          <cell r="K9377" t="str">
            <v>FLEXNET - LI</v>
          </cell>
          <cell r="L9377" t="str">
            <v>CALLE 28 DE JUNIO S/N Y GARCIA MORENO ENTRADA LLANO GRANDE</v>
          </cell>
        </row>
        <row r="9378">
          <cell r="A9378" t="str">
            <v>11745</v>
          </cell>
          <cell r="B9378">
            <v>503809</v>
          </cell>
          <cell r="C9378" t="str">
            <v>11745</v>
          </cell>
          <cell r="D9378" t="str">
            <v>MOVISTAR</v>
          </cell>
          <cell r="E9378" t="str">
            <v>RETIRO</v>
          </cell>
          <cell r="F9378" t="str">
            <v>NORMAL</v>
          </cell>
          <cell r="G9378" t="str">
            <v>031002004210538</v>
          </cell>
          <cell r="H9378">
            <v>44951</v>
          </cell>
          <cell r="I9378" t="str">
            <v>ENTREGADO</v>
          </cell>
          <cell r="J9378">
            <v>44958</v>
          </cell>
          <cell r="K9378" t="str">
            <v>FLEXNET - LI</v>
          </cell>
          <cell r="L9378" t="str">
            <v>CALLE 28 DE JUNIO S/N Y GARCIA MORENO ENTRADA LLANO GRANDE</v>
          </cell>
        </row>
        <row r="9379">
          <cell r="A9379" t="str">
            <v>11746</v>
          </cell>
          <cell r="B9379">
            <v>503810</v>
          </cell>
          <cell r="C9379" t="str">
            <v>11746</v>
          </cell>
          <cell r="D9379" t="str">
            <v>MOVISTAR</v>
          </cell>
          <cell r="E9379" t="str">
            <v>RETIRO</v>
          </cell>
          <cell r="F9379" t="str">
            <v>NORMAL</v>
          </cell>
          <cell r="G9379" t="str">
            <v>031002004210488</v>
          </cell>
          <cell r="H9379">
            <v>44951</v>
          </cell>
          <cell r="I9379" t="str">
            <v>ENTREGADO</v>
          </cell>
          <cell r="J9379">
            <v>44958</v>
          </cell>
          <cell r="K9379" t="str">
            <v>FLEXNET - LI</v>
          </cell>
          <cell r="L9379" t="str">
            <v>CALLE 28 DE JUNIO S/N Y GARCIA MORENO ENTRADA LLANO GRANDE</v>
          </cell>
        </row>
        <row r="9380">
          <cell r="A9380" t="str">
            <v>11747</v>
          </cell>
          <cell r="B9380">
            <v>503811</v>
          </cell>
          <cell r="C9380" t="str">
            <v>11747</v>
          </cell>
          <cell r="D9380" t="str">
            <v>MOVISTAR</v>
          </cell>
          <cell r="E9380" t="str">
            <v>RETIRO</v>
          </cell>
          <cell r="F9380" t="str">
            <v>NORMAL</v>
          </cell>
          <cell r="G9380" t="str">
            <v>031002004210687</v>
          </cell>
          <cell r="H9380">
            <v>44951</v>
          </cell>
          <cell r="I9380" t="str">
            <v>ENTREGADO</v>
          </cell>
          <cell r="J9380">
            <v>44958</v>
          </cell>
          <cell r="K9380" t="str">
            <v>FLEXNET - LI</v>
          </cell>
          <cell r="L9380" t="str">
            <v>CALLE 28 DE JUNIO S/N Y GARCIA MORENO ENTRADA LLANO GRANDE</v>
          </cell>
        </row>
        <row r="9381">
          <cell r="A9381" t="str">
            <v>4858747</v>
          </cell>
          <cell r="B9381">
            <v>503719</v>
          </cell>
          <cell r="C9381" t="str">
            <v>4858747</v>
          </cell>
          <cell r="D9381" t="str">
            <v>MDELIVERY</v>
          </cell>
          <cell r="E9381" t="str">
            <v>DESPACHO</v>
          </cell>
          <cell r="F9381" t="str">
            <v>DERIVADO PICK UP</v>
          </cell>
          <cell r="G9381" t="str">
            <v>031080004858747</v>
          </cell>
          <cell r="H9381">
            <v>44951</v>
          </cell>
          <cell r="I9381" t="str">
            <v>ENTREGADO</v>
          </cell>
          <cell r="J9381">
            <v>44958</v>
          </cell>
          <cell r="K9381" t="str">
            <v>ALCIVAR ERNESTO GUERRERO YANEZ</v>
          </cell>
          <cell r="L9381" t="str">
            <v>OFICINA TRAMACO MACHALA CENTRO DE DISTRIBUCION</v>
          </cell>
        </row>
        <row r="9382">
          <cell r="A9382" t="str">
            <v>4860030</v>
          </cell>
          <cell r="B9382">
            <v>503724</v>
          </cell>
          <cell r="C9382" t="str">
            <v>4860030</v>
          </cell>
          <cell r="D9382" t="str">
            <v>MDELIVERY</v>
          </cell>
          <cell r="E9382" t="str">
            <v>DESPACHO</v>
          </cell>
          <cell r="F9382" t="str">
            <v>NORMAL</v>
          </cell>
          <cell r="G9382" t="str">
            <v>031080004860030</v>
          </cell>
          <cell r="H9382">
            <v>44951</v>
          </cell>
          <cell r="I9382" t="str">
            <v>ENTREGADO</v>
          </cell>
          <cell r="J9382">
            <v>44960</v>
          </cell>
          <cell r="K9382" t="str">
            <v>FIGUEROA MALAVE KATHERINE ISABEL</v>
          </cell>
          <cell r="L9382" t="str">
            <v>ATAHUALPA CALLE EUGENIO ESPEJO SN CALLE ANTONIO JOSE DE SUCRE</v>
          </cell>
        </row>
        <row r="9383">
          <cell r="A9383" t="str">
            <v>4862164</v>
          </cell>
          <cell r="B9383">
            <v>503736</v>
          </cell>
          <cell r="C9383" t="str">
            <v>4862164</v>
          </cell>
          <cell r="D9383" t="str">
            <v>MDELIVERY</v>
          </cell>
          <cell r="E9383" t="str">
            <v>DESPACHO</v>
          </cell>
          <cell r="F9383" t="str">
            <v>NORMAL</v>
          </cell>
          <cell r="G9383" t="str">
            <v>031080004862164</v>
          </cell>
          <cell r="H9383">
            <v>44951</v>
          </cell>
          <cell r="I9383" t="str">
            <v>ENTREGADO</v>
          </cell>
          <cell r="J9383">
            <v>44958</v>
          </cell>
          <cell r="K9383" t="str">
            <v>BRAVO CABRERA URSINA NARCISA</v>
          </cell>
          <cell r="L9383" t="str">
            <v>NICOLAS INFANTE DIAZ CALLE LAS TECAS  SN  Y SAN JUAN</v>
          </cell>
        </row>
        <row r="9384">
          <cell r="A9384" t="str">
            <v>4717159_2</v>
          </cell>
          <cell r="B9384">
            <v>503697</v>
          </cell>
          <cell r="C9384" t="str">
            <v>4717159_2</v>
          </cell>
          <cell r="D9384" t="str">
            <v>MDELIVERY</v>
          </cell>
          <cell r="E9384" t="str">
            <v>DESPACHO</v>
          </cell>
          <cell r="F9384" t="str">
            <v>NORMAL</v>
          </cell>
          <cell r="G9384" t="str">
            <v>031080047171592</v>
          </cell>
          <cell r="H9384">
            <v>44951</v>
          </cell>
          <cell r="I9384" t="str">
            <v>ENTREGADO</v>
          </cell>
          <cell r="J9384">
            <v>44959</v>
          </cell>
          <cell r="K9384" t="str">
            <v>RAFAEL ENRIQUE LUNA QUINTUNA</v>
          </cell>
          <cell r="L9384" t="str">
            <v>OFICINA TRAMACO PUNTO DE ATENCION SAN MARINO</v>
          </cell>
        </row>
        <row r="9385">
          <cell r="A9385" t="str">
            <v>4794552_1</v>
          </cell>
          <cell r="B9385">
            <v>503704</v>
          </cell>
          <cell r="C9385" t="str">
            <v>4794552_1</v>
          </cell>
          <cell r="D9385" t="str">
            <v>MDELIVERY</v>
          </cell>
          <cell r="E9385" t="str">
            <v>DESPACHO</v>
          </cell>
          <cell r="F9385" t="str">
            <v>NORMAL</v>
          </cell>
          <cell r="G9385" t="str">
            <v>031080047945521</v>
          </cell>
          <cell r="H9385">
            <v>44951</v>
          </cell>
          <cell r="I9385" t="str">
            <v>DEVOLUCION_EN_PROCESO</v>
          </cell>
          <cell r="J9385">
            <v>44959</v>
          </cell>
          <cell r="K9385" t="str">
            <v>CRUZ HILARIA BONE PATA</v>
          </cell>
          <cell r="L9385" t="str">
            <v>OFICINA TRAMACO ESMERALDAS</v>
          </cell>
        </row>
        <row r="9386">
          <cell r="A9386" t="str">
            <v>4819836_1</v>
          </cell>
          <cell r="B9386">
            <v>503708</v>
          </cell>
          <cell r="C9386" t="str">
            <v>4819836_1</v>
          </cell>
          <cell r="D9386" t="str">
            <v>MDELIVERY</v>
          </cell>
          <cell r="E9386" t="str">
            <v>DESPACHO</v>
          </cell>
          <cell r="F9386" t="str">
            <v>NORMAL</v>
          </cell>
          <cell r="G9386" t="str">
            <v>031080048198361</v>
          </cell>
          <cell r="H9386">
            <v>44951</v>
          </cell>
          <cell r="I9386" t="str">
            <v>ENTREGADO</v>
          </cell>
          <cell r="J9386">
            <v>44958</v>
          </cell>
          <cell r="K9386" t="str">
            <v>MENDEZ PARRAGA STALIN GEOVANNY</v>
          </cell>
          <cell r="L9386" t="str">
            <v>OFICINA TRAMACO QUININDE</v>
          </cell>
        </row>
        <row r="9387">
          <cell r="A9387" t="str">
            <v>SG_23_113</v>
          </cell>
          <cell r="B9387">
            <v>503672</v>
          </cell>
          <cell r="C9387" t="str">
            <v>SG_23_113</v>
          </cell>
          <cell r="D9387" t="str">
            <v>SG</v>
          </cell>
          <cell r="E9387" t="str">
            <v>DESPACHO</v>
          </cell>
          <cell r="F9387" t="str">
            <v>NORMAL</v>
          </cell>
          <cell r="H9387">
            <v>44951</v>
          </cell>
          <cell r="I9387" t="str">
            <v>EN_PROCESO</v>
          </cell>
          <cell r="J9387">
            <v>44951</v>
          </cell>
          <cell r="K9387" t="str">
            <v>FERROTOOLS CIA. LTDA.</v>
          </cell>
          <cell r="L9387" t="str">
            <v>HERNANDO DE LA CRUZ N32-164 Y AV. ATAHUALPA</v>
          </cell>
        </row>
        <row r="9388">
          <cell r="A9388" t="str">
            <v>SG_23_112</v>
          </cell>
          <cell r="B9388">
            <v>503667</v>
          </cell>
          <cell r="C9388" t="str">
            <v>SG_23_112</v>
          </cell>
          <cell r="D9388" t="str">
            <v>SG</v>
          </cell>
          <cell r="E9388" t="str">
            <v>DESPACHO</v>
          </cell>
          <cell r="F9388" t="str">
            <v>NORMAL</v>
          </cell>
          <cell r="G9388" t="str">
            <v>FT83575</v>
          </cell>
          <cell r="H9388">
            <v>44951</v>
          </cell>
          <cell r="I9388" t="str">
            <v>ENTREGADO</v>
          </cell>
          <cell r="J9388">
            <v>44959</v>
          </cell>
          <cell r="K9388" t="str">
            <v>FERRETERIA INDUSTRIAL - FINPAC</v>
          </cell>
          <cell r="L9388" t="str">
            <v>LOTIZACION CERRO COLORADO COOP VERGELES MZ 1245 SOLAR 1-2</v>
          </cell>
        </row>
        <row r="9389">
          <cell r="A9389" t="str">
            <v>BREDEV0007</v>
          </cell>
          <cell r="B9389">
            <v>503644</v>
          </cell>
          <cell r="C9389" t="str">
            <v>BREDEV0007</v>
          </cell>
          <cell r="D9389" t="str">
            <v>CONECEL_DOCUMENTOS</v>
          </cell>
          <cell r="E9389" t="str">
            <v>DESPACHO</v>
          </cell>
          <cell r="G9389" t="str">
            <v>FT81973</v>
          </cell>
          <cell r="H9389">
            <v>44951</v>
          </cell>
          <cell r="I9389" t="str">
            <v>ENTREGADO</v>
          </cell>
          <cell r="J9389">
            <v>44972</v>
          </cell>
          <cell r="K9389" t="str">
            <v>OFICINAS BRELDYNG</v>
          </cell>
          <cell r="L9389" t="str">
            <v>OFC BRELDYNG CALLE 7MO PASAJE 37ª Y V. EMILIO ROMERO, BODEGAS DE FERRETERIA ESPINOZA, BODEGA #8 (EXACTAMENTE QUEDA EN LA JUAN TANCA MARENGO KM. 4.5 PASANDO LA COCA COLA</v>
          </cell>
        </row>
        <row r="9390">
          <cell r="A9390" t="str">
            <v>414777450</v>
          </cell>
          <cell r="B9390">
            <v>503596</v>
          </cell>
          <cell r="C9390" t="str">
            <v>414777450</v>
          </cell>
          <cell r="D9390" t="str">
            <v>FLEXTUENTI</v>
          </cell>
          <cell r="E9390" t="str">
            <v>DESPACHO</v>
          </cell>
          <cell r="F9390" t="str">
            <v>DERIVADO PICK UP</v>
          </cell>
          <cell r="G9390" t="str">
            <v>031080414777450</v>
          </cell>
          <cell r="H9390">
            <v>44951</v>
          </cell>
          <cell r="I9390" t="str">
            <v>ENTREGADO</v>
          </cell>
          <cell r="J9390">
            <v>44964</v>
          </cell>
          <cell r="K9390" t="str">
            <v>Silvia Tubay</v>
          </cell>
          <cell r="L9390" t="str">
            <v>OFICINA TRAMACO EL EMPALME</v>
          </cell>
        </row>
        <row r="9391">
          <cell r="A9391" t="str">
            <v>98865196</v>
          </cell>
          <cell r="B9391">
            <v>503566</v>
          </cell>
          <cell r="C9391" t="str">
            <v>98865196</v>
          </cell>
          <cell r="D9391" t="str">
            <v>HYCITE</v>
          </cell>
          <cell r="E9391" t="str">
            <v>DESPACHO</v>
          </cell>
          <cell r="F9391" t="str">
            <v>NORMAL</v>
          </cell>
          <cell r="G9391" t="str">
            <v>031002004210518</v>
          </cell>
          <cell r="H9391">
            <v>44951</v>
          </cell>
          <cell r="I9391" t="str">
            <v>ENTREGADO</v>
          </cell>
          <cell r="J9391">
            <v>44958</v>
          </cell>
          <cell r="K9391" t="str">
            <v>ELVIA GAMBOA</v>
          </cell>
          <cell r="L9391" t="str">
            <v>MZ 2 VILLA 14 O Y S/CALLE SECUNDARIA VEREDA DIAGONAL A LA TIENDA DEL GALLO CHONE / NARANJOS I CHONE 130704 MANABI</v>
          </cell>
        </row>
        <row r="9392">
          <cell r="A9392" t="str">
            <v>98857033</v>
          </cell>
          <cell r="B9392">
            <v>503543</v>
          </cell>
          <cell r="C9392" t="str">
            <v>98857033</v>
          </cell>
          <cell r="D9392" t="str">
            <v>HYCITE</v>
          </cell>
          <cell r="E9392" t="str">
            <v>DESPACHO</v>
          </cell>
          <cell r="F9392" t="str">
            <v>NORMAL</v>
          </cell>
          <cell r="G9392" t="str">
            <v>031002004210510</v>
          </cell>
          <cell r="H9392">
            <v>44951</v>
          </cell>
          <cell r="I9392" t="str">
            <v>ENTREGADO</v>
          </cell>
          <cell r="J9392">
            <v>44966</v>
          </cell>
          <cell r="K9392" t="str">
            <v>CARLOS GARZON</v>
          </cell>
          <cell r="L9392" t="str">
            <v>CLL 14 DE FEBRERO Y CARLOS ALZAMORA CASA 1 PISO ATRAS DE LA JUDICATURA PALORA / BRR CUMANDA PALORA (METZERA) 140201 MORONA-SANTIAGO</v>
          </cell>
        </row>
        <row r="9393">
          <cell r="A9393" t="str">
            <v>98858495</v>
          </cell>
          <cell r="B9393">
            <v>503545</v>
          </cell>
          <cell r="C9393" t="str">
            <v>98858495</v>
          </cell>
          <cell r="D9393" t="str">
            <v>HYCITE</v>
          </cell>
          <cell r="E9393" t="str">
            <v>DESPACHO</v>
          </cell>
          <cell r="F9393" t="str">
            <v>NORMAL</v>
          </cell>
          <cell r="G9393" t="str">
            <v>ITQ5582 / ITQ6138</v>
          </cell>
          <cell r="H9393">
            <v>44951</v>
          </cell>
          <cell r="I9393" t="str">
            <v>ENTREGADO</v>
          </cell>
          <cell r="J9393">
            <v>44959</v>
          </cell>
          <cell r="K9393" t="str">
            <v>ALBA CENELIA ACARO</v>
          </cell>
          <cell r="L9393" t="str">
            <v>AV CELEMNTE YEROVI Y FERNANDO DE LA ROSA #E1 112 LOTE C ENTRA POR EL DEPORTIVO QUITO RECTO HASTA EL  SEMAFORO Y ESTA EL CERRAMIENTO DEL AGUA POTABLE CARCELEN, PICHINCHA PUERTA PLOMO CASA DE CUATRO PIS</v>
          </cell>
        </row>
        <row r="9394">
          <cell r="A9394" t="str">
            <v>20003086143953</v>
          </cell>
          <cell r="B9394">
            <v>503443</v>
          </cell>
          <cell r="C9394" t="str">
            <v>20003086143953</v>
          </cell>
          <cell r="D9394" t="str">
            <v>CONECEL</v>
          </cell>
          <cell r="E9394" t="str">
            <v>DESPACHO</v>
          </cell>
          <cell r="F9394" t="str">
            <v>NORMAL</v>
          </cell>
          <cell r="G9394" t="str">
            <v xml:space="preserve">031002004214862 </v>
          </cell>
          <cell r="H9394">
            <v>44951</v>
          </cell>
          <cell r="I9394" t="str">
            <v>DEVOLUCION_EN_PROCESO</v>
          </cell>
          <cell r="J9394">
            <v>44966</v>
          </cell>
          <cell r="K9394" t="str">
            <v xml:space="preserve">INES JACQUELINE OLEAS JARAMILLO / </v>
          </cell>
          <cell r="L9394" t="str">
            <v>MILAGRO / MILAGRO / COMPANIA AZUCARERA VALDEZ CLLS GARCIA MORENO Y ROBERTO ASTUDILLO A 2 CUADARS DEL COMITE DE EMPRESA DE TRABAJADORES DE VALDEZ</v>
          </cell>
        </row>
        <row r="9395">
          <cell r="A9395" t="str">
            <v>GAR5651</v>
          </cell>
          <cell r="B9395">
            <v>503405</v>
          </cell>
          <cell r="C9395" t="str">
            <v>GAR5651</v>
          </cell>
          <cell r="D9395" t="str">
            <v>HYCITE</v>
          </cell>
          <cell r="E9395" t="str">
            <v>RETIRO</v>
          </cell>
          <cell r="F9395" t="str">
            <v>NORMAL</v>
          </cell>
          <cell r="G9395" t="str">
            <v>ITG5562</v>
          </cell>
          <cell r="H9395">
            <v>44951</v>
          </cell>
          <cell r="I9395" t="str">
            <v>ENTREGADO</v>
          </cell>
          <cell r="J9395">
            <v>44958</v>
          </cell>
          <cell r="K9395" t="str">
            <v xml:space="preserve">LUIS VELIZ </v>
          </cell>
          <cell r="L9395" t="str">
            <v>MONTE SINAI COOP VALLE VERDE MZ-5776 SL-28 CERRAMIENTO CON PUERTA DE ZIN</v>
          </cell>
        </row>
        <row r="9396">
          <cell r="A9396" t="str">
            <v>GAR5654</v>
          </cell>
          <cell r="B9396">
            <v>503408</v>
          </cell>
          <cell r="C9396" t="str">
            <v>GAR5654</v>
          </cell>
          <cell r="D9396" t="str">
            <v>HYCITE</v>
          </cell>
          <cell r="E9396" t="str">
            <v>RETIRO</v>
          </cell>
          <cell r="F9396" t="str">
            <v>NORMAL</v>
          </cell>
          <cell r="G9396" t="str">
            <v>031001000229588</v>
          </cell>
          <cell r="H9396">
            <v>44951</v>
          </cell>
          <cell r="I9396" t="str">
            <v>ENTREGADO</v>
          </cell>
          <cell r="J9396">
            <v>44960</v>
          </cell>
          <cell r="K9396" t="str">
            <v>WALTER PATRICIO GUALOTUNA QUINALUISA</v>
          </cell>
          <cell r="L9396" t="str">
            <v xml:space="preserve">SANTA ISABELA Y LA PINTA-SUCUMBIOS-LAGO AGRIO- 210203-JUNTO AL REGISTRO CIVIL </v>
          </cell>
        </row>
        <row r="9397">
          <cell r="A9397" t="str">
            <v>GAR5656</v>
          </cell>
          <cell r="B9397">
            <v>503410</v>
          </cell>
          <cell r="C9397" t="str">
            <v>GAR5656</v>
          </cell>
          <cell r="D9397" t="str">
            <v>HYCITE</v>
          </cell>
          <cell r="E9397" t="str">
            <v>RETIRO</v>
          </cell>
          <cell r="F9397" t="str">
            <v>NORMAL</v>
          </cell>
          <cell r="G9397" t="str">
            <v>031001000229589</v>
          </cell>
          <cell r="H9397">
            <v>44951</v>
          </cell>
          <cell r="I9397" t="str">
            <v>ENTREGADO</v>
          </cell>
          <cell r="J9397">
            <v>44960</v>
          </cell>
          <cell r="K9397" t="str">
            <v>HECTOR DANILO NETO CORDONEZ</v>
          </cell>
          <cell r="L9397" t="str">
            <v>CALLE RAFAEL MORALES Y 29-PROVINCIA DE COTOPAXI-CANTON PUJILI-PUJILI MATRIZ-050401-ATRAS DEL REGISTRO CIVIL DE PUJIL</v>
          </cell>
        </row>
        <row r="9398">
          <cell r="A9398" t="str">
            <v>GAR5657</v>
          </cell>
          <cell r="B9398">
            <v>503411</v>
          </cell>
          <cell r="C9398" t="str">
            <v>GAR5657</v>
          </cell>
          <cell r="D9398" t="str">
            <v>HYCITE</v>
          </cell>
          <cell r="E9398" t="str">
            <v>RETIRO</v>
          </cell>
          <cell r="F9398" t="str">
            <v>NORMAL</v>
          </cell>
          <cell r="G9398" t="str">
            <v>031001000229590</v>
          </cell>
          <cell r="H9398">
            <v>44951</v>
          </cell>
          <cell r="I9398" t="str">
            <v>ENTREGADO</v>
          </cell>
          <cell r="J9398">
            <v>44958</v>
          </cell>
          <cell r="K9398" t="str">
            <v>FANNY ANAVELA ARANDI NAVARRETE</v>
          </cell>
          <cell r="L9398" t="str">
            <v>CALLE ANDRES FARINANGO MANZANA 904 Y JUAN ROJAS CIUDADELA JACINTO COLLAHUAZO SEGUNDA ETAPA, REFERENCIA DIAGONAL A LA CASA BARRIAL</v>
          </cell>
        </row>
        <row r="9399">
          <cell r="A9399" t="str">
            <v>GAR5658</v>
          </cell>
          <cell r="B9399">
            <v>503412</v>
          </cell>
          <cell r="C9399" t="str">
            <v>GAR5658</v>
          </cell>
          <cell r="D9399" t="str">
            <v>HYCITE</v>
          </cell>
          <cell r="E9399" t="str">
            <v>RETIRO</v>
          </cell>
          <cell r="F9399" t="str">
            <v>NORMAL</v>
          </cell>
          <cell r="G9399" t="str">
            <v>031001000229591</v>
          </cell>
          <cell r="H9399">
            <v>44951</v>
          </cell>
          <cell r="I9399" t="str">
            <v>ENTREGADO</v>
          </cell>
          <cell r="J9399">
            <v>44960</v>
          </cell>
          <cell r="K9399" t="str">
            <v>ERIKA FERNANDA ARTEAGA OBANDO</v>
          </cell>
          <cell r="L9399" t="str">
            <v xml:space="preserve">CALLE SAN JOSE OBRERO ENTRE CALLE D Y AVENIDA PROANO, MZ7 SL6 P1. ESMERALDAS, ESMERALDAS, SIMON PLATA TORRES, 593 ECUADOR. REFERENCIA AL LLEGAR A TECNICENTRO LAS PALMAS, AVANZA DOS CUADRAS LUEGO VIRA </v>
          </cell>
        </row>
        <row r="9400">
          <cell r="A9400" t="str">
            <v>GAR5663</v>
          </cell>
          <cell r="B9400">
            <v>503417</v>
          </cell>
          <cell r="C9400" t="str">
            <v>GAR5663</v>
          </cell>
          <cell r="D9400" t="str">
            <v>HYCITE</v>
          </cell>
          <cell r="E9400" t="str">
            <v>RETIRO</v>
          </cell>
          <cell r="F9400" t="str">
            <v>NORMAL</v>
          </cell>
          <cell r="G9400" t="str">
            <v>031001000229594</v>
          </cell>
          <cell r="H9400">
            <v>44951</v>
          </cell>
          <cell r="I9400" t="str">
            <v>ENTREGADO</v>
          </cell>
          <cell r="J9400">
            <v>44958</v>
          </cell>
          <cell r="K9400" t="str">
            <v>GEOVAMNA NARCIZA ANTAMIRANO ZABALA</v>
          </cell>
          <cell r="L9400" t="str">
            <v xml:space="preserve">AV LOS GALEANOS 1113 Y ANALIA BERNAL  REFERENCIAS:  DETRAS DEL SUPER MARX PLAZA SHIPPING CENTER.                                                     </v>
          </cell>
        </row>
        <row r="9401">
          <cell r="A9401" t="str">
            <v>GAR5664</v>
          </cell>
          <cell r="B9401">
            <v>503418</v>
          </cell>
          <cell r="C9401" t="str">
            <v>GAR5664</v>
          </cell>
          <cell r="D9401" t="str">
            <v>HYCITE</v>
          </cell>
          <cell r="E9401" t="str">
            <v>RETIRO</v>
          </cell>
          <cell r="F9401" t="str">
            <v>NORMAL</v>
          </cell>
          <cell r="G9401" t="str">
            <v>031001000230045</v>
          </cell>
          <cell r="H9401">
            <v>44951</v>
          </cell>
          <cell r="I9401" t="str">
            <v>ENTREGADO</v>
          </cell>
          <cell r="J9401">
            <v>44971</v>
          </cell>
          <cell r="K9401" t="str">
            <v>MAGDALENA LOURDES SANTIAGO ABARCA</v>
          </cell>
          <cell r="L9401" t="str">
            <v>8 DE DICIEMBRE Y LUIS SANCURIMA BARRIO 3 DE NOVIEMBRE SUCUA // SUCUA SUCUA, MO 140301</v>
          </cell>
        </row>
        <row r="9402">
          <cell r="A9402" t="str">
            <v>GAR5670</v>
          </cell>
          <cell r="B9402">
            <v>503424</v>
          </cell>
          <cell r="C9402" t="str">
            <v>GAR5670</v>
          </cell>
          <cell r="D9402" t="str">
            <v>HYCITE</v>
          </cell>
          <cell r="E9402" t="str">
            <v>RETIRO</v>
          </cell>
          <cell r="F9402" t="str">
            <v>NORMAL</v>
          </cell>
          <cell r="G9402" t="str">
            <v>031001000229595</v>
          </cell>
          <cell r="H9402">
            <v>44951</v>
          </cell>
          <cell r="I9402" t="str">
            <v>ENTREGADO</v>
          </cell>
          <cell r="J9402">
            <v>44958</v>
          </cell>
          <cell r="K9402" t="str">
            <v>CARLA RENATA OLIVO LOPEZ</v>
          </cell>
          <cell r="L9402" t="str">
            <v>NATALE TORME ENTRE AYACUCHO Y VENEZUELA PASAJE 1 CASA ESQUINERA BLANCA RIOBAMBA/RIOBAMBA  MALDONADO, CH 060102</v>
          </cell>
        </row>
        <row r="9403">
          <cell r="A9403" t="str">
            <v>GAR5671</v>
          </cell>
          <cell r="B9403">
            <v>503425</v>
          </cell>
          <cell r="C9403" t="str">
            <v>GAR5671</v>
          </cell>
          <cell r="D9403" t="str">
            <v>HYCITE</v>
          </cell>
          <cell r="E9403" t="str">
            <v>RETIRO</v>
          </cell>
          <cell r="F9403" t="str">
            <v>NORMAL</v>
          </cell>
          <cell r="G9403" t="str">
            <v>031001000229596</v>
          </cell>
          <cell r="H9403">
            <v>44951</v>
          </cell>
          <cell r="I9403" t="str">
            <v>ENTREGADO</v>
          </cell>
          <cell r="J9403">
            <v>44958</v>
          </cell>
          <cell r="K9403" t="str">
            <v>CARLA RENATA OLIVO LOPEZ</v>
          </cell>
          <cell r="L9403" t="str">
            <v>NATALE TORME ENTRE AYACUCHO Y VENEZUELA PASAJE 1 CASA ESQUINERA BLANCA RIOBAMBA/RIOBAMBA MALDONADO, CH 060102</v>
          </cell>
        </row>
        <row r="9404">
          <cell r="A9404" t="str">
            <v>2488772</v>
          </cell>
          <cell r="B9404">
            <v>503389</v>
          </cell>
          <cell r="C9404" t="str">
            <v>2488772</v>
          </cell>
          <cell r="D9404" t="str">
            <v>MDELIVERY</v>
          </cell>
          <cell r="E9404" t="str">
            <v>DESPACHO</v>
          </cell>
          <cell r="F9404" t="str">
            <v>NORMAL</v>
          </cell>
          <cell r="G9404" t="str">
            <v>FT81968</v>
          </cell>
          <cell r="H9404">
            <v>44951</v>
          </cell>
          <cell r="I9404" t="str">
            <v>ENTREGADO</v>
          </cell>
          <cell r="J9404">
            <v>44958</v>
          </cell>
          <cell r="K9404" t="str">
            <v>liliana mora_ BANCO PICHINCHA CA</v>
          </cell>
          <cell r="L9404" t="str">
            <v>BOGOTA Y 10 DE AGOSTO DIAGONAL AL IESS AGENCIA NORTE BANCO PICHIN CHA</v>
          </cell>
        </row>
        <row r="9405">
          <cell r="A9405" t="str">
            <v>2488673</v>
          </cell>
          <cell r="B9405">
            <v>503318</v>
          </cell>
          <cell r="C9405" t="str">
            <v>2488673</v>
          </cell>
          <cell r="D9405" t="str">
            <v>MDELIVERY</v>
          </cell>
          <cell r="E9405" t="str">
            <v>DESPACHO</v>
          </cell>
          <cell r="F9405" t="str">
            <v>NORMAL</v>
          </cell>
          <cell r="G9405" t="str">
            <v>031080002488673</v>
          </cell>
          <cell r="H9405">
            <v>44951</v>
          </cell>
          <cell r="I9405" t="str">
            <v>ENTREGADO</v>
          </cell>
          <cell r="J9405">
            <v>44958</v>
          </cell>
          <cell r="K9405" t="str">
            <v>ANGELA MARIANA MENDOZA ZAMBRANO_ANGELA MARIANA MENDOZA ZAMBRANO</v>
          </cell>
          <cell r="L9405" t="str">
            <v>Portoviejo Parroquia Pueblo Nuevo sector Divino niNo en la via principal casa de dos pisos de ladrillo visto cerramiento de ladrillo tambien junto a la picanteria Billy</v>
          </cell>
        </row>
        <row r="9406">
          <cell r="A9406" t="str">
            <v>98864974</v>
          </cell>
          <cell r="B9406">
            <v>503231</v>
          </cell>
          <cell r="C9406" t="str">
            <v>98864974</v>
          </cell>
          <cell r="D9406" t="str">
            <v>HYCITE</v>
          </cell>
          <cell r="E9406" t="str">
            <v>DESPACHO</v>
          </cell>
          <cell r="F9406" t="str">
            <v>NORMAL</v>
          </cell>
          <cell r="G9406" t="str">
            <v>031002004209190</v>
          </cell>
          <cell r="H9406">
            <v>44951</v>
          </cell>
          <cell r="I9406" t="str">
            <v>ENTREGADO</v>
          </cell>
          <cell r="J9406">
            <v>44967</v>
          </cell>
          <cell r="K9406" t="str">
            <v>MARIA TINOCO</v>
          </cell>
          <cell r="L9406" t="str">
            <v>EL VALLE CALLE BALSAS 13-47 Y STA ROSA CASA4 PISOS TRAS RESTAURANTE MAMALOLA LOJA // VALLE VALLE (PARQUE INDUSTRIAL) 110107 LOJA</v>
          </cell>
        </row>
        <row r="9407">
          <cell r="A9407" t="str">
            <v>98855400</v>
          </cell>
          <cell r="B9407">
            <v>503169</v>
          </cell>
          <cell r="C9407" t="str">
            <v>98855400</v>
          </cell>
          <cell r="D9407" t="str">
            <v>HYCITE</v>
          </cell>
          <cell r="E9407" t="str">
            <v>DESPACHO</v>
          </cell>
          <cell r="F9407" t="str">
            <v>NORMAL</v>
          </cell>
          <cell r="G9407" t="str">
            <v>031002004209143</v>
          </cell>
          <cell r="H9407">
            <v>44951</v>
          </cell>
          <cell r="I9407" t="str">
            <v>ENTREGADO</v>
          </cell>
          <cell r="J9407">
            <v>44958</v>
          </cell>
          <cell r="K9407" t="str">
            <v>MARITZA MIRANDA</v>
          </cell>
          <cell r="L9407" t="str">
            <v>NAPO Y JOSE FELICIANO FRENTE AL PARQUE SANTA ROSA FCO DE ORELLANA // SANTA ROSA EL COCA 220202 ORELLANA</v>
          </cell>
        </row>
        <row r="9408">
          <cell r="A9408" t="str">
            <v>98859361</v>
          </cell>
          <cell r="B9408">
            <v>503186</v>
          </cell>
          <cell r="C9408" t="str">
            <v>98859361</v>
          </cell>
          <cell r="D9408" t="str">
            <v>HYCITE</v>
          </cell>
          <cell r="E9408" t="str">
            <v>DESPACHO</v>
          </cell>
          <cell r="F9408" t="str">
            <v>NORMAL</v>
          </cell>
          <cell r="G9408" t="str">
            <v>ITQ5527 / ITQ6137</v>
          </cell>
          <cell r="H9408">
            <v>44951</v>
          </cell>
          <cell r="I9408" t="str">
            <v>ENTREGADO</v>
          </cell>
          <cell r="J9408">
            <v>44958</v>
          </cell>
          <cell r="K9408" t="str">
            <v>CATERINE LORENA BARRIGAS BARRIGAS</v>
          </cell>
          <cell r="L9408" t="str">
            <v>OE 10A S45-50 -Y 17 DE MAYO / BARRIO SESQUI CENTENARIO, AL FRENTE HAY UNA CASA AMARILLA FOSFORECENTE DE DOS PLANTAS  - RECIBE LA MAMA, ELSA BARRIGA PROVINCIA PICHINCHA, QUITO//SAN FCO DE ASIS / CHILLO</v>
          </cell>
        </row>
        <row r="9409">
          <cell r="A9409" t="str">
            <v>98848709</v>
          </cell>
          <cell r="B9409">
            <v>503145</v>
          </cell>
          <cell r="C9409" t="str">
            <v>98848709</v>
          </cell>
          <cell r="D9409" t="str">
            <v>HYCITE</v>
          </cell>
          <cell r="E9409" t="str">
            <v>DESPACHO</v>
          </cell>
          <cell r="F9409" t="str">
            <v>NORMAL</v>
          </cell>
          <cell r="G9409" t="str">
            <v>031002004209814</v>
          </cell>
          <cell r="H9409">
            <v>44951</v>
          </cell>
          <cell r="I9409" t="str">
            <v>ENTREGADO</v>
          </cell>
          <cell r="J9409">
            <v>44958</v>
          </cell>
          <cell r="K9409" t="str">
            <v>DANNY BETANCOURT</v>
          </cell>
          <cell r="L9409" t="str">
            <v>BARRIO PIO JARAMILLO PIU DEL EJERCITO A MEDIA CUADRA PENDO AL REDON DEL MINERO ZAMORA ZAMORA 490001 ZAMORA-CHINCHIPE</v>
          </cell>
        </row>
        <row r="9410">
          <cell r="A9410" t="str">
            <v>98848720</v>
          </cell>
          <cell r="B9410">
            <v>503146</v>
          </cell>
          <cell r="C9410" t="str">
            <v>98848720</v>
          </cell>
          <cell r="D9410" t="str">
            <v>HYCITE</v>
          </cell>
          <cell r="E9410" t="str">
            <v>DESPACHO</v>
          </cell>
          <cell r="F9410" t="str">
            <v>NORMAL</v>
          </cell>
          <cell r="G9410" t="str">
            <v>031002004209152</v>
          </cell>
          <cell r="H9410">
            <v>44951</v>
          </cell>
          <cell r="I9410" t="str">
            <v>ENTREGADO</v>
          </cell>
          <cell r="J9410">
            <v>44960</v>
          </cell>
          <cell r="K9410" t="str">
            <v>VIVIANA JARAMILLO</v>
          </cell>
          <cell r="L9410" t="str">
            <v>VIA SAN CARLOS NAMIREZ CUMBEJEATZA CASACOLOR BLANCO ESQUINA DE 3 PISOS ZAMORA // NORTE CUMBARATZA 190750 ZAMORA-CHINCHIPE</v>
          </cell>
        </row>
        <row r="9411">
          <cell r="A9411" t="str">
            <v>98848731</v>
          </cell>
          <cell r="B9411">
            <v>503147</v>
          </cell>
          <cell r="C9411" t="str">
            <v>98848731</v>
          </cell>
          <cell r="D9411" t="str">
            <v>HYCITE</v>
          </cell>
          <cell r="E9411" t="str">
            <v>DESPACHO</v>
          </cell>
          <cell r="F9411" t="str">
            <v>NORMAL</v>
          </cell>
          <cell r="G9411" t="str">
            <v>031002004209153</v>
          </cell>
          <cell r="H9411">
            <v>44951</v>
          </cell>
          <cell r="I9411" t="str">
            <v>ENTREGADO</v>
          </cell>
          <cell r="J9411">
            <v>44958</v>
          </cell>
          <cell r="K9411" t="str">
            <v>ESPERANZA GUERRERO</v>
          </cell>
          <cell r="L9411" t="str">
            <v>BARR PIO JARAMILLO AVEL EJERCITO A MEDIA CERCA DEL REDONDEL DEL MINERO CASA DE DO ZAMORA // NORTE CENTRO EL TAMBO 190750 ZAMORA-CHINCHIPE</v>
          </cell>
        </row>
        <row r="9412">
          <cell r="A9412" t="str">
            <v>98848740</v>
          </cell>
          <cell r="B9412">
            <v>503148</v>
          </cell>
          <cell r="C9412" t="str">
            <v>98848740</v>
          </cell>
          <cell r="D9412" t="str">
            <v>HYCITE</v>
          </cell>
          <cell r="E9412" t="str">
            <v>DESPACHO</v>
          </cell>
          <cell r="F9412" t="str">
            <v>NORMAL</v>
          </cell>
          <cell r="G9412" t="str">
            <v>031002004209154</v>
          </cell>
          <cell r="H9412">
            <v>44951</v>
          </cell>
          <cell r="I9412" t="str">
            <v>ENTREGADO</v>
          </cell>
          <cell r="J9412">
            <v>44960</v>
          </cell>
          <cell r="K9412" t="str">
            <v>MARIA FERNANDA TUMBACO GUERRERO</v>
          </cell>
          <cell r="L9412" t="str">
            <v>ZAMORA-CHINCHIPE/NORTE CENTRO EL TAMBO EC, AV EL EJERCITO A MEDIA CUADRA CERCA DEL REDONDEL DEL MINERO CASA DE DOS PISOS CON GARAGE PUERTAS NEGRAS BARRIO PIO JARAMILLO ZAMORA</v>
          </cell>
        </row>
        <row r="9413">
          <cell r="A9413" t="str">
            <v>98848774</v>
          </cell>
          <cell r="B9413">
            <v>503149</v>
          </cell>
          <cell r="C9413" t="str">
            <v>98848774</v>
          </cell>
          <cell r="D9413" t="str">
            <v>HYCITE</v>
          </cell>
          <cell r="E9413" t="str">
            <v>DESPACHO</v>
          </cell>
          <cell r="F9413" t="str">
            <v>NORMAL</v>
          </cell>
          <cell r="G9413" t="str">
            <v>031002004209142</v>
          </cell>
          <cell r="H9413">
            <v>44951</v>
          </cell>
          <cell r="I9413" t="str">
            <v>ENTREGADO</v>
          </cell>
          <cell r="J9413">
            <v>44960</v>
          </cell>
          <cell r="K9413" t="str">
            <v>GLORIA GUERRERO</v>
          </cell>
          <cell r="L9413" t="str">
            <v>NAMIREZ BAJO CASA DE 3 PISOS CASA COLOR BLANCA ESQUINERA ZAMORA / NORTE CUMBORATZA 190750 ZAMORA-CHINCHIPE</v>
          </cell>
        </row>
        <row r="9414">
          <cell r="A9414" t="str">
            <v>2813</v>
          </cell>
          <cell r="B9414">
            <v>503075</v>
          </cell>
          <cell r="C9414" t="str">
            <v>2813</v>
          </cell>
          <cell r="D9414" t="str">
            <v>MDELIVERY</v>
          </cell>
          <cell r="E9414" t="str">
            <v>DESPACHO</v>
          </cell>
          <cell r="F9414" t="str">
            <v>DERIVADO PICK UP</v>
          </cell>
          <cell r="G9414" t="str">
            <v>031080000002813</v>
          </cell>
          <cell r="H9414">
            <v>44951</v>
          </cell>
          <cell r="I9414" t="str">
            <v>DEVOLUCION_EN_PROCESO</v>
          </cell>
          <cell r="J9414">
            <v>44959</v>
          </cell>
          <cell r="K9414" t="str">
            <v>NAYAP CRISTOFHER  WISUM TUNTUAM</v>
          </cell>
          <cell r="L9414" t="str">
            <v>OFICINA TRAMACO LOJA</v>
          </cell>
        </row>
        <row r="9415">
          <cell r="A9415" t="str">
            <v>4841644</v>
          </cell>
          <cell r="B9415">
            <v>503080</v>
          </cell>
          <cell r="C9415" t="str">
            <v>4841644</v>
          </cell>
          <cell r="D9415" t="str">
            <v>MDELIVERY</v>
          </cell>
          <cell r="E9415" t="str">
            <v>DESPACHO</v>
          </cell>
          <cell r="F9415" t="str">
            <v>NORMAL</v>
          </cell>
          <cell r="G9415" t="str">
            <v>FT81928</v>
          </cell>
          <cell r="H9415">
            <v>44951</v>
          </cell>
          <cell r="I9415" t="str">
            <v>ENTREGADO</v>
          </cell>
          <cell r="J9415">
            <v>44958</v>
          </cell>
          <cell r="K9415" t="str">
            <v>SOLANGE PASTORA QUINAPALLO MENDIETA</v>
          </cell>
          <cell r="L9415" t="str">
            <v>XIMENA  CDLA PRADERA 2 MZ SOLAR D25 VILLA 9 AV 10A</v>
          </cell>
        </row>
        <row r="9416">
          <cell r="A9416" t="str">
            <v>4860036</v>
          </cell>
          <cell r="B9416">
            <v>503104</v>
          </cell>
          <cell r="C9416" t="str">
            <v>4860036</v>
          </cell>
          <cell r="D9416" t="str">
            <v>MDELIVERY</v>
          </cell>
          <cell r="E9416" t="str">
            <v>DESPACHO</v>
          </cell>
          <cell r="F9416" t="str">
            <v>DERIVADO PICK UP</v>
          </cell>
          <cell r="G9416" t="str">
            <v>031080004860036</v>
          </cell>
          <cell r="H9416">
            <v>44951</v>
          </cell>
          <cell r="I9416" t="str">
            <v>ENTREGADO</v>
          </cell>
          <cell r="J9416">
            <v>44958</v>
          </cell>
          <cell r="K9416" t="str">
            <v>KLEBER JAVIER LINO ZORRILLA</v>
          </cell>
          <cell r="L9416" t="str">
            <v>OFICINA TRAMACO CENTRO DE DISTRIBUCION VIA A DAULE</v>
          </cell>
        </row>
        <row r="9417">
          <cell r="A9417" t="str">
            <v>RETIRO-DEMACO STA LEONOR</v>
          </cell>
          <cell r="B9417">
            <v>502987</v>
          </cell>
          <cell r="C9417" t="str">
            <v>RETIRO-DEMACO STA LEONOR</v>
          </cell>
          <cell r="D9417" t="str">
            <v>SG</v>
          </cell>
          <cell r="E9417" t="str">
            <v>RETIRO</v>
          </cell>
          <cell r="F9417" t="str">
            <v>NORMAL</v>
          </cell>
          <cell r="G9417" t="str">
            <v>81848</v>
          </cell>
          <cell r="H9417">
            <v>44950</v>
          </cell>
          <cell r="I9417" t="str">
            <v>INCIDENCIA</v>
          </cell>
          <cell r="J9417">
            <v>44951</v>
          </cell>
          <cell r="K9417" t="str">
            <v>FLEXNET - GYE</v>
          </cell>
          <cell r="L9417" t="str">
            <v>FERNANDO GUTIERREZ HILL KM 8 1/2 VIA DAULE</v>
          </cell>
        </row>
        <row r="9418">
          <cell r="A9418" t="str">
            <v>6724</v>
          </cell>
          <cell r="B9418">
            <v>502900</v>
          </cell>
          <cell r="C9418" t="str">
            <v>6724</v>
          </cell>
          <cell r="D9418" t="str">
            <v>MDELIVERY</v>
          </cell>
          <cell r="E9418" t="str">
            <v>DESPACHO</v>
          </cell>
          <cell r="F9418" t="str">
            <v>DERIVADO PICK UP</v>
          </cell>
          <cell r="G9418" t="str">
            <v>031080000006724</v>
          </cell>
          <cell r="H9418">
            <v>44950</v>
          </cell>
          <cell r="I9418" t="str">
            <v>DEVOLUCION_EN_PROCESO</v>
          </cell>
          <cell r="J9418">
            <v>44956</v>
          </cell>
          <cell r="K9418" t="str">
            <v>GEORGE ROLANDO CEDENO BARZOLA</v>
          </cell>
          <cell r="L9418" t="str">
            <v>OFICINA TRAMACO PORTETE</v>
          </cell>
        </row>
        <row r="9419">
          <cell r="A9419" t="str">
            <v>2488272</v>
          </cell>
          <cell r="B9419">
            <v>502866</v>
          </cell>
          <cell r="C9419" t="str">
            <v>2488272</v>
          </cell>
          <cell r="D9419" t="str">
            <v>MDELIVERY</v>
          </cell>
          <cell r="E9419" t="str">
            <v>DESPACHO</v>
          </cell>
          <cell r="F9419" t="str">
            <v>NORMAL</v>
          </cell>
          <cell r="G9419" t="str">
            <v>FT81787 / 031080002488272</v>
          </cell>
          <cell r="H9419">
            <v>44950</v>
          </cell>
          <cell r="I9419" t="str">
            <v>ENTREGADO</v>
          </cell>
          <cell r="J9419">
            <v>44958</v>
          </cell>
          <cell r="K9419" t="str">
            <v>KEVIN ALBERTO LEON MARQUEZ_KEVIN ALBERTO LEON MARQUEZ</v>
          </cell>
          <cell r="L9419" t="str">
            <v>RETIRO AGENCIA TRAMACO SAN MARINO</v>
          </cell>
        </row>
        <row r="9420">
          <cell r="A9420" t="str">
            <v>98854477</v>
          </cell>
          <cell r="B9420">
            <v>502823</v>
          </cell>
          <cell r="C9420" t="str">
            <v>98854477</v>
          </cell>
          <cell r="D9420" t="str">
            <v>HYCITE</v>
          </cell>
          <cell r="E9420" t="str">
            <v>DESPACHO</v>
          </cell>
          <cell r="F9420" t="str">
            <v>NORMAL</v>
          </cell>
          <cell r="G9420" t="str">
            <v>031002004206385/515001000003467</v>
          </cell>
          <cell r="H9420">
            <v>44950</v>
          </cell>
          <cell r="I9420" t="str">
            <v>ENTREGADO</v>
          </cell>
          <cell r="J9420">
            <v>44960</v>
          </cell>
          <cell r="K9420" t="str">
            <v>GLENDA PELAEZ</v>
          </cell>
          <cell r="L9420" t="str">
            <v>CERRITO 160 15 BERNARDO CAALDIVIEZO AZOGUES//CENTRO SAN FRANCISCO 110110 CAA,AR</v>
          </cell>
        </row>
        <row r="9421">
          <cell r="A9421" t="str">
            <v>98825129</v>
          </cell>
          <cell r="B9421">
            <v>502811</v>
          </cell>
          <cell r="C9421" t="str">
            <v>98825129</v>
          </cell>
          <cell r="D9421" t="str">
            <v>HYCITE</v>
          </cell>
          <cell r="E9421" t="str">
            <v>DESPACHO</v>
          </cell>
          <cell r="F9421" t="str">
            <v>NORMAL</v>
          </cell>
          <cell r="G9421" t="str">
            <v>031002004206378</v>
          </cell>
          <cell r="H9421">
            <v>44950</v>
          </cell>
          <cell r="I9421" t="str">
            <v>ENTREGADO</v>
          </cell>
          <cell r="J9421">
            <v>44959</v>
          </cell>
          <cell r="K9421" t="str">
            <v>JOSE GUALAN</v>
          </cell>
          <cell r="L9421" t="str">
            <v xml:space="preserve">ZAMORRA CHINCHIPE BOMBUSCARO ZAMORA, AV MAYAICU Y PODOCARPAS POR MAYAICU REFERENCIA: FRENTE A ALUMINIO Y VIDRIO , A LADO DE UNA ESCALINATA. CASA COLOR AZUL DONDE VENDEN TUPPERWARE. </v>
          </cell>
        </row>
        <row r="9422">
          <cell r="A9422" t="str">
            <v>4856607</v>
          </cell>
          <cell r="B9422">
            <v>502768</v>
          </cell>
          <cell r="C9422" t="str">
            <v>4856607</v>
          </cell>
          <cell r="D9422" t="str">
            <v>MDELIVERY</v>
          </cell>
          <cell r="E9422" t="str">
            <v>DESPACHO</v>
          </cell>
          <cell r="F9422" t="str">
            <v>NORMAL</v>
          </cell>
          <cell r="G9422" t="str">
            <v>031080004856607</v>
          </cell>
          <cell r="H9422">
            <v>44950</v>
          </cell>
          <cell r="I9422" t="str">
            <v>DEVOLUCION_EN_PROCESO</v>
          </cell>
          <cell r="J9422">
            <v>44964</v>
          </cell>
          <cell r="K9422" t="str">
            <v>ALEXANDRO JAIR CEDENO LOOR</v>
          </cell>
          <cell r="L9422" t="str">
            <v>CHONGON  VIA A LA COSTA  KM 24</v>
          </cell>
        </row>
        <row r="9423">
          <cell r="A9423" t="str">
            <v>4857359</v>
          </cell>
          <cell r="B9423">
            <v>502776</v>
          </cell>
          <cell r="C9423" t="str">
            <v>4857359</v>
          </cell>
          <cell r="D9423" t="str">
            <v>MDELIVERY</v>
          </cell>
          <cell r="E9423" t="str">
            <v>DESPACHO</v>
          </cell>
          <cell r="F9423" t="str">
            <v>NORMAL</v>
          </cell>
          <cell r="G9423" t="str">
            <v>031080004857359</v>
          </cell>
          <cell r="H9423">
            <v>44950</v>
          </cell>
          <cell r="I9423" t="str">
            <v>DEVOLUCION_EN_PROCESO</v>
          </cell>
          <cell r="J9423">
            <v>44967</v>
          </cell>
          <cell r="K9423" t="str">
            <v>ALEXANDRO JAIR CEDENO LOOR</v>
          </cell>
          <cell r="L9423" t="str">
            <v>CHONGON VIA A LA COSTA  KM 24</v>
          </cell>
        </row>
        <row r="9424">
          <cell r="A9424" t="str">
            <v>4858257</v>
          </cell>
          <cell r="B9424">
            <v>502788</v>
          </cell>
          <cell r="C9424" t="str">
            <v>4858257</v>
          </cell>
          <cell r="D9424" t="str">
            <v>MDELIVERY</v>
          </cell>
          <cell r="E9424" t="str">
            <v>DESPACHO</v>
          </cell>
          <cell r="F9424" t="str">
            <v>NORMAL</v>
          </cell>
          <cell r="G9424" t="str">
            <v>031080002488257</v>
          </cell>
          <cell r="H9424">
            <v>44950</v>
          </cell>
          <cell r="I9424" t="str">
            <v>ENTREGADO</v>
          </cell>
          <cell r="J9424">
            <v>44959</v>
          </cell>
          <cell r="K9424" t="str">
            <v>Amarilys Maribel Gorozabel Snchez</v>
          </cell>
          <cell r="L9424" t="str">
            <v>PUEBLO NUEVO  CALLE 21 DE OCTUBRE  SN  Y VIA A JUNIN</v>
          </cell>
        </row>
        <row r="9425">
          <cell r="A9425" t="str">
            <v>11722</v>
          </cell>
          <cell r="B9425">
            <v>502680</v>
          </cell>
          <cell r="C9425" t="str">
            <v>11722</v>
          </cell>
          <cell r="D9425" t="str">
            <v>MOVISTAR</v>
          </cell>
          <cell r="E9425" t="str">
            <v>RETIRO</v>
          </cell>
          <cell r="F9425" t="str">
            <v>NORMAL</v>
          </cell>
          <cell r="G9425" t="str">
            <v>031002004207214</v>
          </cell>
          <cell r="H9425">
            <v>44950</v>
          </cell>
          <cell r="I9425" t="str">
            <v>ENTREGADO</v>
          </cell>
          <cell r="J9425">
            <v>44958</v>
          </cell>
          <cell r="K9425" t="str">
            <v>FLEXNET - LI</v>
          </cell>
          <cell r="L9425" t="str">
            <v>CALLE 28 DE JUNIO S/N Y GARCIA MORENO ENTRADA LLANO GRANDE</v>
          </cell>
        </row>
        <row r="9426">
          <cell r="A9426" t="str">
            <v>11724</v>
          </cell>
          <cell r="B9426">
            <v>502681</v>
          </cell>
          <cell r="C9426" t="str">
            <v>11724</v>
          </cell>
          <cell r="D9426" t="str">
            <v>MOVISTAR</v>
          </cell>
          <cell r="E9426" t="str">
            <v>RETIRO</v>
          </cell>
          <cell r="F9426" t="str">
            <v>NORMAL</v>
          </cell>
          <cell r="G9426" t="str">
            <v>031002004207140</v>
          </cell>
          <cell r="H9426">
            <v>44950</v>
          </cell>
          <cell r="I9426" t="str">
            <v>ENTREGADO</v>
          </cell>
          <cell r="J9426">
            <v>44958</v>
          </cell>
          <cell r="K9426" t="str">
            <v>FLEXNET - LI</v>
          </cell>
          <cell r="L9426" t="str">
            <v>CALLE 28 DE JUNIO S/N Y GARCIA MORENO ENTRADA LLANO GRANDE</v>
          </cell>
        </row>
        <row r="9427">
          <cell r="A9427" t="str">
            <v>11725</v>
          </cell>
          <cell r="B9427">
            <v>502682</v>
          </cell>
          <cell r="C9427" t="str">
            <v>11725</v>
          </cell>
          <cell r="D9427" t="str">
            <v>MOVISTAR</v>
          </cell>
          <cell r="E9427" t="str">
            <v>RETIRO</v>
          </cell>
          <cell r="F9427" t="str">
            <v>NORMAL</v>
          </cell>
          <cell r="G9427" t="str">
            <v>031002004206872</v>
          </cell>
          <cell r="H9427">
            <v>44950</v>
          </cell>
          <cell r="I9427" t="str">
            <v>ENTREGADO</v>
          </cell>
          <cell r="J9427">
            <v>44958</v>
          </cell>
          <cell r="K9427" t="str">
            <v>FLEXNET - LI</v>
          </cell>
          <cell r="L9427" t="str">
            <v>CALLE 28 DE JUNIO S/N Y GARCIA MORENO ENTRADA LLANO GRANDE</v>
          </cell>
        </row>
        <row r="9428">
          <cell r="A9428" t="str">
            <v>11726</v>
          </cell>
          <cell r="B9428">
            <v>502683</v>
          </cell>
          <cell r="C9428" t="str">
            <v>11726</v>
          </cell>
          <cell r="D9428" t="str">
            <v>MOVISTAR</v>
          </cell>
          <cell r="E9428" t="str">
            <v>RETIRO</v>
          </cell>
          <cell r="F9428" t="str">
            <v>NORMAL</v>
          </cell>
          <cell r="G9428" t="str">
            <v>031002004207054</v>
          </cell>
          <cell r="H9428">
            <v>44950</v>
          </cell>
          <cell r="I9428" t="str">
            <v>ENTREGADO</v>
          </cell>
          <cell r="J9428">
            <v>44958</v>
          </cell>
          <cell r="K9428" t="str">
            <v>FLEXNET - LI</v>
          </cell>
          <cell r="L9428" t="str">
            <v>CALLE 28 DE JUNIO S/N Y GARCIA MORENO ENTRADA LLANO GRANDE</v>
          </cell>
        </row>
        <row r="9429">
          <cell r="A9429" t="str">
            <v>11727</v>
          </cell>
          <cell r="B9429">
            <v>502684</v>
          </cell>
          <cell r="C9429" t="str">
            <v>11727</v>
          </cell>
          <cell r="D9429" t="str">
            <v>MOVISTAR</v>
          </cell>
          <cell r="E9429" t="str">
            <v>RETIRO</v>
          </cell>
          <cell r="F9429" t="str">
            <v>NORMAL</v>
          </cell>
          <cell r="G9429" t="str">
            <v>031002004206990</v>
          </cell>
          <cell r="H9429">
            <v>44950</v>
          </cell>
          <cell r="I9429" t="str">
            <v>ENTREGADO</v>
          </cell>
          <cell r="J9429">
            <v>44958</v>
          </cell>
          <cell r="K9429" t="str">
            <v>FLEXNET - LI</v>
          </cell>
          <cell r="L9429" t="str">
            <v>CALLE 28 DE JUNIO S/N Y GARCIA MORENO ENTRADA LLANO GRANDE</v>
          </cell>
        </row>
        <row r="9430">
          <cell r="A9430" t="str">
            <v>11728</v>
          </cell>
          <cell r="B9430">
            <v>502685</v>
          </cell>
          <cell r="C9430" t="str">
            <v>11728</v>
          </cell>
          <cell r="D9430" t="str">
            <v>MOVISTAR</v>
          </cell>
          <cell r="E9430" t="str">
            <v>RETIRO</v>
          </cell>
          <cell r="F9430" t="str">
            <v>NORMAL</v>
          </cell>
          <cell r="G9430" t="str">
            <v>031002004206957</v>
          </cell>
          <cell r="H9430">
            <v>44950</v>
          </cell>
          <cell r="I9430" t="str">
            <v>ENTREGADO</v>
          </cell>
          <cell r="J9430">
            <v>44958</v>
          </cell>
          <cell r="K9430" t="str">
            <v>FLEXNET - LI</v>
          </cell>
          <cell r="L9430" t="str">
            <v>CALLE 28 DE JUNIO S/N Y GARCIA MORENO ENTRADA LLANO GRANDE</v>
          </cell>
        </row>
        <row r="9431">
          <cell r="A9431" t="str">
            <v>11729</v>
          </cell>
          <cell r="B9431">
            <v>502686</v>
          </cell>
          <cell r="C9431" t="str">
            <v>11729</v>
          </cell>
          <cell r="D9431" t="str">
            <v>MOVISTAR</v>
          </cell>
          <cell r="E9431" t="str">
            <v>RETIRO</v>
          </cell>
          <cell r="F9431" t="str">
            <v>NORMAL</v>
          </cell>
          <cell r="G9431" t="str">
            <v>031002004207005</v>
          </cell>
          <cell r="H9431">
            <v>44950</v>
          </cell>
          <cell r="I9431" t="str">
            <v>ENTREGADO</v>
          </cell>
          <cell r="J9431">
            <v>44958</v>
          </cell>
          <cell r="K9431" t="str">
            <v>FLEXNET - LI</v>
          </cell>
          <cell r="L9431" t="str">
            <v>CALLE 28 DE JUNIO S/N Y GARCIA MORENO ENTRADA LLANO GRANDE</v>
          </cell>
        </row>
        <row r="9432">
          <cell r="A9432" t="str">
            <v>11730</v>
          </cell>
          <cell r="B9432">
            <v>502687</v>
          </cell>
          <cell r="C9432" t="str">
            <v>11730</v>
          </cell>
          <cell r="D9432" t="str">
            <v>MOVISTAR</v>
          </cell>
          <cell r="E9432" t="str">
            <v>RETIRO</v>
          </cell>
          <cell r="F9432" t="str">
            <v>NORMAL</v>
          </cell>
          <cell r="G9432" t="str">
            <v>031002004206848</v>
          </cell>
          <cell r="H9432">
            <v>44950</v>
          </cell>
          <cell r="I9432" t="str">
            <v>ENTREGADO</v>
          </cell>
          <cell r="J9432">
            <v>44958</v>
          </cell>
          <cell r="K9432" t="str">
            <v>FLEXNET - LI</v>
          </cell>
          <cell r="L9432" t="str">
            <v>CALLE 28 DE JUNIO S/N Y GARCIA MORENO ENTRADA LLANO GRANDE</v>
          </cell>
        </row>
        <row r="9433">
          <cell r="A9433" t="str">
            <v>SOBRE 123</v>
          </cell>
          <cell r="B9433">
            <v>502566</v>
          </cell>
          <cell r="C9433" t="str">
            <v>SOBRE 123</v>
          </cell>
          <cell r="D9433" t="str">
            <v>HYCITE</v>
          </cell>
          <cell r="E9433" t="str">
            <v>DESPACHO</v>
          </cell>
          <cell r="F9433" t="str">
            <v>NORMAL</v>
          </cell>
          <cell r="G9433" t="str">
            <v>ITG5457</v>
          </cell>
          <cell r="H9433">
            <v>44950</v>
          </cell>
          <cell r="I9433" t="str">
            <v>INCIDENCIA</v>
          </cell>
          <cell r="J9433">
            <v>44951</v>
          </cell>
          <cell r="K9433" t="str">
            <v>RUJOL COMPANY SA-RUDY ARIANA HERNANDEZ CORDOVA</v>
          </cell>
          <cell r="L9433" t="str">
            <v>BENJAMIN CARRION MORAMZ 10-111 CALLE 2DA EDF CENTRAL COMERCIAL LA ROTONDA OFC 10GUAYAQUIL</v>
          </cell>
        </row>
        <row r="9434">
          <cell r="A9434" t="str">
            <v>SOBRE 108</v>
          </cell>
          <cell r="B9434">
            <v>502551</v>
          </cell>
          <cell r="C9434" t="str">
            <v>SOBRE 108</v>
          </cell>
          <cell r="D9434" t="str">
            <v>HYCITE</v>
          </cell>
          <cell r="E9434" t="str">
            <v>DESPACHO</v>
          </cell>
          <cell r="F9434" t="str">
            <v>NORMAL</v>
          </cell>
          <cell r="G9434" t="str">
            <v>031002004205778</v>
          </cell>
          <cell r="H9434">
            <v>44950</v>
          </cell>
          <cell r="I9434" t="str">
            <v>ENTREGADO</v>
          </cell>
          <cell r="J9434">
            <v>44966</v>
          </cell>
          <cell r="K9434" t="str">
            <v>CORPORACION E&amp;M CORPEM CIA LTD-FRANKLIN ROGELIO ENRIQUEZ ZURITA</v>
          </cell>
          <cell r="L9434" t="str">
            <v>CALLE ATAHUALPA INTERSEC NARY PILLAHUASO DIAG BANCO INTERNACIONAL, EDIFICIO 5PISAMBATO</v>
          </cell>
        </row>
        <row r="9435">
          <cell r="A9435" t="str">
            <v>SOBRE 42</v>
          </cell>
          <cell r="B9435">
            <v>502485</v>
          </cell>
          <cell r="C9435" t="str">
            <v>SOBRE 42</v>
          </cell>
          <cell r="D9435" t="str">
            <v>HYCITE</v>
          </cell>
          <cell r="E9435" t="str">
            <v>DESPACHO</v>
          </cell>
          <cell r="F9435" t="str">
            <v>NORMAL</v>
          </cell>
          <cell r="G9435" t="str">
            <v>031002004205766</v>
          </cell>
          <cell r="H9435">
            <v>44950</v>
          </cell>
          <cell r="I9435" t="str">
            <v>ENTREGADO</v>
          </cell>
          <cell r="J9435">
            <v>44960</v>
          </cell>
          <cell r="K9435" t="str">
            <v>EDSOME ESFUERZO Y BIENESTAR CO-EDWIN GOYES &amp; SORY CERON</v>
          </cell>
          <cell r="L9435" t="str">
            <v>PASAJE LARA 3 Y EL ORO ESMERALDAS</v>
          </cell>
        </row>
        <row r="9436">
          <cell r="A9436" t="str">
            <v>AMCO_JARROS_R</v>
          </cell>
          <cell r="B9436">
            <v>502378</v>
          </cell>
          <cell r="C9436" t="str">
            <v>AMCO_JARROS_R</v>
          </cell>
          <cell r="D9436" t="str">
            <v>DPW</v>
          </cell>
          <cell r="E9436" t="str">
            <v>DESPACHO</v>
          </cell>
          <cell r="F9436" t="str">
            <v>NORMAL</v>
          </cell>
          <cell r="G9436" t="str">
            <v>FT81770</v>
          </cell>
          <cell r="H9436">
            <v>44950</v>
          </cell>
          <cell r="I9436" t="str">
            <v>INCIDENCIA</v>
          </cell>
          <cell r="J9436">
            <v>44951</v>
          </cell>
          <cell r="K9436" t="str">
            <v>AMCO</v>
          </cell>
          <cell r="L9436" t="str">
            <v>CALLE SAN PABLO OE8-159 Y SAN ALFONSO. QUITO-ECUADOR/RAFAELA ZAMBRANOCELULAR: +593 99 233 6025/RECOLECCION DE 21 JARROS</v>
          </cell>
        </row>
        <row r="9437">
          <cell r="A9437" t="str">
            <v>2488055</v>
          </cell>
          <cell r="B9437">
            <v>502300</v>
          </cell>
          <cell r="C9437" t="str">
            <v>2488055</v>
          </cell>
          <cell r="D9437" t="str">
            <v>MDELIVERY</v>
          </cell>
          <cell r="E9437" t="str">
            <v>DESPACHO</v>
          </cell>
          <cell r="F9437" t="str">
            <v>NORMAL</v>
          </cell>
          <cell r="G9437" t="str">
            <v>031080002488055</v>
          </cell>
          <cell r="H9437">
            <v>44950</v>
          </cell>
          <cell r="I9437" t="str">
            <v>ENTREGADO</v>
          </cell>
          <cell r="J9437">
            <v>44959</v>
          </cell>
          <cell r="K9437" t="str">
            <v>WILMER ANTONIO MACAS_WILMER ANTONIO MACAS</v>
          </cell>
          <cell r="L9437" t="str">
            <v>Calles Jorge Mosquera entre Luis Bastidas y 12 de febrero Diagonal al parque y a la farmacia Sana Sana en la Cooperativa Padre Julian Lorente</v>
          </cell>
        </row>
        <row r="9438">
          <cell r="A9438" t="str">
            <v>2488059</v>
          </cell>
          <cell r="B9438">
            <v>502304</v>
          </cell>
          <cell r="C9438" t="str">
            <v>2488059</v>
          </cell>
          <cell r="D9438" t="str">
            <v>MDELIVERY</v>
          </cell>
          <cell r="E9438" t="str">
            <v>DESPACHO</v>
          </cell>
          <cell r="F9438" t="str">
            <v>NORMAL</v>
          </cell>
          <cell r="G9438" t="str">
            <v>FT81633/FT82989</v>
          </cell>
          <cell r="H9438">
            <v>44950</v>
          </cell>
          <cell r="I9438" t="str">
            <v>ENTREGADO</v>
          </cell>
          <cell r="J9438">
            <v>44958</v>
          </cell>
          <cell r="K9438" t="str">
            <v>JONATHAN ALEXANDER JIMENEZ MORILLO_JONATHAN ALEXANDER JIMENEZ MORILLO</v>
          </cell>
          <cell r="L9438" t="str">
            <v>QUITO NORTE AV GRANADOS Y HIEDRA DIAGONAL A GRANADOS PLAZA, UNA EMPRESA LLAMADA XYAUTOS</v>
          </cell>
        </row>
        <row r="9439">
          <cell r="A9439" t="str">
            <v>98860888</v>
          </cell>
          <cell r="B9439">
            <v>502150</v>
          </cell>
          <cell r="C9439" t="str">
            <v>98860888</v>
          </cell>
          <cell r="D9439" t="str">
            <v>HYCITE</v>
          </cell>
          <cell r="E9439" t="str">
            <v>DESPACHO</v>
          </cell>
          <cell r="F9439" t="str">
            <v>NORMAL</v>
          </cell>
          <cell r="G9439" t="str">
            <v>031002004205011/537001000007225</v>
          </cell>
          <cell r="H9439">
            <v>44950</v>
          </cell>
          <cell r="I9439" t="str">
            <v>ENTREGADO</v>
          </cell>
          <cell r="J9439">
            <v>44959</v>
          </cell>
          <cell r="K9439" t="str">
            <v>CARLOS DAVID MOSQUERA QUINAUCHO</v>
          </cell>
          <cell r="L9439" t="str">
            <v>PICHINCHA QUITO COCHAPAMBA, BELLA AURORA N46-284 Y FRANCISCO MONTALVO REFERENCIAS: PUERTA METÁLICA COLOR NEGRO JUNTO A UNA CASA DE 1 PISO COLOR NARANJA</v>
          </cell>
        </row>
        <row r="9440">
          <cell r="A9440" t="str">
            <v>98829630</v>
          </cell>
          <cell r="B9440">
            <v>502085</v>
          </cell>
          <cell r="C9440" t="str">
            <v>98829630</v>
          </cell>
          <cell r="D9440" t="str">
            <v>HYCITE</v>
          </cell>
          <cell r="E9440" t="str">
            <v>DESPACHO</v>
          </cell>
          <cell r="F9440" t="str">
            <v>NORMAL</v>
          </cell>
          <cell r="G9440" t="str">
            <v>031002004204982</v>
          </cell>
          <cell r="H9440">
            <v>44950</v>
          </cell>
          <cell r="I9440" t="str">
            <v>ENTREGADO</v>
          </cell>
          <cell r="J9440">
            <v>44965</v>
          </cell>
          <cell r="K9440" t="str">
            <v>AMADO BALAREZO</v>
          </cell>
          <cell r="L9440" t="str">
            <v>ECUADOR PROV BOLIVAR ECHANDIA CALLE I RAMON ULLOA Y MARCO BALAREZO ECHEANDIA // ECHEANDIA SANTAFE 020401 GUAYAS</v>
          </cell>
        </row>
        <row r="9441">
          <cell r="A9441" t="str">
            <v>414795017</v>
          </cell>
          <cell r="B9441">
            <v>502048</v>
          </cell>
          <cell r="C9441" t="str">
            <v>414795017</v>
          </cell>
          <cell r="D9441" t="str">
            <v>FLEXTUENTI</v>
          </cell>
          <cell r="E9441" t="str">
            <v>DESPACHO</v>
          </cell>
          <cell r="F9441" t="str">
            <v>DERIVADO PICK UP</v>
          </cell>
          <cell r="G9441" t="str">
            <v>031080414795017</v>
          </cell>
          <cell r="H9441">
            <v>44950</v>
          </cell>
          <cell r="I9441" t="str">
            <v>ENTREGADO</v>
          </cell>
          <cell r="J9441">
            <v>44959</v>
          </cell>
          <cell r="K9441" t="str">
            <v>Evelin Cruz</v>
          </cell>
          <cell r="L9441" t="str">
            <v>OFICINA TRAMACO CENTRO DE DISTRIBUCION VIA A DAULE</v>
          </cell>
        </row>
        <row r="9442">
          <cell r="A9442" t="str">
            <v>98838968</v>
          </cell>
          <cell r="B9442">
            <v>501806</v>
          </cell>
          <cell r="C9442" t="str">
            <v>98838968</v>
          </cell>
          <cell r="D9442" t="str">
            <v>HYCITE</v>
          </cell>
          <cell r="E9442" t="str">
            <v>DESPACHO</v>
          </cell>
          <cell r="F9442" t="str">
            <v>NORMAL</v>
          </cell>
          <cell r="G9442" t="str">
            <v>031002004202598/031002004225438</v>
          </cell>
          <cell r="H9442">
            <v>44949</v>
          </cell>
          <cell r="I9442" t="str">
            <v>ENTREGADO</v>
          </cell>
          <cell r="J9442">
            <v>44960</v>
          </cell>
          <cell r="K9442" t="str">
            <v>JOSE CASTILLO</v>
          </cell>
          <cell r="L9442" t="str">
            <v>PANAMERICANA VIA CAJAS, ENTRADA A SAN JUAN LOMA VIA PRINCIPAL PEDRO MONCAYO (TABACUND // SAN JUAN LOMA TUPIGACHI 170513 PICHINCHA</v>
          </cell>
        </row>
        <row r="9443">
          <cell r="A9443" t="str">
            <v>4851973</v>
          </cell>
          <cell r="B9443">
            <v>501776</v>
          </cell>
          <cell r="C9443" t="str">
            <v>4851973</v>
          </cell>
          <cell r="D9443" t="str">
            <v>MDELIVERY</v>
          </cell>
          <cell r="E9443" t="str">
            <v>DESPACHO</v>
          </cell>
          <cell r="F9443" t="str">
            <v>NORMAL</v>
          </cell>
          <cell r="G9443" t="str">
            <v>031080004851973</v>
          </cell>
          <cell r="H9443">
            <v>44949</v>
          </cell>
          <cell r="I9443" t="str">
            <v>ENTREGADO</v>
          </cell>
          <cell r="J9443">
            <v>44960</v>
          </cell>
          <cell r="K9443" t="str">
            <v>GAONA INIGUEZ MIGUEL ANGEL</v>
          </cell>
          <cell r="L9443" t="str">
            <v>ZAMORA AV AMAZONAS SN  Y CAP YOO</v>
          </cell>
        </row>
        <row r="9444">
          <cell r="A9444" t="str">
            <v>6975</v>
          </cell>
          <cell r="B9444">
            <v>501796</v>
          </cell>
          <cell r="C9444" t="str">
            <v>6975</v>
          </cell>
          <cell r="D9444" t="str">
            <v>MDELIVERY</v>
          </cell>
          <cell r="E9444" t="str">
            <v>DESPACHO</v>
          </cell>
          <cell r="F9444" t="str">
            <v>DERIVADO PICK UP</v>
          </cell>
          <cell r="G9444" t="str">
            <v>031080000006975</v>
          </cell>
          <cell r="H9444">
            <v>44949</v>
          </cell>
          <cell r="I9444" t="str">
            <v>ENTREGADO</v>
          </cell>
          <cell r="J9444">
            <v>44959</v>
          </cell>
          <cell r="K9444" t="str">
            <v>JUAN DAVID  MAIGUA CHALAMPUENTE</v>
          </cell>
          <cell r="L9444" t="str">
            <v>OFICINA TRAMACO OTAVALO</v>
          </cell>
        </row>
        <row r="9445">
          <cell r="A9445" t="str">
            <v>WS414777323</v>
          </cell>
          <cell r="B9445">
            <v>501763</v>
          </cell>
          <cell r="C9445" t="str">
            <v>WS414777323</v>
          </cell>
          <cell r="D9445" t="str">
            <v>FLEXTUENTI</v>
          </cell>
          <cell r="E9445" t="str">
            <v>DESPACHO</v>
          </cell>
          <cell r="F9445" t="str">
            <v>DERIVADO PICK UP</v>
          </cell>
          <cell r="G9445" t="str">
            <v>031080414777323</v>
          </cell>
          <cell r="H9445">
            <v>44949</v>
          </cell>
          <cell r="I9445" t="str">
            <v>ENTREGADO</v>
          </cell>
          <cell r="J9445">
            <v>44959</v>
          </cell>
          <cell r="K9445" t="str">
            <v>Irina Nikolaevna Nosova</v>
          </cell>
          <cell r="L9445" t="str">
            <v>OFICINA TRAMACO QUITO CUMBAYA</v>
          </cell>
        </row>
        <row r="9446">
          <cell r="A9446" t="str">
            <v>GAR5623</v>
          </cell>
          <cell r="B9446">
            <v>501679</v>
          </cell>
          <cell r="C9446" t="str">
            <v>GAR5623</v>
          </cell>
          <cell r="D9446" t="str">
            <v>HYCITE</v>
          </cell>
          <cell r="E9446" t="str">
            <v>RETIRO</v>
          </cell>
          <cell r="F9446" t="str">
            <v>NORMAL</v>
          </cell>
          <cell r="G9446" t="str">
            <v>031001000229431</v>
          </cell>
          <cell r="H9446">
            <v>44949</v>
          </cell>
          <cell r="I9446" t="str">
            <v>ENTREGADO</v>
          </cell>
          <cell r="J9446">
            <v>44960</v>
          </cell>
          <cell r="K9446" t="str">
            <v>MARITZA FERNANDA MIRANDA MEJIA</v>
          </cell>
          <cell r="L9446" t="str">
            <v>NAPO Y JOSE FELICIANO  CALLEJON CASA 2 PISO REJAS BLANCAS Y NEG  FCO DE ORELLANA // SANTA ROSA FCO DE ORELLANA,OR220201</v>
          </cell>
        </row>
        <row r="9447">
          <cell r="A9447" t="str">
            <v>20003080225469</v>
          </cell>
          <cell r="B9447">
            <v>501658</v>
          </cell>
          <cell r="C9447" t="str">
            <v>20003080225469</v>
          </cell>
          <cell r="D9447" t="str">
            <v>CONECEL</v>
          </cell>
          <cell r="E9447" t="str">
            <v>DESPACHO</v>
          </cell>
          <cell r="F9447" t="str">
            <v>NORMAL</v>
          </cell>
          <cell r="G9447" t="str">
            <v>031002004206556</v>
          </cell>
          <cell r="H9447">
            <v>44949</v>
          </cell>
          <cell r="I9447" t="str">
            <v>DEVOLUCION_EN_PROCESO</v>
          </cell>
          <cell r="J9447">
            <v>44964</v>
          </cell>
          <cell r="K9447" t="str">
            <v xml:space="preserve">ELIAS MANUEL CHALCO ROMAN / </v>
          </cell>
          <cell r="L9447" t="str">
            <v>MILAGRO / MILAGRO / ENTREGA EN CASA 2 PISO SIN PINTAR ATRAS DE MIRADOR EL CONDADO</v>
          </cell>
        </row>
        <row r="9448">
          <cell r="A9448" t="str">
            <v>2487299</v>
          </cell>
          <cell r="B9448">
            <v>501588</v>
          </cell>
          <cell r="C9448" t="str">
            <v>2487299</v>
          </cell>
          <cell r="D9448" t="str">
            <v>MDELIVERY</v>
          </cell>
          <cell r="E9448" t="str">
            <v>DESPACHO</v>
          </cell>
          <cell r="F9448" t="str">
            <v>NORMAL</v>
          </cell>
          <cell r="G9448" t="str">
            <v>031080002487299</v>
          </cell>
          <cell r="H9448">
            <v>44949</v>
          </cell>
          <cell r="I9448" t="str">
            <v>ENTREGADO</v>
          </cell>
          <cell r="J9448">
            <v>44959</v>
          </cell>
          <cell r="K9448" t="str">
            <v>CARLOS EDUARDO SANCHEZ CAICEDO_CARLOS EDUARDO SANCHEZ CAICEDO</v>
          </cell>
          <cell r="L9448" t="str">
            <v>PQA ABRAHAM CALASACON BARRIO LA ALBORADA CALLE CESAR PALACIOS Y CARLOS VERGARA REF CASA 1PS BEIGE FRENTE A CANCA DE INDOR</v>
          </cell>
        </row>
        <row r="9449">
          <cell r="A9449" t="str">
            <v>4880</v>
          </cell>
          <cell r="B9449">
            <v>501427</v>
          </cell>
          <cell r="C9449" t="str">
            <v>4880</v>
          </cell>
          <cell r="D9449" t="str">
            <v>MDELIVERY</v>
          </cell>
          <cell r="E9449" t="str">
            <v>DESPACHO</v>
          </cell>
          <cell r="F9449" t="str">
            <v>DERIVADO PICK UP</v>
          </cell>
          <cell r="G9449" t="str">
            <v>031080000004880</v>
          </cell>
          <cell r="H9449">
            <v>44949</v>
          </cell>
          <cell r="I9449" t="str">
            <v>ENTREGADO</v>
          </cell>
          <cell r="J9449">
            <v>44959</v>
          </cell>
          <cell r="K9449" t="str">
            <v>LUIS FERNANDO SALAZAR CEDILLO</v>
          </cell>
          <cell r="L9449" t="str">
            <v>OFICINA TRAMACO MILAGRO</v>
          </cell>
        </row>
        <row r="9450">
          <cell r="A9450" t="str">
            <v>6951</v>
          </cell>
          <cell r="B9450">
            <v>501367</v>
          </cell>
          <cell r="C9450" t="str">
            <v>6951</v>
          </cell>
          <cell r="D9450" t="str">
            <v>MDELIVERY</v>
          </cell>
          <cell r="E9450" t="str">
            <v>DESPACHO</v>
          </cell>
          <cell r="F9450" t="str">
            <v>DERIVADO PICK UP</v>
          </cell>
          <cell r="G9450" t="str">
            <v>031080000006951</v>
          </cell>
          <cell r="H9450">
            <v>44949</v>
          </cell>
          <cell r="I9450" t="str">
            <v>ENTREGADO</v>
          </cell>
          <cell r="J9450">
            <v>44959</v>
          </cell>
          <cell r="K9450" t="str">
            <v>PATRICIO RICARDO CHICAIZA GUALLASAMIN</v>
          </cell>
          <cell r="L9450" t="str">
            <v>OFICINA TRAMACO RIVERMALL</v>
          </cell>
        </row>
        <row r="9451">
          <cell r="A9451" t="str">
            <v>4842395</v>
          </cell>
          <cell r="B9451">
            <v>501311</v>
          </cell>
          <cell r="C9451" t="str">
            <v>4842395</v>
          </cell>
          <cell r="D9451" t="str">
            <v>MDELIVERY</v>
          </cell>
          <cell r="E9451" t="str">
            <v>DESPACHO</v>
          </cell>
          <cell r="F9451" t="str">
            <v>NORMAL</v>
          </cell>
          <cell r="G9451" t="str">
            <v>031080004842395</v>
          </cell>
          <cell r="H9451">
            <v>44949</v>
          </cell>
          <cell r="I9451" t="str">
            <v>ENTREGADO</v>
          </cell>
          <cell r="J9451">
            <v>44958</v>
          </cell>
          <cell r="K9451" t="str">
            <v>MICHAEL ALEXANDER RODRIGUEZ VISTIN</v>
          </cell>
          <cell r="L9451" t="str">
            <v>RIOBAMBA CALLE RIO MUISNE  SN  Y CESAR DAVILA</v>
          </cell>
        </row>
        <row r="9452">
          <cell r="A9452" t="str">
            <v>414785906</v>
          </cell>
          <cell r="B9452">
            <v>501163</v>
          </cell>
          <cell r="C9452" t="str">
            <v>414785906</v>
          </cell>
          <cell r="D9452" t="str">
            <v>FLEXTUENTI</v>
          </cell>
          <cell r="E9452" t="str">
            <v>DESPACHO</v>
          </cell>
          <cell r="F9452" t="str">
            <v>DERIVADO PICK UP</v>
          </cell>
          <cell r="G9452" t="str">
            <v>031080414785906</v>
          </cell>
          <cell r="H9452">
            <v>44949</v>
          </cell>
          <cell r="I9452" t="str">
            <v>ENTREGADO</v>
          </cell>
          <cell r="J9452">
            <v>44959</v>
          </cell>
          <cell r="K9452" t="str">
            <v>Dayana Morocho</v>
          </cell>
          <cell r="L9452" t="str">
            <v>OFICINA TRAMACO QUITUMBE</v>
          </cell>
        </row>
        <row r="9453">
          <cell r="A9453" t="str">
            <v>414766589</v>
          </cell>
          <cell r="B9453">
            <v>501113</v>
          </cell>
          <cell r="C9453" t="str">
            <v>414766589</v>
          </cell>
          <cell r="D9453" t="str">
            <v>FLEXTUENTI</v>
          </cell>
          <cell r="E9453" t="str">
            <v>DESPACHO</v>
          </cell>
          <cell r="F9453" t="str">
            <v>NORMAL</v>
          </cell>
          <cell r="G9453" t="str">
            <v>031080414766589</v>
          </cell>
          <cell r="H9453">
            <v>44949</v>
          </cell>
          <cell r="I9453" t="str">
            <v>ENTREGADO</v>
          </cell>
          <cell r="J9453">
            <v>44960</v>
          </cell>
          <cell r="K9453" t="str">
            <v>Jorge Medina</v>
          </cell>
          <cell r="L9453" t="str">
            <v>JAMA  CALLE SAN FRANCISCO SN CACIQUE JAMA</v>
          </cell>
        </row>
        <row r="9454">
          <cell r="A9454" t="str">
            <v>98855453</v>
          </cell>
          <cell r="B9454">
            <v>501055</v>
          </cell>
          <cell r="C9454" t="str">
            <v>98855453</v>
          </cell>
          <cell r="D9454" t="str">
            <v>HYCITE</v>
          </cell>
          <cell r="E9454" t="str">
            <v>DESPACHO</v>
          </cell>
          <cell r="F9454" t="str">
            <v>NORMAL</v>
          </cell>
          <cell r="G9454" t="str">
            <v>031002004201091</v>
          </cell>
          <cell r="H9454">
            <v>44949</v>
          </cell>
          <cell r="I9454" t="str">
            <v>ENTREGADO</v>
          </cell>
          <cell r="J9454">
            <v>44964</v>
          </cell>
          <cell r="K9454" t="str">
            <v>DIXIANA ROMERO</v>
          </cell>
          <cell r="L9454" t="str">
            <v>AV CUXIBAMBA 183-30 ANDON Y GUARANDA JUNTO A SU BATERIA LOJA SAN JOSE SUCRE 110110 LOJA</v>
          </cell>
        </row>
        <row r="9455">
          <cell r="A9455" t="str">
            <v>98851757</v>
          </cell>
          <cell r="B9455">
            <v>501035</v>
          </cell>
          <cell r="C9455" t="str">
            <v>98851757</v>
          </cell>
          <cell r="D9455" t="str">
            <v>HYCITE</v>
          </cell>
          <cell r="E9455" t="str">
            <v>DESPACHO</v>
          </cell>
          <cell r="F9455" t="str">
            <v>NORMAL</v>
          </cell>
          <cell r="G9455" t="str">
            <v>ITQ5239</v>
          </cell>
          <cell r="H9455">
            <v>44949</v>
          </cell>
          <cell r="I9455" t="str">
            <v>ENTREGADO</v>
          </cell>
          <cell r="J9455">
            <v>44958</v>
          </cell>
          <cell r="K9455" t="str">
            <v>DAVID JIMENEZ</v>
          </cell>
          <cell r="L9455" t="str">
            <v>CONDOR NAN Y QUITUMBE A,AN CON CUMBRES DE QUITUMBE TORR B DPTO 53 QUITO-SUR QUITUMBE 170146 PICHINCHA</v>
          </cell>
        </row>
        <row r="9456">
          <cell r="A9456" t="str">
            <v>98854173</v>
          </cell>
          <cell r="B9456">
            <v>501047</v>
          </cell>
          <cell r="C9456" t="str">
            <v>98854173</v>
          </cell>
          <cell r="D9456" t="str">
            <v>HYCITE</v>
          </cell>
          <cell r="E9456" t="str">
            <v>DESPACHO</v>
          </cell>
          <cell r="F9456" t="str">
            <v>NORMAL</v>
          </cell>
          <cell r="G9456" t="str">
            <v>031002004201087</v>
          </cell>
          <cell r="H9456">
            <v>44949</v>
          </cell>
          <cell r="I9456" t="str">
            <v>ENTREGADO</v>
          </cell>
          <cell r="J9456">
            <v>44965</v>
          </cell>
          <cell r="K9456" t="str">
            <v>ALCIRA KARINA BOLANOS GUTIERREZ</v>
          </cell>
          <cell r="L9456" t="str">
            <v xml:space="preserve">MANABI PORTOVIEJO/SAN ALEJO ANDRES DE VERA, CALLE 5 DE DICIEMBRE Y AV DEL EJERCITO A LADO DE LA TIENDA SERGI </v>
          </cell>
        </row>
        <row r="9457">
          <cell r="A9457" t="str">
            <v>TK-7876</v>
          </cell>
          <cell r="B9457">
            <v>500901</v>
          </cell>
          <cell r="C9457" t="str">
            <v>TK-7876</v>
          </cell>
          <cell r="D9457" t="str">
            <v>MDELIVERY</v>
          </cell>
          <cell r="E9457" t="str">
            <v>DESPACHO</v>
          </cell>
          <cell r="F9457" t="str">
            <v>EXPRESS</v>
          </cell>
          <cell r="G9457" t="str">
            <v>GRV7876</v>
          </cell>
          <cell r="H9457">
            <v>44946</v>
          </cell>
          <cell r="I9457" t="str">
            <v>ENTREGADO</v>
          </cell>
          <cell r="J9457">
            <v>44964</v>
          </cell>
          <cell r="K9457" t="str">
            <v>OTECEL</v>
          </cell>
          <cell r="L9457" t="str">
            <v>AVDA SIMON BOLIVAR Y VIA NAYON CONJUNTO CORPORATIVO EKOPARK TORRE 3 TELEFONICA</v>
          </cell>
        </row>
        <row r="9458">
          <cell r="A9458" t="str">
            <v>TK-7877</v>
          </cell>
          <cell r="B9458">
            <v>500902</v>
          </cell>
          <cell r="C9458" t="str">
            <v>TK-7877</v>
          </cell>
          <cell r="D9458" t="str">
            <v>MDELIVERY</v>
          </cell>
          <cell r="E9458" t="str">
            <v>DESPACHO</v>
          </cell>
          <cell r="F9458" t="str">
            <v>EXPRESS</v>
          </cell>
          <cell r="G9458" t="str">
            <v>GRV7877</v>
          </cell>
          <cell r="H9458">
            <v>44946</v>
          </cell>
          <cell r="I9458" t="str">
            <v>ENTREGADO</v>
          </cell>
          <cell r="J9458">
            <v>44964</v>
          </cell>
          <cell r="K9458" t="str">
            <v>OTECEL</v>
          </cell>
          <cell r="L9458" t="str">
            <v>AVDA SIMON BOLIVAR Y VIA NAYON CONJUNTO CORPORATIVO EKOPARK TORRE 3 TELEFONICA</v>
          </cell>
        </row>
        <row r="9459">
          <cell r="A9459" t="str">
            <v>20003062507984</v>
          </cell>
          <cell r="B9459">
            <v>500804</v>
          </cell>
          <cell r="C9459" t="str">
            <v>20003062507984</v>
          </cell>
          <cell r="D9459" t="str">
            <v>CONECEL_REG</v>
          </cell>
          <cell r="E9459" t="str">
            <v>DESPACHO</v>
          </cell>
          <cell r="F9459" t="str">
            <v>NORMAL</v>
          </cell>
          <cell r="G9459" t="str">
            <v>EC6667</v>
          </cell>
          <cell r="H9459">
            <v>44946</v>
          </cell>
          <cell r="I9459" t="str">
            <v>DEVOLUCION_EN_PROCESO</v>
          </cell>
          <cell r="J9459">
            <v>44973</v>
          </cell>
          <cell r="K9459" t="str">
            <v>YANDRI JOEL MORALES</v>
          </cell>
          <cell r="L9459" t="str">
            <v>FLEX NET CALLE 28 DE JUNIO S/N Y GARCIA MORENO ENTRADA LLANO GRANDE</v>
          </cell>
        </row>
        <row r="9460">
          <cell r="A9460" t="str">
            <v>98757340</v>
          </cell>
          <cell r="B9460">
            <v>500706</v>
          </cell>
          <cell r="C9460" t="str">
            <v>98757340</v>
          </cell>
          <cell r="D9460" t="str">
            <v>HYCITE</v>
          </cell>
          <cell r="E9460" t="str">
            <v>DESPACHO</v>
          </cell>
          <cell r="F9460" t="str">
            <v>NORMAL</v>
          </cell>
          <cell r="G9460" t="str">
            <v>031002004198688/031002004231715</v>
          </cell>
          <cell r="H9460">
            <v>44946</v>
          </cell>
          <cell r="I9460" t="str">
            <v>ENTREGADO</v>
          </cell>
          <cell r="J9460">
            <v>44964</v>
          </cell>
          <cell r="K9460" t="str">
            <v>CAROLINA MANCHENO</v>
          </cell>
          <cell r="L9460" t="str">
            <v>LOJA, BERNARDO VALDIVIEZO Y QUITO</v>
          </cell>
        </row>
        <row r="9461">
          <cell r="A9461" t="str">
            <v>98853835</v>
          </cell>
          <cell r="B9461">
            <v>500743</v>
          </cell>
          <cell r="C9461" t="str">
            <v>98853835</v>
          </cell>
          <cell r="D9461" t="str">
            <v>HYCITE</v>
          </cell>
          <cell r="E9461" t="str">
            <v>DESPACHO</v>
          </cell>
          <cell r="F9461" t="str">
            <v>NORMAL</v>
          </cell>
          <cell r="G9461" t="str">
            <v>031002004198687</v>
          </cell>
          <cell r="H9461">
            <v>44946</v>
          </cell>
          <cell r="I9461" t="str">
            <v>ENTREGADO</v>
          </cell>
          <cell r="J9461">
            <v>44958</v>
          </cell>
          <cell r="K9461" t="str">
            <v>MARITZA FERNANDA MIRANDA MEJIA</v>
          </cell>
          <cell r="L9461" t="str">
            <v>NAPO Y JOSE FELICIANO CALLEJON CASA 2 PISO REJAS BLANCAS Y NEG FCO DE ORELLANA // SANTA ROSA FCO DE ORELLANA 220201 ORELLANA</v>
          </cell>
        </row>
        <row r="9462">
          <cell r="A9462" t="str">
            <v>11716</v>
          </cell>
          <cell r="B9462">
            <v>500682</v>
          </cell>
          <cell r="C9462" t="str">
            <v>11716</v>
          </cell>
          <cell r="D9462" t="str">
            <v>MOVISTAR</v>
          </cell>
          <cell r="E9462" t="str">
            <v>RETIRO</v>
          </cell>
          <cell r="F9462" t="str">
            <v>NORMAL</v>
          </cell>
          <cell r="G9462" t="str">
            <v>031002004199005</v>
          </cell>
          <cell r="H9462">
            <v>44946</v>
          </cell>
          <cell r="I9462" t="str">
            <v>ENTREGADO</v>
          </cell>
          <cell r="J9462">
            <v>44958</v>
          </cell>
          <cell r="K9462" t="str">
            <v>FLEXNET - LI</v>
          </cell>
          <cell r="L9462" t="str">
            <v>CALLE 28 DE JUNIO S/N Y GARCIA MORENO ENTRADA LLANO GRANDE</v>
          </cell>
        </row>
        <row r="9463">
          <cell r="A9463" t="str">
            <v>11718</v>
          </cell>
          <cell r="B9463">
            <v>500683</v>
          </cell>
          <cell r="C9463" t="str">
            <v>11718</v>
          </cell>
          <cell r="D9463" t="str">
            <v>MOVISTAR</v>
          </cell>
          <cell r="E9463" t="str">
            <v>RETIRO</v>
          </cell>
          <cell r="F9463" t="str">
            <v>NORMAL</v>
          </cell>
          <cell r="G9463" t="str">
            <v>031002004198969</v>
          </cell>
          <cell r="H9463">
            <v>44946</v>
          </cell>
          <cell r="I9463" t="str">
            <v>ENTREGADO</v>
          </cell>
          <cell r="J9463">
            <v>44958</v>
          </cell>
          <cell r="K9463" t="str">
            <v>FLEXNET - LI</v>
          </cell>
          <cell r="L9463" t="str">
            <v>CALLE 28 DE JUNIO S/N Y GARCIA MORENO ENTRADA LLANO GRANDE</v>
          </cell>
        </row>
        <row r="9464">
          <cell r="A9464" t="str">
            <v>11719</v>
          </cell>
          <cell r="B9464">
            <v>500684</v>
          </cell>
          <cell r="C9464" t="str">
            <v>11719</v>
          </cell>
          <cell r="D9464" t="str">
            <v>MOVISTAR</v>
          </cell>
          <cell r="E9464" t="str">
            <v>RETIRO</v>
          </cell>
          <cell r="F9464" t="str">
            <v>NORMAL</v>
          </cell>
          <cell r="G9464" t="str">
            <v>031002004198939</v>
          </cell>
          <cell r="H9464">
            <v>44946</v>
          </cell>
          <cell r="I9464" t="str">
            <v>ENTREGADO</v>
          </cell>
          <cell r="J9464">
            <v>44958</v>
          </cell>
          <cell r="K9464" t="str">
            <v>FLEXNET - LI</v>
          </cell>
          <cell r="L9464" t="str">
            <v>CALLE 28 DE JUNIO S/N Y GARCIA MORENO ENTRADA LLANO GRANDE</v>
          </cell>
        </row>
        <row r="9465">
          <cell r="A9465" t="str">
            <v>5806820</v>
          </cell>
          <cell r="B9465">
            <v>500210</v>
          </cell>
          <cell r="C9465" t="str">
            <v>5806820</v>
          </cell>
          <cell r="D9465" t="str">
            <v>CONECEL_REG</v>
          </cell>
          <cell r="E9465" t="str">
            <v>DESPACHO</v>
          </cell>
          <cell r="F9465" t="str">
            <v>NORMAL</v>
          </cell>
          <cell r="G9465" t="str">
            <v>EC6646</v>
          </cell>
          <cell r="H9465">
            <v>44946</v>
          </cell>
          <cell r="I9465" t="str">
            <v>DEVOLUCION_EN_PROCESO</v>
          </cell>
          <cell r="J9465">
            <v>44973</v>
          </cell>
          <cell r="K9465" t="str">
            <v>GABRIELA ELIZABETH BUITRON VILLEGAS</v>
          </cell>
          <cell r="L9465" t="str">
            <v xml:space="preserve">QUITO CHILIBULO  PUNTA ARENAS OE 7D  Y / EN LA FARMACIA FARMATOTAL ARENAS / ALADO DE LA UPC DE LA SANTIAGO </v>
          </cell>
        </row>
        <row r="9466">
          <cell r="A9466" t="str">
            <v>414755358</v>
          </cell>
          <cell r="B9466">
            <v>500173</v>
          </cell>
          <cell r="C9466" t="str">
            <v>414755358</v>
          </cell>
          <cell r="D9466" t="str">
            <v>FLEXTUENTI</v>
          </cell>
          <cell r="E9466" t="str">
            <v>DESPACHO</v>
          </cell>
          <cell r="F9466" t="str">
            <v>EXPRESS UIO</v>
          </cell>
          <cell r="G9466" t="str">
            <v>EC6657</v>
          </cell>
          <cell r="H9466">
            <v>44946</v>
          </cell>
          <cell r="I9466" t="str">
            <v>ENTREGADO</v>
          </cell>
          <cell r="J9466">
            <v>44964</v>
          </cell>
          <cell r="K9466" t="str">
            <v>Alex Fernando Pucha Gualoto</v>
          </cell>
          <cell r="L9466" t="str">
            <v>INAQUITO   AV GASPAR DE VILLAROEL  E6  125  CALLE ISLA SAN CRISTOBAL</v>
          </cell>
        </row>
        <row r="9467">
          <cell r="A9467" t="str">
            <v>98849745</v>
          </cell>
          <cell r="B9467">
            <v>500136</v>
          </cell>
          <cell r="C9467" t="str">
            <v>98849745</v>
          </cell>
          <cell r="D9467" t="str">
            <v>HYCITE</v>
          </cell>
          <cell r="E9467" t="str">
            <v>DESPACHO</v>
          </cell>
          <cell r="F9467" t="str">
            <v>NORMAL</v>
          </cell>
          <cell r="G9467" t="str">
            <v>031002004197454</v>
          </cell>
          <cell r="H9467">
            <v>44946</v>
          </cell>
          <cell r="I9467" t="str">
            <v>ENTREGADO</v>
          </cell>
          <cell r="J9467">
            <v>44960</v>
          </cell>
          <cell r="K9467" t="str">
            <v>EDGAR BALDOMERO MANOBANDA CHANGO</v>
          </cell>
          <cell r="L9467" t="str">
            <v>CALLE 8 Y K (BARRIO GUADALUPE LARRIVA) FRANCISCO DE ORELLANA  LOCALIDAD KM. 7 170501 ORELLANA</v>
          </cell>
        </row>
        <row r="9468">
          <cell r="A9468" t="str">
            <v>98851296</v>
          </cell>
          <cell r="B9468">
            <v>500151</v>
          </cell>
          <cell r="C9468" t="str">
            <v>98851296</v>
          </cell>
          <cell r="D9468" t="str">
            <v>HYCITE</v>
          </cell>
          <cell r="E9468" t="str">
            <v>DESPACHO</v>
          </cell>
          <cell r="F9468" t="str">
            <v>NORMAL</v>
          </cell>
          <cell r="G9468" t="str">
            <v>031002004197489</v>
          </cell>
          <cell r="H9468">
            <v>44946</v>
          </cell>
          <cell r="I9468" t="str">
            <v>ENTREGADO</v>
          </cell>
          <cell r="J9468">
            <v>44964</v>
          </cell>
          <cell r="K9468" t="str">
            <v>JENNY ALEXANDRA ALDAS VERA</v>
          </cell>
          <cell r="L9468" t="str">
            <v>ABEL TORRES OLEGS Y WELFLOR MORA HOSTAL POMBILENA SUBTROPICO GUARANDA GUARANDA SAN LUIS DE PAMBIL 060106 BOLIVAR</v>
          </cell>
        </row>
        <row r="9469">
          <cell r="A9469" t="str">
            <v>98839630</v>
          </cell>
          <cell r="B9469">
            <v>500099</v>
          </cell>
          <cell r="C9469" t="str">
            <v>98839630</v>
          </cell>
          <cell r="D9469" t="str">
            <v>HYCITE</v>
          </cell>
          <cell r="E9469" t="str">
            <v>DESPACHO</v>
          </cell>
          <cell r="F9469" t="str">
            <v>NORMAL</v>
          </cell>
          <cell r="G9469" t="str">
            <v>031002004197462/500001000079691</v>
          </cell>
          <cell r="H9469">
            <v>44946</v>
          </cell>
          <cell r="I9469" t="str">
            <v>ENTREGADO</v>
          </cell>
          <cell r="J9469">
            <v>44959</v>
          </cell>
          <cell r="K9469" t="str">
            <v>CAROLINA MANCHENO</v>
          </cell>
          <cell r="L9469" t="str">
            <v xml:space="preserve">LOJA LOJA, BERNARDO VALDIVIEZO Y QUITO </v>
          </cell>
        </row>
        <row r="9470">
          <cell r="A9470" t="str">
            <v>98840961</v>
          </cell>
          <cell r="B9470">
            <v>500105</v>
          </cell>
          <cell r="C9470" t="str">
            <v>98840961</v>
          </cell>
          <cell r="D9470" t="str">
            <v>HYCITE</v>
          </cell>
          <cell r="E9470" t="str">
            <v>DESPACHO</v>
          </cell>
          <cell r="F9470" t="str">
            <v>NORMAL</v>
          </cell>
          <cell r="G9470" t="str">
            <v>031002004197467</v>
          </cell>
          <cell r="H9470">
            <v>44946</v>
          </cell>
          <cell r="I9470" t="str">
            <v>ENTREGADO</v>
          </cell>
          <cell r="J9470">
            <v>44958</v>
          </cell>
          <cell r="K9470" t="str">
            <v>ROCIO ZAMBRANO</v>
          </cell>
          <cell r="L9470" t="str">
            <v xml:space="preserve">LOS RIOS BABAHOYO CAMILO PONCE, BARREIRO Y CUSTODIO SANCHEZ REFERENCIAS: CASA DE 3 PLANTAS COLOR BEIGE CON MELOCOTON FRENTE A DEPOSITO DE GAS </v>
          </cell>
        </row>
        <row r="9471">
          <cell r="A9471" t="str">
            <v>98844411</v>
          </cell>
          <cell r="B9471">
            <v>500113</v>
          </cell>
          <cell r="C9471" t="str">
            <v>98844411</v>
          </cell>
          <cell r="D9471" t="str">
            <v>HYCITE</v>
          </cell>
          <cell r="E9471" t="str">
            <v>DESPACHO</v>
          </cell>
          <cell r="F9471" t="str">
            <v>NORMAL</v>
          </cell>
          <cell r="G9471" t="str">
            <v>031002004197471</v>
          </cell>
          <cell r="H9471">
            <v>44946</v>
          </cell>
          <cell r="I9471" t="str">
            <v>ENTREGADO</v>
          </cell>
          <cell r="J9471">
            <v>44958</v>
          </cell>
          <cell r="K9471" t="str">
            <v>CAROLINA MANCHENO</v>
          </cell>
          <cell r="L9471" t="str">
            <v xml:space="preserve">BERNARDO VALDIVIEZO #191-38 Y QUITO LOJA LOJA, LOJA </v>
          </cell>
        </row>
        <row r="9472">
          <cell r="A9472" t="str">
            <v>O-409</v>
          </cell>
          <cell r="B9472">
            <v>500070</v>
          </cell>
          <cell r="C9472" t="str">
            <v>O-409</v>
          </cell>
          <cell r="D9472" t="str">
            <v>MDELIVERY</v>
          </cell>
          <cell r="E9472" t="str">
            <v>DESPACHO</v>
          </cell>
          <cell r="F9472" t="str">
            <v>NORMAL</v>
          </cell>
          <cell r="G9472" t="str">
            <v>FT81048/FT83224</v>
          </cell>
          <cell r="H9472">
            <v>44945</v>
          </cell>
          <cell r="I9472" t="str">
            <v>ENTREGADO</v>
          </cell>
          <cell r="J9472">
            <v>44958</v>
          </cell>
          <cell r="K9472" t="str">
            <v>ANA CRISTINA   VELEZ ROCANO</v>
          </cell>
          <cell r="L9472" t="str">
            <v>VALLE DE LOS CHILLOS LA MERCED BARRIO CURIQUINGE CALLE PRINCIPAL CESAR CHIRIBOGA Y SANTA MARIA REFERENCIA A 300 METROS DEL ESTADIO LIGA DEPORTIVA LA MERCED  FRENTE A UNA CASA COLOR TOMATE DE TE</v>
          </cell>
        </row>
        <row r="9473">
          <cell r="A9473" t="str">
            <v>SG_23_087</v>
          </cell>
          <cell r="B9473">
            <v>499566</v>
          </cell>
          <cell r="C9473" t="str">
            <v>SG_23_087</v>
          </cell>
          <cell r="D9473" t="str">
            <v>SG</v>
          </cell>
          <cell r="E9473" t="str">
            <v>DESPACHO</v>
          </cell>
          <cell r="F9473" t="str">
            <v>NORMAL</v>
          </cell>
          <cell r="H9473">
            <v>44945</v>
          </cell>
          <cell r="I9473" t="str">
            <v>EN_PROCESO</v>
          </cell>
          <cell r="J9473">
            <v>44945</v>
          </cell>
          <cell r="K9473" t="str">
            <v>CASTILLO HERMANOS</v>
          </cell>
          <cell r="L9473" t="str">
            <v>DE LOS CEREZOS Y AV GALO PLAZA LASSO PORTON NEGRO BODEGA DEL FONDO</v>
          </cell>
        </row>
        <row r="9474">
          <cell r="A9474" t="str">
            <v>CANCELAR REGISTRO_6</v>
          </cell>
          <cell r="B9474">
            <v>499564</v>
          </cell>
          <cell r="C9474" t="str">
            <v>CANCELAR REGISTRO_6</v>
          </cell>
          <cell r="D9474" t="str">
            <v>SG</v>
          </cell>
          <cell r="E9474" t="str">
            <v>DESPACHO</v>
          </cell>
          <cell r="F9474" t="str">
            <v>NORMAL</v>
          </cell>
          <cell r="H9474">
            <v>44945</v>
          </cell>
          <cell r="I9474" t="str">
            <v>EN_PROCESO</v>
          </cell>
          <cell r="J9474">
            <v>44945</v>
          </cell>
          <cell r="K9474" t="str">
            <v>DICOMVISEK CIA. LTDA</v>
          </cell>
          <cell r="L9474" t="str">
            <v>PICHINCHA / QUITO / CALDERON (CARAPUNGO) / MARIA DUCHICELA N2-218 Y 9 DE AGOSTO</v>
          </cell>
        </row>
        <row r="9475">
          <cell r="A9475" t="str">
            <v>4841753</v>
          </cell>
          <cell r="B9475">
            <v>499448</v>
          </cell>
          <cell r="C9475" t="str">
            <v>4841753</v>
          </cell>
          <cell r="D9475" t="str">
            <v>MDELIVERY</v>
          </cell>
          <cell r="E9475" t="str">
            <v>DESPACHO</v>
          </cell>
          <cell r="F9475" t="str">
            <v>DERIVADO PICK UP</v>
          </cell>
          <cell r="G9475" t="str">
            <v>031080004841753</v>
          </cell>
          <cell r="H9475">
            <v>44945</v>
          </cell>
          <cell r="I9475" t="str">
            <v>ENTREGADO</v>
          </cell>
          <cell r="J9475">
            <v>44966</v>
          </cell>
          <cell r="K9475" t="str">
            <v>COBIX GIOVANNY BETANCOURT ARROYO</v>
          </cell>
          <cell r="L9475" t="str">
            <v>OFICINA TRAMACO SAN LORENZO</v>
          </cell>
        </row>
        <row r="9476">
          <cell r="A9476" t="str">
            <v>20003059578076_1</v>
          </cell>
          <cell r="B9476">
            <v>499442</v>
          </cell>
          <cell r="C9476" t="str">
            <v>20003059578076_1</v>
          </cell>
          <cell r="D9476" t="str">
            <v>CONECEL_REG</v>
          </cell>
          <cell r="E9476" t="str">
            <v>DESPACHO</v>
          </cell>
          <cell r="F9476" t="str">
            <v>NORMAL</v>
          </cell>
          <cell r="G9476" t="str">
            <v>EC6500</v>
          </cell>
          <cell r="H9476">
            <v>44945</v>
          </cell>
          <cell r="I9476" t="str">
            <v>DEVOLUCION_EN_PROCESO</v>
          </cell>
          <cell r="J9476">
            <v>44973</v>
          </cell>
          <cell r="K9476" t="str">
            <v>LUIS FRANCISCO BURGOS</v>
          </cell>
          <cell r="L9476" t="str">
            <v>QUITO FLEX NET CALLE 28 DE JUNIO S/N Y GARCIA MORENO ENTRADA LLANO GRANDE</v>
          </cell>
        </row>
        <row r="9477">
          <cell r="A9477" t="str">
            <v>25359</v>
          </cell>
          <cell r="B9477">
            <v>499429</v>
          </cell>
          <cell r="C9477" t="str">
            <v>25359</v>
          </cell>
          <cell r="D9477" t="str">
            <v>CARESTINO</v>
          </cell>
          <cell r="E9477" t="str">
            <v>DESPACHO</v>
          </cell>
          <cell r="G9477" t="str">
            <v>031002004193988</v>
          </cell>
          <cell r="H9477">
            <v>44945</v>
          </cell>
          <cell r="I9477" t="str">
            <v>ENTREGADO</v>
          </cell>
          <cell r="J9477">
            <v>44958</v>
          </cell>
          <cell r="K9477" t="str">
            <v>SANDRA TOAPANTA PAZMIO</v>
          </cell>
          <cell r="L9477" t="str">
            <v>PUMAPUNGO SN Y RENACIENTE,  EDIFICIO GRIAL SN PISO/DPTO: 2 / LLAMAR. ENTRE JUNTO A CURTIEMBRE RENACIENTE</v>
          </cell>
        </row>
        <row r="9478">
          <cell r="A9478" t="str">
            <v>25386</v>
          </cell>
          <cell r="B9478">
            <v>499430</v>
          </cell>
          <cell r="C9478" t="str">
            <v>25386</v>
          </cell>
          <cell r="D9478" t="str">
            <v>CARESTINO</v>
          </cell>
          <cell r="E9478" t="str">
            <v>DESPACHO</v>
          </cell>
          <cell r="G9478" t="str">
            <v>80767</v>
          </cell>
          <cell r="H9478">
            <v>44945</v>
          </cell>
          <cell r="I9478" t="str">
            <v>INCIDENCIA</v>
          </cell>
          <cell r="J9478">
            <v>44949</v>
          </cell>
          <cell r="K9478" t="str">
            <v>ANDREA CABEZAS</v>
          </cell>
          <cell r="L9478" t="str">
            <v>URB. VILLA CLUB - ETAPA GALAXIA MZ 14 V 65. ENTRE AURORA, POR LA AVENIDA FEBRES CORDERO</v>
          </cell>
        </row>
        <row r="9479">
          <cell r="A9479" t="str">
            <v>TK-7845</v>
          </cell>
          <cell r="B9479">
            <v>499226</v>
          </cell>
          <cell r="C9479" t="str">
            <v>TK-7845</v>
          </cell>
          <cell r="D9479" t="str">
            <v>MDELIVERY</v>
          </cell>
          <cell r="E9479" t="str">
            <v>DESPACHO</v>
          </cell>
          <cell r="F9479" t="str">
            <v>EXPRESS</v>
          </cell>
          <cell r="G9479" t="str">
            <v>GRV7845</v>
          </cell>
          <cell r="H9479">
            <v>44944</v>
          </cell>
          <cell r="I9479" t="str">
            <v>ENTREGADO</v>
          </cell>
          <cell r="J9479">
            <v>44967</v>
          </cell>
          <cell r="K9479" t="str">
            <v>OTECEL</v>
          </cell>
          <cell r="L9479" t="str">
            <v>AVDA SIMON BOLIVAR Y VIA NAYON CONJUNTO CORPORATIVO EKOPARK TORRE 3 TELEFONICA</v>
          </cell>
        </row>
        <row r="9480">
          <cell r="A9480" t="str">
            <v>RETIRO-DEMACO QUITO 19-01-23</v>
          </cell>
          <cell r="B9480">
            <v>499154</v>
          </cell>
          <cell r="C9480" t="str">
            <v>RETIRO-DEMACO QUITO 19-01-23</v>
          </cell>
          <cell r="D9480" t="str">
            <v>SG</v>
          </cell>
          <cell r="E9480" t="str">
            <v>RETIRO</v>
          </cell>
          <cell r="F9480" t="str">
            <v>NORMAL</v>
          </cell>
          <cell r="G9480" t="str">
            <v>FT80618</v>
          </cell>
          <cell r="H9480">
            <v>44944</v>
          </cell>
          <cell r="I9480" t="str">
            <v>INCIDENCIA</v>
          </cell>
          <cell r="J9480">
            <v>44945</v>
          </cell>
          <cell r="K9480" t="str">
            <v>FLEXNET - GYE</v>
          </cell>
          <cell r="L9480" t="str">
            <v>FERNANDO GUTIERREZ HILL KM 8 1/2 VIA DAULE</v>
          </cell>
        </row>
        <row r="9481">
          <cell r="A9481" t="str">
            <v>11704</v>
          </cell>
          <cell r="B9481">
            <v>498994</v>
          </cell>
          <cell r="C9481" t="str">
            <v>11704</v>
          </cell>
          <cell r="D9481" t="str">
            <v>MOVISTAR</v>
          </cell>
          <cell r="E9481" t="str">
            <v>RETIRO</v>
          </cell>
          <cell r="F9481" t="str">
            <v>NORMAL</v>
          </cell>
          <cell r="G9481" t="str">
            <v>031002004191170</v>
          </cell>
          <cell r="H9481">
            <v>44944</v>
          </cell>
          <cell r="I9481" t="str">
            <v>ENTREGADO</v>
          </cell>
          <cell r="J9481">
            <v>44958</v>
          </cell>
          <cell r="K9481" t="str">
            <v>FLEXNET - LI</v>
          </cell>
          <cell r="L9481" t="str">
            <v>CALLE 28 DE JUNIO S/N Y GARCIA MORENO ENTRADA LLANO GRANDE</v>
          </cell>
        </row>
        <row r="9482">
          <cell r="A9482" t="str">
            <v>11705</v>
          </cell>
          <cell r="B9482">
            <v>498995</v>
          </cell>
          <cell r="C9482" t="str">
            <v>11705</v>
          </cell>
          <cell r="D9482" t="str">
            <v>MOVISTAR</v>
          </cell>
          <cell r="E9482" t="str">
            <v>RETIRO</v>
          </cell>
          <cell r="F9482" t="str">
            <v>NORMAL</v>
          </cell>
          <cell r="G9482" t="str">
            <v>031002004191242</v>
          </cell>
          <cell r="H9482">
            <v>44944</v>
          </cell>
          <cell r="I9482" t="str">
            <v>ENTREGADO</v>
          </cell>
          <cell r="J9482">
            <v>44958</v>
          </cell>
          <cell r="K9482" t="str">
            <v>FLEXNET - LI</v>
          </cell>
          <cell r="L9482" t="str">
            <v>CALLE 28 DE JUNIO S/N Y GARCIA MORENO ENTRADA LLANO GRANDE</v>
          </cell>
        </row>
        <row r="9483">
          <cell r="A9483" t="str">
            <v>11706</v>
          </cell>
          <cell r="B9483">
            <v>498996</v>
          </cell>
          <cell r="C9483" t="str">
            <v>11706</v>
          </cell>
          <cell r="D9483" t="str">
            <v>MOVISTAR</v>
          </cell>
          <cell r="E9483" t="str">
            <v>RETIRO</v>
          </cell>
          <cell r="F9483" t="str">
            <v>NORMAL</v>
          </cell>
          <cell r="G9483" t="str">
            <v>031002004191151</v>
          </cell>
          <cell r="H9483">
            <v>44944</v>
          </cell>
          <cell r="I9483" t="str">
            <v>ENTREGADO</v>
          </cell>
          <cell r="J9483">
            <v>44958</v>
          </cell>
          <cell r="K9483" t="str">
            <v>FLEXNET - LI</v>
          </cell>
          <cell r="L9483" t="str">
            <v>CALLE 28 DE JUNIO S/N Y GARCIA MORENO ENTRADA LLANO GRANDE</v>
          </cell>
        </row>
        <row r="9484">
          <cell r="A9484" t="str">
            <v>11707</v>
          </cell>
          <cell r="B9484">
            <v>498997</v>
          </cell>
          <cell r="C9484" t="str">
            <v>11707</v>
          </cell>
          <cell r="D9484" t="str">
            <v>MOVISTAR</v>
          </cell>
          <cell r="E9484" t="str">
            <v>RETIRO</v>
          </cell>
          <cell r="F9484" t="str">
            <v>NORMAL</v>
          </cell>
          <cell r="G9484" t="str">
            <v>031002004191209</v>
          </cell>
          <cell r="H9484">
            <v>44944</v>
          </cell>
          <cell r="I9484" t="str">
            <v>ENTREGADO</v>
          </cell>
          <cell r="J9484">
            <v>44958</v>
          </cell>
          <cell r="K9484" t="str">
            <v>FLEXNET - LI</v>
          </cell>
          <cell r="L9484" t="str">
            <v>CALLE 28 DE JUNIO S/N Y GARCIA MORENO ENTRADA LLANO GRANDE</v>
          </cell>
        </row>
        <row r="9485">
          <cell r="A9485" t="str">
            <v>11708</v>
          </cell>
          <cell r="B9485">
            <v>498998</v>
          </cell>
          <cell r="C9485" t="str">
            <v>11708</v>
          </cell>
          <cell r="D9485" t="str">
            <v>MOVISTAR</v>
          </cell>
          <cell r="E9485" t="str">
            <v>RETIRO</v>
          </cell>
          <cell r="F9485" t="str">
            <v>NORMAL</v>
          </cell>
          <cell r="G9485" t="str">
            <v>031002004191123</v>
          </cell>
          <cell r="H9485">
            <v>44944</v>
          </cell>
          <cell r="I9485" t="str">
            <v>ENTREGADO</v>
          </cell>
          <cell r="J9485">
            <v>44958</v>
          </cell>
          <cell r="K9485" t="str">
            <v>FLEXNET - LI</v>
          </cell>
          <cell r="L9485" t="str">
            <v>CALLE 28 DE JUNIO S/N Y GARCIA MORENO ENTRADA LLANO GRANDE</v>
          </cell>
        </row>
        <row r="9486">
          <cell r="A9486" t="str">
            <v>GAR5580</v>
          </cell>
          <cell r="B9486">
            <v>498850</v>
          </cell>
          <cell r="C9486" t="str">
            <v>GAR5580</v>
          </cell>
          <cell r="D9486" t="str">
            <v>HYCITE</v>
          </cell>
          <cell r="E9486" t="str">
            <v>RETIRO</v>
          </cell>
          <cell r="F9486" t="str">
            <v>NORMAL</v>
          </cell>
          <cell r="G9486" t="str">
            <v>031001000229147</v>
          </cell>
          <cell r="H9486">
            <v>44944</v>
          </cell>
          <cell r="I9486" t="str">
            <v>EN_TRANSITO</v>
          </cell>
          <cell r="J9486">
            <v>44944</v>
          </cell>
          <cell r="K9486" t="str">
            <v xml:space="preserve">MAGDALENA MORENO </v>
          </cell>
          <cell r="L9486" t="str">
            <v>PROVINCIA: NAPO CANTON: TENA PARROQUIA TENA CODIGO POSTAL: 150101 LOCALIDAD: BARRIO CENTRAL CALLE Y NUMERO DE REFERENCIA: CALLE COLONSO ENTRE AV JUMANDI Y JORGE PALOMO, CASA DE DOS PISOS COLOR AMARILL</v>
          </cell>
        </row>
        <row r="9487">
          <cell r="A9487" t="str">
            <v>GUAYAQUIL _25180</v>
          </cell>
          <cell r="B9487">
            <v>498674</v>
          </cell>
          <cell r="C9487" t="str">
            <v>GUAYAQUIL _25180</v>
          </cell>
          <cell r="D9487" t="str">
            <v>WORLINASLI</v>
          </cell>
          <cell r="E9487" t="str">
            <v>DESPACHO</v>
          </cell>
          <cell r="F9487" t="str">
            <v>NORMAL</v>
          </cell>
          <cell r="G9487" t="str">
            <v>80495</v>
          </cell>
          <cell r="H9487">
            <v>44944</v>
          </cell>
          <cell r="I9487" t="str">
            <v>ENTREGADO</v>
          </cell>
          <cell r="J9487">
            <v>44958</v>
          </cell>
          <cell r="K9487" t="str">
            <v>CESAR DELGADO LUCAS</v>
          </cell>
          <cell r="L9487" t="str">
            <v>VIA A DAULE KILOMETRO 14/5 INGRESANDO POR LA BIELA FLOR DE BASTION BLOQUE 21 MANZANA 1737 SOLAR 15</v>
          </cell>
        </row>
        <row r="9488">
          <cell r="A9488" t="str">
            <v>RETIRO_01</v>
          </cell>
          <cell r="B9488">
            <v>498459</v>
          </cell>
          <cell r="C9488" t="str">
            <v>RETIRO_01</v>
          </cell>
          <cell r="D9488" t="str">
            <v>MULTIVAC</v>
          </cell>
          <cell r="E9488" t="str">
            <v>RETIRO_DESPACHO</v>
          </cell>
          <cell r="G9488" t="str">
            <v>FT80356</v>
          </cell>
          <cell r="H9488">
            <v>44943</v>
          </cell>
          <cell r="I9488" t="str">
            <v>INCIDENCIA</v>
          </cell>
          <cell r="J9488">
            <v>44944</v>
          </cell>
          <cell r="K9488" t="str">
            <v>FLEXNET UIO</v>
          </cell>
          <cell r="L9488" t="str">
            <v>PANAMERICANA NORTE KM 12 1/2  LLANO GRANDE</v>
          </cell>
        </row>
        <row r="9489">
          <cell r="A9489" t="str">
            <v>98827348</v>
          </cell>
          <cell r="B9489">
            <v>498296</v>
          </cell>
          <cell r="C9489" t="str">
            <v>98827348</v>
          </cell>
          <cell r="D9489" t="str">
            <v>HYCITE</v>
          </cell>
          <cell r="E9489" t="str">
            <v>DESPACHO</v>
          </cell>
          <cell r="F9489" t="str">
            <v>NORMAL</v>
          </cell>
          <cell r="G9489" t="str">
            <v>031002004186963 / 031002004215245</v>
          </cell>
          <cell r="H9489">
            <v>44943</v>
          </cell>
          <cell r="I9489" t="str">
            <v>ENTREGADO</v>
          </cell>
          <cell r="J9489">
            <v>44960</v>
          </cell>
          <cell r="K9489" t="str">
            <v>ALEX HERIBERTO CHICAISA TAPAY/ESPOSA MAIRA VARGAS</v>
          </cell>
          <cell r="L9489" t="str">
            <v>CALLE 20 DE JULIO Y 4 DE ENERO, 4 ENERO  REFERENCIAS: PLANTA BAJA AL LADO DE LAVANDERIA SEVICLEAN, PROVINCIA PASTAZA CANTON: PUYO,PARROQUIA: PUYO,BARRIO: AMAZONAS</v>
          </cell>
        </row>
        <row r="9490">
          <cell r="A9490" t="str">
            <v>11697</v>
          </cell>
          <cell r="B9490">
            <v>498236</v>
          </cell>
          <cell r="C9490" t="str">
            <v>11697</v>
          </cell>
          <cell r="D9490" t="str">
            <v>MOVISTAR</v>
          </cell>
          <cell r="E9490" t="str">
            <v>RETIRO</v>
          </cell>
          <cell r="F9490" t="str">
            <v>NORMAL</v>
          </cell>
          <cell r="G9490" t="str">
            <v>031002004187813</v>
          </cell>
          <cell r="H9490">
            <v>44943</v>
          </cell>
          <cell r="I9490" t="str">
            <v>ENTREGADO</v>
          </cell>
          <cell r="J9490">
            <v>44958</v>
          </cell>
          <cell r="K9490" t="str">
            <v>FLEXNET - LI</v>
          </cell>
          <cell r="L9490" t="str">
            <v>CALLE 28 DE JUNIO S/N Y GARCIA MORENO ENTRADA LLANO GRANDE</v>
          </cell>
        </row>
        <row r="9491">
          <cell r="A9491" t="str">
            <v>11699</v>
          </cell>
          <cell r="B9491">
            <v>498237</v>
          </cell>
          <cell r="C9491" t="str">
            <v>11699</v>
          </cell>
          <cell r="D9491" t="str">
            <v>MOVISTAR</v>
          </cell>
          <cell r="E9491" t="str">
            <v>RETIRO</v>
          </cell>
          <cell r="F9491" t="str">
            <v>NORMAL</v>
          </cell>
          <cell r="G9491" t="str">
            <v>031002004187767</v>
          </cell>
          <cell r="H9491">
            <v>44943</v>
          </cell>
          <cell r="I9491" t="str">
            <v>ENTREGADO</v>
          </cell>
          <cell r="J9491">
            <v>44958</v>
          </cell>
          <cell r="K9491" t="str">
            <v>FLEXNET - LI</v>
          </cell>
          <cell r="L9491" t="str">
            <v>CALLE 28 DE JUNIO S/N Y GARCIA MORENO ENTRADA LLANO GRANDE</v>
          </cell>
        </row>
        <row r="9492">
          <cell r="A9492" t="str">
            <v>11700</v>
          </cell>
          <cell r="B9492">
            <v>498238</v>
          </cell>
          <cell r="C9492" t="str">
            <v>11700</v>
          </cell>
          <cell r="D9492" t="str">
            <v>MOVISTAR</v>
          </cell>
          <cell r="E9492" t="str">
            <v>RETIRO</v>
          </cell>
          <cell r="F9492" t="str">
            <v>NORMAL</v>
          </cell>
          <cell r="G9492" t="str">
            <v>031002004187713</v>
          </cell>
          <cell r="H9492">
            <v>44943</v>
          </cell>
          <cell r="I9492" t="str">
            <v>ENTREGADO</v>
          </cell>
          <cell r="J9492">
            <v>44958</v>
          </cell>
          <cell r="K9492" t="str">
            <v>FLEXNET - LI</v>
          </cell>
          <cell r="L9492" t="str">
            <v>CALLE 28 DE JUNIO S/N Y GARCIA MORENO ENTRADA LLANO GRANDE</v>
          </cell>
        </row>
        <row r="9493">
          <cell r="A9493" t="str">
            <v>11701</v>
          </cell>
          <cell r="B9493">
            <v>498239</v>
          </cell>
          <cell r="C9493" t="str">
            <v>11701</v>
          </cell>
          <cell r="D9493" t="str">
            <v>MOVISTAR</v>
          </cell>
          <cell r="E9493" t="str">
            <v>RETIRO</v>
          </cell>
          <cell r="F9493" t="str">
            <v>NORMAL</v>
          </cell>
          <cell r="G9493" t="str">
            <v>031002004187636</v>
          </cell>
          <cell r="H9493">
            <v>44943</v>
          </cell>
          <cell r="I9493" t="str">
            <v>ENTREGADO</v>
          </cell>
          <cell r="J9493">
            <v>44958</v>
          </cell>
          <cell r="K9493" t="str">
            <v>FLEXNET - LI</v>
          </cell>
          <cell r="L9493" t="str">
            <v>CALLE 28 DE JUNIO S/N Y GARCIA MORENO ENTRADA LLANO GRANDE</v>
          </cell>
        </row>
        <row r="9494">
          <cell r="A9494" t="str">
            <v>11702</v>
          </cell>
          <cell r="B9494">
            <v>498240</v>
          </cell>
          <cell r="C9494" t="str">
            <v>11702</v>
          </cell>
          <cell r="D9494" t="str">
            <v>MOVISTAR</v>
          </cell>
          <cell r="E9494" t="str">
            <v>RETIRO</v>
          </cell>
          <cell r="F9494" t="str">
            <v>NORMAL</v>
          </cell>
          <cell r="G9494" t="str">
            <v>031002004187568</v>
          </cell>
          <cell r="H9494">
            <v>44943</v>
          </cell>
          <cell r="I9494" t="str">
            <v>ENTREGADO</v>
          </cell>
          <cell r="J9494">
            <v>44958</v>
          </cell>
          <cell r="K9494" t="str">
            <v>FLEXNET - LI</v>
          </cell>
          <cell r="L9494" t="str">
            <v>CALLE 28 DE JUNIO S/N Y GARCIA MORENO ENTRADA LLANO GRANDE</v>
          </cell>
        </row>
        <row r="9495">
          <cell r="A9495" t="str">
            <v>11703</v>
          </cell>
          <cell r="B9495">
            <v>498241</v>
          </cell>
          <cell r="C9495" t="str">
            <v>11703</v>
          </cell>
          <cell r="D9495" t="str">
            <v>MOVISTAR</v>
          </cell>
          <cell r="E9495" t="str">
            <v>RETIRO</v>
          </cell>
          <cell r="F9495" t="str">
            <v>NORMAL</v>
          </cell>
          <cell r="G9495" t="str">
            <v>031002004187672</v>
          </cell>
          <cell r="H9495">
            <v>44943</v>
          </cell>
          <cell r="I9495" t="str">
            <v>ENTREGADO</v>
          </cell>
          <cell r="J9495">
            <v>44958</v>
          </cell>
          <cell r="K9495" t="str">
            <v>FLEXNET - LI</v>
          </cell>
          <cell r="L9495" t="str">
            <v>CALLE 28 DE JUNIO S/N Y GARCIA MORENO ENTRADA LLANO GRANDE</v>
          </cell>
        </row>
        <row r="9496">
          <cell r="A9496" t="str">
            <v>25177</v>
          </cell>
          <cell r="B9496">
            <v>498110</v>
          </cell>
          <cell r="C9496" t="str">
            <v>25177</v>
          </cell>
          <cell r="D9496" t="str">
            <v>WORLINASLI</v>
          </cell>
          <cell r="E9496" t="str">
            <v>DESPACHO</v>
          </cell>
          <cell r="F9496" t="str">
            <v>NORMAL</v>
          </cell>
          <cell r="G9496" t="str">
            <v>031002004186258</v>
          </cell>
          <cell r="H9496">
            <v>44943</v>
          </cell>
          <cell r="I9496" t="str">
            <v>INCIDENCIA</v>
          </cell>
          <cell r="J9496">
            <v>44973</v>
          </cell>
          <cell r="K9496" t="str">
            <v>SUSY RODRIGUEZ VERA</v>
          </cell>
          <cell r="L9496" t="str">
            <v>CALLE SIMON BOLIVAR Y JUAN MONTALVO POR EL MUNICIPIOO DE SALITRE</v>
          </cell>
        </row>
        <row r="9497">
          <cell r="A9497" t="str">
            <v>GAR5501_A</v>
          </cell>
          <cell r="B9497">
            <v>497593</v>
          </cell>
          <cell r="C9497" t="str">
            <v>GAR5501_A</v>
          </cell>
          <cell r="D9497" t="str">
            <v>HYCITE</v>
          </cell>
          <cell r="E9497" t="str">
            <v>RETIRO</v>
          </cell>
          <cell r="F9497" t="str">
            <v>NORMAL</v>
          </cell>
          <cell r="G9497" t="str">
            <v>031001000228681</v>
          </cell>
          <cell r="H9497">
            <v>44942</v>
          </cell>
          <cell r="I9497" t="str">
            <v>ENTREGADO</v>
          </cell>
          <cell r="J9497">
            <v>44970</v>
          </cell>
          <cell r="K9497" t="str">
            <v>MARTHA ACOSTA</v>
          </cell>
          <cell r="L9497" t="str">
            <v>DIRECCION AV. MARIANO ACOSTA 2952 Y MANUELA SAENZ  GASOLINERA LA FLORIDA IBARRA IMBABURA SAN FRANCISCO COD AREA 100102</v>
          </cell>
        </row>
        <row r="9498">
          <cell r="A9498" t="str">
            <v>GAR5502_A</v>
          </cell>
          <cell r="B9498">
            <v>497594</v>
          </cell>
          <cell r="C9498" t="str">
            <v>GAR5502_A</v>
          </cell>
          <cell r="D9498" t="str">
            <v>HYCITE</v>
          </cell>
          <cell r="E9498" t="str">
            <v>RETIRO</v>
          </cell>
          <cell r="F9498" t="str">
            <v>NORMAL</v>
          </cell>
          <cell r="G9498" t="str">
            <v>031001000228682</v>
          </cell>
          <cell r="H9498">
            <v>44942</v>
          </cell>
          <cell r="I9498" t="str">
            <v>ENTREGADO</v>
          </cell>
          <cell r="J9498">
            <v>44970</v>
          </cell>
          <cell r="K9498" t="str">
            <v>JANET BERONICA MARIN CAMBEL</v>
          </cell>
          <cell r="L9498" t="str">
            <v>CALLE: FRAY VACA GALINDO S/Nº Y DARIO EGAS. REFERENCIA: EN EL ASERRADERO DE MADERAS, EN LA ESQUINA. PROVINCIA: IMBABURA CANTON: IBARRA PARROQUIA: SAGRARIO LOCALIDAD: FERRONORTE CODIGO POSTAL: 100106</v>
          </cell>
        </row>
        <row r="9499">
          <cell r="A9499" t="str">
            <v>11694</v>
          </cell>
          <cell r="B9499">
            <v>497374</v>
          </cell>
          <cell r="C9499" t="str">
            <v>11694</v>
          </cell>
          <cell r="D9499" t="str">
            <v>MOVISTAR</v>
          </cell>
          <cell r="E9499" t="str">
            <v>RETIRO</v>
          </cell>
          <cell r="F9499" t="str">
            <v>NORMAL</v>
          </cell>
          <cell r="G9499" t="str">
            <v>031002004183436</v>
          </cell>
          <cell r="H9499">
            <v>44942</v>
          </cell>
          <cell r="I9499" t="str">
            <v>ENTREGADO</v>
          </cell>
          <cell r="J9499">
            <v>44958</v>
          </cell>
          <cell r="K9499" t="str">
            <v>FLEXNET - LI</v>
          </cell>
          <cell r="L9499" t="str">
            <v>CALLE 28 DE JUNIO S/N Y GARCIA MORENO ENTRADA LLANO GRANDE</v>
          </cell>
        </row>
        <row r="9500">
          <cell r="A9500" t="str">
            <v>GAR5569</v>
          </cell>
          <cell r="B9500">
            <v>497181</v>
          </cell>
          <cell r="C9500" t="str">
            <v>GAR5569</v>
          </cell>
          <cell r="D9500" t="str">
            <v>HYCITE</v>
          </cell>
          <cell r="E9500" t="str">
            <v>RETIRO</v>
          </cell>
          <cell r="F9500" t="str">
            <v>NORMAL</v>
          </cell>
          <cell r="G9500" t="str">
            <v>031001000229417</v>
          </cell>
          <cell r="H9500">
            <v>44942</v>
          </cell>
          <cell r="I9500" t="str">
            <v>ENTREGADO</v>
          </cell>
          <cell r="J9500">
            <v>44966</v>
          </cell>
          <cell r="K9500" t="str">
            <v>MARIA BELEN DURAN PALACIOS</v>
          </cell>
          <cell r="L9500" t="str">
            <v>AVENIDA 12 DE OCTUBRE Y GABRIEL SANTOS ESQUINA CONJUNTO HABITACIONAL FAE VILLA DE OFICIALES 28 GARAGE BLANCO TLF 0996436518 CIUDAD SALINAS PROVINCIA SANTA ELENA</v>
          </cell>
        </row>
        <row r="9501">
          <cell r="A9501" t="str">
            <v>GAR5523</v>
          </cell>
          <cell r="B9501">
            <v>496710</v>
          </cell>
          <cell r="C9501" t="str">
            <v>GAR5523</v>
          </cell>
          <cell r="D9501" t="str">
            <v>HYCITE</v>
          </cell>
          <cell r="E9501" t="str">
            <v>RETIRO</v>
          </cell>
          <cell r="F9501" t="str">
            <v>NORMAL</v>
          </cell>
          <cell r="G9501" t="str">
            <v>031001000228915</v>
          </cell>
          <cell r="H9501">
            <v>44939</v>
          </cell>
          <cell r="I9501" t="str">
            <v>ENTREGADO</v>
          </cell>
          <cell r="J9501">
            <v>44970</v>
          </cell>
          <cell r="K9501" t="str">
            <v>LADY SOFIA BRAVO CEDENO</v>
          </cell>
          <cell r="L9501" t="str">
            <v>AVENIDA METROPOLITANA ELOY ALFARO S/N MANABI PORTOVIEJO ANDRES DE VERA 130108 27 DE JULIO FRENTE A LA GASOLINERA CTM REJAS BLANCAS A LADO DEL VAR RESTOBAR</v>
          </cell>
        </row>
        <row r="9502">
          <cell r="A9502" t="str">
            <v>4831651</v>
          </cell>
          <cell r="B9502">
            <v>496689</v>
          </cell>
          <cell r="C9502" t="str">
            <v>4831651</v>
          </cell>
          <cell r="D9502" t="str">
            <v>MDELIVERY</v>
          </cell>
          <cell r="E9502" t="str">
            <v>DESPACHO</v>
          </cell>
          <cell r="F9502" t="str">
            <v>NORMAL</v>
          </cell>
          <cell r="G9502" t="str">
            <v>031080004831651</v>
          </cell>
          <cell r="H9502">
            <v>44939</v>
          </cell>
          <cell r="I9502" t="str">
            <v>ENTREGADO</v>
          </cell>
          <cell r="J9502">
            <v>44959</v>
          </cell>
          <cell r="K9502" t="str">
            <v>MARLON GEOVANNY RODRIGUEZ QUINTO</v>
          </cell>
          <cell r="L9502" t="str">
            <v>SAN LORENZO AV ANDARELE  SN CALLE RIO MATAJE</v>
          </cell>
        </row>
        <row r="9503">
          <cell r="A9503" t="str">
            <v>MULTI_23_023</v>
          </cell>
          <cell r="B9503">
            <v>496662</v>
          </cell>
          <cell r="C9503" t="str">
            <v>MULTI_23_023</v>
          </cell>
          <cell r="D9503" t="str">
            <v>MULTIVAC</v>
          </cell>
          <cell r="E9503" t="str">
            <v>DESPACHO</v>
          </cell>
          <cell r="G9503" t="str">
            <v>FT79864</v>
          </cell>
          <cell r="H9503">
            <v>44939</v>
          </cell>
          <cell r="I9503" t="str">
            <v>INCIDENCIA</v>
          </cell>
          <cell r="J9503">
            <v>44942</v>
          </cell>
          <cell r="K9503" t="str">
            <v>PRONACA-ECUADASA-GYE</v>
          </cell>
          <cell r="L9503" t="str">
            <v>AV. PEDRO MENENDEZ  GILBERT Y LA RIA REF: JUNTO LICEO NAVAL NORTE</v>
          </cell>
        </row>
        <row r="9504">
          <cell r="A9504" t="str">
            <v>98821428</v>
          </cell>
          <cell r="B9504">
            <v>496596</v>
          </cell>
          <cell r="C9504" t="str">
            <v>98821428</v>
          </cell>
          <cell r="D9504" t="str">
            <v>HYCITE</v>
          </cell>
          <cell r="E9504" t="str">
            <v>DESPACHO</v>
          </cell>
          <cell r="F9504" t="str">
            <v>NORMAL</v>
          </cell>
          <cell r="G9504" t="str">
            <v>031002004179068/031002004208630</v>
          </cell>
          <cell r="H9504">
            <v>44939</v>
          </cell>
          <cell r="I9504" t="str">
            <v>ENTREGADO</v>
          </cell>
          <cell r="J9504">
            <v>44958</v>
          </cell>
          <cell r="K9504" t="str">
            <v>MICAELA PANTOJA</v>
          </cell>
          <cell r="L9504" t="str">
            <v xml:space="preserve">PICHINCHA QUITO IÑAQUITO E4 ALEMANIA N32172 N33 PISO OE2-4 FRENTE EMPRESA AGUA POTABLE POR ALEMANI </v>
          </cell>
        </row>
        <row r="9505">
          <cell r="A9505" t="str">
            <v>11688</v>
          </cell>
          <cell r="B9505">
            <v>496514</v>
          </cell>
          <cell r="C9505" t="str">
            <v>11688</v>
          </cell>
          <cell r="D9505" t="str">
            <v>MOVISTAR</v>
          </cell>
          <cell r="E9505" t="str">
            <v>RETIRO</v>
          </cell>
          <cell r="F9505" t="str">
            <v>NORMAL</v>
          </cell>
          <cell r="H9505">
            <v>44939</v>
          </cell>
          <cell r="I9505" t="str">
            <v>EN_TRANSITO</v>
          </cell>
          <cell r="J9505">
            <v>44939</v>
          </cell>
          <cell r="K9505" t="str">
            <v>FLEXNET - LI</v>
          </cell>
          <cell r="L9505" t="str">
            <v>CALLE 28 DE JUNIO S/N Y GARCIA MORENO ENTRADA LLANO GRANDE</v>
          </cell>
        </row>
        <row r="9506">
          <cell r="A9506" t="str">
            <v>11689</v>
          </cell>
          <cell r="B9506">
            <v>496515</v>
          </cell>
          <cell r="C9506" t="str">
            <v>11689</v>
          </cell>
          <cell r="D9506" t="str">
            <v>MOVISTAR</v>
          </cell>
          <cell r="E9506" t="str">
            <v>RETIRO</v>
          </cell>
          <cell r="F9506" t="str">
            <v>NORMAL</v>
          </cell>
          <cell r="H9506">
            <v>44939</v>
          </cell>
          <cell r="I9506" t="str">
            <v>EN_TRANSITO</v>
          </cell>
          <cell r="J9506">
            <v>44939</v>
          </cell>
          <cell r="K9506" t="str">
            <v>FLEXNET - LI</v>
          </cell>
          <cell r="L9506" t="str">
            <v>CALLE 28 DE JUNIO S/N Y GARCIA MORENO ENTRADA LLANO GRANDE</v>
          </cell>
        </row>
        <row r="9507">
          <cell r="A9507" t="str">
            <v>11691</v>
          </cell>
          <cell r="B9507">
            <v>496516</v>
          </cell>
          <cell r="C9507" t="str">
            <v>11691</v>
          </cell>
          <cell r="D9507" t="str">
            <v>MOVISTAR</v>
          </cell>
          <cell r="E9507" t="str">
            <v>RETIRO</v>
          </cell>
          <cell r="F9507" t="str">
            <v>NORMAL</v>
          </cell>
          <cell r="H9507">
            <v>44939</v>
          </cell>
          <cell r="I9507" t="str">
            <v>EN_TRANSITO</v>
          </cell>
          <cell r="J9507">
            <v>44939</v>
          </cell>
          <cell r="K9507" t="str">
            <v>FLEXNET - LI</v>
          </cell>
          <cell r="L9507" t="str">
            <v>CALLE 28 DE JUNIO S/N Y GARCIA MORENO ENTRADA LLANO GRANDE</v>
          </cell>
        </row>
        <row r="9508">
          <cell r="A9508" t="str">
            <v>11693</v>
          </cell>
          <cell r="B9508">
            <v>496518</v>
          </cell>
          <cell r="C9508" t="str">
            <v>11693</v>
          </cell>
          <cell r="D9508" t="str">
            <v>MOVISTAR</v>
          </cell>
          <cell r="E9508" t="str">
            <v>RETIRO</v>
          </cell>
          <cell r="F9508" t="str">
            <v>NORMAL</v>
          </cell>
          <cell r="H9508">
            <v>44939</v>
          </cell>
          <cell r="I9508" t="str">
            <v>EN_TRANSITO</v>
          </cell>
          <cell r="J9508">
            <v>44939</v>
          </cell>
          <cell r="K9508" t="str">
            <v>FLEXNET - LI</v>
          </cell>
          <cell r="L9508" t="str">
            <v>CALLE 28 DE JUNIO S/N Y GARCIA MORENO ENTRADA LLANO GRANDE</v>
          </cell>
        </row>
        <row r="9509">
          <cell r="A9509" t="str">
            <v>4823173</v>
          </cell>
          <cell r="B9509">
            <v>496272</v>
          </cell>
          <cell r="C9509" t="str">
            <v>4823173</v>
          </cell>
          <cell r="D9509" t="str">
            <v>MDELIVERY</v>
          </cell>
          <cell r="E9509" t="str">
            <v>DESPACHO</v>
          </cell>
          <cell r="F9509" t="str">
            <v>NORMAL</v>
          </cell>
          <cell r="G9509" t="str">
            <v>031080004823173</v>
          </cell>
          <cell r="H9509">
            <v>44939</v>
          </cell>
          <cell r="I9509" t="str">
            <v>ENTREGADO</v>
          </cell>
          <cell r="J9509">
            <v>44959</v>
          </cell>
          <cell r="K9509" t="str">
            <v>DIEGO RONALDO CHAVEZ MOSQUERA</v>
          </cell>
          <cell r="L9509" t="str">
            <v>SAN LORENZO CALLE 5 DE AGOSTO SN CALLE 10 DE AGOSTO</v>
          </cell>
        </row>
        <row r="9510">
          <cell r="A9510" t="str">
            <v>SG_23_049</v>
          </cell>
          <cell r="B9510">
            <v>496053</v>
          </cell>
          <cell r="C9510" t="str">
            <v>SG_23_049</v>
          </cell>
          <cell r="D9510" t="str">
            <v>SG</v>
          </cell>
          <cell r="E9510" t="str">
            <v>DESPACHO</v>
          </cell>
          <cell r="F9510" t="str">
            <v>NORMAL</v>
          </cell>
          <cell r="G9510" t="str">
            <v>FT79620</v>
          </cell>
          <cell r="H9510">
            <v>44938</v>
          </cell>
          <cell r="I9510" t="str">
            <v>EN_PROCESO</v>
          </cell>
          <cell r="J9510">
            <v>44938</v>
          </cell>
          <cell r="K9510" t="str">
            <v>INGENIERIA EN ABRASIVOS Y SERVICIOS INABRAS S.A.</v>
          </cell>
          <cell r="L9510" t="str">
            <v>PICHINCHA / QUITO / COTOCOLLAO / PANAMERICANA NORTE A-15</v>
          </cell>
        </row>
        <row r="9511">
          <cell r="A9511" t="str">
            <v>GAR5501</v>
          </cell>
          <cell r="B9511">
            <v>492242</v>
          </cell>
          <cell r="C9511" t="str">
            <v>GAR5501</v>
          </cell>
          <cell r="D9511" t="str">
            <v>HYCITE</v>
          </cell>
          <cell r="E9511" t="str">
            <v>RETIRO</v>
          </cell>
          <cell r="F9511" t="str">
            <v>NORMAL</v>
          </cell>
          <cell r="G9511" t="str">
            <v>031001000228479/</v>
          </cell>
          <cell r="H9511">
            <v>44932</v>
          </cell>
          <cell r="I9511" t="str">
            <v>INCIDENCIA</v>
          </cell>
          <cell r="J9511">
            <v>44938</v>
          </cell>
          <cell r="K9511" t="str">
            <v>GEMA LISETH BALLEN FAUBLA</v>
          </cell>
          <cell r="L9511" t="str">
            <v>CALLE LUIS ALFREDO CARVAJAL Y VICENTE MACIAS REF 3ER CASA DESPUES DEL GARAGE DE ANETAVILLA VERDE REJAS NEGRAS S</v>
          </cell>
        </row>
        <row r="9512">
          <cell r="A9512" t="str">
            <v>11655</v>
          </cell>
          <cell r="B9512">
            <v>492072</v>
          </cell>
          <cell r="C9512" t="str">
            <v>11655</v>
          </cell>
          <cell r="D9512" t="str">
            <v>MOVISTAR</v>
          </cell>
          <cell r="E9512" t="str">
            <v>RETIRO</v>
          </cell>
          <cell r="F9512" t="str">
            <v>NORMAL</v>
          </cell>
          <cell r="G9512" t="str">
            <v>FT78365</v>
          </cell>
          <cell r="H9512">
            <v>44932</v>
          </cell>
          <cell r="I9512" t="str">
            <v>INCIDENCIA</v>
          </cell>
          <cell r="J9512">
            <v>44935</v>
          </cell>
          <cell r="K9512" t="str">
            <v>FLEXNET - LI</v>
          </cell>
          <cell r="L9512" t="str">
            <v>CALLE 28 DE JUNIO S/N Y GARCIA MORENO ENTRADA LLANO GRANDE</v>
          </cell>
        </row>
        <row r="9513">
          <cell r="A9513" t="str">
            <v>Retiro Mega-Hiperferias</v>
          </cell>
          <cell r="B9513">
            <v>492002</v>
          </cell>
          <cell r="C9513" t="str">
            <v>Retiro Mega-Hiperferias</v>
          </cell>
          <cell r="D9513" t="str">
            <v>SG</v>
          </cell>
          <cell r="E9513" t="str">
            <v>RETIRO</v>
          </cell>
          <cell r="F9513" t="str">
            <v>NORMAL</v>
          </cell>
          <cell r="H9513">
            <v>44932</v>
          </cell>
          <cell r="I9513" t="str">
            <v>EN_PROCESO</v>
          </cell>
          <cell r="J9513">
            <v>44932</v>
          </cell>
          <cell r="K9513" t="str">
            <v>FLEXNET - GYE</v>
          </cell>
          <cell r="L9513" t="str">
            <v>FERNANDO GUTIERREZ HILL KM 8 1/2 VIA DAULE</v>
          </cell>
        </row>
        <row r="9514">
          <cell r="A9514" t="str">
            <v>Retiro Mercaderia Mega-Hiperferias</v>
          </cell>
          <cell r="B9514">
            <v>492000</v>
          </cell>
          <cell r="C9514" t="str">
            <v>Retiro Mercaderia Mega-Hiperferias</v>
          </cell>
          <cell r="D9514" t="str">
            <v>SG</v>
          </cell>
          <cell r="E9514" t="str">
            <v>RETIRO</v>
          </cell>
          <cell r="F9514" t="str">
            <v>NORMAL</v>
          </cell>
          <cell r="H9514">
            <v>44932</v>
          </cell>
          <cell r="I9514" t="str">
            <v>EN_PROCESO</v>
          </cell>
          <cell r="J9514">
            <v>44932</v>
          </cell>
          <cell r="K9514" t="str">
            <v>FLEXNET - GYE</v>
          </cell>
          <cell r="L9514" t="str">
            <v>FERNANDO GUTIERREZ HILL KM 8 1/2 VIA DAULE</v>
          </cell>
        </row>
        <row r="9515">
          <cell r="A9515" t="str">
            <v>Retiro de material - Cliente Megaprofer 05-01-23</v>
          </cell>
          <cell r="B9515">
            <v>491581</v>
          </cell>
          <cell r="C9515" t="str">
            <v>Retiro de material - Cliente Megaprofer 05-01-23</v>
          </cell>
          <cell r="D9515" t="str">
            <v>SERVICIOS EVENTUAES</v>
          </cell>
          <cell r="E9515" t="str">
            <v>RETIRO</v>
          </cell>
          <cell r="F9515" t="str">
            <v>NORMAL</v>
          </cell>
          <cell r="H9515">
            <v>44931</v>
          </cell>
          <cell r="I9515" t="str">
            <v>EN_CARTA_PORTE</v>
          </cell>
          <cell r="J9515">
            <v>44931</v>
          </cell>
          <cell r="K9515" t="str">
            <v>FLEXNET UIO</v>
          </cell>
          <cell r="L9515" t="str">
            <v>PANAMERICANA NORTE KM 12 1/2</v>
          </cell>
        </row>
        <row r="9516">
          <cell r="A9516" t="str">
            <v>20002929688885_2</v>
          </cell>
          <cell r="B9516">
            <v>491465</v>
          </cell>
          <cell r="C9516" t="str">
            <v>20002929688885_2</v>
          </cell>
          <cell r="D9516" t="str">
            <v>CONECEL_REG</v>
          </cell>
          <cell r="E9516" t="str">
            <v>DESPACHO</v>
          </cell>
          <cell r="F9516" t="str">
            <v>NORMAL</v>
          </cell>
          <cell r="G9516" t="str">
            <v>EC6253</v>
          </cell>
          <cell r="H9516">
            <v>44931</v>
          </cell>
          <cell r="I9516" t="str">
            <v>DEVOLUCION_EN_PROCESO</v>
          </cell>
          <cell r="J9516">
            <v>44973</v>
          </cell>
          <cell r="K9516" t="str">
            <v>PAOLA RAQUEL PAZMINO</v>
          </cell>
          <cell r="L9516" t="str">
            <v>QUITO  SECTOR LAS CASAS CALLE PRIMAVERA OE10-61 Y PASAJE ARNOLDO HANSSEN</v>
          </cell>
        </row>
        <row r="9517">
          <cell r="A9517" t="str">
            <v>5135</v>
          </cell>
          <cell r="B9517">
            <v>490728</v>
          </cell>
          <cell r="C9517" t="str">
            <v>5135</v>
          </cell>
          <cell r="D9517" t="str">
            <v>DEGSO</v>
          </cell>
          <cell r="E9517" t="str">
            <v>DESPACHO</v>
          </cell>
          <cell r="F9517" t="str">
            <v>NORMAL</v>
          </cell>
          <cell r="H9517">
            <v>44930</v>
          </cell>
          <cell r="I9517" t="str">
            <v>EN_PROCESO</v>
          </cell>
          <cell r="J9517">
            <v>44930</v>
          </cell>
          <cell r="K9517" t="str">
            <v xml:space="preserve"> PRONACA EMBUTIDOS Y AVES</v>
          </cell>
          <cell r="L9517" t="str">
            <v>DIRECCION: RUMINAHUI, OFICINAS DE TRAMACO SAN RAFAEL, ATENCION MARGARITA ROSERO</v>
          </cell>
        </row>
        <row r="9518">
          <cell r="A9518" t="str">
            <v>98785139</v>
          </cell>
          <cell r="B9518">
            <v>490150</v>
          </cell>
          <cell r="C9518" t="str">
            <v>98785139</v>
          </cell>
          <cell r="D9518" t="str">
            <v>HYCITE</v>
          </cell>
          <cell r="E9518" t="str">
            <v>DESPACHO</v>
          </cell>
          <cell r="F9518" t="str">
            <v>NORMAL</v>
          </cell>
          <cell r="G9518" t="str">
            <v>031002004151353/031002004203827</v>
          </cell>
          <cell r="H9518">
            <v>44930</v>
          </cell>
          <cell r="I9518" t="str">
            <v>ENTREGADO</v>
          </cell>
          <cell r="J9518">
            <v>44964</v>
          </cell>
          <cell r="K9518" t="str">
            <v>ERNESTO VILLAVICENCIO</v>
          </cell>
          <cell r="L9518" t="str">
            <v>AV RIO YAMBONA ENTRE AV GEORGETOWN Y AV QUITO, DETRAS DE GASOLINERA ZAMAVIS / PROVINCIA: SANTO DOMINGO / CANTON: SANTO DOMINGO</v>
          </cell>
        </row>
        <row r="9519">
          <cell r="A9519" t="str">
            <v>SG_23_012</v>
          </cell>
          <cell r="B9519">
            <v>489791</v>
          </cell>
          <cell r="C9519" t="str">
            <v>SG_23_012</v>
          </cell>
          <cell r="D9519" t="str">
            <v>SG</v>
          </cell>
          <cell r="E9519" t="str">
            <v>DESPACHO</v>
          </cell>
          <cell r="F9519" t="str">
            <v>NORMAL</v>
          </cell>
          <cell r="H9519">
            <v>44929</v>
          </cell>
          <cell r="I9519" t="str">
            <v>EN_PROCESO</v>
          </cell>
          <cell r="J9519">
            <v>44929</v>
          </cell>
          <cell r="K9519" t="str">
            <v>TUPIZA HERNANDEZ OSCAR VINICIO</v>
          </cell>
          <cell r="L9519" t="str">
            <v>LLANO GRANDE, CALLE 28 DE JUNIO # OE10-237 Y GARCÍA MORENO, FRENTE A FABRICA ENGOMA LOCAL GVIDEAS</v>
          </cell>
        </row>
        <row r="9520">
          <cell r="A9520" t="str">
            <v>RETIRO-DEMACO CENTRO 30-12-2022</v>
          </cell>
          <cell r="B9520">
            <v>488902</v>
          </cell>
          <cell r="C9520" t="str">
            <v>RETIRO-DEMACO CENTRO 30-12-2022</v>
          </cell>
          <cell r="D9520" t="str">
            <v>SG</v>
          </cell>
          <cell r="E9520" t="str">
            <v>DESPACHO</v>
          </cell>
          <cell r="F9520" t="str">
            <v>NORMAL</v>
          </cell>
          <cell r="H9520">
            <v>44925</v>
          </cell>
          <cell r="I9520" t="str">
            <v>EN_PROCESO</v>
          </cell>
          <cell r="J9520">
            <v>44925</v>
          </cell>
          <cell r="K9520" t="str">
            <v>FLEXNET - GYE</v>
          </cell>
          <cell r="L9520" t="str">
            <v>FERNANDO GUTIERREZ HILL KM 8 1/2 VIA DAULE</v>
          </cell>
        </row>
        <row r="9521">
          <cell r="A9521" t="str">
            <v>GAR5459</v>
          </cell>
          <cell r="B9521">
            <v>488875</v>
          </cell>
          <cell r="C9521" t="str">
            <v>GAR5459</v>
          </cell>
          <cell r="D9521" t="str">
            <v>HYCITE</v>
          </cell>
          <cell r="E9521" t="str">
            <v>RETIRO</v>
          </cell>
          <cell r="F9521" t="str">
            <v>NORMAL</v>
          </cell>
          <cell r="G9521" t="str">
            <v>TFQ91470</v>
          </cell>
          <cell r="H9521">
            <v>44925</v>
          </cell>
          <cell r="I9521" t="str">
            <v>INCIDENCIA</v>
          </cell>
          <cell r="J9521">
            <v>44929</v>
          </cell>
          <cell r="K9521" t="str">
            <v>RUTH CECILIA BARRENO LOPEZ</v>
          </cell>
          <cell r="L9521" t="str">
            <v>VICENTE SOLANO S/N CALLE LUIS FELIPE BORJA Y DARWIN CONJ TORENTO CASA-7 QUITO // ARMENIA 2</v>
          </cell>
        </row>
        <row r="9522">
          <cell r="A9522" t="str">
            <v>GAR5461</v>
          </cell>
          <cell r="B9522">
            <v>488877</v>
          </cell>
          <cell r="C9522" t="str">
            <v>GAR5461</v>
          </cell>
          <cell r="D9522" t="str">
            <v>HYCITE</v>
          </cell>
          <cell r="E9522" t="str">
            <v>RETIRO</v>
          </cell>
          <cell r="F9522" t="str">
            <v>NORMAL</v>
          </cell>
          <cell r="G9522" t="str">
            <v>TFQ91472</v>
          </cell>
          <cell r="H9522">
            <v>44925</v>
          </cell>
          <cell r="I9522" t="str">
            <v>INCIDENCIA</v>
          </cell>
          <cell r="J9522">
            <v>44931</v>
          </cell>
          <cell r="K9522" t="str">
            <v>DANIELA ABIGAIL IDROVO PUCACHAQUI</v>
          </cell>
          <cell r="L9522" t="str">
            <v>Carcelen Bajo pasaje E8B Casa 90-41 Pichincha Quito Carcelen 170120 Casa verde de 4 pisos frente a cerrajeria cerca de la escuela Atanasio Viteri</v>
          </cell>
        </row>
        <row r="9523">
          <cell r="A9523" t="str">
            <v>SCH_22_044</v>
          </cell>
          <cell r="B9523">
            <v>486813</v>
          </cell>
          <cell r="C9523" t="str">
            <v>SCH_22_044</v>
          </cell>
          <cell r="D9523" t="str">
            <v>SCHNEIDER</v>
          </cell>
          <cell r="E9523" t="str">
            <v>DESPACHO</v>
          </cell>
          <cell r="F9523" t="str">
            <v>EXCLUSIVO</v>
          </cell>
          <cell r="G9523" t="str">
            <v>90829</v>
          </cell>
          <cell r="H9523">
            <v>44922</v>
          </cell>
          <cell r="I9523" t="str">
            <v>INCIDENCIA</v>
          </cell>
          <cell r="J9523">
            <v>44923</v>
          </cell>
          <cell r="K9523" t="str">
            <v>INSELEC - UIO</v>
          </cell>
          <cell r="L9523" t="str">
            <v>AV. DE LOS ARUPOS E1-202 Y PANAMERICANA NORTE KM 5 ½.</v>
          </cell>
        </row>
        <row r="9524">
          <cell r="A9524" t="str">
            <v>TRES CERRITOS-ESTACION TERRENA 23-12-22</v>
          </cell>
          <cell r="B9524">
            <v>485782</v>
          </cell>
          <cell r="C9524" t="str">
            <v>TRES CERRITOS-ESTACION TERRENA 23-12-22</v>
          </cell>
          <cell r="D9524" t="str">
            <v>NOKIA_ALU</v>
          </cell>
          <cell r="E9524" t="str">
            <v>DESPACHO</v>
          </cell>
          <cell r="F9524" t="str">
            <v>EXCLUSIVO</v>
          </cell>
          <cell r="G9524" t="str">
            <v>90439</v>
          </cell>
          <cell r="H9524">
            <v>44918</v>
          </cell>
          <cell r="I9524" t="str">
            <v>EN_PROCESO</v>
          </cell>
          <cell r="J9524">
            <v>44918</v>
          </cell>
          <cell r="K9524" t="str">
            <v>ESTACION TERRENA</v>
          </cell>
          <cell r="L9524" t="str">
            <v>ESTACIÓN TERRENA CNT (VIA A LA COSTA)</v>
          </cell>
        </row>
        <row r="9525">
          <cell r="A9525" t="str">
            <v>21427</v>
          </cell>
          <cell r="B9525">
            <v>481197</v>
          </cell>
          <cell r="C9525" t="str">
            <v>21427</v>
          </cell>
          <cell r="D9525" t="str">
            <v>CARESTINO</v>
          </cell>
          <cell r="E9525" t="str">
            <v>DESPACHO</v>
          </cell>
          <cell r="F9525" t="str">
            <v>NORMAL</v>
          </cell>
          <cell r="G9525" t="str">
            <v>89463</v>
          </cell>
          <cell r="H9525">
            <v>44911</v>
          </cell>
          <cell r="I9525" t="str">
            <v>INCIDENCIA</v>
          </cell>
          <cell r="J9525">
            <v>44914</v>
          </cell>
          <cell r="K9525" t="str">
            <v>MARIA JOSE VERA SHIGLA</v>
          </cell>
          <cell r="L9525" t="str">
            <v>SAUCES 3 MANZANA 180 VILLA 10 10. ENTRE CASA COLOR TURQUESA - DOS PISOS - ENTRANDO DESPENSA ZOQUE Y GLORIA</v>
          </cell>
        </row>
        <row r="9526">
          <cell r="A9526" t="str">
            <v>RET22-030</v>
          </cell>
          <cell r="B9526">
            <v>479089</v>
          </cell>
          <cell r="C9526" t="str">
            <v>RET22-030</v>
          </cell>
          <cell r="D9526" t="str">
            <v>MOVISTAR</v>
          </cell>
          <cell r="E9526" t="str">
            <v>RETIRO</v>
          </cell>
          <cell r="F9526" t="str">
            <v>NORMAL</v>
          </cell>
          <cell r="G9526" t="str">
            <v>IC3924</v>
          </cell>
          <cell r="H9526">
            <v>44908</v>
          </cell>
          <cell r="I9526" t="str">
            <v>INCIDENCIA</v>
          </cell>
          <cell r="J9526">
            <v>44917</v>
          </cell>
          <cell r="K9526" t="str">
            <v>FLEXNET - LI</v>
          </cell>
          <cell r="L9526" t="str">
            <v>CALLE 28 DE JUNIO S/N Y GARCIA MORENO ENTRADA LLANO GRANDE</v>
          </cell>
        </row>
        <row r="9527">
          <cell r="A9527" t="str">
            <v>GAR5298</v>
          </cell>
          <cell r="B9527">
            <v>477547</v>
          </cell>
          <cell r="C9527" t="str">
            <v>GAR5298</v>
          </cell>
          <cell r="D9527" t="str">
            <v>HYCITE</v>
          </cell>
          <cell r="E9527" t="str">
            <v>RETIRO</v>
          </cell>
          <cell r="F9527" t="str">
            <v>NORMAL</v>
          </cell>
          <cell r="G9527" t="str">
            <v>031001000226921/</v>
          </cell>
          <cell r="H9527">
            <v>44907</v>
          </cell>
          <cell r="I9527" t="str">
            <v>INCIDENCIA</v>
          </cell>
          <cell r="J9527">
            <v>44943</v>
          </cell>
          <cell r="K9527" t="str">
            <v>MARTHA ALICIA SANDOVAL CHASI</v>
          </cell>
          <cell r="L9527" t="str">
            <v>CALLE: TUPAC YUPANQUI Y PACCHA NUMERO DE CASA O DEPARTAMENTO:703 PROVINCIA: TUNGURAHUA CANTON:AMBATO PARROQUIA:HUACHI LORETO  CODIGO POSTAL: 180202  REFERENCIAS DEL DOMICILIO CALLES CON LAS QUE CRUZA,</v>
          </cell>
        </row>
        <row r="9528">
          <cell r="A9528" t="str">
            <v>98506632</v>
          </cell>
          <cell r="B9528">
            <v>451620</v>
          </cell>
          <cell r="C9528" t="str">
            <v>98506632</v>
          </cell>
          <cell r="D9528" t="str">
            <v>HYCITE</v>
          </cell>
          <cell r="E9528" t="str">
            <v>DESPACHO</v>
          </cell>
          <cell r="F9528" t="str">
            <v>NORMAL</v>
          </cell>
          <cell r="G9528" t="str">
            <v>TFQ81718</v>
          </cell>
          <cell r="H9528">
            <v>44862</v>
          </cell>
          <cell r="I9528" t="str">
            <v>ENTREGADO</v>
          </cell>
          <cell r="J9528">
            <v>44971</v>
          </cell>
          <cell r="K9528" t="str">
            <v>GUILLERMO SAAVEDRA</v>
          </cell>
          <cell r="L9528" t="str">
            <v>CALLE BOLIVAR E125 AV MANUEL CORDOBA JUNTO A LA ESCUELA SAN ANTONIO PADUA QUITO/POMASQUI POMASQUI(PUSUQUI) 070405 PICHINCHA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948EA5-3261-4F83-A1F3-5D964CA23BC7}">
  <we:reference id="wa104199815" version="1.0.0.1" store="es-ES" storeType="OMEX"/>
  <we:alternateReferences>
    <we:reference id="WA104199815" version="1.0.0.1" store="WA1041998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32A32-B7D7-454F-A194-E97EF4DBFBFE}">
  <sheetPr codeName="Hoja2"/>
  <dimension ref="A1:AD78"/>
  <sheetViews>
    <sheetView tabSelected="1" zoomScale="110" zoomScaleNormal="115" workbookViewId="0">
      <selection activeCell="N4" sqref="N4:O4"/>
    </sheetView>
  </sheetViews>
  <sheetFormatPr baseColWidth="10" defaultColWidth="0" defaultRowHeight="15" zeroHeight="1" x14ac:dyDescent="0.25"/>
  <cols>
    <col min="1" max="1" width="4.85546875" customWidth="1"/>
    <col min="2" max="2" width="11.42578125" customWidth="1"/>
    <col min="3" max="3" width="8.42578125" customWidth="1"/>
    <col min="4" max="4" width="2.5703125" customWidth="1"/>
    <col min="5" max="5" width="4.85546875" customWidth="1"/>
    <col min="6" max="6" width="11.42578125" customWidth="1"/>
    <col min="7" max="7" width="8.42578125" customWidth="1"/>
    <col min="8" max="8" width="2.5703125" customWidth="1"/>
    <col min="9" max="9" width="4.85546875" customWidth="1"/>
    <col min="10" max="10" width="11.42578125" customWidth="1"/>
    <col min="11" max="11" width="8.42578125" customWidth="1"/>
    <col min="12" max="12" width="2.5703125" customWidth="1"/>
    <col min="13" max="13" width="4.85546875" customWidth="1"/>
    <col min="14" max="14" width="11.42578125" customWidth="1"/>
    <col min="15" max="15" width="8.42578125" customWidth="1"/>
    <col min="16" max="16" width="2.5703125" customWidth="1"/>
    <col min="17" max="17" width="4.85546875" customWidth="1"/>
    <col min="18" max="18" width="11.42578125" customWidth="1"/>
    <col min="19" max="19" width="8.42578125" customWidth="1"/>
    <col min="20" max="20" width="2.5703125" customWidth="1"/>
    <col min="21" max="21" width="4.85546875" customWidth="1"/>
    <col min="22" max="22" width="11.42578125" customWidth="1"/>
    <col min="23" max="23" width="8.42578125" customWidth="1"/>
    <col min="24" max="24" width="2.5703125" customWidth="1"/>
    <col min="25" max="16384" width="11.42578125" hidden="1"/>
  </cols>
  <sheetData>
    <row r="1" spans="1:30" ht="16.5" customHeight="1" thickBot="1" x14ac:dyDescent="0.3">
      <c r="A1" s="85" t="str">
        <f>IF(SUM($A$78,$E$78,$I$78,$M$78,$Q$78,$U$78)=0,"",SUM($A$78,$E$78,$I$78,$M$78,$Q$78,$U$78))</f>
        <v/>
      </c>
      <c r="B1" s="77" t="s">
        <v>45</v>
      </c>
      <c r="C1" s="77"/>
      <c r="D1" s="77"/>
      <c r="E1" s="77"/>
      <c r="F1" s="77"/>
      <c r="G1" s="77"/>
      <c r="H1" s="77"/>
      <c r="I1" s="77"/>
      <c r="J1" s="77"/>
      <c r="K1" s="77"/>
      <c r="L1" s="77"/>
      <c r="M1" s="77"/>
      <c r="N1" s="78" t="s">
        <v>46</v>
      </c>
      <c r="O1" s="79"/>
      <c r="P1" s="79"/>
      <c r="Q1" s="80"/>
      <c r="R1" s="38"/>
      <c r="S1" s="57"/>
      <c r="T1" s="31"/>
      <c r="U1" s="31"/>
      <c r="V1" s="66"/>
      <c r="W1" s="66"/>
      <c r="X1" s="66"/>
      <c r="Y1" t="s">
        <v>35</v>
      </c>
      <c r="Z1" t="s">
        <v>40</v>
      </c>
    </row>
    <row r="2" spans="1:30" ht="19.5" customHeight="1" thickBot="1" x14ac:dyDescent="0.3">
      <c r="A2" s="85"/>
      <c r="B2" s="77"/>
      <c r="C2" s="77"/>
      <c r="D2" s="77"/>
      <c r="E2" s="77"/>
      <c r="F2" s="77"/>
      <c r="G2" s="77"/>
      <c r="H2" s="77"/>
      <c r="I2" s="77"/>
      <c r="J2" s="77"/>
      <c r="K2" s="77"/>
      <c r="L2" s="77"/>
      <c r="M2" s="77"/>
      <c r="N2" s="81">
        <v>44970</v>
      </c>
      <c r="O2" s="81"/>
      <c r="P2" s="81"/>
      <c r="Q2" s="81"/>
      <c r="R2" s="37"/>
      <c r="S2" s="58"/>
      <c r="T2" s="36"/>
      <c r="U2" s="36"/>
      <c r="V2" s="66"/>
      <c r="W2" s="66"/>
      <c r="X2" s="66"/>
      <c r="Y2" t="s">
        <v>36</v>
      </c>
      <c r="Z2" t="s">
        <v>41</v>
      </c>
    </row>
    <row r="3" spans="1:30" ht="15.75" thickBot="1" x14ac:dyDescent="0.3">
      <c r="A3" s="82" t="s">
        <v>29</v>
      </c>
      <c r="B3" s="83"/>
      <c r="C3" s="84"/>
      <c r="D3" s="34"/>
      <c r="E3" s="69" t="s">
        <v>30</v>
      </c>
      <c r="F3" s="70"/>
      <c r="G3" s="71"/>
      <c r="H3" s="32"/>
      <c r="I3" s="74" t="s">
        <v>31</v>
      </c>
      <c r="J3" s="75"/>
      <c r="K3" s="76"/>
      <c r="L3" s="32"/>
      <c r="M3" s="106" t="s">
        <v>32</v>
      </c>
      <c r="N3" s="107"/>
      <c r="O3" s="108"/>
      <c r="P3" s="32"/>
      <c r="Q3" s="103" t="s">
        <v>33</v>
      </c>
      <c r="R3" s="104"/>
      <c r="S3" s="105"/>
      <c r="T3" s="32"/>
      <c r="U3" s="94" t="s">
        <v>34</v>
      </c>
      <c r="V3" s="95"/>
      <c r="W3" s="96"/>
      <c r="X3" s="34"/>
      <c r="Y3" t="s">
        <v>37</v>
      </c>
      <c r="Z3" t="s">
        <v>42</v>
      </c>
    </row>
    <row r="4" spans="1:30" ht="29.25" customHeight="1" thickBot="1" x14ac:dyDescent="0.3">
      <c r="A4" s="45" t="s">
        <v>28</v>
      </c>
      <c r="B4" s="72"/>
      <c r="C4" s="73"/>
      <c r="D4" s="34"/>
      <c r="E4" s="46" t="s">
        <v>28</v>
      </c>
      <c r="F4" s="72"/>
      <c r="G4" s="73"/>
      <c r="H4" s="32"/>
      <c r="I4" s="48" t="s">
        <v>28</v>
      </c>
      <c r="J4" s="72"/>
      <c r="K4" s="73"/>
      <c r="L4" s="32"/>
      <c r="M4" s="50" t="s">
        <v>28</v>
      </c>
      <c r="N4" s="72"/>
      <c r="O4" s="73"/>
      <c r="P4" s="32"/>
      <c r="Q4" s="43" t="s">
        <v>28</v>
      </c>
      <c r="R4" s="72"/>
      <c r="S4" s="73"/>
      <c r="T4" s="34"/>
      <c r="U4" s="52" t="s">
        <v>28</v>
      </c>
      <c r="V4" s="72"/>
      <c r="W4" s="73"/>
      <c r="X4" s="34"/>
      <c r="Y4" t="s">
        <v>38</v>
      </c>
      <c r="Z4" t="s">
        <v>43</v>
      </c>
    </row>
    <row r="5" spans="1:30" ht="21" customHeight="1" thickBot="1" x14ac:dyDescent="0.3">
      <c r="A5" s="39" t="s">
        <v>27</v>
      </c>
      <c r="B5" s="67" t="str">
        <f>IF(B$4&lt;&gt;"",_xlfn.IFS(B$4=$Y$1,$Z$1,B$4=$Y$2,$Z$2,B$4=$Y$3,$Z$3,B$4=$Y$4,$Z$4,B$4=$Y$5,$Z$5),"")</f>
        <v/>
      </c>
      <c r="C5" s="68"/>
      <c r="D5" s="32"/>
      <c r="E5" s="47" t="s">
        <v>27</v>
      </c>
      <c r="F5" s="67" t="str">
        <f>IF(F$4&lt;&gt;"",_xlfn.IFS(F$4=$Y$1,$Z$1,F$4=$Y$2,$Z$2,F$4=$Y$3,$Z$3,F$4=$Y$4,$Z$4,F$4=$Y$5,$Z$5),"")</f>
        <v/>
      </c>
      <c r="G5" s="68"/>
      <c r="H5" s="32"/>
      <c r="I5" s="49" t="s">
        <v>27</v>
      </c>
      <c r="J5" s="67" t="str">
        <f>IF(J$4&lt;&gt;"",_xlfn.IFS(J$4=$Y$1,$Z$1,J$4=$Y$2,$Z$2,J$4=$Y$3,$Z$3,J$4=$Y$4,$Z$4,J$4=$Y$5,$Z$5),"")</f>
        <v/>
      </c>
      <c r="K5" s="68"/>
      <c r="L5" s="32"/>
      <c r="M5" s="42" t="s">
        <v>27</v>
      </c>
      <c r="N5" s="67" t="str">
        <f>IF(N$4&lt;&gt;"",_xlfn.IFS(N$4=$Y$1,$Z$1,N$4=$Y$2,$Z$2,N$4=$Y$3,$Z$3,N$4=$Y$4,$Z$4,N$4=$Y$5,$Z$5),"")</f>
        <v/>
      </c>
      <c r="O5" s="68"/>
      <c r="P5" s="32"/>
      <c r="Q5" s="51" t="s">
        <v>27</v>
      </c>
      <c r="R5" s="67" t="str">
        <f>IF(R$4&lt;&gt;"",_xlfn.IFS(R$4=$Y$1,$Z$1,R$4=$Y$2,$Z$2,R$4=$Y$3,$Z$3,R$4=$Y$4,$Z$4,R$4=$Y$5,$Z$5),"")</f>
        <v/>
      </c>
      <c r="S5" s="68"/>
      <c r="T5" s="34"/>
      <c r="U5" s="44" t="s">
        <v>27</v>
      </c>
      <c r="V5" s="67" t="str">
        <f>IF(V$4&lt;&gt;"",_xlfn.IFS(V$4=$Y$1,$Z$1,V$4=$Y$2,$Z$2,V$4=$Y$3,$Z$3,V$4=$Y$4,$Z$4,V$4=$Y$5,$Z$5),"")</f>
        <v/>
      </c>
      <c r="W5" s="68"/>
      <c r="X5" s="34"/>
      <c r="Y5" t="s">
        <v>39</v>
      </c>
      <c r="Z5" t="s">
        <v>44</v>
      </c>
    </row>
    <row r="6" spans="1:30" ht="19.5" customHeight="1" thickBot="1" x14ac:dyDescent="0.3">
      <c r="A6" s="88" t="str">
        <f>"ESCANEADOS:  "&amp;A$78</f>
        <v xml:space="preserve">ESCANEADOS:  </v>
      </c>
      <c r="B6" s="89"/>
      <c r="C6" s="64" t="str">
        <f>IF(A78="","",IF(B78="CORRECTO","👍 ",""))</f>
        <v/>
      </c>
      <c r="D6" s="32"/>
      <c r="E6" s="90" t="str">
        <f>"ESCANEADOS:  "&amp;E$78</f>
        <v xml:space="preserve">ESCANEADOS:  </v>
      </c>
      <c r="F6" s="91"/>
      <c r="G6" s="60" t="str">
        <f>IF(E78="","",IF(F78="CORRECTO","👍 ",""))</f>
        <v/>
      </c>
      <c r="H6" s="32"/>
      <c r="I6" s="92" t="str">
        <f>"ESCANEADOS:  "&amp;$I$78</f>
        <v xml:space="preserve">ESCANEADOS:  </v>
      </c>
      <c r="J6" s="93"/>
      <c r="K6" s="65" t="str">
        <f>IF(I78="","",IF(J78="CORRECTO","👍 ",""))</f>
        <v/>
      </c>
      <c r="L6" s="32"/>
      <c r="M6" s="101" t="str">
        <f>"ESCANEADOS:  "&amp;$M$78</f>
        <v xml:space="preserve">ESCANEADOS:  </v>
      </c>
      <c r="N6" s="102"/>
      <c r="O6" s="61" t="str">
        <f>IF(M78="","",IF(N78="CORRECTO","👍 ",""))</f>
        <v/>
      </c>
      <c r="P6" s="32"/>
      <c r="Q6" s="99" t="str">
        <f>"ESCANEADOS:  "&amp;$Q$78</f>
        <v xml:space="preserve">ESCANEADOS:  </v>
      </c>
      <c r="R6" s="100"/>
      <c r="S6" s="62" t="str">
        <f>IF(Q78="","",IF(R78="CORRECTO","👍 ",""))</f>
        <v/>
      </c>
      <c r="T6" s="34"/>
      <c r="U6" s="97" t="str">
        <f>"ESCANEADOS:  "&amp;$U$78</f>
        <v xml:space="preserve">ESCANEADOS:  </v>
      </c>
      <c r="V6" s="98"/>
      <c r="W6" s="63" t="str">
        <f>IF(U78="","",IF(V78="CORRECTO","👍 ",""))</f>
        <v/>
      </c>
      <c r="X6" s="34"/>
    </row>
    <row r="7" spans="1:30" ht="15.75" thickBot="1" x14ac:dyDescent="0.3">
      <c r="A7" s="41" t="str">
        <f>IF(B7&lt;&gt;"",IFERROR(_xlfn.IFNA(IF(OR(VLOOKUP(B7,[1]control_de_carga!$A:$I,9,0)="HABILITADO_RUTEO",VLOOKUP(B7,[1]control_de_carga!$A:$I,9,0)="COORDINADO"),"☑️","🗑️"),IF(VLOOKUP(D7,[1]control_de_carga!$A:$I,9,0)="HABILITADO_RUTEO","☑️","🗑️")),"⚠️"),"")</f>
        <v/>
      </c>
      <c r="B7" s="59"/>
      <c r="C7" s="2" t="str">
        <f>IF(B7&lt;&gt;"",_xlfn.IFNA(IF(SEARCH(B7,VLOOKUP(B7,[1]control_de_carga!$C:$C,1,0)),"OK",""),IF(SEARCH(D7,VLOOKUP(D7,[1]control_de_carga!$C:$C,1,0)),"OK","")),"")</f>
        <v/>
      </c>
      <c r="D7" s="33" t="str">
        <f>IF(B7&lt;&gt;"",_xlfn.CONCAT(LEFT(B7,LEN(B7)-2),RIGHT(B7,1)),"")</f>
        <v/>
      </c>
      <c r="E7" s="16" t="str">
        <f>IF(F7&lt;&gt;"",IFERROR(_xlfn.IFNA(IF(OR(VLOOKUP(F7,[1]control_de_carga!$A:$I,9,0)="HABILITADO_RUTEO",VLOOKUP(F7,[1]control_de_carga!$A:$I,9,0)="COORDINADO"),"☑️","🗑️"),IF(VLOOKUP(H7,[1]control_de_carga!$A:$I,9,0)="HABILITADO_RUTEO","☑️","🗑️")),"⚠️"),"")</f>
        <v/>
      </c>
      <c r="F7" s="59"/>
      <c r="G7" s="2" t="str">
        <f>IF(F7&lt;&gt;"",_xlfn.IFNA(IF(SEARCH(F7,VLOOKUP(F7,[1]control_de_carga!$C:$C,1,0)),"OK",""),IF(SEARCH(H7,VLOOKUP(H7,[1]control_de_carga!$C:$C,1,0)),"OK","")),"")</f>
        <v/>
      </c>
      <c r="H7" s="33" t="str">
        <f>IF(F7&lt;&gt;"",_xlfn.CONCAT(LEFT(F7,LEN(F7)-2),RIGHT(F7,1)),"")</f>
        <v/>
      </c>
      <c r="I7" s="53" t="str">
        <f>IF(J7&lt;&gt;"",IFERROR(_xlfn.IFNA(IF(OR(VLOOKUP(J7,[1]control_de_carga!$A:$I,9,0)="HABILITADO_RUTEO",VLOOKUP(J7,[1]control_de_carga!$A:$I,9,0)="COORDINADO"),"☑️","🗑️"),IF(VLOOKUP(L7,[1]control_de_carga!$A:$I,9,0)="HABILITADO_RUTEO","☑️","🗑️")),"⚠️"),"")</f>
        <v/>
      </c>
      <c r="J7" s="59"/>
      <c r="K7" s="1" t="str">
        <f>IF(J7&lt;&gt;"",_xlfn.IFNA(IF(SEARCH(J7,VLOOKUP(J7,[1]control_de_carga!$C:$C,1,0)),"OK",""),IF(SEARCH(L7,VLOOKUP(L7,[1]control_de_carga!$C:$C,1,0)),"OK","")),"")</f>
        <v/>
      </c>
      <c r="L7" s="33" t="str">
        <f>IF(J7&lt;&gt;"",_xlfn.CONCAT(LEFT(J7,LEN(J7)-2),RIGHT(J7,1)),"")</f>
        <v/>
      </c>
      <c r="M7" s="54" t="str">
        <f>IF(N7&lt;&gt;"",IFERROR(_xlfn.IFNA(IF(OR(VLOOKUP(N7,[1]control_de_carga!$A:$I,9,0)="HABILITADO_RUTEO",VLOOKUP(N7,[1]control_de_carga!$A:$I,9,0)="COORDINADO"),"☑️","🗑️"),IF(VLOOKUP(P7,[1]control_de_carga!$A:$I,9,0)="HABILITADO_RUTEO","☑️","🗑️")),"⚠️"),"")</f>
        <v/>
      </c>
      <c r="N7" s="59"/>
      <c r="O7" s="1" t="str">
        <f>IF(N7&lt;&gt;"",_xlfn.IFNA(IF(SEARCH(N7,VLOOKUP(N7,[1]control_de_carga!$C:$C,1,0)),"OK",""),IF(SEARCH(P7,VLOOKUP(P7,[1]control_de_carga!$C:$C,1,0)),"OK","")),"")</f>
        <v/>
      </c>
      <c r="P7" s="33" t="str">
        <f>IF(N7&lt;&gt;"",_xlfn.CONCAT(LEFT(N7,LEN(N7)-2),RIGHT(N7,1)),"")</f>
        <v/>
      </c>
      <c r="Q7" s="55" t="str">
        <f>IF(R7&lt;&gt;"",IFERROR(_xlfn.IFNA(IF(OR(VLOOKUP(R7,[1]control_de_carga!$A:$I,9,0)="HABILITADO_RUTEO",VLOOKUP(R7,[1]control_de_carga!$A:$I,9,0)="COORDINADO"),"☑️","🗑️"),IF(VLOOKUP(T7,[1]control_de_carga!$A:$I,9,0)="HABILITADO_RUTEO","☑️","🗑️")),"⚠️"),"")</f>
        <v/>
      </c>
      <c r="R7" s="59"/>
      <c r="S7" s="18" t="str">
        <f>IF(R7&lt;&gt;"",_xlfn.IFNA(IF(SEARCH(R7,VLOOKUP(R7,[1]control_de_carga!$C:$C,1,0)),"OK",""),IF(SEARCH(T7,VLOOKUP(T7,[1]control_de_carga!$C:$C,1,0)),"OK","")),"")</f>
        <v/>
      </c>
      <c r="T7" s="35" t="str">
        <f>IF(R7&lt;&gt;"",_xlfn.CONCAT(LEFT(R7,LEN(R7)-2),RIGHT(R7,1)),"")</f>
        <v/>
      </c>
      <c r="U7" s="56" t="str">
        <f>IF(V7&lt;&gt;"",IFERROR(_xlfn.IFNA(IF(OR(VLOOKUP(V7,[1]control_de_carga!$A:$I,9,0)="HABILITADO_RUTEO",VLOOKUP(V7,[1]control_de_carga!$A:$I,9,0)="COORDINADO"),"☑️","🗑️"),IF(VLOOKUP(X7,[1]control_de_carga!$A:$I,9,0)="HABILITADO_RUTEO","☑️","🗑️")),"⚠️"),"")</f>
        <v/>
      </c>
      <c r="V7" s="59"/>
      <c r="W7" s="18" t="str">
        <f>IF(V7&lt;&gt;"",_xlfn.IFNA(IF(SEARCH(V7,VLOOKUP(V7,[1]control_de_carga!$C:$C,1,0)),"OK",""),IF(SEARCH(X7,VLOOKUP(X7,[1]control_de_carga!$C:$C,1,0)),"OK","")),"")</f>
        <v/>
      </c>
      <c r="X7" s="35" t="str">
        <f>IF(V7&lt;&gt;"",_xlfn.CONCAT(LEFT(V7,LEN(V7)-2),RIGHT(V7,1)),"")</f>
        <v/>
      </c>
      <c r="Y7" s="22" t="str">
        <f>IFERROR(_xlfn.IFNA(VLOOKUP(B7,[1]control_de_carga!$C:$I,7,0),VLOOKUP(D7,[1]control_de_carga!$C:$I,7,0)),"")</f>
        <v/>
      </c>
      <c r="Z7" s="24" t="str">
        <f>IFERROR(_xlfn.IFNA(VLOOKUP(F7,[1]control_de_carga!$C:$I,7,0),VLOOKUP(H7,[1]control_de_carga!$C:$I,7,0)),"")</f>
        <v/>
      </c>
      <c r="AA7" s="109" t="str">
        <f>IFERROR(_xlfn.IFNA(VLOOKUP(J7,[1]control_de_carga!$C:$I,7,0),VLOOKUP(L7,[1]control_de_carga!$C:$I,7,0)),"")</f>
        <v/>
      </c>
      <c r="AB7" s="10" t="str">
        <f>IFERROR(_xlfn.IFNA(VLOOKUP(N7,[1]control_de_carga!$C:$I,7,0),VLOOKUP(P7,[1]control_de_carga!$C:$I,7,0)),"")</f>
        <v/>
      </c>
      <c r="AC7" s="11" t="str">
        <f>IFERROR(_xlfn.IFNA(VLOOKUP(R7,[1]control_de_carga!$C:$I,7,0),VLOOKUP(T7,[1]control_de_carga!$C:$I,7,0)),"")</f>
        <v/>
      </c>
      <c r="AD7" s="19" t="str">
        <f>IFERROR(_xlfn.IFNA(VLOOKUP(V7,[1]control_de_carga!$C:$I,7,0),VLOOKUP(X7,[1]control_de_carga!$C:$I,7,0)),"")</f>
        <v/>
      </c>
    </row>
    <row r="8" spans="1:30" ht="15.75" thickBot="1" x14ac:dyDescent="0.3">
      <c r="A8" s="41" t="str">
        <f>IF(B8&lt;&gt;"",IFERROR(_xlfn.IFNA(IF(OR(VLOOKUP(B8,[1]control_de_carga!$A:$I,9,0)="HABILITADO_RUTEO",VLOOKUP(B8,[1]control_de_carga!$A:$I,9,0)="COORDINADO"),"☑️","🗑️"),IF(VLOOKUP(D8,[1]control_de_carga!$A:$I,9,0)="HABILITADO_RUTEO","☑️","🗑️")),"⚠️"),"")</f>
        <v/>
      </c>
      <c r="B8" s="59"/>
      <c r="C8" s="2" t="str">
        <f>IF(B8&lt;&gt;"",_xlfn.IFNA(IF(SEARCH(B8,VLOOKUP(B8,[1]control_de_carga!$C:$C,1,0)),"OK",""),IF(SEARCH(D8,VLOOKUP(D8,[1]control_de_carga!$C:$C,1,0)),"OK","")),"")</f>
        <v/>
      </c>
      <c r="D8" s="33" t="str">
        <f t="shared" ref="D8:D71" si="0">IF(B8&lt;&gt;"",_xlfn.CONCAT(LEFT(B8,LEN(B8)-2),RIGHT(B8,1)),"")</f>
        <v/>
      </c>
      <c r="E8" s="16" t="str">
        <f>IF(F8&lt;&gt;"",IFERROR(_xlfn.IFNA(IF(OR(VLOOKUP(F8,[1]control_de_carga!$A:$I,9,0)="HABILITADO_RUTEO",VLOOKUP(F8,[1]control_de_carga!$A:$I,9,0)="COORDINADO"),"☑️","🗑️"),IF(VLOOKUP(H8,[1]control_de_carga!$A:$I,9,0)="HABILITADO_RUTEO","☑️","🗑️")),"⚠️"),"")</f>
        <v/>
      </c>
      <c r="F8" s="59"/>
      <c r="G8" s="2" t="str">
        <f>IF(F8&lt;&gt;"",_xlfn.IFNA(IF(SEARCH(F8,VLOOKUP(F8,[1]control_de_carga!$C:$C,1,0)),"OK",""),IF(SEARCH(H8,VLOOKUP(H8,[1]control_de_carga!$C:$C,1,0)),"OK","")),"")</f>
        <v/>
      </c>
      <c r="H8" s="33" t="str">
        <f t="shared" ref="H8:H71" si="1">IF(F8&lt;&gt;"",_xlfn.CONCAT(LEFT(F8,LEN(F8)-2),RIGHT(F8,1)),"")</f>
        <v/>
      </c>
      <c r="I8" s="53" t="str">
        <f>IF(J8&lt;&gt;"",IFERROR(_xlfn.IFNA(IF(OR(VLOOKUP(J8,[1]control_de_carga!$A:$I,9,0)="HABILITADO_RUTEO",VLOOKUP(J8,[1]control_de_carga!$A:$I,9,0)="COORDINADO"),"☑️","🗑️"),IF(VLOOKUP(L8,[1]control_de_carga!$A:$I,9,0)="HABILITADO_RUTEO","☑️","🗑️")),"⚠️"),"")</f>
        <v/>
      </c>
      <c r="J8" s="59"/>
      <c r="K8" s="1" t="str">
        <f>IF(J8&lt;&gt;"",_xlfn.IFNA(IF(SEARCH(J8,VLOOKUP(J8,[1]control_de_carga!$C:$C,1,0)),"OK",""),IF(SEARCH(L8,VLOOKUP(L8,[1]control_de_carga!$C:$C,1,0)),"OK","")),"")</f>
        <v/>
      </c>
      <c r="L8" s="33" t="str">
        <f t="shared" ref="L8:L71" si="2">IF(J8&lt;&gt;"",_xlfn.CONCAT(LEFT(J8,LEN(J8)-2),RIGHT(J8,1)),"")</f>
        <v/>
      </c>
      <c r="M8" s="54" t="str">
        <f>IF(N8&lt;&gt;"",IFERROR(_xlfn.IFNA(IF(OR(VLOOKUP(N8,[1]control_de_carga!$A:$I,9,0)="HABILITADO_RUTEO",VLOOKUP(N8,[1]control_de_carga!$A:$I,9,0)="COORDINADO"),"☑️","🗑️"),IF(VLOOKUP(P8,[1]control_de_carga!$A:$I,9,0)="HABILITADO_RUTEO","☑️","🗑️")),"⚠️"),"")</f>
        <v/>
      </c>
      <c r="N8" s="59"/>
      <c r="O8" s="1" t="str">
        <f>IF(N8&lt;&gt;"",_xlfn.IFNA(IF(SEARCH(N8,VLOOKUP(N8,[1]control_de_carga!$C:$C,1,0)),"OK",""),IF(SEARCH(P8,VLOOKUP(P8,[1]control_de_carga!$C:$C,1,0)),"OK","")),"")</f>
        <v/>
      </c>
      <c r="P8" s="33" t="str">
        <f t="shared" ref="P8:P71" si="3">IF(N8&lt;&gt;"",_xlfn.CONCAT(LEFT(N8,LEN(N8)-2),RIGHT(N8,1)),"")</f>
        <v/>
      </c>
      <c r="Q8" s="55" t="str">
        <f>IF(R8&lt;&gt;"",IFERROR(_xlfn.IFNA(IF(OR(VLOOKUP(R8,[1]control_de_carga!$A:$I,9,0)="HABILITADO_RUTEO",VLOOKUP(R8,[1]control_de_carga!$A:$I,9,0)="COORDINADO"),"☑️","🗑️"),IF(VLOOKUP(T8,[1]control_de_carga!$A:$I,9,0)="HABILITADO_RUTEO","☑️","🗑️")),"⚠️"),"")</f>
        <v/>
      </c>
      <c r="R8" s="59"/>
      <c r="S8" s="18" t="str">
        <f>IF(R8&lt;&gt;"",_xlfn.IFNA(IF(SEARCH(R8,VLOOKUP(R8,[1]control_de_carga!$C:$C,1,0)),"OK",""),IF(SEARCH(T8,VLOOKUP(T8,[1]control_de_carga!$C:$C,1,0)),"OK","")),"")</f>
        <v/>
      </c>
      <c r="T8" s="35" t="str">
        <f t="shared" ref="T8:T71" si="4">IF(R8&lt;&gt;"",_xlfn.CONCAT(LEFT(R8,LEN(R8)-2),RIGHT(R8,1)),"")</f>
        <v/>
      </c>
      <c r="U8" s="56" t="str">
        <f>IF(V8&lt;&gt;"",IFERROR(_xlfn.IFNA(IF(OR(VLOOKUP(V8,[1]control_de_carga!$A:$I,9,0)="HABILITADO_RUTEO",VLOOKUP(V8,[1]control_de_carga!$A:$I,9,0)="COORDINADO"),"☑️","🗑️"),IF(VLOOKUP(X8,[1]control_de_carga!$A:$I,9,0)="HABILITADO_RUTEO","☑️","🗑️")),"⚠️"),"")</f>
        <v/>
      </c>
      <c r="V8" s="59"/>
      <c r="W8" s="18" t="str">
        <f>IF(V8&lt;&gt;"",_xlfn.IFNA(IF(SEARCH(V8,VLOOKUP(V8,[1]control_de_carga!$C:$C,1,0)),"OK",""),IF(SEARCH(X8,VLOOKUP(X8,[1]control_de_carga!$C:$C,1,0)),"OK","")),"")</f>
        <v/>
      </c>
      <c r="X8" s="35" t="str">
        <f t="shared" ref="X8:X71" si="5">IF(V8&lt;&gt;"",_xlfn.CONCAT(LEFT(V8,LEN(V8)-2),RIGHT(V8,1)),"")</f>
        <v/>
      </c>
      <c r="Y8" s="22" t="str">
        <f>IFERROR(_xlfn.IFNA(VLOOKUP(B8,[1]control_de_carga!$C:$I,7,0),VLOOKUP(D8,[1]control_de_carga!$C:$I,7,0)),"")</f>
        <v/>
      </c>
      <c r="Z8" s="24" t="str">
        <f>IFERROR(_xlfn.IFNA(VLOOKUP(F8,[1]control_de_carga!$C:$I,7,0),VLOOKUP(H8,[1]control_de_carga!$C:$I,7,0)),"")</f>
        <v/>
      </c>
      <c r="AA8" s="109" t="str">
        <f>IFERROR(_xlfn.IFNA(VLOOKUP(J8,[1]control_de_carga!$C:$I,7,0),VLOOKUP(L8,[1]control_de_carga!$C:$I,7,0)),"")</f>
        <v/>
      </c>
      <c r="AB8" s="10" t="str">
        <f>IFERROR(_xlfn.IFNA(VLOOKUP(N8,[1]control_de_carga!$C:$I,7,0),VLOOKUP(P8,[1]control_de_carga!$C:$I,7,0)),"")</f>
        <v/>
      </c>
      <c r="AC8" s="11" t="str">
        <f>IFERROR(_xlfn.IFNA(VLOOKUP(R8,[1]control_de_carga!$C:$I,7,0),VLOOKUP(T8,[1]control_de_carga!$C:$I,7,0)),"")</f>
        <v/>
      </c>
      <c r="AD8" s="19" t="str">
        <f>IFERROR(_xlfn.IFNA(VLOOKUP(V8,[1]control_de_carga!$C:$I,7,0),VLOOKUP(X8,[1]control_de_carga!$C:$I,7,0)),"")</f>
        <v/>
      </c>
    </row>
    <row r="9" spans="1:30" ht="15.75" thickBot="1" x14ac:dyDescent="0.3">
      <c r="A9" s="41" t="str">
        <f>IF(B9&lt;&gt;"",IFERROR(_xlfn.IFNA(IF(OR(VLOOKUP(B9,[1]control_de_carga!$A:$I,9,0)="HABILITADO_RUTEO",VLOOKUP(B9,[1]control_de_carga!$A:$I,9,0)="COORDINADO"),"☑️","🗑️"),IF(VLOOKUP(D9,[1]control_de_carga!$A:$I,9,0)="HABILITADO_RUTEO","☑️","🗑️")),"⚠️"),"")</f>
        <v/>
      </c>
      <c r="B9" s="59"/>
      <c r="C9" s="2" t="str">
        <f>IF(B9&lt;&gt;"",_xlfn.IFNA(IF(SEARCH(B9,VLOOKUP(B9,[1]control_de_carga!$C:$C,1,0)),"OK",""),IF(SEARCH(D9,VLOOKUP(D9,[1]control_de_carga!$C:$C,1,0)),"OK","")),"")</f>
        <v/>
      </c>
      <c r="D9" s="33" t="str">
        <f t="shared" si="0"/>
        <v/>
      </c>
      <c r="E9" s="16" t="str">
        <f>IF(F9&lt;&gt;"",IFERROR(_xlfn.IFNA(IF(OR(VLOOKUP(F9,[1]control_de_carga!$A:$I,9,0)="HABILITADO_RUTEO",VLOOKUP(F9,[1]control_de_carga!$A:$I,9,0)="COORDINADO"),"☑️","🗑️"),IF(VLOOKUP(H9,[1]control_de_carga!$A:$I,9,0)="HABILITADO_RUTEO","☑️","🗑️")),"⚠️"),"")</f>
        <v/>
      </c>
      <c r="F9" s="59"/>
      <c r="G9" s="2" t="str">
        <f>IF(F9&lt;&gt;"",_xlfn.IFNA(IF(SEARCH(F9,VLOOKUP(F9,[1]control_de_carga!$C:$C,1,0)),"OK",""),IF(SEARCH(H9,VLOOKUP(H9,[1]control_de_carga!$C:$C,1,0)),"OK","")),"")</f>
        <v/>
      </c>
      <c r="H9" s="33" t="str">
        <f t="shared" si="1"/>
        <v/>
      </c>
      <c r="I9" s="53" t="str">
        <f>IF(J9&lt;&gt;"",IFERROR(_xlfn.IFNA(IF(OR(VLOOKUP(J9,[1]control_de_carga!$A:$I,9,0)="HABILITADO_RUTEO",VLOOKUP(J9,[1]control_de_carga!$A:$I,9,0)="COORDINADO"),"☑️","🗑️"),IF(VLOOKUP(L9,[1]control_de_carga!$A:$I,9,0)="HABILITADO_RUTEO","☑️","🗑️")),"⚠️"),"")</f>
        <v/>
      </c>
      <c r="J9" s="59"/>
      <c r="K9" s="1" t="str">
        <f>IF(J9&lt;&gt;"",_xlfn.IFNA(IF(SEARCH(J9,VLOOKUP(J9,[1]control_de_carga!$C:$C,1,0)),"OK",""),IF(SEARCH(L9,VLOOKUP(L9,[1]control_de_carga!$C:$C,1,0)),"OK","")),"")</f>
        <v/>
      </c>
      <c r="L9" s="33" t="str">
        <f t="shared" si="2"/>
        <v/>
      </c>
      <c r="M9" s="54" t="str">
        <f>IF(N9&lt;&gt;"",IFERROR(_xlfn.IFNA(IF(OR(VLOOKUP(N9,[1]control_de_carga!$A:$I,9,0)="HABILITADO_RUTEO",VLOOKUP(N9,[1]control_de_carga!$A:$I,9,0)="COORDINADO"),"☑️","🗑️"),IF(VLOOKUP(P9,[1]control_de_carga!$A:$I,9,0)="HABILITADO_RUTEO","☑️","🗑️")),"⚠️"),"")</f>
        <v/>
      </c>
      <c r="N9" s="59"/>
      <c r="O9" s="1" t="str">
        <f>IF(N9&lt;&gt;"",_xlfn.IFNA(IF(SEARCH(N9,VLOOKUP(N9,[1]control_de_carga!$C:$C,1,0)),"OK",""),IF(SEARCH(P9,VLOOKUP(P9,[1]control_de_carga!$C:$C,1,0)),"OK","")),"")</f>
        <v/>
      </c>
      <c r="P9" s="33" t="str">
        <f t="shared" si="3"/>
        <v/>
      </c>
      <c r="Q9" s="55" t="str">
        <f>IF(R9&lt;&gt;"",IFERROR(_xlfn.IFNA(IF(OR(VLOOKUP(R9,[1]control_de_carga!$A:$I,9,0)="HABILITADO_RUTEO",VLOOKUP(R9,[1]control_de_carga!$A:$I,9,0)="COORDINADO"),"☑️","🗑️"),IF(VLOOKUP(T9,[1]control_de_carga!$A:$I,9,0)="HABILITADO_RUTEO","☑️","🗑️")),"⚠️"),"")</f>
        <v/>
      </c>
      <c r="R9" s="59"/>
      <c r="S9" s="18" t="str">
        <f>IF(R9&lt;&gt;"",_xlfn.IFNA(IF(SEARCH(R9,VLOOKUP(R9,[1]control_de_carga!$C:$C,1,0)),"OK",""),IF(SEARCH(T9,VLOOKUP(T9,[1]control_de_carga!$C:$C,1,0)),"OK","")),"")</f>
        <v/>
      </c>
      <c r="T9" s="35" t="str">
        <f t="shared" si="4"/>
        <v/>
      </c>
      <c r="U9" s="56" t="str">
        <f>IF(V9&lt;&gt;"",IFERROR(_xlfn.IFNA(IF(OR(VLOOKUP(V9,[1]control_de_carga!$A:$I,9,0)="HABILITADO_RUTEO",VLOOKUP(V9,[1]control_de_carga!$A:$I,9,0)="COORDINADO"),"☑️","🗑️"),IF(VLOOKUP(X9,[1]control_de_carga!$A:$I,9,0)="HABILITADO_RUTEO","☑️","🗑️")),"⚠️"),"")</f>
        <v/>
      </c>
      <c r="V9" s="20"/>
      <c r="W9" s="18" t="str">
        <f>IF(V9&lt;&gt;"",_xlfn.IFNA(IF(SEARCH(V9,VLOOKUP(V9,[1]control_de_carga!$C:$C,1,0)),"OK",""),IF(SEARCH(X9,VLOOKUP(X9,[1]control_de_carga!$C:$C,1,0)),"OK","")),"")</f>
        <v/>
      </c>
      <c r="X9" s="35" t="str">
        <f t="shared" si="5"/>
        <v/>
      </c>
      <c r="Y9" s="22" t="str">
        <f>IFERROR(_xlfn.IFNA(VLOOKUP(B9,[1]control_de_carga!$C:$I,7,0),VLOOKUP(D9,[1]control_de_carga!$C:$I,7,0)),"")</f>
        <v/>
      </c>
      <c r="Z9" s="24" t="str">
        <f>IFERROR(_xlfn.IFNA(VLOOKUP(F9,[1]control_de_carga!$C:$I,7,0),VLOOKUP(H9,[1]control_de_carga!$C:$I,7,0)),"")</f>
        <v/>
      </c>
      <c r="AA9" s="109" t="str">
        <f>IFERROR(_xlfn.IFNA(VLOOKUP(J9,[1]control_de_carga!$C:$I,7,0),VLOOKUP(L9,[1]control_de_carga!$C:$I,7,0)),"")</f>
        <v/>
      </c>
      <c r="AB9" s="10" t="str">
        <f>IFERROR(_xlfn.IFNA(VLOOKUP(N9,[1]control_de_carga!$C:$I,7,0),VLOOKUP(P9,[1]control_de_carga!$C:$I,7,0)),"")</f>
        <v/>
      </c>
      <c r="AC9" s="11" t="str">
        <f>IFERROR(_xlfn.IFNA(VLOOKUP(R9,[1]control_de_carga!$C:$I,7,0),VLOOKUP(T9,[1]control_de_carga!$C:$I,7,0)),"")</f>
        <v/>
      </c>
      <c r="AD9" s="19" t="str">
        <f>IFERROR(_xlfn.IFNA(VLOOKUP(V9,[1]control_de_carga!$C:$I,7,0),VLOOKUP(X9,[1]control_de_carga!$C:$I,7,0)),"")</f>
        <v/>
      </c>
    </row>
    <row r="10" spans="1:30" ht="15.75" thickBot="1" x14ac:dyDescent="0.3">
      <c r="A10" s="41" t="str">
        <f>IF(B10&lt;&gt;"",IFERROR(_xlfn.IFNA(IF(OR(VLOOKUP(B10,[1]control_de_carga!$A:$I,9,0)="HABILITADO_RUTEO",VLOOKUP(B10,[1]control_de_carga!$A:$I,9,0)="COORDINADO"),"☑️","🗑️"),IF(VLOOKUP(D10,[1]control_de_carga!$A:$I,9,0)="HABILITADO_RUTEO","☑️","🗑️")),"⚠️"),"")</f>
        <v/>
      </c>
      <c r="B10" s="59"/>
      <c r="C10" s="2" t="str">
        <f>IF(B10&lt;&gt;"",_xlfn.IFNA(IF(SEARCH(B10,VLOOKUP(B10,[1]control_de_carga!$C:$C,1,0)),"OK",""),IF(SEARCH(D10,VLOOKUP(D10,[1]control_de_carga!$C:$C,1,0)),"OK","")),"")</f>
        <v/>
      </c>
      <c r="D10" s="33" t="str">
        <f t="shared" si="0"/>
        <v/>
      </c>
      <c r="E10" s="16" t="str">
        <f>IF(F10&lt;&gt;"",IFERROR(_xlfn.IFNA(IF(OR(VLOOKUP(F10,[1]control_de_carga!$A:$I,9,0)="HABILITADO_RUTEO",VLOOKUP(F10,[1]control_de_carga!$A:$I,9,0)="COORDINADO"),"☑️","🗑️"),IF(VLOOKUP(H10,[1]control_de_carga!$A:$I,9,0)="HABILITADO_RUTEO","☑️","🗑️")),"⚠️"),"")</f>
        <v/>
      </c>
      <c r="F10" s="59"/>
      <c r="G10" s="2" t="str">
        <f>IF(F10&lt;&gt;"",_xlfn.IFNA(IF(SEARCH(F10,VLOOKUP(F10,[1]control_de_carga!$C:$C,1,0)),"OK",""),IF(SEARCH(H10,VLOOKUP(H10,[1]control_de_carga!$C:$C,1,0)),"OK","")),"")</f>
        <v/>
      </c>
      <c r="H10" s="33" t="str">
        <f t="shared" si="1"/>
        <v/>
      </c>
      <c r="I10" s="53" t="str">
        <f>IF(J10&lt;&gt;"",IFERROR(_xlfn.IFNA(IF(OR(VLOOKUP(J10,[1]control_de_carga!$A:$I,9,0)="HABILITADO_RUTEO",VLOOKUP(J10,[1]control_de_carga!$A:$I,9,0)="COORDINADO"),"☑️","🗑️"),IF(VLOOKUP(L10,[1]control_de_carga!$A:$I,9,0)="HABILITADO_RUTEO","☑️","🗑️")),"⚠️"),"")</f>
        <v/>
      </c>
      <c r="J10" s="59"/>
      <c r="K10" s="1" t="str">
        <f>IF(J10&lt;&gt;"",_xlfn.IFNA(IF(SEARCH(J10,VLOOKUP(J10,[1]control_de_carga!$C:$C,1,0)),"OK",""),IF(SEARCH(L10,VLOOKUP(L10,[1]control_de_carga!$C:$C,1,0)),"OK","")),"")</f>
        <v/>
      </c>
      <c r="L10" s="33" t="str">
        <f t="shared" si="2"/>
        <v/>
      </c>
      <c r="M10" s="54" t="str">
        <f>IF(N10&lt;&gt;"",IFERROR(_xlfn.IFNA(IF(OR(VLOOKUP(N10,[1]control_de_carga!$A:$I,9,0)="HABILITADO_RUTEO",VLOOKUP(N10,[1]control_de_carga!$A:$I,9,0)="COORDINADO"),"☑️","🗑️"),IF(VLOOKUP(P10,[1]control_de_carga!$A:$I,9,0)="HABILITADO_RUTEO","☑️","🗑️")),"⚠️"),"")</f>
        <v/>
      </c>
      <c r="N10" s="59"/>
      <c r="O10" s="1" t="str">
        <f>IF(N10&lt;&gt;"",_xlfn.IFNA(IF(SEARCH(N10,VLOOKUP(N10,[1]control_de_carga!$C:$C,1,0)),"OK",""),IF(SEARCH(P10,VLOOKUP(P10,[1]control_de_carga!$C:$C,1,0)),"OK","")),"")</f>
        <v/>
      </c>
      <c r="P10" s="33" t="str">
        <f t="shared" si="3"/>
        <v/>
      </c>
      <c r="Q10" s="55" t="str">
        <f>IF(R10&lt;&gt;"",IFERROR(_xlfn.IFNA(IF(OR(VLOOKUP(R10,[1]control_de_carga!$A:$I,9,0)="HABILITADO_RUTEO",VLOOKUP(R10,[1]control_de_carga!$A:$I,9,0)="COORDINADO"),"☑️","🗑️"),IF(VLOOKUP(T10,[1]control_de_carga!$A:$I,9,0)="HABILITADO_RUTEO","☑️","🗑️")),"⚠️"),"")</f>
        <v/>
      </c>
      <c r="R10" s="59"/>
      <c r="S10" s="18" t="str">
        <f>IF(R10&lt;&gt;"",_xlfn.IFNA(IF(SEARCH(R10,VLOOKUP(R10,[1]control_de_carga!$C:$C,1,0)),"OK",""),IF(SEARCH(T10,VLOOKUP(T10,[1]control_de_carga!$C:$C,1,0)),"OK","")),"")</f>
        <v/>
      </c>
      <c r="T10" s="35" t="str">
        <f t="shared" si="4"/>
        <v/>
      </c>
      <c r="U10" s="56" t="str">
        <f>IF(V10&lt;&gt;"",IFERROR(_xlfn.IFNA(IF(OR(VLOOKUP(V10,[1]control_de_carga!$A:$I,9,0)="HABILITADO_RUTEO",VLOOKUP(V10,[1]control_de_carga!$A:$I,9,0)="COORDINADO"),"☑️","🗑️"),IF(VLOOKUP(X10,[1]control_de_carga!$A:$I,9,0)="HABILITADO_RUTEO","☑️","🗑️")),"⚠️"),"")</f>
        <v/>
      </c>
      <c r="V10" s="20"/>
      <c r="W10" s="18" t="str">
        <f>IF(V10&lt;&gt;"",_xlfn.IFNA(IF(SEARCH(V10,VLOOKUP(V10,[1]control_de_carga!$C:$C,1,0)),"OK",""),IF(SEARCH(X10,VLOOKUP(X10,[1]control_de_carga!$C:$C,1,0)),"OK","")),"")</f>
        <v/>
      </c>
      <c r="X10" s="35" t="str">
        <f t="shared" si="5"/>
        <v/>
      </c>
      <c r="Y10" s="22" t="str">
        <f>IFERROR(_xlfn.IFNA(VLOOKUP(B10,[1]control_de_carga!$C:$I,7,0),VLOOKUP(D10,[1]control_de_carga!$C:$I,7,0)),"")</f>
        <v/>
      </c>
      <c r="Z10" s="24" t="str">
        <f>IFERROR(_xlfn.IFNA(VLOOKUP(F10,[1]control_de_carga!$C:$I,7,0),VLOOKUP(H10,[1]control_de_carga!$C:$I,7,0)),"")</f>
        <v/>
      </c>
      <c r="AA10" s="109" t="str">
        <f>IFERROR(_xlfn.IFNA(VLOOKUP(J10,[1]control_de_carga!$C:$I,7,0),VLOOKUP(L10,[1]control_de_carga!$C:$I,7,0)),"")</f>
        <v/>
      </c>
      <c r="AB10" s="10" t="str">
        <f>IFERROR(_xlfn.IFNA(VLOOKUP(N10,[1]control_de_carga!$C:$I,7,0),VLOOKUP(P10,[1]control_de_carga!$C:$I,7,0)),"")</f>
        <v/>
      </c>
      <c r="AC10" s="11" t="str">
        <f>IFERROR(_xlfn.IFNA(VLOOKUP(R10,[1]control_de_carga!$C:$I,7,0),VLOOKUP(T10,[1]control_de_carga!$C:$I,7,0)),"")</f>
        <v/>
      </c>
      <c r="AD10" s="19" t="str">
        <f>IFERROR(_xlfn.IFNA(VLOOKUP(V10,[1]control_de_carga!$C:$I,7,0),VLOOKUP(X10,[1]control_de_carga!$C:$I,7,0)),"")</f>
        <v/>
      </c>
    </row>
    <row r="11" spans="1:30" ht="15.75" thickBot="1" x14ac:dyDescent="0.3">
      <c r="A11" s="41" t="str">
        <f>IF(B11&lt;&gt;"",IFERROR(_xlfn.IFNA(IF(OR(VLOOKUP(B11,[1]control_de_carga!$A:$I,9,0)="HABILITADO_RUTEO",VLOOKUP(B11,[1]control_de_carga!$A:$I,9,0)="COORDINADO"),"☑️","🗑️"),IF(VLOOKUP(D11,[1]control_de_carga!$A:$I,9,0)="HABILITADO_RUTEO","☑️","🗑️")),"⚠️"),"")</f>
        <v/>
      </c>
      <c r="B11" s="59"/>
      <c r="C11" s="2" t="str">
        <f>IF(B11&lt;&gt;"",_xlfn.IFNA(IF(SEARCH(B11,VLOOKUP(B11,[1]control_de_carga!$C:$C,1,0)),"OK",""),IF(SEARCH(D11,VLOOKUP(D11,[1]control_de_carga!$C:$C,1,0)),"OK","")),"")</f>
        <v/>
      </c>
      <c r="D11" s="33" t="str">
        <f t="shared" si="0"/>
        <v/>
      </c>
      <c r="E11" s="16" t="str">
        <f>IF(F11&lt;&gt;"",IFERROR(_xlfn.IFNA(IF(OR(VLOOKUP(F11,[1]control_de_carga!$A:$I,9,0)="HABILITADO_RUTEO",VLOOKUP(F11,[1]control_de_carga!$A:$I,9,0)="COORDINADO"),"☑️","🗑️"),IF(VLOOKUP(H11,[1]control_de_carga!$A:$I,9,0)="HABILITADO_RUTEO","☑️","🗑️")),"⚠️"),"")</f>
        <v/>
      </c>
      <c r="F11" s="59"/>
      <c r="G11" s="2" t="str">
        <f>IF(F11&lt;&gt;"",_xlfn.IFNA(IF(SEARCH(F11,VLOOKUP(F11,[1]control_de_carga!$C:$C,1,0)),"OK",""),IF(SEARCH(H11,VLOOKUP(H11,[1]control_de_carga!$C:$C,1,0)),"OK","")),"")</f>
        <v/>
      </c>
      <c r="H11" s="33" t="str">
        <f t="shared" si="1"/>
        <v/>
      </c>
      <c r="I11" s="53" t="str">
        <f>IF(J11&lt;&gt;"",IFERROR(_xlfn.IFNA(IF(OR(VLOOKUP(J11,[1]control_de_carga!$A:$I,9,0)="HABILITADO_RUTEO",VLOOKUP(J11,[1]control_de_carga!$A:$I,9,0)="COORDINADO"),"☑️","🗑️"),IF(VLOOKUP(L11,[1]control_de_carga!$A:$I,9,0)="HABILITADO_RUTEO","☑️","🗑️")),"⚠️"),"")</f>
        <v/>
      </c>
      <c r="J11" s="59"/>
      <c r="K11" s="1" t="str">
        <f>IF(J11&lt;&gt;"",_xlfn.IFNA(IF(SEARCH(J11,VLOOKUP(J11,[1]control_de_carga!$C:$C,1,0)),"OK",""),IF(SEARCH(L11,VLOOKUP(L11,[1]control_de_carga!$C:$C,1,0)),"OK","")),"")</f>
        <v/>
      </c>
      <c r="L11" s="33" t="str">
        <f t="shared" si="2"/>
        <v/>
      </c>
      <c r="M11" s="54" t="str">
        <f>IF(N11&lt;&gt;"",IFERROR(_xlfn.IFNA(IF(OR(VLOOKUP(N11,[1]control_de_carga!$A:$I,9,0)="HABILITADO_RUTEO",VLOOKUP(N11,[1]control_de_carga!$A:$I,9,0)="COORDINADO"),"☑️","🗑️"),IF(VLOOKUP(P11,[1]control_de_carga!$A:$I,9,0)="HABILITADO_RUTEO","☑️","🗑️")),"⚠️"),"")</f>
        <v/>
      </c>
      <c r="N11" s="59"/>
      <c r="O11" s="1" t="str">
        <f>IF(N11&lt;&gt;"",_xlfn.IFNA(IF(SEARCH(N11,VLOOKUP(N11,[1]control_de_carga!$C:$C,1,0)),"OK",""),IF(SEARCH(P11,VLOOKUP(P11,[1]control_de_carga!$C:$C,1,0)),"OK","")),"")</f>
        <v/>
      </c>
      <c r="P11" s="33" t="str">
        <f t="shared" si="3"/>
        <v/>
      </c>
      <c r="Q11" s="55" t="str">
        <f>IF(R11&lt;&gt;"",IFERROR(_xlfn.IFNA(IF(OR(VLOOKUP(R11,[1]control_de_carga!$A:$I,9,0)="HABILITADO_RUTEO",VLOOKUP(R11,[1]control_de_carga!$A:$I,9,0)="COORDINADO"),"☑️","🗑️"),IF(VLOOKUP(T11,[1]control_de_carga!$A:$I,9,0)="HABILITADO_RUTEO","☑️","🗑️")),"⚠️"),"")</f>
        <v/>
      </c>
      <c r="R11" s="59"/>
      <c r="S11" s="18" t="str">
        <f>IF(R11&lt;&gt;"",_xlfn.IFNA(IF(SEARCH(R11,VLOOKUP(R11,[1]control_de_carga!$C:$C,1,0)),"OK",""),IF(SEARCH(T11,VLOOKUP(T11,[1]control_de_carga!$C:$C,1,0)),"OK","")),"")</f>
        <v/>
      </c>
      <c r="T11" s="35" t="str">
        <f t="shared" si="4"/>
        <v/>
      </c>
      <c r="U11" s="56" t="str">
        <f>IF(V11&lt;&gt;"",IFERROR(_xlfn.IFNA(IF(OR(VLOOKUP(V11,[1]control_de_carga!$A:$I,9,0)="HABILITADO_RUTEO",VLOOKUP(V11,[1]control_de_carga!$A:$I,9,0)="COORDINADO"),"☑️","🗑️"),IF(VLOOKUP(X11,[1]control_de_carga!$A:$I,9,0)="HABILITADO_RUTEO","☑️","🗑️")),"⚠️"),"")</f>
        <v/>
      </c>
      <c r="V11" s="20"/>
      <c r="W11" s="18" t="str">
        <f>IF(V11&lt;&gt;"",_xlfn.IFNA(IF(SEARCH(V11,VLOOKUP(V11,[1]control_de_carga!$C:$C,1,0)),"OK",""),IF(SEARCH(X11,VLOOKUP(X11,[1]control_de_carga!$C:$C,1,0)),"OK","")),"")</f>
        <v/>
      </c>
      <c r="X11" s="35" t="str">
        <f t="shared" si="5"/>
        <v/>
      </c>
      <c r="Y11" s="22" t="str">
        <f>IFERROR(_xlfn.IFNA(VLOOKUP(B11,[1]control_de_carga!$C:$I,7,0),VLOOKUP(D11,[1]control_de_carga!$C:$I,7,0)),"")</f>
        <v/>
      </c>
      <c r="Z11" s="24" t="str">
        <f>IFERROR(_xlfn.IFNA(VLOOKUP(F11,[1]control_de_carga!$C:$I,7,0),VLOOKUP(H11,[1]control_de_carga!$C:$I,7,0)),"")</f>
        <v/>
      </c>
      <c r="AA11" s="109" t="str">
        <f>IFERROR(_xlfn.IFNA(VLOOKUP(J11,[1]control_de_carga!$C:$I,7,0),VLOOKUP(L11,[1]control_de_carga!$C:$I,7,0)),"")</f>
        <v/>
      </c>
      <c r="AB11" s="10" t="str">
        <f>IFERROR(_xlfn.IFNA(VLOOKUP(N11,[1]control_de_carga!$C:$I,7,0),VLOOKUP(P11,[1]control_de_carga!$C:$I,7,0)),"")</f>
        <v/>
      </c>
      <c r="AC11" s="11" t="str">
        <f>IFERROR(_xlfn.IFNA(VLOOKUP(R11,[1]control_de_carga!$C:$I,7,0),VLOOKUP(T11,[1]control_de_carga!$C:$I,7,0)),"")</f>
        <v/>
      </c>
      <c r="AD11" s="19" t="str">
        <f>IFERROR(_xlfn.IFNA(VLOOKUP(V11,[1]control_de_carga!$C:$I,7,0),VLOOKUP(X11,[1]control_de_carga!$C:$I,7,0)),"")</f>
        <v/>
      </c>
    </row>
    <row r="12" spans="1:30" ht="15.75" thickBot="1" x14ac:dyDescent="0.3">
      <c r="A12" s="41" t="str">
        <f>IF(B12&lt;&gt;"",IFERROR(_xlfn.IFNA(IF(OR(VLOOKUP(B12,[1]control_de_carga!$A:$I,9,0)="HABILITADO_RUTEO",VLOOKUP(B12,[1]control_de_carga!$A:$I,9,0)="COORDINADO"),"☑️","🗑️"),IF(VLOOKUP(D12,[1]control_de_carga!$A:$I,9,0)="HABILITADO_RUTEO","☑️","🗑️")),"⚠️"),"")</f>
        <v/>
      </c>
      <c r="B12" s="59"/>
      <c r="C12" s="2" t="str">
        <f>IF(B12&lt;&gt;"",_xlfn.IFNA(IF(SEARCH(B12,VLOOKUP(B12,[1]control_de_carga!$C:$C,1,0)),"OK",""),IF(SEARCH(D12,VLOOKUP(D12,[1]control_de_carga!$C:$C,1,0)),"OK","")),"")</f>
        <v/>
      </c>
      <c r="D12" s="33" t="str">
        <f t="shared" si="0"/>
        <v/>
      </c>
      <c r="E12" s="16" t="str">
        <f>IF(F12&lt;&gt;"",IFERROR(_xlfn.IFNA(IF(OR(VLOOKUP(F12,[1]control_de_carga!$A:$I,9,0)="HABILITADO_RUTEO",VLOOKUP(F12,[1]control_de_carga!$A:$I,9,0)="COORDINADO"),"☑️","🗑️"),IF(VLOOKUP(H12,[1]control_de_carga!$A:$I,9,0)="HABILITADO_RUTEO","☑️","🗑️")),"⚠️"),"")</f>
        <v/>
      </c>
      <c r="F12" s="59"/>
      <c r="G12" s="2" t="str">
        <f>IF(F12&lt;&gt;"",_xlfn.IFNA(IF(SEARCH(F12,VLOOKUP(F12,[1]control_de_carga!$C:$C,1,0)),"OK",""),IF(SEARCH(H12,VLOOKUP(H12,[1]control_de_carga!$C:$C,1,0)),"OK","")),"")</f>
        <v/>
      </c>
      <c r="H12" s="33" t="str">
        <f t="shared" si="1"/>
        <v/>
      </c>
      <c r="I12" s="53" t="str">
        <f>IF(J12&lt;&gt;"",IFERROR(_xlfn.IFNA(IF(OR(VLOOKUP(J12,[1]control_de_carga!$A:$I,9,0)="HABILITADO_RUTEO",VLOOKUP(J12,[1]control_de_carga!$A:$I,9,0)="COORDINADO"),"☑️","🗑️"),IF(VLOOKUP(L12,[1]control_de_carga!$A:$I,9,0)="HABILITADO_RUTEO","☑️","🗑️")),"⚠️"),"")</f>
        <v/>
      </c>
      <c r="J12" s="59"/>
      <c r="K12" s="1" t="str">
        <f>IF(J12&lt;&gt;"",_xlfn.IFNA(IF(SEARCH(J12,VLOOKUP(J12,[1]control_de_carga!$C:$C,1,0)),"OK",""),IF(SEARCH(L12,VLOOKUP(L12,[1]control_de_carga!$C:$C,1,0)),"OK","")),"")</f>
        <v/>
      </c>
      <c r="L12" s="33" t="str">
        <f t="shared" si="2"/>
        <v/>
      </c>
      <c r="M12" s="54" t="str">
        <f>IF(N12&lt;&gt;"",IFERROR(_xlfn.IFNA(IF(OR(VLOOKUP(N12,[1]control_de_carga!$A:$I,9,0)="HABILITADO_RUTEO",VLOOKUP(N12,[1]control_de_carga!$A:$I,9,0)="COORDINADO"),"☑️","🗑️"),IF(VLOOKUP(P12,[1]control_de_carga!$A:$I,9,0)="HABILITADO_RUTEO","☑️","🗑️")),"⚠️"),"")</f>
        <v/>
      </c>
      <c r="N12" s="59"/>
      <c r="O12" s="1" t="str">
        <f>IF(N12&lt;&gt;"",_xlfn.IFNA(IF(SEARCH(N12,VLOOKUP(N12,[1]control_de_carga!$C:$C,1,0)),"OK",""),IF(SEARCH(P12,VLOOKUP(P12,[1]control_de_carga!$C:$C,1,0)),"OK","")),"")</f>
        <v/>
      </c>
      <c r="P12" s="33" t="str">
        <f t="shared" si="3"/>
        <v/>
      </c>
      <c r="Q12" s="55" t="str">
        <f>IF(R12&lt;&gt;"",IFERROR(_xlfn.IFNA(IF(OR(VLOOKUP(R12,[1]control_de_carga!$A:$I,9,0)="HABILITADO_RUTEO",VLOOKUP(R12,[1]control_de_carga!$A:$I,9,0)="COORDINADO"),"☑️","🗑️"),IF(VLOOKUP(T12,[1]control_de_carga!$A:$I,9,0)="HABILITADO_RUTEO","☑️","🗑️")),"⚠️"),"")</f>
        <v/>
      </c>
      <c r="R12" s="59"/>
      <c r="S12" s="18" t="str">
        <f>IF(R12&lt;&gt;"",_xlfn.IFNA(IF(SEARCH(R12,VLOOKUP(R12,[1]control_de_carga!$C:$C,1,0)),"OK",""),IF(SEARCH(T12,VLOOKUP(T12,[1]control_de_carga!$C:$C,1,0)),"OK","")),"")</f>
        <v/>
      </c>
      <c r="T12" s="35" t="str">
        <f t="shared" si="4"/>
        <v/>
      </c>
      <c r="U12" s="56" t="str">
        <f>IF(V12&lt;&gt;"",IFERROR(_xlfn.IFNA(IF(OR(VLOOKUP(V12,[1]control_de_carga!$A:$I,9,0)="HABILITADO_RUTEO",VLOOKUP(V12,[1]control_de_carga!$A:$I,9,0)="COORDINADO"),"☑️","🗑️"),IF(VLOOKUP(X12,[1]control_de_carga!$A:$I,9,0)="HABILITADO_RUTEO","☑️","🗑️")),"⚠️"),"")</f>
        <v/>
      </c>
      <c r="V12" s="30"/>
      <c r="W12" s="18" t="str">
        <f>IF(V12&lt;&gt;"",_xlfn.IFNA(IF(SEARCH(V12,VLOOKUP(V12,[1]control_de_carga!$C:$C,1,0)),"OK",""),IF(SEARCH(X12,VLOOKUP(X12,[1]control_de_carga!$C:$C,1,0)),"OK","")),"")</f>
        <v/>
      </c>
      <c r="X12" s="35" t="str">
        <f t="shared" si="5"/>
        <v/>
      </c>
      <c r="Y12" s="22" t="str">
        <f>IFERROR(_xlfn.IFNA(VLOOKUP(B12,[1]control_de_carga!$C:$I,7,0),VLOOKUP(D12,[1]control_de_carga!$C:$I,7,0)),"")</f>
        <v/>
      </c>
      <c r="Z12" s="24" t="str">
        <f>IFERROR(_xlfn.IFNA(VLOOKUP(F12,[1]control_de_carga!$C:$I,7,0),VLOOKUP(H12,[1]control_de_carga!$C:$I,7,0)),"")</f>
        <v/>
      </c>
      <c r="AA12" s="109" t="str">
        <f>IFERROR(_xlfn.IFNA(VLOOKUP(J12,[1]control_de_carga!$C:$I,7,0),VLOOKUP(L12,[1]control_de_carga!$C:$I,7,0)),"")</f>
        <v/>
      </c>
      <c r="AB12" s="10" t="str">
        <f>IFERROR(_xlfn.IFNA(VLOOKUP(N12,[1]control_de_carga!$C:$I,7,0),VLOOKUP(P12,[1]control_de_carga!$C:$I,7,0)),"")</f>
        <v/>
      </c>
      <c r="AC12" s="11" t="str">
        <f>IFERROR(_xlfn.IFNA(VLOOKUP(R12,[1]control_de_carga!$C:$I,7,0),VLOOKUP(T12,[1]control_de_carga!$C:$I,7,0)),"")</f>
        <v/>
      </c>
      <c r="AD12" s="19" t="str">
        <f>IFERROR(_xlfn.IFNA(VLOOKUP(V12,[1]control_de_carga!$C:$I,7,0),VLOOKUP(X12,[1]control_de_carga!$C:$I,7,0)),"")</f>
        <v/>
      </c>
    </row>
    <row r="13" spans="1:30" ht="15.75" thickBot="1" x14ac:dyDescent="0.3">
      <c r="A13" s="41" t="str">
        <f>IF(B13&lt;&gt;"",IFERROR(_xlfn.IFNA(IF(OR(VLOOKUP(B13,[1]control_de_carga!$A:$I,9,0)="HABILITADO_RUTEO",VLOOKUP(B13,[1]control_de_carga!$A:$I,9,0)="COORDINADO"),"☑️","🗑️"),IF(VLOOKUP(D13,[1]control_de_carga!$A:$I,9,0)="HABILITADO_RUTEO","☑️","🗑️")),"⚠️"),"")</f>
        <v/>
      </c>
      <c r="B13" s="59"/>
      <c r="C13" s="2" t="str">
        <f>IF(B13&lt;&gt;"",_xlfn.IFNA(IF(SEARCH(B13,VLOOKUP(B13,[1]control_de_carga!$C:$C,1,0)),"OK",""),IF(SEARCH(D13,VLOOKUP(D13,[1]control_de_carga!$C:$C,1,0)),"OK","")),"")</f>
        <v/>
      </c>
      <c r="D13" s="33" t="str">
        <f t="shared" si="0"/>
        <v/>
      </c>
      <c r="E13" s="16" t="str">
        <f>IF(F13&lt;&gt;"",IFERROR(_xlfn.IFNA(IF(OR(VLOOKUP(F13,[1]control_de_carga!$A:$I,9,0)="HABILITADO_RUTEO",VLOOKUP(F13,[1]control_de_carga!$A:$I,9,0)="COORDINADO"),"☑️","🗑️"),IF(VLOOKUP(H13,[1]control_de_carga!$A:$I,9,0)="HABILITADO_RUTEO","☑️","🗑️")),"⚠️"),"")</f>
        <v/>
      </c>
      <c r="F13" s="59"/>
      <c r="G13" s="2" t="str">
        <f>IF(F13&lt;&gt;"",_xlfn.IFNA(IF(SEARCH(F13,VLOOKUP(F13,[1]control_de_carga!$C:$C,1,0)),"OK",""),IF(SEARCH(H13,VLOOKUP(H13,[1]control_de_carga!$C:$C,1,0)),"OK","")),"")</f>
        <v/>
      </c>
      <c r="H13" s="33" t="str">
        <f t="shared" si="1"/>
        <v/>
      </c>
      <c r="I13" s="53" t="str">
        <f>IF(J13&lt;&gt;"",IFERROR(_xlfn.IFNA(IF(OR(VLOOKUP(J13,[1]control_de_carga!$A:$I,9,0)="HABILITADO_RUTEO",VLOOKUP(J13,[1]control_de_carga!$A:$I,9,0)="COORDINADO"),"☑️","🗑️"),IF(VLOOKUP(L13,[1]control_de_carga!$A:$I,9,0)="HABILITADO_RUTEO","☑️","🗑️")),"⚠️"),"")</f>
        <v/>
      </c>
      <c r="J13" s="59"/>
      <c r="K13" s="1" t="str">
        <f>IF(J13&lt;&gt;"",_xlfn.IFNA(IF(SEARCH(J13,VLOOKUP(J13,[1]control_de_carga!$C:$C,1,0)),"OK",""),IF(SEARCH(L13,VLOOKUP(L13,[1]control_de_carga!$C:$C,1,0)),"OK","")),"")</f>
        <v/>
      </c>
      <c r="L13" s="33" t="str">
        <f t="shared" si="2"/>
        <v/>
      </c>
      <c r="M13" s="54" t="str">
        <f>IF(N13&lt;&gt;"",IFERROR(_xlfn.IFNA(IF(OR(VLOOKUP(N13,[1]control_de_carga!$A:$I,9,0)="HABILITADO_RUTEO",VLOOKUP(N13,[1]control_de_carga!$A:$I,9,0)="COORDINADO"),"☑️","🗑️"),IF(VLOOKUP(P13,[1]control_de_carga!$A:$I,9,0)="HABILITADO_RUTEO","☑️","🗑️")),"⚠️"),"")</f>
        <v/>
      </c>
      <c r="N13" s="59"/>
      <c r="O13" s="1" t="str">
        <f>IF(N13&lt;&gt;"",_xlfn.IFNA(IF(SEARCH(N13,VLOOKUP(N13,[1]control_de_carga!$C:$C,1,0)),"OK",""),IF(SEARCH(P13,VLOOKUP(P13,[1]control_de_carga!$C:$C,1,0)),"OK","")),"")</f>
        <v/>
      </c>
      <c r="P13" s="33" t="str">
        <f t="shared" si="3"/>
        <v/>
      </c>
      <c r="Q13" s="55" t="str">
        <f>IF(R13&lt;&gt;"",IFERROR(_xlfn.IFNA(IF(OR(VLOOKUP(R13,[1]control_de_carga!$A:$I,9,0)="HABILITADO_RUTEO",VLOOKUP(R13,[1]control_de_carga!$A:$I,9,0)="COORDINADO"),"☑️","🗑️"),IF(VLOOKUP(T13,[1]control_de_carga!$A:$I,9,0)="HABILITADO_RUTEO","☑️","🗑️")),"⚠️"),"")</f>
        <v/>
      </c>
      <c r="R13" s="59"/>
      <c r="S13" s="18" t="str">
        <f>IF(R13&lt;&gt;"",_xlfn.IFNA(IF(SEARCH(R13,VLOOKUP(R13,[1]control_de_carga!$C:$C,1,0)),"OK",""),IF(SEARCH(T13,VLOOKUP(T13,[1]control_de_carga!$C:$C,1,0)),"OK","")),"")</f>
        <v/>
      </c>
      <c r="T13" s="35" t="str">
        <f t="shared" si="4"/>
        <v/>
      </c>
      <c r="U13" s="56" t="str">
        <f>IF(V13&lt;&gt;"",IFERROR(_xlfn.IFNA(IF(OR(VLOOKUP(V13,[1]control_de_carga!$A:$I,9,0)="HABILITADO_RUTEO",VLOOKUP(V13,[1]control_de_carga!$A:$I,9,0)="COORDINADO"),"☑️","🗑️"),IF(VLOOKUP(X13,[1]control_de_carga!$A:$I,9,0)="HABILITADO_RUTEO","☑️","🗑️")),"⚠️"),"")</f>
        <v/>
      </c>
      <c r="V13" s="20"/>
      <c r="W13" s="18" t="str">
        <f>IF(V13&lt;&gt;"",_xlfn.IFNA(IF(SEARCH(V13,VLOOKUP(V13,[1]control_de_carga!$C:$C,1,0)),"OK",""),IF(SEARCH(X13,VLOOKUP(X13,[1]control_de_carga!$C:$C,1,0)),"OK","")),"")</f>
        <v/>
      </c>
      <c r="X13" s="35" t="str">
        <f t="shared" si="5"/>
        <v/>
      </c>
      <c r="Y13" s="22" t="str">
        <f>IFERROR(_xlfn.IFNA(VLOOKUP(B13,[1]control_de_carga!$C:$I,7,0),VLOOKUP(D13,[1]control_de_carga!$C:$I,7,0)),"")</f>
        <v/>
      </c>
      <c r="Z13" s="24" t="str">
        <f>IFERROR(_xlfn.IFNA(VLOOKUP(F13,[1]control_de_carga!$C:$I,7,0),VLOOKUP(H13,[1]control_de_carga!$C:$I,7,0)),"")</f>
        <v/>
      </c>
      <c r="AA13" s="109" t="str">
        <f>IFERROR(_xlfn.IFNA(VLOOKUP(J13,[1]control_de_carga!$C:$I,7,0),VLOOKUP(L13,[1]control_de_carga!$C:$I,7,0)),"")</f>
        <v/>
      </c>
      <c r="AB13" s="10" t="str">
        <f>IFERROR(_xlfn.IFNA(VLOOKUP(N13,[1]control_de_carga!$C:$I,7,0),VLOOKUP(P13,[1]control_de_carga!$C:$I,7,0)),"")</f>
        <v/>
      </c>
      <c r="AC13" s="11" t="str">
        <f>IFERROR(_xlfn.IFNA(VLOOKUP(R13,[1]control_de_carga!$C:$I,7,0),VLOOKUP(T13,[1]control_de_carga!$C:$I,7,0)),"")</f>
        <v/>
      </c>
      <c r="AD13" s="19" t="str">
        <f>IFERROR(_xlfn.IFNA(VLOOKUP(V13,[1]control_de_carga!$C:$I,7,0),VLOOKUP(X13,[1]control_de_carga!$C:$I,7,0)),"")</f>
        <v/>
      </c>
    </row>
    <row r="14" spans="1:30" ht="15.75" thickBot="1" x14ac:dyDescent="0.3">
      <c r="A14" s="41" t="str">
        <f>IF(B14&lt;&gt;"",IFERROR(_xlfn.IFNA(IF(OR(VLOOKUP(B14,[1]control_de_carga!$A:$I,9,0)="HABILITADO_RUTEO",VLOOKUP(B14,[1]control_de_carga!$A:$I,9,0)="COORDINADO"),"☑️","🗑️"),IF(VLOOKUP(D14,[1]control_de_carga!$A:$I,9,0)="HABILITADO_RUTEO","☑️","🗑️")),"⚠️"),"")</f>
        <v/>
      </c>
      <c r="B14" s="59"/>
      <c r="C14" s="2" t="str">
        <f>IF(B14&lt;&gt;"",_xlfn.IFNA(IF(SEARCH(B14,VLOOKUP(B14,[1]control_de_carga!$C:$C,1,0)),"OK",""),IF(SEARCH(D14,VLOOKUP(D14,[1]control_de_carga!$C:$C,1,0)),"OK","")),"")</f>
        <v/>
      </c>
      <c r="D14" s="33" t="str">
        <f t="shared" si="0"/>
        <v/>
      </c>
      <c r="E14" s="16" t="str">
        <f>IF(F14&lt;&gt;"",IFERROR(_xlfn.IFNA(IF(OR(VLOOKUP(F14,[1]control_de_carga!$A:$I,9,0)="HABILITADO_RUTEO",VLOOKUP(F14,[1]control_de_carga!$A:$I,9,0)="COORDINADO"),"☑️","🗑️"),IF(VLOOKUP(H14,[1]control_de_carga!$A:$I,9,0)="HABILITADO_RUTEO","☑️","🗑️")),"⚠️"),"")</f>
        <v/>
      </c>
      <c r="F14" s="59"/>
      <c r="G14" s="2" t="str">
        <f>IF(F14&lt;&gt;"",_xlfn.IFNA(IF(SEARCH(F14,VLOOKUP(F14,[1]control_de_carga!$C:$C,1,0)),"OK",""),IF(SEARCH(H14,VLOOKUP(H14,[1]control_de_carga!$C:$C,1,0)),"OK","")),"")</f>
        <v/>
      </c>
      <c r="H14" s="33" t="str">
        <f t="shared" si="1"/>
        <v/>
      </c>
      <c r="I14" s="53" t="str">
        <f>IF(J14&lt;&gt;"",IFERROR(_xlfn.IFNA(IF(OR(VLOOKUP(J14,[1]control_de_carga!$A:$I,9,0)="HABILITADO_RUTEO",VLOOKUP(J14,[1]control_de_carga!$A:$I,9,0)="COORDINADO"),"☑️","🗑️"),IF(VLOOKUP(L14,[1]control_de_carga!$A:$I,9,0)="HABILITADO_RUTEO","☑️","🗑️")),"⚠️"),"")</f>
        <v/>
      </c>
      <c r="J14" s="59"/>
      <c r="K14" s="1" t="str">
        <f>IF(J14&lt;&gt;"",_xlfn.IFNA(IF(SEARCH(J14,VLOOKUP(J14,[1]control_de_carga!$C:$C,1,0)),"OK",""),IF(SEARCH(L14,VLOOKUP(L14,[1]control_de_carga!$C:$C,1,0)),"OK","")),"")</f>
        <v/>
      </c>
      <c r="L14" s="33" t="str">
        <f t="shared" si="2"/>
        <v/>
      </c>
      <c r="M14" s="54" t="str">
        <f>IF(N14&lt;&gt;"",IFERROR(_xlfn.IFNA(IF(OR(VLOOKUP(N14,[1]control_de_carga!$A:$I,9,0)="HABILITADO_RUTEO",VLOOKUP(N14,[1]control_de_carga!$A:$I,9,0)="COORDINADO"),"☑️","🗑️"),IF(VLOOKUP(P14,[1]control_de_carga!$A:$I,9,0)="HABILITADO_RUTEO","☑️","🗑️")),"⚠️"),"")</f>
        <v/>
      </c>
      <c r="N14" s="59"/>
      <c r="O14" s="1" t="str">
        <f>IF(N14&lt;&gt;"",_xlfn.IFNA(IF(SEARCH(N14,VLOOKUP(N14,[1]control_de_carga!$C:$C,1,0)),"OK",""),IF(SEARCH(P14,VLOOKUP(P14,[1]control_de_carga!$C:$C,1,0)),"OK","")),"")</f>
        <v/>
      </c>
      <c r="P14" s="33" t="str">
        <f t="shared" si="3"/>
        <v/>
      </c>
      <c r="Q14" s="55" t="str">
        <f>IF(R14&lt;&gt;"",IFERROR(_xlfn.IFNA(IF(OR(VLOOKUP(R14,[1]control_de_carga!$A:$I,9,0)="HABILITADO_RUTEO",VLOOKUP(R14,[1]control_de_carga!$A:$I,9,0)="COORDINADO"),"☑️","🗑️"),IF(VLOOKUP(T14,[1]control_de_carga!$A:$I,9,0)="HABILITADO_RUTEO","☑️","🗑️")),"⚠️"),"")</f>
        <v/>
      </c>
      <c r="R14" s="59"/>
      <c r="S14" s="18" t="str">
        <f>IF(R14&lt;&gt;"",_xlfn.IFNA(IF(SEARCH(R14,VLOOKUP(R14,[1]control_de_carga!$C:$C,1,0)),"OK",""),IF(SEARCH(T14,VLOOKUP(T14,[1]control_de_carga!$C:$C,1,0)),"OK","")),"")</f>
        <v/>
      </c>
      <c r="T14" s="35" t="str">
        <f t="shared" si="4"/>
        <v/>
      </c>
      <c r="U14" s="56" t="str">
        <f>IF(V14&lt;&gt;"",IFERROR(_xlfn.IFNA(IF(OR(VLOOKUP(V14,[1]control_de_carga!$A:$I,9,0)="HABILITADO_RUTEO",VLOOKUP(V14,[1]control_de_carga!$A:$I,9,0)="COORDINADO"),"☑️","🗑️"),IF(VLOOKUP(X14,[1]control_de_carga!$A:$I,9,0)="HABILITADO_RUTEO","☑️","🗑️")),"⚠️"),"")</f>
        <v/>
      </c>
      <c r="V14" s="20"/>
      <c r="W14" s="18" t="str">
        <f>IF(V14&lt;&gt;"",_xlfn.IFNA(IF(SEARCH(V14,VLOOKUP(V14,[1]control_de_carga!$C:$C,1,0)),"OK",""),IF(SEARCH(X14,VLOOKUP(X14,[1]control_de_carga!$C:$C,1,0)),"OK","")),"")</f>
        <v/>
      </c>
      <c r="X14" s="35" t="str">
        <f t="shared" si="5"/>
        <v/>
      </c>
      <c r="Y14" s="22" t="str">
        <f>IFERROR(_xlfn.IFNA(VLOOKUP(B14,[1]control_de_carga!$C:$I,7,0),VLOOKUP(D14,[1]control_de_carga!$C:$I,7,0)),"")</f>
        <v/>
      </c>
      <c r="Z14" s="24" t="str">
        <f>IFERROR(_xlfn.IFNA(VLOOKUP(F14,[1]control_de_carga!$C:$I,7,0),VLOOKUP(H14,[1]control_de_carga!$C:$I,7,0)),"")</f>
        <v/>
      </c>
      <c r="AA14" s="109" t="str">
        <f>IFERROR(_xlfn.IFNA(VLOOKUP(J14,[1]control_de_carga!$C:$I,7,0),VLOOKUP(L14,[1]control_de_carga!$C:$I,7,0)),"")</f>
        <v/>
      </c>
      <c r="AB14" s="10" t="str">
        <f>IFERROR(_xlfn.IFNA(VLOOKUP(N14,[1]control_de_carga!$C:$I,7,0),VLOOKUP(P14,[1]control_de_carga!$C:$I,7,0)),"")</f>
        <v/>
      </c>
      <c r="AC14" s="11" t="str">
        <f>IFERROR(_xlfn.IFNA(VLOOKUP(R14,[1]control_de_carga!$C:$I,7,0),VLOOKUP(T14,[1]control_de_carga!$C:$I,7,0)),"")</f>
        <v/>
      </c>
      <c r="AD14" s="19" t="str">
        <f>IFERROR(_xlfn.IFNA(VLOOKUP(V14,[1]control_de_carga!$C:$I,7,0),VLOOKUP(X14,[1]control_de_carga!$C:$I,7,0)),"")</f>
        <v/>
      </c>
    </row>
    <row r="15" spans="1:30" ht="15.75" thickBot="1" x14ac:dyDescent="0.3">
      <c r="A15" s="41" t="str">
        <f>IF(B15&lt;&gt;"",IFERROR(_xlfn.IFNA(IF(OR(VLOOKUP(B15,[1]control_de_carga!$A:$I,9,0)="HABILITADO_RUTEO",VLOOKUP(B15,[1]control_de_carga!$A:$I,9,0)="COORDINADO"),"☑️","🗑️"),IF(VLOOKUP(D15,[1]control_de_carga!$A:$I,9,0)="HABILITADO_RUTEO","☑️","🗑️")),"⚠️"),"")</f>
        <v/>
      </c>
      <c r="B15" s="59"/>
      <c r="C15" s="2" t="str">
        <f>IF(B15&lt;&gt;"",_xlfn.IFNA(IF(SEARCH(B15,VLOOKUP(B15,[1]control_de_carga!$C:$C,1,0)),"OK",""),IF(SEARCH(D15,VLOOKUP(D15,[1]control_de_carga!$C:$C,1,0)),"OK","")),"")</f>
        <v/>
      </c>
      <c r="D15" s="33" t="str">
        <f t="shared" si="0"/>
        <v/>
      </c>
      <c r="E15" s="16" t="str">
        <f>IF(F15&lt;&gt;"",IFERROR(_xlfn.IFNA(IF(OR(VLOOKUP(F15,[1]control_de_carga!$A:$I,9,0)="HABILITADO_RUTEO",VLOOKUP(F15,[1]control_de_carga!$A:$I,9,0)="COORDINADO"),"☑️","🗑️"),IF(VLOOKUP(H15,[1]control_de_carga!$A:$I,9,0)="HABILITADO_RUTEO","☑️","🗑️")),"⚠️"),"")</f>
        <v/>
      </c>
      <c r="F15" s="59"/>
      <c r="G15" s="2" t="str">
        <f>IF(F15&lt;&gt;"",_xlfn.IFNA(IF(SEARCH(F15,VLOOKUP(F15,[1]control_de_carga!$C:$C,1,0)),"OK",""),IF(SEARCH(H15,VLOOKUP(H15,[1]control_de_carga!$C:$C,1,0)),"OK","")),"")</f>
        <v/>
      </c>
      <c r="H15" s="33" t="str">
        <f t="shared" si="1"/>
        <v/>
      </c>
      <c r="I15" s="53" t="str">
        <f>IF(J15&lt;&gt;"",IFERROR(_xlfn.IFNA(IF(OR(VLOOKUP(J15,[1]control_de_carga!$A:$I,9,0)="HABILITADO_RUTEO",VLOOKUP(J15,[1]control_de_carga!$A:$I,9,0)="COORDINADO"),"☑️","🗑️"),IF(VLOOKUP(L15,[1]control_de_carga!$A:$I,9,0)="HABILITADO_RUTEO","☑️","🗑️")),"⚠️"),"")</f>
        <v/>
      </c>
      <c r="J15" s="59"/>
      <c r="K15" s="1" t="str">
        <f>IF(J15&lt;&gt;"",_xlfn.IFNA(IF(SEARCH(J15,VLOOKUP(J15,[1]control_de_carga!$C:$C,1,0)),"OK",""),IF(SEARCH(L15,VLOOKUP(L15,[1]control_de_carga!$C:$C,1,0)),"OK","")),"")</f>
        <v/>
      </c>
      <c r="L15" s="33" t="str">
        <f t="shared" si="2"/>
        <v/>
      </c>
      <c r="M15" s="54" t="str">
        <f>IF(N15&lt;&gt;"",IFERROR(_xlfn.IFNA(IF(OR(VLOOKUP(N15,[1]control_de_carga!$A:$I,9,0)="HABILITADO_RUTEO",VLOOKUP(N15,[1]control_de_carga!$A:$I,9,0)="COORDINADO"),"☑️","🗑️"),IF(VLOOKUP(P15,[1]control_de_carga!$A:$I,9,0)="HABILITADO_RUTEO","☑️","🗑️")),"⚠️"),"")</f>
        <v/>
      </c>
      <c r="N15" s="59"/>
      <c r="O15" s="1" t="str">
        <f>IF(N15&lt;&gt;"",_xlfn.IFNA(IF(SEARCH(N15,VLOOKUP(N15,[1]control_de_carga!$C:$C,1,0)),"OK",""),IF(SEARCH(P15,VLOOKUP(P15,[1]control_de_carga!$C:$C,1,0)),"OK","")),"")</f>
        <v/>
      </c>
      <c r="P15" s="33" t="str">
        <f t="shared" si="3"/>
        <v/>
      </c>
      <c r="Q15" s="55" t="str">
        <f>IF(R15&lt;&gt;"",IFERROR(_xlfn.IFNA(IF(OR(VLOOKUP(R15,[1]control_de_carga!$A:$I,9,0)="HABILITADO_RUTEO",VLOOKUP(R15,[1]control_de_carga!$A:$I,9,0)="COORDINADO"),"☑️","🗑️"),IF(VLOOKUP(T15,[1]control_de_carga!$A:$I,9,0)="HABILITADO_RUTEO","☑️","🗑️")),"⚠️"),"")</f>
        <v/>
      </c>
      <c r="R15" s="59"/>
      <c r="S15" s="18" t="str">
        <f>IF(R15&lt;&gt;"",_xlfn.IFNA(IF(SEARCH(R15,VLOOKUP(R15,[1]control_de_carga!$C:$C,1,0)),"OK",""),IF(SEARCH(T15,VLOOKUP(T15,[1]control_de_carga!$C:$C,1,0)),"OK","")),"")</f>
        <v/>
      </c>
      <c r="T15" s="35" t="str">
        <f t="shared" si="4"/>
        <v/>
      </c>
      <c r="U15" s="56" t="str">
        <f>IF(V15&lt;&gt;"",IFERROR(_xlfn.IFNA(IF(OR(VLOOKUP(V15,[1]control_de_carga!$A:$I,9,0)="HABILITADO_RUTEO",VLOOKUP(V15,[1]control_de_carga!$A:$I,9,0)="COORDINADO"),"☑️","🗑️"),IF(VLOOKUP(X15,[1]control_de_carga!$A:$I,9,0)="HABILITADO_RUTEO","☑️","🗑️")),"⚠️"),"")</f>
        <v/>
      </c>
      <c r="V15" s="20"/>
      <c r="W15" s="18" t="str">
        <f>IF(V15&lt;&gt;"",_xlfn.IFNA(IF(SEARCH(V15,VLOOKUP(V15,[1]control_de_carga!$C:$C,1,0)),"OK",""),IF(SEARCH(X15,VLOOKUP(X15,[1]control_de_carga!$C:$C,1,0)),"OK","")),"")</f>
        <v/>
      </c>
      <c r="X15" s="35" t="str">
        <f t="shared" si="5"/>
        <v/>
      </c>
      <c r="Y15" s="22" t="str">
        <f>IFERROR(_xlfn.IFNA(VLOOKUP(B15,[1]control_de_carga!$C:$I,7,0),VLOOKUP(D15,[1]control_de_carga!$C:$I,7,0)),"")</f>
        <v/>
      </c>
      <c r="Z15" s="24" t="str">
        <f>IFERROR(_xlfn.IFNA(VLOOKUP(F15,[1]control_de_carga!$C:$I,7,0),VLOOKUP(H15,[1]control_de_carga!$C:$I,7,0)),"")</f>
        <v/>
      </c>
      <c r="AA15" s="109" t="str">
        <f>IFERROR(_xlfn.IFNA(VLOOKUP(J15,[1]control_de_carga!$C:$I,7,0),VLOOKUP(L15,[1]control_de_carga!$C:$I,7,0)),"")</f>
        <v/>
      </c>
      <c r="AB15" s="10" t="str">
        <f>IFERROR(_xlfn.IFNA(VLOOKUP(N15,[1]control_de_carga!$C:$I,7,0),VLOOKUP(P15,[1]control_de_carga!$C:$I,7,0)),"")</f>
        <v/>
      </c>
      <c r="AC15" s="11" t="str">
        <f>IFERROR(_xlfn.IFNA(VLOOKUP(R15,[1]control_de_carga!$C:$I,7,0),VLOOKUP(T15,[1]control_de_carga!$C:$I,7,0)),"")</f>
        <v/>
      </c>
      <c r="AD15" s="19" t="str">
        <f>IFERROR(_xlfn.IFNA(VLOOKUP(V15,[1]control_de_carga!$C:$I,7,0),VLOOKUP(X15,[1]control_de_carga!$C:$I,7,0)),"")</f>
        <v/>
      </c>
    </row>
    <row r="16" spans="1:30" ht="15.75" thickBot="1" x14ac:dyDescent="0.3">
      <c r="A16" s="41" t="str">
        <f>IF(B16&lt;&gt;"",IFERROR(_xlfn.IFNA(IF(OR(VLOOKUP(B16,[1]control_de_carga!$A:$I,9,0)="HABILITADO_RUTEO",VLOOKUP(B16,[1]control_de_carga!$A:$I,9,0)="COORDINADO"),"☑️","🗑️"),IF(VLOOKUP(D16,[1]control_de_carga!$A:$I,9,0)="HABILITADO_RUTEO","☑️","🗑️")),"⚠️"),"")</f>
        <v/>
      </c>
      <c r="B16" s="59"/>
      <c r="C16" s="2" t="str">
        <f>IF(B16&lt;&gt;"",_xlfn.IFNA(IF(SEARCH(B16,VLOOKUP(B16,[1]control_de_carga!$C:$C,1,0)),"OK",""),IF(SEARCH(D16,VLOOKUP(D16,[1]control_de_carga!$C:$C,1,0)),"OK","")),"")</f>
        <v/>
      </c>
      <c r="D16" s="33" t="str">
        <f t="shared" si="0"/>
        <v/>
      </c>
      <c r="E16" s="16" t="str">
        <f>IF(F16&lt;&gt;"",IFERROR(_xlfn.IFNA(IF(OR(VLOOKUP(F16,[1]control_de_carga!$A:$I,9,0)="HABILITADO_RUTEO",VLOOKUP(F16,[1]control_de_carga!$A:$I,9,0)="COORDINADO"),"☑️","🗑️"),IF(VLOOKUP(H16,[1]control_de_carga!$A:$I,9,0)="HABILITADO_RUTEO","☑️","🗑️")),"⚠️"),"")</f>
        <v/>
      </c>
      <c r="F16" s="59"/>
      <c r="G16" s="2" t="str">
        <f>IF(F16&lt;&gt;"",_xlfn.IFNA(IF(SEARCH(F16,VLOOKUP(F16,[1]control_de_carga!$C:$C,1,0)),"OK",""),IF(SEARCH(H16,VLOOKUP(H16,[1]control_de_carga!$C:$C,1,0)),"OK","")),"")</f>
        <v/>
      </c>
      <c r="H16" s="33" t="str">
        <f t="shared" si="1"/>
        <v/>
      </c>
      <c r="I16" s="53" t="str">
        <f>IF(J16&lt;&gt;"",IFERROR(_xlfn.IFNA(IF(OR(VLOOKUP(J16,[1]control_de_carga!$A:$I,9,0)="HABILITADO_RUTEO",VLOOKUP(J16,[1]control_de_carga!$A:$I,9,0)="COORDINADO"),"☑️","🗑️"),IF(VLOOKUP(L16,[1]control_de_carga!$A:$I,9,0)="HABILITADO_RUTEO","☑️","🗑️")),"⚠️"),"")</f>
        <v/>
      </c>
      <c r="J16" s="59"/>
      <c r="K16" s="1" t="str">
        <f>IF(J16&lt;&gt;"",_xlfn.IFNA(IF(SEARCH(J16,VLOOKUP(J16,[1]control_de_carga!$C:$C,1,0)),"OK",""),IF(SEARCH(L16,VLOOKUP(L16,[1]control_de_carga!$C:$C,1,0)),"OK","")),"")</f>
        <v/>
      </c>
      <c r="L16" s="33" t="str">
        <f t="shared" si="2"/>
        <v/>
      </c>
      <c r="M16" s="54" t="str">
        <f>IF(N16&lt;&gt;"",IFERROR(_xlfn.IFNA(IF(OR(VLOOKUP(N16,[1]control_de_carga!$A:$I,9,0)="HABILITADO_RUTEO",VLOOKUP(N16,[1]control_de_carga!$A:$I,9,0)="COORDINADO"),"☑️","🗑️"),IF(VLOOKUP(P16,[1]control_de_carga!$A:$I,9,0)="HABILITADO_RUTEO","☑️","🗑️")),"⚠️"),"")</f>
        <v/>
      </c>
      <c r="N16" s="59"/>
      <c r="O16" s="1" t="str">
        <f>IF(N16&lt;&gt;"",_xlfn.IFNA(IF(SEARCH(N16,VLOOKUP(N16,[1]control_de_carga!$C:$C,1,0)),"OK",""),IF(SEARCH(P16,VLOOKUP(P16,[1]control_de_carga!$C:$C,1,0)),"OK","")),"")</f>
        <v/>
      </c>
      <c r="P16" s="33" t="str">
        <f t="shared" si="3"/>
        <v/>
      </c>
      <c r="Q16" s="55" t="str">
        <f>IF(R16&lt;&gt;"",IFERROR(_xlfn.IFNA(IF(OR(VLOOKUP(R16,[1]control_de_carga!$A:$I,9,0)="HABILITADO_RUTEO",VLOOKUP(R16,[1]control_de_carga!$A:$I,9,0)="COORDINADO"),"☑️","🗑️"),IF(VLOOKUP(T16,[1]control_de_carga!$A:$I,9,0)="HABILITADO_RUTEO","☑️","🗑️")),"⚠️"),"")</f>
        <v/>
      </c>
      <c r="R16" s="59"/>
      <c r="S16" s="18" t="str">
        <f>IF(R16&lt;&gt;"",_xlfn.IFNA(IF(SEARCH(R16,VLOOKUP(R16,[1]control_de_carga!$C:$C,1,0)),"OK",""),IF(SEARCH(T16,VLOOKUP(T16,[1]control_de_carga!$C:$C,1,0)),"OK","")),"")</f>
        <v/>
      </c>
      <c r="T16" s="35" t="str">
        <f t="shared" si="4"/>
        <v/>
      </c>
      <c r="U16" s="56" t="str">
        <f>IF(V16&lt;&gt;"",IFERROR(_xlfn.IFNA(IF(OR(VLOOKUP(V16,[1]control_de_carga!$A:$I,9,0)="HABILITADO_RUTEO",VLOOKUP(V16,[1]control_de_carga!$A:$I,9,0)="COORDINADO"),"☑️","🗑️"),IF(VLOOKUP(X16,[1]control_de_carga!$A:$I,9,0)="HABILITADO_RUTEO","☑️","🗑️")),"⚠️"),"")</f>
        <v/>
      </c>
      <c r="V16" s="20"/>
      <c r="W16" s="18" t="str">
        <f>IF(V16&lt;&gt;"",_xlfn.IFNA(IF(SEARCH(V16,VLOOKUP(V16,[1]control_de_carga!$C:$C,1,0)),"OK",""),IF(SEARCH(X16,VLOOKUP(X16,[1]control_de_carga!$C:$C,1,0)),"OK","")),"")</f>
        <v/>
      </c>
      <c r="X16" s="35" t="str">
        <f t="shared" si="5"/>
        <v/>
      </c>
      <c r="Y16" s="22" t="str">
        <f>IFERROR(_xlfn.IFNA(VLOOKUP(B16,[1]control_de_carga!$C:$I,7,0),VLOOKUP(D16,[1]control_de_carga!$C:$I,7,0)),"")</f>
        <v/>
      </c>
      <c r="Z16" s="24" t="str">
        <f>IFERROR(_xlfn.IFNA(VLOOKUP(F16,[1]control_de_carga!$C:$I,7,0),VLOOKUP(H16,[1]control_de_carga!$C:$I,7,0)),"")</f>
        <v/>
      </c>
      <c r="AA16" s="109" t="str">
        <f>IFERROR(_xlfn.IFNA(VLOOKUP(J16,[1]control_de_carga!$C:$I,7,0),VLOOKUP(L16,[1]control_de_carga!$C:$I,7,0)),"")</f>
        <v/>
      </c>
      <c r="AB16" s="10" t="str">
        <f>IFERROR(_xlfn.IFNA(VLOOKUP(N16,[1]control_de_carga!$C:$I,7,0),VLOOKUP(P16,[1]control_de_carga!$C:$I,7,0)),"")</f>
        <v/>
      </c>
      <c r="AC16" s="11" t="str">
        <f>IFERROR(_xlfn.IFNA(VLOOKUP(R16,[1]control_de_carga!$C:$I,7,0),VLOOKUP(T16,[1]control_de_carga!$C:$I,7,0)),"")</f>
        <v/>
      </c>
      <c r="AD16" s="19" t="str">
        <f>IFERROR(_xlfn.IFNA(VLOOKUP(V16,[1]control_de_carga!$C:$I,7,0),VLOOKUP(X16,[1]control_de_carga!$C:$I,7,0)),"")</f>
        <v/>
      </c>
    </row>
    <row r="17" spans="1:30" ht="15.75" thickBot="1" x14ac:dyDescent="0.3">
      <c r="A17" s="41" t="str">
        <f>IF(B17&lt;&gt;"",IFERROR(_xlfn.IFNA(IF(OR(VLOOKUP(B17,[1]control_de_carga!$A:$I,9,0)="HABILITADO_RUTEO",VLOOKUP(B17,[1]control_de_carga!$A:$I,9,0)="COORDINADO"),"☑️","🗑️"),IF(VLOOKUP(D17,[1]control_de_carga!$A:$I,9,0)="HABILITADO_RUTEO","☑️","🗑️")),"⚠️"),"")</f>
        <v/>
      </c>
      <c r="B17" s="59"/>
      <c r="C17" s="2" t="str">
        <f>IF(B17&lt;&gt;"",_xlfn.IFNA(IF(SEARCH(B17,VLOOKUP(B17,[1]control_de_carga!$C:$C,1,0)),"OK",""),IF(SEARCH(D17,VLOOKUP(D17,[1]control_de_carga!$C:$C,1,0)),"OK","")),"")</f>
        <v/>
      </c>
      <c r="D17" s="33" t="str">
        <f t="shared" si="0"/>
        <v/>
      </c>
      <c r="E17" s="16" t="str">
        <f>IF(F17&lt;&gt;"",IFERROR(_xlfn.IFNA(IF(OR(VLOOKUP(F17,[1]control_de_carga!$A:$I,9,0)="HABILITADO_RUTEO",VLOOKUP(F17,[1]control_de_carga!$A:$I,9,0)="COORDINADO"),"☑️","🗑️"),IF(VLOOKUP(H17,[1]control_de_carga!$A:$I,9,0)="HABILITADO_RUTEO","☑️","🗑️")),"⚠️"),"")</f>
        <v/>
      </c>
      <c r="F17" s="59"/>
      <c r="G17" s="2" t="str">
        <f>IF(F17&lt;&gt;"",_xlfn.IFNA(IF(SEARCH(F17,VLOOKUP(F17,[1]control_de_carga!$C:$C,1,0)),"OK",""),IF(SEARCH(H17,VLOOKUP(H17,[1]control_de_carga!$C:$C,1,0)),"OK","")),"")</f>
        <v/>
      </c>
      <c r="H17" s="33" t="str">
        <f t="shared" si="1"/>
        <v/>
      </c>
      <c r="I17" s="53" t="str">
        <f>IF(J17&lt;&gt;"",IFERROR(_xlfn.IFNA(IF(OR(VLOOKUP(J17,[1]control_de_carga!$A:$I,9,0)="HABILITADO_RUTEO",VLOOKUP(J17,[1]control_de_carga!$A:$I,9,0)="COORDINADO"),"☑️","🗑️"),IF(VLOOKUP(L17,[1]control_de_carga!$A:$I,9,0)="HABILITADO_RUTEO","☑️","🗑️")),"⚠️"),"")</f>
        <v/>
      </c>
      <c r="J17" s="59"/>
      <c r="K17" s="1" t="str">
        <f>IF(J17&lt;&gt;"",_xlfn.IFNA(IF(SEARCH(J17,VLOOKUP(J17,[1]control_de_carga!$C:$C,1,0)),"OK",""),IF(SEARCH(L17,VLOOKUP(L17,[1]control_de_carga!$C:$C,1,0)),"OK","")),"")</f>
        <v/>
      </c>
      <c r="L17" s="33" t="str">
        <f t="shared" si="2"/>
        <v/>
      </c>
      <c r="M17" s="54" t="str">
        <f>IF(N17&lt;&gt;"",IFERROR(_xlfn.IFNA(IF(OR(VLOOKUP(N17,[1]control_de_carga!$A:$I,9,0)="HABILITADO_RUTEO",VLOOKUP(N17,[1]control_de_carga!$A:$I,9,0)="COORDINADO"),"☑️","🗑️"),IF(VLOOKUP(P17,[1]control_de_carga!$A:$I,9,0)="HABILITADO_RUTEO","☑️","🗑️")),"⚠️"),"")</f>
        <v/>
      </c>
      <c r="N17" s="59"/>
      <c r="O17" s="1" t="str">
        <f>IF(N17&lt;&gt;"",_xlfn.IFNA(IF(SEARCH(N17,VLOOKUP(N17,[1]control_de_carga!$C:$C,1,0)),"OK",""),IF(SEARCH(P17,VLOOKUP(P17,[1]control_de_carga!$C:$C,1,0)),"OK","")),"")</f>
        <v/>
      </c>
      <c r="P17" s="33" t="str">
        <f t="shared" si="3"/>
        <v/>
      </c>
      <c r="Q17" s="55" t="str">
        <f>IF(R17&lt;&gt;"",IFERROR(_xlfn.IFNA(IF(OR(VLOOKUP(R17,[1]control_de_carga!$A:$I,9,0)="HABILITADO_RUTEO",VLOOKUP(R17,[1]control_de_carga!$A:$I,9,0)="COORDINADO"),"☑️","🗑️"),IF(VLOOKUP(T17,[1]control_de_carga!$A:$I,9,0)="HABILITADO_RUTEO","☑️","🗑️")),"⚠️"),"")</f>
        <v/>
      </c>
      <c r="R17" s="59"/>
      <c r="S17" s="18" t="str">
        <f>IF(R17&lt;&gt;"",_xlfn.IFNA(IF(SEARCH(R17,VLOOKUP(R17,[1]control_de_carga!$C:$C,1,0)),"OK",""),IF(SEARCH(T17,VLOOKUP(T17,[1]control_de_carga!$C:$C,1,0)),"OK","")),"")</f>
        <v/>
      </c>
      <c r="T17" s="35" t="str">
        <f t="shared" si="4"/>
        <v/>
      </c>
      <c r="U17" s="56" t="str">
        <f>IF(V17&lt;&gt;"",IFERROR(_xlfn.IFNA(IF(OR(VLOOKUP(V17,[1]control_de_carga!$A:$I,9,0)="HABILITADO_RUTEO",VLOOKUP(V17,[1]control_de_carga!$A:$I,9,0)="COORDINADO"),"☑️","🗑️"),IF(VLOOKUP(X17,[1]control_de_carga!$A:$I,9,0)="HABILITADO_RUTEO","☑️","🗑️")),"⚠️"),"")</f>
        <v/>
      </c>
      <c r="V17" s="20"/>
      <c r="W17" s="18" t="str">
        <f>IF(V17&lt;&gt;"",_xlfn.IFNA(IF(SEARCH(V17,VLOOKUP(V17,[1]control_de_carga!$C:$C,1,0)),"OK",""),IF(SEARCH(X17,VLOOKUP(X17,[1]control_de_carga!$C:$C,1,0)),"OK","")),"")</f>
        <v/>
      </c>
      <c r="X17" s="35" t="str">
        <f t="shared" si="5"/>
        <v/>
      </c>
      <c r="Y17" s="22" t="str">
        <f>IFERROR(_xlfn.IFNA(VLOOKUP(B17,[1]control_de_carga!$C:$I,7,0),VLOOKUP(D17,[1]control_de_carga!$C:$I,7,0)),"")</f>
        <v/>
      </c>
      <c r="Z17" s="24" t="str">
        <f>IFERROR(_xlfn.IFNA(VLOOKUP(F17,[1]control_de_carga!$C:$I,7,0),VLOOKUP(H17,[1]control_de_carga!$C:$I,7,0)),"")</f>
        <v/>
      </c>
      <c r="AA17" s="109" t="str">
        <f>IFERROR(_xlfn.IFNA(VLOOKUP(J17,[1]control_de_carga!$C:$I,7,0),VLOOKUP(L17,[1]control_de_carga!$C:$I,7,0)),"")</f>
        <v/>
      </c>
      <c r="AB17" s="10" t="str">
        <f>IFERROR(_xlfn.IFNA(VLOOKUP(N17,[1]control_de_carga!$C:$I,7,0),VLOOKUP(P17,[1]control_de_carga!$C:$I,7,0)),"")</f>
        <v/>
      </c>
      <c r="AC17" s="11" t="str">
        <f>IFERROR(_xlfn.IFNA(VLOOKUP(R17,[1]control_de_carga!$C:$I,7,0),VLOOKUP(T17,[1]control_de_carga!$C:$I,7,0)),"")</f>
        <v/>
      </c>
      <c r="AD17" s="19" t="str">
        <f>IFERROR(_xlfn.IFNA(VLOOKUP(V17,[1]control_de_carga!$C:$I,7,0),VLOOKUP(X17,[1]control_de_carga!$C:$I,7,0)),"")</f>
        <v/>
      </c>
    </row>
    <row r="18" spans="1:30" ht="15.75" thickBot="1" x14ac:dyDescent="0.3">
      <c r="A18" s="41" t="str">
        <f>IF(B18&lt;&gt;"",IFERROR(_xlfn.IFNA(IF(OR(VLOOKUP(B18,[1]control_de_carga!$A:$I,9,0)="HABILITADO_RUTEO",VLOOKUP(B18,[1]control_de_carga!$A:$I,9,0)="COORDINADO"),"☑️","🗑️"),IF(VLOOKUP(D18,[1]control_de_carga!$A:$I,9,0)="HABILITADO_RUTEO","☑️","🗑️")),"⚠️"),"")</f>
        <v/>
      </c>
      <c r="B18" s="59"/>
      <c r="C18" s="2" t="str">
        <f>IF(B18&lt;&gt;"",_xlfn.IFNA(IF(SEARCH(B18,VLOOKUP(B18,[1]control_de_carga!$C:$C,1,0)),"OK",""),IF(SEARCH(D18,VLOOKUP(D18,[1]control_de_carga!$C:$C,1,0)),"OK","")),"")</f>
        <v/>
      </c>
      <c r="D18" s="33" t="str">
        <f t="shared" si="0"/>
        <v/>
      </c>
      <c r="E18" s="16" t="str">
        <f>IF(F18&lt;&gt;"",IFERROR(_xlfn.IFNA(IF(OR(VLOOKUP(F18,[1]control_de_carga!$A:$I,9,0)="HABILITADO_RUTEO",VLOOKUP(F18,[1]control_de_carga!$A:$I,9,0)="COORDINADO"),"☑️","🗑️"),IF(VLOOKUP(H18,[1]control_de_carga!$A:$I,9,0)="HABILITADO_RUTEO","☑️","🗑️")),"⚠️"),"")</f>
        <v/>
      </c>
      <c r="F18" s="59"/>
      <c r="G18" s="2" t="str">
        <f>IF(F18&lt;&gt;"",_xlfn.IFNA(IF(SEARCH(F18,VLOOKUP(F18,[1]control_de_carga!$C:$C,1,0)),"OK",""),IF(SEARCH(H18,VLOOKUP(H18,[1]control_de_carga!$C:$C,1,0)),"OK","")),"")</f>
        <v/>
      </c>
      <c r="H18" s="33" t="str">
        <f t="shared" si="1"/>
        <v/>
      </c>
      <c r="I18" s="53" t="str">
        <f>IF(J18&lt;&gt;"",IFERROR(_xlfn.IFNA(IF(OR(VLOOKUP(J18,[1]control_de_carga!$A:$I,9,0)="HABILITADO_RUTEO",VLOOKUP(J18,[1]control_de_carga!$A:$I,9,0)="COORDINADO"),"☑️","🗑️"),IF(VLOOKUP(L18,[1]control_de_carga!$A:$I,9,0)="HABILITADO_RUTEO","☑️","🗑️")),"⚠️"),"")</f>
        <v/>
      </c>
      <c r="J18" s="59"/>
      <c r="K18" s="1" t="str">
        <f>IF(J18&lt;&gt;"",_xlfn.IFNA(IF(SEARCH(J18,VLOOKUP(J18,[1]control_de_carga!$C:$C,1,0)),"OK",""),IF(SEARCH(L18,VLOOKUP(L18,[1]control_de_carga!$C:$C,1,0)),"OK","")),"")</f>
        <v/>
      </c>
      <c r="L18" s="33" t="str">
        <f t="shared" si="2"/>
        <v/>
      </c>
      <c r="M18" s="54" t="str">
        <f>IF(N18&lt;&gt;"",IFERROR(_xlfn.IFNA(IF(OR(VLOOKUP(N18,[1]control_de_carga!$A:$I,9,0)="HABILITADO_RUTEO",VLOOKUP(N18,[1]control_de_carga!$A:$I,9,0)="COORDINADO"),"☑️","🗑️"),IF(VLOOKUP(P18,[1]control_de_carga!$A:$I,9,0)="HABILITADO_RUTEO","☑️","🗑️")),"⚠️"),"")</f>
        <v/>
      </c>
      <c r="N18" s="59"/>
      <c r="O18" s="1" t="str">
        <f>IF(N18&lt;&gt;"",_xlfn.IFNA(IF(SEARCH(N18,VLOOKUP(N18,[1]control_de_carga!$C:$C,1,0)),"OK",""),IF(SEARCH(P18,VLOOKUP(P18,[1]control_de_carga!$C:$C,1,0)),"OK","")),"")</f>
        <v/>
      </c>
      <c r="P18" s="33" t="str">
        <f t="shared" si="3"/>
        <v/>
      </c>
      <c r="Q18" s="55" t="str">
        <f>IF(R18&lt;&gt;"",IFERROR(_xlfn.IFNA(IF(OR(VLOOKUP(R18,[1]control_de_carga!$A:$I,9,0)="HABILITADO_RUTEO",VLOOKUP(R18,[1]control_de_carga!$A:$I,9,0)="COORDINADO"),"☑️","🗑️"),IF(VLOOKUP(T18,[1]control_de_carga!$A:$I,9,0)="HABILITADO_RUTEO","☑️","🗑️")),"⚠️"),"")</f>
        <v/>
      </c>
      <c r="R18" s="59"/>
      <c r="S18" s="18" t="str">
        <f>IF(R18&lt;&gt;"",_xlfn.IFNA(IF(SEARCH(R18,VLOOKUP(R18,[1]control_de_carga!$C:$C,1,0)),"OK",""),IF(SEARCH(T18,VLOOKUP(T18,[1]control_de_carga!$C:$C,1,0)),"OK","")),"")</f>
        <v/>
      </c>
      <c r="T18" s="35" t="str">
        <f t="shared" si="4"/>
        <v/>
      </c>
      <c r="U18" s="56" t="str">
        <f>IF(V18&lt;&gt;"",IFERROR(_xlfn.IFNA(IF(OR(VLOOKUP(V18,[1]control_de_carga!$A:$I,9,0)="HABILITADO_RUTEO",VLOOKUP(V18,[1]control_de_carga!$A:$I,9,0)="COORDINADO"),"☑️","🗑️"),IF(VLOOKUP(X18,[1]control_de_carga!$A:$I,9,0)="HABILITADO_RUTEO","☑️","🗑️")),"⚠️"),"")</f>
        <v/>
      </c>
      <c r="V18" s="30"/>
      <c r="W18" s="18" t="str">
        <f>IF(V18&lt;&gt;"",_xlfn.IFNA(IF(SEARCH(V18,VLOOKUP(V18,[1]control_de_carga!$C:$C,1,0)),"OK",""),IF(SEARCH(X18,VLOOKUP(X18,[1]control_de_carga!$C:$C,1,0)),"OK","")),"")</f>
        <v/>
      </c>
      <c r="X18" s="35" t="str">
        <f t="shared" si="5"/>
        <v/>
      </c>
      <c r="Y18" s="22" t="str">
        <f>IFERROR(_xlfn.IFNA(VLOOKUP(B18,[1]control_de_carga!$C:$I,7,0),VLOOKUP(D18,[1]control_de_carga!$C:$I,7,0)),"")</f>
        <v/>
      </c>
      <c r="Z18" s="24" t="str">
        <f>IFERROR(_xlfn.IFNA(VLOOKUP(F18,[1]control_de_carga!$C:$I,7,0),VLOOKUP(H18,[1]control_de_carga!$C:$I,7,0)),"")</f>
        <v/>
      </c>
      <c r="AA18" s="109" t="str">
        <f>IFERROR(_xlfn.IFNA(VLOOKUP(J18,[1]control_de_carga!$C:$I,7,0),VLOOKUP(L18,[1]control_de_carga!$C:$I,7,0)),"")</f>
        <v/>
      </c>
      <c r="AB18" s="10" t="str">
        <f>IFERROR(_xlfn.IFNA(VLOOKUP(N18,[1]control_de_carga!$C:$I,7,0),VLOOKUP(P18,[1]control_de_carga!$C:$I,7,0)),"")</f>
        <v/>
      </c>
      <c r="AC18" s="11" t="str">
        <f>IFERROR(_xlfn.IFNA(VLOOKUP(R18,[1]control_de_carga!$C:$I,7,0),VLOOKUP(T18,[1]control_de_carga!$C:$I,7,0)),"")</f>
        <v/>
      </c>
      <c r="AD18" s="19" t="str">
        <f>IFERROR(_xlfn.IFNA(VLOOKUP(V18,[1]control_de_carga!$C:$I,7,0),VLOOKUP(X18,[1]control_de_carga!$C:$I,7,0)),"")</f>
        <v/>
      </c>
    </row>
    <row r="19" spans="1:30" ht="15.75" thickBot="1" x14ac:dyDescent="0.3">
      <c r="A19" s="41" t="str">
        <f>IF(B19&lt;&gt;"",IFERROR(_xlfn.IFNA(IF(OR(VLOOKUP(B19,[1]control_de_carga!$A:$I,9,0)="HABILITADO_RUTEO",VLOOKUP(B19,[1]control_de_carga!$A:$I,9,0)="COORDINADO"),"☑️","🗑️"),IF(VLOOKUP(D19,[1]control_de_carga!$A:$I,9,0)="HABILITADO_RUTEO","☑️","🗑️")),"⚠️"),"")</f>
        <v/>
      </c>
      <c r="B19" s="59"/>
      <c r="C19" s="2" t="str">
        <f>IF(B19&lt;&gt;"",_xlfn.IFNA(IF(SEARCH(B19,VLOOKUP(B19,[1]control_de_carga!$C:$C,1,0)),"OK",""),IF(SEARCH(D19,VLOOKUP(D19,[1]control_de_carga!$C:$C,1,0)),"OK","")),"")</f>
        <v/>
      </c>
      <c r="D19" s="33" t="str">
        <f t="shared" si="0"/>
        <v/>
      </c>
      <c r="E19" s="16" t="str">
        <f>IF(F19&lt;&gt;"",IFERROR(_xlfn.IFNA(IF(OR(VLOOKUP(F19,[1]control_de_carga!$A:$I,9,0)="HABILITADO_RUTEO",VLOOKUP(F19,[1]control_de_carga!$A:$I,9,0)="COORDINADO"),"☑️","🗑️"),IF(VLOOKUP(H19,[1]control_de_carga!$A:$I,9,0)="HABILITADO_RUTEO","☑️","🗑️")),"⚠️"),"")</f>
        <v/>
      </c>
      <c r="F19" s="59"/>
      <c r="G19" s="2" t="str">
        <f>IF(F19&lt;&gt;"",_xlfn.IFNA(IF(SEARCH(F19,VLOOKUP(F19,[1]control_de_carga!$C:$C,1,0)),"OK",""),IF(SEARCH(H19,VLOOKUP(H19,[1]control_de_carga!$C:$C,1,0)),"OK","")),"")</f>
        <v/>
      </c>
      <c r="H19" s="33" t="str">
        <f t="shared" si="1"/>
        <v/>
      </c>
      <c r="I19" s="53" t="str">
        <f>IF(J19&lt;&gt;"",IFERROR(_xlfn.IFNA(IF(OR(VLOOKUP(J19,[1]control_de_carga!$A:$I,9,0)="HABILITADO_RUTEO",VLOOKUP(J19,[1]control_de_carga!$A:$I,9,0)="COORDINADO"),"☑️","🗑️"),IF(VLOOKUP(L19,[1]control_de_carga!$A:$I,9,0)="HABILITADO_RUTEO","☑️","🗑️")),"⚠️"),"")</f>
        <v/>
      </c>
      <c r="J19" s="59"/>
      <c r="K19" s="1" t="str">
        <f>IF(J19&lt;&gt;"",_xlfn.IFNA(IF(SEARCH(J19,VLOOKUP(J19,[1]control_de_carga!$C:$C,1,0)),"OK",""),IF(SEARCH(L19,VLOOKUP(L19,[1]control_de_carga!$C:$C,1,0)),"OK","")),"")</f>
        <v/>
      </c>
      <c r="L19" s="33" t="str">
        <f t="shared" si="2"/>
        <v/>
      </c>
      <c r="M19" s="54" t="str">
        <f>IF(N19&lt;&gt;"",IFERROR(_xlfn.IFNA(IF(OR(VLOOKUP(N19,[1]control_de_carga!$A:$I,9,0)="HABILITADO_RUTEO",VLOOKUP(N19,[1]control_de_carga!$A:$I,9,0)="COORDINADO"),"☑️","🗑️"),IF(VLOOKUP(P19,[1]control_de_carga!$A:$I,9,0)="HABILITADO_RUTEO","☑️","🗑️")),"⚠️"),"")</f>
        <v/>
      </c>
      <c r="N19" s="59"/>
      <c r="O19" s="1" t="str">
        <f>IF(N19&lt;&gt;"",_xlfn.IFNA(IF(SEARCH(N19,VLOOKUP(N19,[1]control_de_carga!$C:$C,1,0)),"OK",""),IF(SEARCH(P19,VLOOKUP(P19,[1]control_de_carga!$C:$C,1,0)),"OK","")),"")</f>
        <v/>
      </c>
      <c r="P19" s="33" t="str">
        <f t="shared" si="3"/>
        <v/>
      </c>
      <c r="Q19" s="55" t="str">
        <f>IF(R19&lt;&gt;"",IFERROR(_xlfn.IFNA(IF(OR(VLOOKUP(R19,[1]control_de_carga!$A:$I,9,0)="HABILITADO_RUTEO",VLOOKUP(R19,[1]control_de_carga!$A:$I,9,0)="COORDINADO"),"☑️","🗑️"),IF(VLOOKUP(T19,[1]control_de_carga!$A:$I,9,0)="HABILITADO_RUTEO","☑️","🗑️")),"⚠️"),"")</f>
        <v/>
      </c>
      <c r="R19" s="59"/>
      <c r="S19" s="18" t="str">
        <f>IF(R19&lt;&gt;"",_xlfn.IFNA(IF(SEARCH(R19,VLOOKUP(R19,[1]control_de_carga!$C:$C,1,0)),"OK",""),IF(SEARCH(T19,VLOOKUP(T19,[1]control_de_carga!$C:$C,1,0)),"OK","")),"")</f>
        <v/>
      </c>
      <c r="T19" s="35" t="str">
        <f t="shared" si="4"/>
        <v/>
      </c>
      <c r="U19" s="56" t="str">
        <f>IF(V19&lt;&gt;"",IFERROR(_xlfn.IFNA(IF(OR(VLOOKUP(V19,[1]control_de_carga!$A:$I,9,0)="HABILITADO_RUTEO",VLOOKUP(V19,[1]control_de_carga!$A:$I,9,0)="COORDINADO"),"☑️","🗑️"),IF(VLOOKUP(X19,[1]control_de_carga!$A:$I,9,0)="HABILITADO_RUTEO","☑️","🗑️")),"⚠️"),"")</f>
        <v/>
      </c>
      <c r="V19" s="20"/>
      <c r="W19" s="18" t="str">
        <f>IF(V19&lt;&gt;"",_xlfn.IFNA(IF(SEARCH(V19,VLOOKUP(V19,[1]control_de_carga!$C:$C,1,0)),"OK",""),IF(SEARCH(X19,VLOOKUP(X19,[1]control_de_carga!$C:$C,1,0)),"OK","")),"")</f>
        <v/>
      </c>
      <c r="X19" s="35" t="str">
        <f t="shared" si="5"/>
        <v/>
      </c>
      <c r="Y19" s="22" t="str">
        <f>IFERROR(_xlfn.IFNA(VLOOKUP(B19,[1]control_de_carga!$C:$I,7,0),VLOOKUP(D19,[1]control_de_carga!$C:$I,7,0)),"")</f>
        <v/>
      </c>
      <c r="Z19" s="24" t="str">
        <f>IFERROR(_xlfn.IFNA(VLOOKUP(F19,[1]control_de_carga!$C:$I,7,0),VLOOKUP(H19,[1]control_de_carga!$C:$I,7,0)),"")</f>
        <v/>
      </c>
      <c r="AA19" s="109" t="str">
        <f>IFERROR(_xlfn.IFNA(VLOOKUP(J19,[1]control_de_carga!$C:$I,7,0),VLOOKUP(L19,[1]control_de_carga!$C:$I,7,0)),"")</f>
        <v/>
      </c>
      <c r="AB19" s="10" t="str">
        <f>IFERROR(_xlfn.IFNA(VLOOKUP(N19,[1]control_de_carga!$C:$I,7,0),VLOOKUP(P19,[1]control_de_carga!$C:$I,7,0)),"")</f>
        <v/>
      </c>
      <c r="AC19" s="11" t="str">
        <f>IFERROR(_xlfn.IFNA(VLOOKUP(R19,[1]control_de_carga!$C:$I,7,0),VLOOKUP(T19,[1]control_de_carga!$C:$I,7,0)),"")</f>
        <v/>
      </c>
      <c r="AD19" s="19" t="str">
        <f>IFERROR(_xlfn.IFNA(VLOOKUP(V19,[1]control_de_carga!$C:$I,7,0),VLOOKUP(X19,[1]control_de_carga!$C:$I,7,0)),"")</f>
        <v/>
      </c>
    </row>
    <row r="20" spans="1:30" ht="15.75" thickBot="1" x14ac:dyDescent="0.3">
      <c r="A20" s="41" t="str">
        <f>IF(B20&lt;&gt;"",IFERROR(_xlfn.IFNA(IF(OR(VLOOKUP(B20,[1]control_de_carga!$A:$I,9,0)="HABILITADO_RUTEO",VLOOKUP(B20,[1]control_de_carga!$A:$I,9,0)="COORDINADO"),"☑️","🗑️"),IF(VLOOKUP(D20,[1]control_de_carga!$A:$I,9,0)="HABILITADO_RUTEO","☑️","🗑️")),"⚠️"),"")</f>
        <v/>
      </c>
      <c r="B20" s="59"/>
      <c r="C20" s="2" t="str">
        <f>IF(B20&lt;&gt;"",_xlfn.IFNA(IF(SEARCH(B20,VLOOKUP(B20,[1]control_de_carga!$C:$C,1,0)),"OK",""),IF(SEARCH(D20,VLOOKUP(D20,[1]control_de_carga!$C:$C,1,0)),"OK","")),"")</f>
        <v/>
      </c>
      <c r="D20" s="33" t="str">
        <f t="shared" si="0"/>
        <v/>
      </c>
      <c r="E20" s="16" t="str">
        <f>IF(F20&lt;&gt;"",IFERROR(_xlfn.IFNA(IF(OR(VLOOKUP(F20,[1]control_de_carga!$A:$I,9,0)="HABILITADO_RUTEO",VLOOKUP(F20,[1]control_de_carga!$A:$I,9,0)="COORDINADO"),"☑️","🗑️"),IF(VLOOKUP(H20,[1]control_de_carga!$A:$I,9,0)="HABILITADO_RUTEO","☑️","🗑️")),"⚠️"),"")</f>
        <v/>
      </c>
      <c r="F20" s="59"/>
      <c r="G20" s="2" t="str">
        <f>IF(F20&lt;&gt;"",_xlfn.IFNA(IF(SEARCH(F20,VLOOKUP(F20,[1]control_de_carga!$C:$C,1,0)),"OK",""),IF(SEARCH(H20,VLOOKUP(H20,[1]control_de_carga!$C:$C,1,0)),"OK","")),"")</f>
        <v/>
      </c>
      <c r="H20" s="33" t="str">
        <f t="shared" si="1"/>
        <v/>
      </c>
      <c r="I20" s="53" t="str">
        <f>IF(J20&lt;&gt;"",IFERROR(_xlfn.IFNA(IF(OR(VLOOKUP(J20,[1]control_de_carga!$A:$I,9,0)="HABILITADO_RUTEO",VLOOKUP(J20,[1]control_de_carga!$A:$I,9,0)="COORDINADO"),"☑️","🗑️"),IF(VLOOKUP(L20,[1]control_de_carga!$A:$I,9,0)="HABILITADO_RUTEO","☑️","🗑️")),"⚠️"),"")</f>
        <v/>
      </c>
      <c r="J20" s="59"/>
      <c r="K20" s="1" t="str">
        <f>IF(J20&lt;&gt;"",_xlfn.IFNA(IF(SEARCH(J20,VLOOKUP(J20,[1]control_de_carga!$C:$C,1,0)),"OK",""),IF(SEARCH(L20,VLOOKUP(L20,[1]control_de_carga!$C:$C,1,0)),"OK","")),"")</f>
        <v/>
      </c>
      <c r="L20" s="33" t="str">
        <f t="shared" si="2"/>
        <v/>
      </c>
      <c r="M20" s="54" t="str">
        <f>IF(N20&lt;&gt;"",IFERROR(_xlfn.IFNA(IF(OR(VLOOKUP(N20,[1]control_de_carga!$A:$I,9,0)="HABILITADO_RUTEO",VLOOKUP(N20,[1]control_de_carga!$A:$I,9,0)="COORDINADO"),"☑️","🗑️"),IF(VLOOKUP(P20,[1]control_de_carga!$A:$I,9,0)="HABILITADO_RUTEO","☑️","🗑️")),"⚠️"),"")</f>
        <v/>
      </c>
      <c r="N20" s="59"/>
      <c r="O20" s="1" t="str">
        <f>IF(N20&lt;&gt;"",_xlfn.IFNA(IF(SEARCH(N20,VLOOKUP(N20,[1]control_de_carga!$C:$C,1,0)),"OK",""),IF(SEARCH(P20,VLOOKUP(P20,[1]control_de_carga!$C:$C,1,0)),"OK","")),"")</f>
        <v/>
      </c>
      <c r="P20" s="33" t="str">
        <f t="shared" si="3"/>
        <v/>
      </c>
      <c r="Q20" s="55" t="str">
        <f>IF(R20&lt;&gt;"",IFERROR(_xlfn.IFNA(IF(OR(VLOOKUP(R20,[1]control_de_carga!$A:$I,9,0)="HABILITADO_RUTEO",VLOOKUP(R20,[1]control_de_carga!$A:$I,9,0)="COORDINADO"),"☑️","🗑️"),IF(VLOOKUP(T20,[1]control_de_carga!$A:$I,9,0)="HABILITADO_RUTEO","☑️","🗑️")),"⚠️"),"")</f>
        <v/>
      </c>
      <c r="R20" s="59"/>
      <c r="S20" s="18" t="str">
        <f>IF(R20&lt;&gt;"",_xlfn.IFNA(IF(SEARCH(R20,VLOOKUP(R20,[1]control_de_carga!$C:$C,1,0)),"OK",""),IF(SEARCH(T20,VLOOKUP(T20,[1]control_de_carga!$C:$C,1,0)),"OK","")),"")</f>
        <v/>
      </c>
      <c r="T20" s="35" t="str">
        <f t="shared" si="4"/>
        <v/>
      </c>
      <c r="U20" s="56" t="str">
        <f>IF(V20&lt;&gt;"",IFERROR(_xlfn.IFNA(IF(OR(VLOOKUP(V20,[1]control_de_carga!$A:$I,9,0)="HABILITADO_RUTEO",VLOOKUP(V20,[1]control_de_carga!$A:$I,9,0)="COORDINADO"),"☑️","🗑️"),IF(VLOOKUP(X20,[1]control_de_carga!$A:$I,9,0)="HABILITADO_RUTEO","☑️","🗑️")),"⚠️"),"")</f>
        <v/>
      </c>
      <c r="V20" s="20"/>
      <c r="W20" s="18" t="str">
        <f>IF(V20&lt;&gt;"",_xlfn.IFNA(IF(SEARCH(V20,VLOOKUP(V20,[1]control_de_carga!$C:$C,1,0)),"OK",""),IF(SEARCH(X20,VLOOKUP(X20,[1]control_de_carga!$C:$C,1,0)),"OK","")),"")</f>
        <v/>
      </c>
      <c r="X20" s="35" t="str">
        <f t="shared" si="5"/>
        <v/>
      </c>
      <c r="Y20" s="22" t="str">
        <f>IFERROR(_xlfn.IFNA(VLOOKUP(B20,[1]control_de_carga!$C:$I,7,0),VLOOKUP(D20,[1]control_de_carga!$C:$I,7,0)),"")</f>
        <v/>
      </c>
      <c r="Z20" s="24" t="str">
        <f>IFERROR(_xlfn.IFNA(VLOOKUP(F20,[1]control_de_carga!$C:$I,7,0),VLOOKUP(H20,[1]control_de_carga!$C:$I,7,0)),"")</f>
        <v/>
      </c>
      <c r="AA20" s="109" t="str">
        <f>IFERROR(_xlfn.IFNA(VLOOKUP(J20,[1]control_de_carga!$C:$I,7,0),VLOOKUP(L20,[1]control_de_carga!$C:$I,7,0)),"")</f>
        <v/>
      </c>
      <c r="AB20" s="10" t="str">
        <f>IFERROR(_xlfn.IFNA(VLOOKUP(N20,[1]control_de_carga!$C:$I,7,0),VLOOKUP(P20,[1]control_de_carga!$C:$I,7,0)),"")</f>
        <v/>
      </c>
      <c r="AC20" s="11" t="str">
        <f>IFERROR(_xlfn.IFNA(VLOOKUP(R20,[1]control_de_carga!$C:$I,7,0),VLOOKUP(T20,[1]control_de_carga!$C:$I,7,0)),"")</f>
        <v/>
      </c>
      <c r="AD20" s="19" t="str">
        <f>IFERROR(_xlfn.IFNA(VLOOKUP(V20,[1]control_de_carga!$C:$I,7,0),VLOOKUP(X20,[1]control_de_carga!$C:$I,7,0)),"")</f>
        <v/>
      </c>
    </row>
    <row r="21" spans="1:30" ht="15.75" thickBot="1" x14ac:dyDescent="0.3">
      <c r="A21" s="41" t="str">
        <f>IF(B21&lt;&gt;"",IFERROR(_xlfn.IFNA(IF(OR(VLOOKUP(B21,[1]control_de_carga!$A:$I,9,0)="HABILITADO_RUTEO",VLOOKUP(B21,[1]control_de_carga!$A:$I,9,0)="COORDINADO"),"☑️","🗑️"),IF(VLOOKUP(D21,[1]control_de_carga!$A:$I,9,0)="HABILITADO_RUTEO","☑️","🗑️")),"⚠️"),"")</f>
        <v/>
      </c>
      <c r="B21" s="59"/>
      <c r="C21" s="2" t="str">
        <f>IF(B21&lt;&gt;"",_xlfn.IFNA(IF(SEARCH(B21,VLOOKUP(B21,[1]control_de_carga!$C:$C,1,0)),"OK",""),IF(SEARCH(D21,VLOOKUP(D21,[1]control_de_carga!$C:$C,1,0)),"OK","")),"")</f>
        <v/>
      </c>
      <c r="D21" s="33" t="str">
        <f t="shared" si="0"/>
        <v/>
      </c>
      <c r="E21" s="16" t="str">
        <f>IF(F21&lt;&gt;"",IFERROR(_xlfn.IFNA(IF(OR(VLOOKUP(F21,[1]control_de_carga!$A:$I,9,0)="HABILITADO_RUTEO",VLOOKUP(F21,[1]control_de_carga!$A:$I,9,0)="COORDINADO"),"☑️","🗑️"),IF(VLOOKUP(H21,[1]control_de_carga!$A:$I,9,0)="HABILITADO_RUTEO","☑️","🗑️")),"⚠️"),"")</f>
        <v/>
      </c>
      <c r="F21" s="59"/>
      <c r="G21" s="2" t="str">
        <f>IF(F21&lt;&gt;"",_xlfn.IFNA(IF(SEARCH(F21,VLOOKUP(F21,[1]control_de_carga!$C:$C,1,0)),"OK",""),IF(SEARCH(H21,VLOOKUP(H21,[1]control_de_carga!$C:$C,1,0)),"OK","")),"")</f>
        <v/>
      </c>
      <c r="H21" s="33" t="str">
        <f t="shared" si="1"/>
        <v/>
      </c>
      <c r="I21" s="53" t="str">
        <f>IF(J21&lt;&gt;"",IFERROR(_xlfn.IFNA(IF(OR(VLOOKUP(J21,[1]control_de_carga!$A:$I,9,0)="HABILITADO_RUTEO",VLOOKUP(J21,[1]control_de_carga!$A:$I,9,0)="COORDINADO"),"☑️","🗑️"),IF(VLOOKUP(L21,[1]control_de_carga!$A:$I,9,0)="HABILITADO_RUTEO","☑️","🗑️")),"⚠️"),"")</f>
        <v/>
      </c>
      <c r="J21" s="59"/>
      <c r="K21" s="1" t="str">
        <f>IF(J21&lt;&gt;"",_xlfn.IFNA(IF(SEARCH(J21,VLOOKUP(J21,[1]control_de_carga!$C:$C,1,0)),"OK",""),IF(SEARCH(L21,VLOOKUP(L21,[1]control_de_carga!$C:$C,1,0)),"OK","")),"")</f>
        <v/>
      </c>
      <c r="L21" s="33" t="str">
        <f t="shared" si="2"/>
        <v/>
      </c>
      <c r="M21" s="54" t="str">
        <f>IF(N21&lt;&gt;"",IFERROR(_xlfn.IFNA(IF(OR(VLOOKUP(N21,[1]control_de_carga!$A:$I,9,0)="HABILITADO_RUTEO",VLOOKUP(N21,[1]control_de_carga!$A:$I,9,0)="COORDINADO"),"☑️","🗑️"),IF(VLOOKUP(P21,[1]control_de_carga!$A:$I,9,0)="HABILITADO_RUTEO","☑️","🗑️")),"⚠️"),"")</f>
        <v/>
      </c>
      <c r="N21" s="30"/>
      <c r="O21" s="1" t="str">
        <f>IF(N21&lt;&gt;"",_xlfn.IFNA(IF(SEARCH(N21,VLOOKUP(N21,[1]control_de_carga!$C:$C,1,0)),"OK",""),IF(SEARCH(P21,VLOOKUP(P21,[1]control_de_carga!$C:$C,1,0)),"OK","")),"")</f>
        <v/>
      </c>
      <c r="P21" s="33" t="str">
        <f t="shared" si="3"/>
        <v/>
      </c>
      <c r="Q21" s="55" t="str">
        <f>IF(R21&lt;&gt;"",IFERROR(_xlfn.IFNA(IF(OR(VLOOKUP(R21,[1]control_de_carga!$A:$I,9,0)="HABILITADO_RUTEO",VLOOKUP(R21,[1]control_de_carga!$A:$I,9,0)="COORDINADO"),"☑️","🗑️"),IF(VLOOKUP(T21,[1]control_de_carga!$A:$I,9,0)="HABILITADO_RUTEO","☑️","🗑️")),"⚠️"),"")</f>
        <v/>
      </c>
      <c r="R21" s="59"/>
      <c r="S21" s="18" t="str">
        <f>IF(R21&lt;&gt;"",_xlfn.IFNA(IF(SEARCH(R21,VLOOKUP(R21,[1]control_de_carga!$C:$C,1,0)),"OK",""),IF(SEARCH(T21,VLOOKUP(T21,[1]control_de_carga!$C:$C,1,0)),"OK","")),"")</f>
        <v/>
      </c>
      <c r="T21" s="35" t="str">
        <f t="shared" si="4"/>
        <v/>
      </c>
      <c r="U21" s="56" t="str">
        <f>IF(V21&lt;&gt;"",IFERROR(_xlfn.IFNA(IF(OR(VLOOKUP(V21,[1]control_de_carga!$A:$I,9,0)="HABILITADO_RUTEO",VLOOKUP(V21,[1]control_de_carga!$A:$I,9,0)="COORDINADO"),"☑️","🗑️"),IF(VLOOKUP(X21,[1]control_de_carga!$A:$I,9,0)="HABILITADO_RUTEO","☑️","🗑️")),"⚠️"),"")</f>
        <v/>
      </c>
      <c r="V21" s="20"/>
      <c r="W21" s="18" t="str">
        <f>IF(V21&lt;&gt;"",_xlfn.IFNA(IF(SEARCH(V21,VLOOKUP(V21,[1]control_de_carga!$C:$C,1,0)),"OK",""),IF(SEARCH(X21,VLOOKUP(X21,[1]control_de_carga!$C:$C,1,0)),"OK","")),"")</f>
        <v/>
      </c>
      <c r="X21" s="35" t="str">
        <f t="shared" si="5"/>
        <v/>
      </c>
      <c r="Y21" s="22" t="str">
        <f>IFERROR(_xlfn.IFNA(VLOOKUP(B21,[1]control_de_carga!$C:$I,7,0),VLOOKUP(D21,[1]control_de_carga!$C:$I,7,0)),"")</f>
        <v/>
      </c>
      <c r="Z21" s="24" t="str">
        <f>IFERROR(_xlfn.IFNA(VLOOKUP(F21,[1]control_de_carga!$C:$I,7,0),VLOOKUP(H21,[1]control_de_carga!$C:$I,7,0)),"")</f>
        <v/>
      </c>
      <c r="AA21" s="109" t="str">
        <f>IFERROR(_xlfn.IFNA(VLOOKUP(J21,[1]control_de_carga!$C:$I,7,0),VLOOKUP(L21,[1]control_de_carga!$C:$I,7,0)),"")</f>
        <v/>
      </c>
      <c r="AB21" s="10" t="str">
        <f>IFERROR(_xlfn.IFNA(VLOOKUP(N21,[1]control_de_carga!$C:$I,7,0),VLOOKUP(P21,[1]control_de_carga!$C:$I,7,0)),"")</f>
        <v/>
      </c>
      <c r="AC21" s="11" t="str">
        <f>IFERROR(_xlfn.IFNA(VLOOKUP(R21,[1]control_de_carga!$C:$I,7,0),VLOOKUP(T21,[1]control_de_carga!$C:$I,7,0)),"")</f>
        <v/>
      </c>
      <c r="AD21" s="19" t="str">
        <f>IFERROR(_xlfn.IFNA(VLOOKUP(V21,[1]control_de_carga!$C:$I,7,0),VLOOKUP(X21,[1]control_de_carga!$C:$I,7,0)),"")</f>
        <v/>
      </c>
    </row>
    <row r="22" spans="1:30" ht="15.75" thickBot="1" x14ac:dyDescent="0.3">
      <c r="A22" s="41" t="str">
        <f>IF(B22&lt;&gt;"",IFERROR(_xlfn.IFNA(IF(OR(VLOOKUP(B22,[1]control_de_carga!$A:$I,9,0)="HABILITADO_RUTEO",VLOOKUP(B22,[1]control_de_carga!$A:$I,9,0)="COORDINADO"),"☑️","🗑️"),IF(VLOOKUP(D22,[1]control_de_carga!$A:$I,9,0)="HABILITADO_RUTEO","☑️","🗑️")),"⚠️"),"")</f>
        <v/>
      </c>
      <c r="B22" s="59"/>
      <c r="C22" s="2" t="str">
        <f>IF(B22&lt;&gt;"",_xlfn.IFNA(IF(SEARCH(B22,VLOOKUP(B22,[1]control_de_carga!$C:$C,1,0)),"OK",""),IF(SEARCH(D22,VLOOKUP(D22,[1]control_de_carga!$C:$C,1,0)),"OK","")),"")</f>
        <v/>
      </c>
      <c r="D22" s="33" t="str">
        <f t="shared" si="0"/>
        <v/>
      </c>
      <c r="E22" s="16" t="str">
        <f>IF(F22&lt;&gt;"",IFERROR(_xlfn.IFNA(IF(OR(VLOOKUP(F22,[1]control_de_carga!$A:$I,9,0)="HABILITADO_RUTEO",VLOOKUP(F22,[1]control_de_carga!$A:$I,9,0)="COORDINADO"),"☑️","🗑️"),IF(VLOOKUP(H22,[1]control_de_carga!$A:$I,9,0)="HABILITADO_RUTEO","☑️","🗑️")),"⚠️"),"")</f>
        <v/>
      </c>
      <c r="F22" s="59"/>
      <c r="G22" s="2" t="str">
        <f>IF(F22&lt;&gt;"",_xlfn.IFNA(IF(SEARCH(F22,VLOOKUP(F22,[1]control_de_carga!$C:$C,1,0)),"OK",""),IF(SEARCH(H22,VLOOKUP(H22,[1]control_de_carga!$C:$C,1,0)),"OK","")),"")</f>
        <v/>
      </c>
      <c r="H22" s="33" t="str">
        <f t="shared" si="1"/>
        <v/>
      </c>
      <c r="I22" s="53" t="str">
        <f>IF(J22&lt;&gt;"",IFERROR(_xlfn.IFNA(IF(OR(VLOOKUP(J22,[1]control_de_carga!$A:$I,9,0)="HABILITADO_RUTEO",VLOOKUP(J22,[1]control_de_carga!$A:$I,9,0)="COORDINADO"),"☑️","🗑️"),IF(VLOOKUP(L22,[1]control_de_carga!$A:$I,9,0)="HABILITADO_RUTEO","☑️","🗑️")),"⚠️"),"")</f>
        <v/>
      </c>
      <c r="J22" s="59"/>
      <c r="K22" s="1" t="str">
        <f>IF(J22&lt;&gt;"",_xlfn.IFNA(IF(SEARCH(J22,VLOOKUP(J22,[1]control_de_carga!$C:$C,1,0)),"OK",""),IF(SEARCH(L22,VLOOKUP(L22,[1]control_de_carga!$C:$C,1,0)),"OK","")),"")</f>
        <v/>
      </c>
      <c r="L22" s="33" t="str">
        <f t="shared" si="2"/>
        <v/>
      </c>
      <c r="M22" s="54" t="str">
        <f>IF(N22&lt;&gt;"",IFERROR(_xlfn.IFNA(IF(OR(VLOOKUP(N22,[1]control_de_carga!$A:$I,9,0)="HABILITADO_RUTEO",VLOOKUP(N22,[1]control_de_carga!$A:$I,9,0)="COORDINADO"),"☑️","🗑️"),IF(VLOOKUP(P22,[1]control_de_carga!$A:$I,9,0)="HABILITADO_RUTEO","☑️","🗑️")),"⚠️"),"")</f>
        <v/>
      </c>
      <c r="N22" s="30"/>
      <c r="O22" s="1" t="str">
        <f>IF(N22&lt;&gt;"",_xlfn.IFNA(IF(SEARCH(N22,VLOOKUP(N22,[1]control_de_carga!$C:$C,1,0)),"OK",""),IF(SEARCH(P22,VLOOKUP(P22,[1]control_de_carga!$C:$C,1,0)),"OK","")),"")</f>
        <v/>
      </c>
      <c r="P22" s="33" t="str">
        <f t="shared" si="3"/>
        <v/>
      </c>
      <c r="Q22" s="55" t="str">
        <f>IF(R22&lt;&gt;"",IFERROR(_xlfn.IFNA(IF(OR(VLOOKUP(R22,[1]control_de_carga!$A:$I,9,0)="HABILITADO_RUTEO",VLOOKUP(R22,[1]control_de_carga!$A:$I,9,0)="COORDINADO"),"☑️","🗑️"),IF(VLOOKUP(T22,[1]control_de_carga!$A:$I,9,0)="HABILITADO_RUTEO","☑️","🗑️")),"⚠️"),"")</f>
        <v/>
      </c>
      <c r="R22" s="59"/>
      <c r="S22" s="18" t="str">
        <f>IF(R22&lt;&gt;"",_xlfn.IFNA(IF(SEARCH(R22,VLOOKUP(R22,[1]control_de_carga!$C:$C,1,0)),"OK",""),IF(SEARCH(T22,VLOOKUP(T22,[1]control_de_carga!$C:$C,1,0)),"OK","")),"")</f>
        <v/>
      </c>
      <c r="T22" s="35" t="str">
        <f t="shared" si="4"/>
        <v/>
      </c>
      <c r="U22" s="56" t="str">
        <f>IF(V22&lt;&gt;"",IFERROR(_xlfn.IFNA(IF(OR(VLOOKUP(V22,[1]control_de_carga!$A:$I,9,0)="HABILITADO_RUTEO",VLOOKUP(V22,[1]control_de_carga!$A:$I,9,0)="COORDINADO"),"☑️","🗑️"),IF(VLOOKUP(X22,[1]control_de_carga!$A:$I,9,0)="HABILITADO_RUTEO","☑️","🗑️")),"⚠️"),"")</f>
        <v/>
      </c>
      <c r="V22" s="20"/>
      <c r="W22" s="18" t="str">
        <f>IF(V22&lt;&gt;"",_xlfn.IFNA(IF(SEARCH(V22,VLOOKUP(V22,[1]control_de_carga!$C:$C,1,0)),"OK",""),IF(SEARCH(X22,VLOOKUP(X22,[1]control_de_carga!$C:$C,1,0)),"OK","")),"")</f>
        <v/>
      </c>
      <c r="X22" s="35" t="str">
        <f t="shared" si="5"/>
        <v/>
      </c>
      <c r="Y22" s="22" t="str">
        <f>IFERROR(_xlfn.IFNA(VLOOKUP(B22,[1]control_de_carga!$C:$I,7,0),VLOOKUP(D22,[1]control_de_carga!$C:$I,7,0)),"")</f>
        <v/>
      </c>
      <c r="Z22" s="24" t="str">
        <f>IFERROR(_xlfn.IFNA(VLOOKUP(F22,[1]control_de_carga!$C:$I,7,0),VLOOKUP(H22,[1]control_de_carga!$C:$I,7,0)),"")</f>
        <v/>
      </c>
      <c r="AA22" s="109" t="str">
        <f>IFERROR(_xlfn.IFNA(VLOOKUP(J22,[1]control_de_carga!$C:$I,7,0),VLOOKUP(L22,[1]control_de_carga!$C:$I,7,0)),"")</f>
        <v/>
      </c>
      <c r="AB22" s="10" t="str">
        <f>IFERROR(_xlfn.IFNA(VLOOKUP(N22,[1]control_de_carga!$C:$I,7,0),VLOOKUP(P22,[1]control_de_carga!$C:$I,7,0)),"")</f>
        <v/>
      </c>
      <c r="AC22" s="11" t="str">
        <f>IFERROR(_xlfn.IFNA(VLOOKUP(R22,[1]control_de_carga!$C:$I,7,0),VLOOKUP(T22,[1]control_de_carga!$C:$I,7,0)),"")</f>
        <v/>
      </c>
      <c r="AD22" s="19" t="str">
        <f>IFERROR(_xlfn.IFNA(VLOOKUP(V22,[1]control_de_carga!$C:$I,7,0),VLOOKUP(X22,[1]control_de_carga!$C:$I,7,0)),"")</f>
        <v/>
      </c>
    </row>
    <row r="23" spans="1:30" ht="15.75" thickBot="1" x14ac:dyDescent="0.3">
      <c r="A23" s="41" t="str">
        <f>IF(B23&lt;&gt;"",IFERROR(_xlfn.IFNA(IF(OR(VLOOKUP(B23,[1]control_de_carga!$A:$I,9,0)="HABILITADO_RUTEO",VLOOKUP(B23,[1]control_de_carga!$A:$I,9,0)="COORDINADO"),"☑️","🗑️"),IF(VLOOKUP(D23,[1]control_de_carga!$A:$I,9,0)="HABILITADO_RUTEO","☑️","🗑️")),"⚠️"),"")</f>
        <v/>
      </c>
      <c r="B23" s="59"/>
      <c r="C23" s="2" t="str">
        <f>IF(B23&lt;&gt;"",_xlfn.IFNA(IF(SEARCH(B23,VLOOKUP(B23,[1]control_de_carga!$C:$C,1,0)),"OK",""),IF(SEARCH(D23,VLOOKUP(D23,[1]control_de_carga!$C:$C,1,0)),"OK","")),"")</f>
        <v/>
      </c>
      <c r="D23" s="33" t="str">
        <f t="shared" si="0"/>
        <v/>
      </c>
      <c r="E23" s="16" t="str">
        <f>IF(F23&lt;&gt;"",IFERROR(_xlfn.IFNA(IF(OR(VLOOKUP(F23,[1]control_de_carga!$A:$I,9,0)="HABILITADO_RUTEO",VLOOKUP(F23,[1]control_de_carga!$A:$I,9,0)="COORDINADO"),"☑️","🗑️"),IF(VLOOKUP(H23,[1]control_de_carga!$A:$I,9,0)="HABILITADO_RUTEO","☑️","🗑️")),"⚠️"),"")</f>
        <v/>
      </c>
      <c r="F23" s="59"/>
      <c r="G23" s="2" t="str">
        <f>IF(F23&lt;&gt;"",_xlfn.IFNA(IF(SEARCH(F23,VLOOKUP(F23,[1]control_de_carga!$C:$C,1,0)),"OK",""),IF(SEARCH(H23,VLOOKUP(H23,[1]control_de_carga!$C:$C,1,0)),"OK","")),"")</f>
        <v/>
      </c>
      <c r="H23" s="33" t="str">
        <f t="shared" si="1"/>
        <v/>
      </c>
      <c r="I23" s="53" t="str">
        <f>IF(J23&lt;&gt;"",IFERROR(_xlfn.IFNA(IF(OR(VLOOKUP(J23,[1]control_de_carga!$A:$I,9,0)="HABILITADO_RUTEO",VLOOKUP(J23,[1]control_de_carga!$A:$I,9,0)="COORDINADO"),"☑️","🗑️"),IF(VLOOKUP(L23,[1]control_de_carga!$A:$I,9,0)="HABILITADO_RUTEO","☑️","🗑️")),"⚠️"),"")</f>
        <v/>
      </c>
      <c r="J23" s="59"/>
      <c r="K23" s="1" t="str">
        <f>IF(J23&lt;&gt;"",_xlfn.IFNA(IF(SEARCH(J23,VLOOKUP(J23,[1]control_de_carga!$C:$C,1,0)),"OK",""),IF(SEARCH(L23,VLOOKUP(L23,[1]control_de_carga!$C:$C,1,0)),"OK","")),"")</f>
        <v/>
      </c>
      <c r="L23" s="33" t="str">
        <f t="shared" si="2"/>
        <v/>
      </c>
      <c r="M23" s="54" t="str">
        <f>IF(N23&lt;&gt;"",IFERROR(_xlfn.IFNA(IF(OR(VLOOKUP(N23,[1]control_de_carga!$A:$I,9,0)="HABILITADO_RUTEO",VLOOKUP(N23,[1]control_de_carga!$A:$I,9,0)="COORDINADO"),"☑️","🗑️"),IF(VLOOKUP(P23,[1]control_de_carga!$A:$I,9,0)="HABILITADO_RUTEO","☑️","🗑️")),"⚠️"),"")</f>
        <v/>
      </c>
      <c r="N23" s="20"/>
      <c r="O23" s="1" t="str">
        <f>IF(N23&lt;&gt;"",_xlfn.IFNA(IF(SEARCH(N23,VLOOKUP(N23,[1]control_de_carga!$C:$C,1,0)),"OK",""),IF(SEARCH(P23,VLOOKUP(P23,[1]control_de_carga!$C:$C,1,0)),"OK","")),"")</f>
        <v/>
      </c>
      <c r="P23" s="33" t="str">
        <f t="shared" si="3"/>
        <v/>
      </c>
      <c r="Q23" s="55" t="str">
        <f>IF(R23&lt;&gt;"",IFERROR(_xlfn.IFNA(IF(OR(VLOOKUP(R23,[1]control_de_carga!$A:$I,9,0)="HABILITADO_RUTEO",VLOOKUP(R23,[1]control_de_carga!$A:$I,9,0)="COORDINADO"),"☑️","🗑️"),IF(VLOOKUP(T23,[1]control_de_carga!$A:$I,9,0)="HABILITADO_RUTEO","☑️","🗑️")),"⚠️"),"")</f>
        <v/>
      </c>
      <c r="R23" s="59"/>
      <c r="S23" s="18" t="str">
        <f>IF(R23&lt;&gt;"",_xlfn.IFNA(IF(SEARCH(R23,VLOOKUP(R23,[1]control_de_carga!$C:$C,1,0)),"OK",""),IF(SEARCH(T23,VLOOKUP(T23,[1]control_de_carga!$C:$C,1,0)),"OK","")),"")</f>
        <v/>
      </c>
      <c r="T23" s="35" t="str">
        <f t="shared" si="4"/>
        <v/>
      </c>
      <c r="U23" s="56" t="str">
        <f>IF(V23&lt;&gt;"",IFERROR(_xlfn.IFNA(IF(OR(VLOOKUP(V23,[1]control_de_carga!$A:$I,9,0)="HABILITADO_RUTEO",VLOOKUP(V23,[1]control_de_carga!$A:$I,9,0)="COORDINADO"),"☑️","🗑️"),IF(VLOOKUP(X23,[1]control_de_carga!$A:$I,9,0)="HABILITADO_RUTEO","☑️","🗑️")),"⚠️"),"")</f>
        <v/>
      </c>
      <c r="V23" s="20"/>
      <c r="W23" s="18" t="str">
        <f>IF(V23&lt;&gt;"",_xlfn.IFNA(IF(SEARCH(V23,VLOOKUP(V23,[1]control_de_carga!$C:$C,1,0)),"OK",""),IF(SEARCH(X23,VLOOKUP(X23,[1]control_de_carga!$C:$C,1,0)),"OK","")),"")</f>
        <v/>
      </c>
      <c r="X23" s="35" t="str">
        <f t="shared" si="5"/>
        <v/>
      </c>
      <c r="Y23" s="22" t="str">
        <f>IFERROR(_xlfn.IFNA(VLOOKUP(B23,[1]control_de_carga!$C:$I,7,0),VLOOKUP(D23,[1]control_de_carga!$C:$I,7,0)),"")</f>
        <v/>
      </c>
      <c r="Z23" s="24" t="str">
        <f>IFERROR(_xlfn.IFNA(VLOOKUP(F23,[1]control_de_carga!$C:$I,7,0),VLOOKUP(H23,[1]control_de_carga!$C:$I,7,0)),"")</f>
        <v/>
      </c>
      <c r="AA23" s="109" t="str">
        <f>IFERROR(_xlfn.IFNA(VLOOKUP(J23,[1]control_de_carga!$C:$I,7,0),VLOOKUP(L23,[1]control_de_carga!$C:$I,7,0)),"")</f>
        <v/>
      </c>
      <c r="AB23" s="10" t="str">
        <f>IFERROR(_xlfn.IFNA(VLOOKUP(N23,[1]control_de_carga!$C:$I,7,0),VLOOKUP(P23,[1]control_de_carga!$C:$I,7,0)),"")</f>
        <v/>
      </c>
      <c r="AC23" s="11" t="str">
        <f>IFERROR(_xlfn.IFNA(VLOOKUP(R23,[1]control_de_carga!$C:$I,7,0),VLOOKUP(T23,[1]control_de_carga!$C:$I,7,0)),"")</f>
        <v/>
      </c>
      <c r="AD23" s="19" t="str">
        <f>IFERROR(_xlfn.IFNA(VLOOKUP(V23,[1]control_de_carga!$C:$I,7,0),VLOOKUP(X23,[1]control_de_carga!$C:$I,7,0)),"")</f>
        <v/>
      </c>
    </row>
    <row r="24" spans="1:30" ht="15.75" thickBot="1" x14ac:dyDescent="0.3">
      <c r="A24" s="41" t="str">
        <f>IF(B24&lt;&gt;"",IFERROR(_xlfn.IFNA(IF(OR(VLOOKUP(B24,[1]control_de_carga!$A:$I,9,0)="HABILITADO_RUTEO",VLOOKUP(B24,[1]control_de_carga!$A:$I,9,0)="COORDINADO"),"☑️","🗑️"),IF(VLOOKUP(D24,[1]control_de_carga!$A:$I,9,0)="HABILITADO_RUTEO","☑️","🗑️")),"⚠️"),"")</f>
        <v/>
      </c>
      <c r="B24" s="59"/>
      <c r="C24" s="2" t="str">
        <f>IF(B24&lt;&gt;"",_xlfn.IFNA(IF(SEARCH(B24,VLOOKUP(B24,[1]control_de_carga!$C:$C,1,0)),"OK",""),IF(SEARCH(D24,VLOOKUP(D24,[1]control_de_carga!$C:$C,1,0)),"OK","")),"")</f>
        <v/>
      </c>
      <c r="D24" s="33" t="str">
        <f t="shared" si="0"/>
        <v/>
      </c>
      <c r="E24" s="16" t="str">
        <f>IF(F24&lt;&gt;"",IFERROR(_xlfn.IFNA(IF(OR(VLOOKUP(F24,[1]control_de_carga!$A:$I,9,0)="HABILITADO_RUTEO",VLOOKUP(F24,[1]control_de_carga!$A:$I,9,0)="COORDINADO"),"☑️","🗑️"),IF(VLOOKUP(H24,[1]control_de_carga!$A:$I,9,0)="HABILITADO_RUTEO","☑️","🗑️")),"⚠️"),"")</f>
        <v/>
      </c>
      <c r="F24" s="59"/>
      <c r="G24" s="2" t="str">
        <f>IF(F24&lt;&gt;"",_xlfn.IFNA(IF(SEARCH(F24,VLOOKUP(F24,[1]control_de_carga!$C:$C,1,0)),"OK",""),IF(SEARCH(H24,VLOOKUP(H24,[1]control_de_carga!$C:$C,1,0)),"OK","")),"")</f>
        <v/>
      </c>
      <c r="H24" s="33" t="str">
        <f t="shared" si="1"/>
        <v/>
      </c>
      <c r="I24" s="53" t="str">
        <f>IF(J24&lt;&gt;"",IFERROR(_xlfn.IFNA(IF(OR(VLOOKUP(J24,[1]control_de_carga!$A:$I,9,0)="HABILITADO_RUTEO",VLOOKUP(J24,[1]control_de_carga!$A:$I,9,0)="COORDINADO"),"☑️","🗑️"),IF(VLOOKUP(L24,[1]control_de_carga!$A:$I,9,0)="HABILITADO_RUTEO","☑️","🗑️")),"⚠️"),"")</f>
        <v/>
      </c>
      <c r="J24" s="59"/>
      <c r="K24" s="1" t="str">
        <f>IF(J24&lt;&gt;"",_xlfn.IFNA(IF(SEARCH(J24,VLOOKUP(J24,[1]control_de_carga!$C:$C,1,0)),"OK",""),IF(SEARCH(L24,VLOOKUP(L24,[1]control_de_carga!$C:$C,1,0)),"OK","")),"")</f>
        <v/>
      </c>
      <c r="L24" s="33" t="str">
        <f t="shared" si="2"/>
        <v/>
      </c>
      <c r="M24" s="54" t="str">
        <f>IF(N24&lt;&gt;"",IFERROR(_xlfn.IFNA(IF(OR(VLOOKUP(N24,[1]control_de_carga!$A:$I,9,0)="HABILITADO_RUTEO",VLOOKUP(N24,[1]control_de_carga!$A:$I,9,0)="COORDINADO"),"☑️","🗑️"),IF(VLOOKUP(P24,[1]control_de_carga!$A:$I,9,0)="HABILITADO_RUTEO","☑️","🗑️")),"⚠️"),"")</f>
        <v/>
      </c>
      <c r="N24" s="30"/>
      <c r="O24" s="1" t="str">
        <f>IF(N24&lt;&gt;"",_xlfn.IFNA(IF(SEARCH(N24,VLOOKUP(N24,[1]control_de_carga!$C:$C,1,0)),"OK",""),IF(SEARCH(P24,VLOOKUP(P24,[1]control_de_carga!$C:$C,1,0)),"OK","")),"")</f>
        <v/>
      </c>
      <c r="P24" s="33" t="str">
        <f t="shared" si="3"/>
        <v/>
      </c>
      <c r="Q24" s="55" t="str">
        <f>IF(R24&lt;&gt;"",IFERROR(_xlfn.IFNA(IF(OR(VLOOKUP(R24,[1]control_de_carga!$A:$I,9,0)="HABILITADO_RUTEO",VLOOKUP(R24,[1]control_de_carga!$A:$I,9,0)="COORDINADO"),"☑️","🗑️"),IF(VLOOKUP(T24,[1]control_de_carga!$A:$I,9,0)="HABILITADO_RUTEO","☑️","🗑️")),"⚠️"),"")</f>
        <v/>
      </c>
      <c r="R24" s="59"/>
      <c r="S24" s="18" t="str">
        <f>IF(R24&lt;&gt;"",_xlfn.IFNA(IF(SEARCH(R24,VLOOKUP(R24,[1]control_de_carga!$C:$C,1,0)),"OK",""),IF(SEARCH(T24,VLOOKUP(T24,[1]control_de_carga!$C:$C,1,0)),"OK","")),"")</f>
        <v/>
      </c>
      <c r="T24" s="35" t="str">
        <f t="shared" si="4"/>
        <v/>
      </c>
      <c r="U24" s="56" t="str">
        <f>IF(V24&lt;&gt;"",IFERROR(_xlfn.IFNA(IF(OR(VLOOKUP(V24,[1]control_de_carga!$A:$I,9,0)="HABILITADO_RUTEO",VLOOKUP(V24,[1]control_de_carga!$A:$I,9,0)="COORDINADO"),"☑️","🗑️"),IF(VLOOKUP(X24,[1]control_de_carga!$A:$I,9,0)="HABILITADO_RUTEO","☑️","🗑️")),"⚠️"),"")</f>
        <v/>
      </c>
      <c r="V24" s="20"/>
      <c r="W24" s="18" t="str">
        <f>IF(V24&lt;&gt;"",_xlfn.IFNA(IF(SEARCH(V24,VLOOKUP(V24,[1]control_de_carga!$C:$C,1,0)),"OK",""),IF(SEARCH(X24,VLOOKUP(X24,[1]control_de_carga!$C:$C,1,0)),"OK","")),"")</f>
        <v/>
      </c>
      <c r="X24" s="35" t="str">
        <f t="shared" si="5"/>
        <v/>
      </c>
      <c r="Y24" s="22" t="str">
        <f>IFERROR(_xlfn.IFNA(VLOOKUP(B24,[1]control_de_carga!$C:$I,7,0),VLOOKUP(D24,[1]control_de_carga!$C:$I,7,0)),"")</f>
        <v/>
      </c>
      <c r="Z24" s="24" t="str">
        <f>IFERROR(_xlfn.IFNA(VLOOKUP(F24,[1]control_de_carga!$C:$I,7,0),VLOOKUP(H24,[1]control_de_carga!$C:$I,7,0)),"")</f>
        <v/>
      </c>
      <c r="AA24" s="109" t="str">
        <f>IFERROR(_xlfn.IFNA(VLOOKUP(J24,[1]control_de_carga!$C:$I,7,0),VLOOKUP(L24,[1]control_de_carga!$C:$I,7,0)),"")</f>
        <v/>
      </c>
      <c r="AB24" s="10" t="str">
        <f>IFERROR(_xlfn.IFNA(VLOOKUP(N24,[1]control_de_carga!$C:$I,7,0),VLOOKUP(P24,[1]control_de_carga!$C:$I,7,0)),"")</f>
        <v/>
      </c>
      <c r="AC24" s="11" t="str">
        <f>IFERROR(_xlfn.IFNA(VLOOKUP(R24,[1]control_de_carga!$C:$I,7,0),VLOOKUP(T24,[1]control_de_carga!$C:$I,7,0)),"")</f>
        <v/>
      </c>
      <c r="AD24" s="19" t="str">
        <f>IFERROR(_xlfn.IFNA(VLOOKUP(V24,[1]control_de_carga!$C:$I,7,0),VLOOKUP(X24,[1]control_de_carga!$C:$I,7,0)),"")</f>
        <v/>
      </c>
    </row>
    <row r="25" spans="1:30" ht="15.75" thickBot="1" x14ac:dyDescent="0.3">
      <c r="A25" s="41" t="str">
        <f>IF(B25&lt;&gt;"",IFERROR(_xlfn.IFNA(IF(OR(VLOOKUP(B25,[1]control_de_carga!$A:$I,9,0)="HABILITADO_RUTEO",VLOOKUP(B25,[1]control_de_carga!$A:$I,9,0)="COORDINADO"),"☑️","🗑️"),IF(VLOOKUP(D25,[1]control_de_carga!$A:$I,9,0)="HABILITADO_RUTEO","☑️","🗑️")),"⚠️"),"")</f>
        <v/>
      </c>
      <c r="B25" s="59"/>
      <c r="C25" s="2" t="str">
        <f>IF(B25&lt;&gt;"",_xlfn.IFNA(IF(SEARCH(B25,VLOOKUP(B25,[1]control_de_carga!$C:$C,1,0)),"OK",""),IF(SEARCH(D25,VLOOKUP(D25,[1]control_de_carga!$C:$C,1,0)),"OK","")),"")</f>
        <v/>
      </c>
      <c r="D25" s="33" t="str">
        <f t="shared" si="0"/>
        <v/>
      </c>
      <c r="E25" s="16" t="str">
        <f>IF(F25&lt;&gt;"",IFERROR(_xlfn.IFNA(IF(OR(VLOOKUP(F25,[1]control_de_carga!$A:$I,9,0)="HABILITADO_RUTEO",VLOOKUP(F25,[1]control_de_carga!$A:$I,9,0)="COORDINADO"),"☑️","🗑️"),IF(VLOOKUP(H25,[1]control_de_carga!$A:$I,9,0)="HABILITADO_RUTEO","☑️","🗑️")),"⚠️"),"")</f>
        <v/>
      </c>
      <c r="F25" s="59"/>
      <c r="G25" s="2" t="str">
        <f>IF(F25&lt;&gt;"",_xlfn.IFNA(IF(SEARCH(F25,VLOOKUP(F25,[1]control_de_carga!$C:$C,1,0)),"OK",""),IF(SEARCH(H25,VLOOKUP(H25,[1]control_de_carga!$C:$C,1,0)),"OK","")),"")</f>
        <v/>
      </c>
      <c r="H25" s="33" t="str">
        <f t="shared" si="1"/>
        <v/>
      </c>
      <c r="I25" s="53" t="str">
        <f>IF(J25&lt;&gt;"",IFERROR(_xlfn.IFNA(IF(OR(VLOOKUP(J25,[1]control_de_carga!$A:$I,9,0)="HABILITADO_RUTEO",VLOOKUP(J25,[1]control_de_carga!$A:$I,9,0)="COORDINADO"),"☑️","🗑️"),IF(VLOOKUP(L25,[1]control_de_carga!$A:$I,9,0)="HABILITADO_RUTEO","☑️","🗑️")),"⚠️"),"")</f>
        <v/>
      </c>
      <c r="J25" s="59"/>
      <c r="K25" s="1" t="str">
        <f>IF(J25&lt;&gt;"",_xlfn.IFNA(IF(SEARCH(J25,VLOOKUP(J25,[1]control_de_carga!$C:$C,1,0)),"OK",""),IF(SEARCH(L25,VLOOKUP(L25,[1]control_de_carga!$C:$C,1,0)),"OK","")),"")</f>
        <v/>
      </c>
      <c r="L25" s="33" t="str">
        <f t="shared" si="2"/>
        <v/>
      </c>
      <c r="M25" s="54" t="str">
        <f>IF(N25&lt;&gt;"",IFERROR(_xlfn.IFNA(IF(OR(VLOOKUP(N25,[1]control_de_carga!$A:$I,9,0)="HABILITADO_RUTEO",VLOOKUP(N25,[1]control_de_carga!$A:$I,9,0)="COORDINADO"),"☑️","🗑️"),IF(VLOOKUP(P25,[1]control_de_carga!$A:$I,9,0)="HABILITADO_RUTEO","☑️","🗑️")),"⚠️"),"")</f>
        <v/>
      </c>
      <c r="N25" s="20"/>
      <c r="O25" s="1" t="str">
        <f>IF(N25&lt;&gt;"",_xlfn.IFNA(IF(SEARCH(N25,VLOOKUP(N25,[1]control_de_carga!$C:$C,1,0)),"OK",""),IF(SEARCH(P25,VLOOKUP(P25,[1]control_de_carga!$C:$C,1,0)),"OK","")),"")</f>
        <v/>
      </c>
      <c r="P25" s="33" t="str">
        <f t="shared" si="3"/>
        <v/>
      </c>
      <c r="Q25" s="55" t="str">
        <f>IF(R25&lt;&gt;"",IFERROR(_xlfn.IFNA(IF(OR(VLOOKUP(R25,[1]control_de_carga!$A:$I,9,0)="HABILITADO_RUTEO",VLOOKUP(R25,[1]control_de_carga!$A:$I,9,0)="COORDINADO"),"☑️","🗑️"),IF(VLOOKUP(T25,[1]control_de_carga!$A:$I,9,0)="HABILITADO_RUTEO","☑️","🗑️")),"⚠️"),"")</f>
        <v/>
      </c>
      <c r="R25" s="59"/>
      <c r="S25" s="18" t="str">
        <f>IF(R25&lt;&gt;"",_xlfn.IFNA(IF(SEARCH(R25,VLOOKUP(R25,[1]control_de_carga!$C:$C,1,0)),"OK",""),IF(SEARCH(T25,VLOOKUP(T25,[1]control_de_carga!$C:$C,1,0)),"OK","")),"")</f>
        <v/>
      </c>
      <c r="T25" s="35" t="str">
        <f t="shared" si="4"/>
        <v/>
      </c>
      <c r="U25" s="56" t="str">
        <f>IF(V25&lt;&gt;"",IFERROR(_xlfn.IFNA(IF(OR(VLOOKUP(V25,[1]control_de_carga!$A:$I,9,0)="HABILITADO_RUTEO",VLOOKUP(V25,[1]control_de_carga!$A:$I,9,0)="COORDINADO"),"☑️","🗑️"),IF(VLOOKUP(X25,[1]control_de_carga!$A:$I,9,0)="HABILITADO_RUTEO","☑️","🗑️")),"⚠️"),"")</f>
        <v/>
      </c>
      <c r="V25" s="20"/>
      <c r="W25" s="18" t="str">
        <f>IF(V25&lt;&gt;"",_xlfn.IFNA(IF(SEARCH(V25,VLOOKUP(V25,[1]control_de_carga!$C:$C,1,0)),"OK",""),IF(SEARCH(X25,VLOOKUP(X25,[1]control_de_carga!$C:$C,1,0)),"OK","")),"")</f>
        <v/>
      </c>
      <c r="X25" s="35" t="str">
        <f t="shared" si="5"/>
        <v/>
      </c>
      <c r="Y25" s="22" t="str">
        <f>IFERROR(_xlfn.IFNA(VLOOKUP(B25,[1]control_de_carga!$C:$I,7,0),VLOOKUP(D25,[1]control_de_carga!$C:$I,7,0)),"")</f>
        <v/>
      </c>
      <c r="Z25" s="24" t="str">
        <f>IFERROR(_xlfn.IFNA(VLOOKUP(F25,[1]control_de_carga!$C:$I,7,0),VLOOKUP(H25,[1]control_de_carga!$C:$I,7,0)),"")</f>
        <v/>
      </c>
      <c r="AA25" s="109" t="str">
        <f>IFERROR(_xlfn.IFNA(VLOOKUP(J25,[1]control_de_carga!$C:$I,7,0),VLOOKUP(L25,[1]control_de_carga!$C:$I,7,0)),"")</f>
        <v/>
      </c>
      <c r="AB25" s="10" t="str">
        <f>IFERROR(_xlfn.IFNA(VLOOKUP(N25,[1]control_de_carga!$C:$I,7,0),VLOOKUP(P25,[1]control_de_carga!$C:$I,7,0)),"")</f>
        <v/>
      </c>
      <c r="AC25" s="11" t="str">
        <f>IFERROR(_xlfn.IFNA(VLOOKUP(R25,[1]control_de_carga!$C:$I,7,0),VLOOKUP(T25,[1]control_de_carga!$C:$I,7,0)),"")</f>
        <v/>
      </c>
      <c r="AD25" s="19" t="str">
        <f>IFERROR(_xlfn.IFNA(VLOOKUP(V25,[1]control_de_carga!$C:$I,7,0),VLOOKUP(X25,[1]control_de_carga!$C:$I,7,0)),"")</f>
        <v/>
      </c>
    </row>
    <row r="26" spans="1:30" ht="15.75" thickBot="1" x14ac:dyDescent="0.3">
      <c r="A26" s="41" t="str">
        <f>IF(B26&lt;&gt;"",IFERROR(_xlfn.IFNA(IF(OR(VLOOKUP(B26,[1]control_de_carga!$A:$I,9,0)="HABILITADO_RUTEO",VLOOKUP(B26,[1]control_de_carga!$A:$I,9,0)="COORDINADO"),"☑️","🗑️"),IF(VLOOKUP(D26,[1]control_de_carga!$A:$I,9,0)="HABILITADO_RUTEO","☑️","🗑️")),"⚠️"),"")</f>
        <v/>
      </c>
      <c r="B26" s="59"/>
      <c r="C26" s="2" t="str">
        <f>IF(B26&lt;&gt;"",_xlfn.IFNA(IF(SEARCH(B26,VLOOKUP(B26,[1]control_de_carga!$C:$C,1,0)),"OK",""),IF(SEARCH(D26,VLOOKUP(D26,[1]control_de_carga!$C:$C,1,0)),"OK","")),"")</f>
        <v/>
      </c>
      <c r="D26" s="33" t="str">
        <f t="shared" si="0"/>
        <v/>
      </c>
      <c r="E26" s="16" t="str">
        <f>IF(F26&lt;&gt;"",IFERROR(_xlfn.IFNA(IF(OR(VLOOKUP(F26,[1]control_de_carga!$A:$I,9,0)="HABILITADO_RUTEO",VLOOKUP(F26,[1]control_de_carga!$A:$I,9,0)="COORDINADO"),"☑️","🗑️"),IF(VLOOKUP(H26,[1]control_de_carga!$A:$I,9,0)="HABILITADO_RUTEO","☑️","🗑️")),"⚠️"),"")</f>
        <v/>
      </c>
      <c r="F26" s="59"/>
      <c r="G26" s="2" t="str">
        <f>IF(F26&lt;&gt;"",_xlfn.IFNA(IF(SEARCH(F26,VLOOKUP(F26,[1]control_de_carga!$C:$C,1,0)),"OK",""),IF(SEARCH(H26,VLOOKUP(H26,[1]control_de_carga!$C:$C,1,0)),"OK","")),"")</f>
        <v/>
      </c>
      <c r="H26" s="33" t="str">
        <f t="shared" si="1"/>
        <v/>
      </c>
      <c r="I26" s="53" t="str">
        <f>IF(J26&lt;&gt;"",IFERROR(_xlfn.IFNA(IF(OR(VLOOKUP(J26,[1]control_de_carga!$A:$I,9,0)="HABILITADO_RUTEO",VLOOKUP(J26,[1]control_de_carga!$A:$I,9,0)="COORDINADO"),"☑️","🗑️"),IF(VLOOKUP(L26,[1]control_de_carga!$A:$I,9,0)="HABILITADO_RUTEO","☑️","🗑️")),"⚠️"),"")</f>
        <v/>
      </c>
      <c r="J26" s="59"/>
      <c r="K26" s="1" t="str">
        <f>IF(J26&lt;&gt;"",_xlfn.IFNA(IF(SEARCH(J26,VLOOKUP(J26,[1]control_de_carga!$C:$C,1,0)),"OK",""),IF(SEARCH(L26,VLOOKUP(L26,[1]control_de_carga!$C:$C,1,0)),"OK","")),"")</f>
        <v/>
      </c>
      <c r="L26" s="33" t="str">
        <f t="shared" si="2"/>
        <v/>
      </c>
      <c r="M26" s="54" t="str">
        <f>IF(N26&lt;&gt;"",IFERROR(_xlfn.IFNA(IF(OR(VLOOKUP(N26,[1]control_de_carga!$A:$I,9,0)="HABILITADO_RUTEO",VLOOKUP(N26,[1]control_de_carga!$A:$I,9,0)="COORDINADO"),"☑️","🗑️"),IF(VLOOKUP(P26,[1]control_de_carga!$A:$I,9,0)="HABILITADO_RUTEO","☑️","🗑️")),"⚠️"),"")</f>
        <v/>
      </c>
      <c r="N26" s="20"/>
      <c r="O26" s="1" t="str">
        <f>IF(N26&lt;&gt;"",_xlfn.IFNA(IF(SEARCH(N26,VLOOKUP(N26,[1]control_de_carga!$C:$C,1,0)),"OK",""),IF(SEARCH(P26,VLOOKUP(P26,[1]control_de_carga!$C:$C,1,0)),"OK","")),"")</f>
        <v/>
      </c>
      <c r="P26" s="33" t="str">
        <f t="shared" si="3"/>
        <v/>
      </c>
      <c r="Q26" s="55" t="str">
        <f>IF(R26&lt;&gt;"",IFERROR(_xlfn.IFNA(IF(OR(VLOOKUP(R26,[1]control_de_carga!$A:$I,9,0)="HABILITADO_RUTEO",VLOOKUP(R26,[1]control_de_carga!$A:$I,9,0)="COORDINADO"),"☑️","🗑️"),IF(VLOOKUP(T26,[1]control_de_carga!$A:$I,9,0)="HABILITADO_RUTEO","☑️","🗑️")),"⚠️"),"")</f>
        <v/>
      </c>
      <c r="R26" s="59"/>
      <c r="S26" s="18" t="str">
        <f>IF(R26&lt;&gt;"",_xlfn.IFNA(IF(SEARCH(R26,VLOOKUP(R26,[1]control_de_carga!$C:$C,1,0)),"OK",""),IF(SEARCH(T26,VLOOKUP(T26,[1]control_de_carga!$C:$C,1,0)),"OK","")),"")</f>
        <v/>
      </c>
      <c r="T26" s="35" t="str">
        <f t="shared" si="4"/>
        <v/>
      </c>
      <c r="U26" s="56" t="str">
        <f>IF(V26&lt;&gt;"",IFERROR(_xlfn.IFNA(IF(OR(VLOOKUP(V26,[1]control_de_carga!$A:$I,9,0)="HABILITADO_RUTEO",VLOOKUP(V26,[1]control_de_carga!$A:$I,9,0)="COORDINADO"),"☑️","🗑️"),IF(VLOOKUP(X26,[1]control_de_carga!$A:$I,9,0)="HABILITADO_RUTEO","☑️","🗑️")),"⚠️"),"")</f>
        <v/>
      </c>
      <c r="V26" s="20"/>
      <c r="W26" s="18" t="str">
        <f>IF(V26&lt;&gt;"",_xlfn.IFNA(IF(SEARCH(V26,VLOOKUP(V26,[1]control_de_carga!$C:$C,1,0)),"OK",""),IF(SEARCH(X26,VLOOKUP(X26,[1]control_de_carga!$C:$C,1,0)),"OK","")),"")</f>
        <v/>
      </c>
      <c r="X26" s="35" t="str">
        <f t="shared" si="5"/>
        <v/>
      </c>
      <c r="Y26" s="22" t="str">
        <f>IFERROR(_xlfn.IFNA(VLOOKUP(B26,[1]control_de_carga!$C:$I,7,0),VLOOKUP(D26,[1]control_de_carga!$C:$I,7,0)),"")</f>
        <v/>
      </c>
      <c r="Z26" s="24" t="str">
        <f>IFERROR(_xlfn.IFNA(VLOOKUP(F26,[1]control_de_carga!$C:$I,7,0),VLOOKUP(H26,[1]control_de_carga!$C:$I,7,0)),"")</f>
        <v/>
      </c>
      <c r="AA26" s="109" t="str">
        <f>IFERROR(_xlfn.IFNA(VLOOKUP(J26,[1]control_de_carga!$C:$I,7,0),VLOOKUP(L26,[1]control_de_carga!$C:$I,7,0)),"")</f>
        <v/>
      </c>
      <c r="AB26" s="10" t="str">
        <f>IFERROR(_xlfn.IFNA(VLOOKUP(N26,[1]control_de_carga!$C:$I,7,0),VLOOKUP(P26,[1]control_de_carga!$C:$I,7,0)),"")</f>
        <v/>
      </c>
      <c r="AC26" s="11" t="str">
        <f>IFERROR(_xlfn.IFNA(VLOOKUP(R26,[1]control_de_carga!$C:$I,7,0),VLOOKUP(T26,[1]control_de_carga!$C:$I,7,0)),"")</f>
        <v/>
      </c>
      <c r="AD26" s="19" t="str">
        <f>IFERROR(_xlfn.IFNA(VLOOKUP(V26,[1]control_de_carga!$C:$I,7,0),VLOOKUP(X26,[1]control_de_carga!$C:$I,7,0)),"")</f>
        <v/>
      </c>
    </row>
    <row r="27" spans="1:30" ht="15.75" thickBot="1" x14ac:dyDescent="0.3">
      <c r="A27" s="41" t="str">
        <f>IF(B27&lt;&gt;"",IFERROR(_xlfn.IFNA(IF(OR(VLOOKUP(B27,[1]control_de_carga!$A:$I,9,0)="HABILITADO_RUTEO",VLOOKUP(B27,[1]control_de_carga!$A:$I,9,0)="COORDINADO"),"☑️","🗑️"),IF(VLOOKUP(D27,[1]control_de_carga!$A:$I,9,0)="HABILITADO_RUTEO","☑️","🗑️")),"⚠️"),"")</f>
        <v/>
      </c>
      <c r="B27" s="59"/>
      <c r="C27" s="2" t="str">
        <f>IF(B27&lt;&gt;"",_xlfn.IFNA(IF(SEARCH(B27,VLOOKUP(B27,[1]control_de_carga!$C:$C,1,0)),"OK",""),IF(SEARCH(D27,VLOOKUP(D27,[1]control_de_carga!$C:$C,1,0)),"OK","")),"")</f>
        <v/>
      </c>
      <c r="D27" s="33" t="str">
        <f t="shared" si="0"/>
        <v/>
      </c>
      <c r="E27" s="16" t="str">
        <f>IF(F27&lt;&gt;"",IFERROR(_xlfn.IFNA(IF(OR(VLOOKUP(F27,[1]control_de_carga!$A:$I,9,0)="HABILITADO_RUTEO",VLOOKUP(F27,[1]control_de_carga!$A:$I,9,0)="COORDINADO"),"☑️","🗑️"),IF(VLOOKUP(H27,[1]control_de_carga!$A:$I,9,0)="HABILITADO_RUTEO","☑️","🗑️")),"⚠️"),"")</f>
        <v/>
      </c>
      <c r="F27" s="59"/>
      <c r="G27" s="2" t="str">
        <f>IF(F27&lt;&gt;"",_xlfn.IFNA(IF(SEARCH(F27,VLOOKUP(F27,[1]control_de_carga!$C:$C,1,0)),"OK",""),IF(SEARCH(H27,VLOOKUP(H27,[1]control_de_carga!$C:$C,1,0)),"OK","")),"")</f>
        <v/>
      </c>
      <c r="H27" s="33" t="str">
        <f t="shared" si="1"/>
        <v/>
      </c>
      <c r="I27" s="53" t="str">
        <f>IF(J27&lt;&gt;"",IFERROR(_xlfn.IFNA(IF(OR(VLOOKUP(J27,[1]control_de_carga!$A:$I,9,0)="HABILITADO_RUTEO",VLOOKUP(J27,[1]control_de_carga!$A:$I,9,0)="COORDINADO"),"☑️","🗑️"),IF(VLOOKUP(L27,[1]control_de_carga!$A:$I,9,0)="HABILITADO_RUTEO","☑️","🗑️")),"⚠️"),"")</f>
        <v/>
      </c>
      <c r="J27" s="59"/>
      <c r="K27" s="1" t="str">
        <f>IF(J27&lt;&gt;"",_xlfn.IFNA(IF(SEARCH(J27,VLOOKUP(J27,[1]control_de_carga!$C:$C,1,0)),"OK",""),IF(SEARCH(L27,VLOOKUP(L27,[1]control_de_carga!$C:$C,1,0)),"OK","")),"")</f>
        <v/>
      </c>
      <c r="L27" s="33" t="str">
        <f t="shared" si="2"/>
        <v/>
      </c>
      <c r="M27" s="54" t="str">
        <f>IF(N27&lt;&gt;"",IFERROR(_xlfn.IFNA(IF(OR(VLOOKUP(N27,[1]control_de_carga!$A:$I,9,0)="HABILITADO_RUTEO",VLOOKUP(N27,[1]control_de_carga!$A:$I,9,0)="COORDINADO"),"☑️","🗑️"),IF(VLOOKUP(P27,[1]control_de_carga!$A:$I,9,0)="HABILITADO_RUTEO","☑️","🗑️")),"⚠️"),"")</f>
        <v/>
      </c>
      <c r="N27" s="20"/>
      <c r="O27" s="1" t="str">
        <f>IF(N27&lt;&gt;"",_xlfn.IFNA(IF(SEARCH(N27,VLOOKUP(N27,[1]control_de_carga!$C:$C,1,0)),"OK",""),IF(SEARCH(P27,VLOOKUP(P27,[1]control_de_carga!$C:$C,1,0)),"OK","")),"")</f>
        <v/>
      </c>
      <c r="P27" s="33" t="str">
        <f t="shared" si="3"/>
        <v/>
      </c>
      <c r="Q27" s="55" t="str">
        <f>IF(R27&lt;&gt;"",IFERROR(_xlfn.IFNA(IF(OR(VLOOKUP(R27,[1]control_de_carga!$A:$I,9,0)="HABILITADO_RUTEO",VLOOKUP(R27,[1]control_de_carga!$A:$I,9,0)="COORDINADO"),"☑️","🗑️"),IF(VLOOKUP(T27,[1]control_de_carga!$A:$I,9,0)="HABILITADO_RUTEO","☑️","🗑️")),"⚠️"),"")</f>
        <v/>
      </c>
      <c r="R27" s="59"/>
      <c r="S27" s="18" t="str">
        <f>IF(R27&lt;&gt;"",_xlfn.IFNA(IF(SEARCH(R27,VLOOKUP(R27,[1]control_de_carga!$C:$C,1,0)),"OK",""),IF(SEARCH(T27,VLOOKUP(T27,[1]control_de_carga!$C:$C,1,0)),"OK","")),"")</f>
        <v/>
      </c>
      <c r="T27" s="35" t="str">
        <f t="shared" si="4"/>
        <v/>
      </c>
      <c r="U27" s="56" t="str">
        <f>IF(V27&lt;&gt;"",IFERROR(_xlfn.IFNA(IF(OR(VLOOKUP(V27,[1]control_de_carga!$A:$I,9,0)="HABILITADO_RUTEO",VLOOKUP(V27,[1]control_de_carga!$A:$I,9,0)="COORDINADO"),"☑️","🗑️"),IF(VLOOKUP(X27,[1]control_de_carga!$A:$I,9,0)="HABILITADO_RUTEO","☑️","🗑️")),"⚠️"),"")</f>
        <v/>
      </c>
      <c r="V27" s="20"/>
      <c r="W27" s="18" t="str">
        <f>IF(V27&lt;&gt;"",_xlfn.IFNA(IF(SEARCH(V27,VLOOKUP(V27,[1]control_de_carga!$C:$C,1,0)),"OK",""),IF(SEARCH(X27,VLOOKUP(X27,[1]control_de_carga!$C:$C,1,0)),"OK","")),"")</f>
        <v/>
      </c>
      <c r="X27" s="35" t="str">
        <f t="shared" si="5"/>
        <v/>
      </c>
      <c r="Y27" s="22" t="str">
        <f>IFERROR(_xlfn.IFNA(VLOOKUP(B27,[1]control_de_carga!$C:$I,7,0),VLOOKUP(D27,[1]control_de_carga!$C:$I,7,0)),"")</f>
        <v/>
      </c>
      <c r="Z27" s="24" t="str">
        <f>IFERROR(_xlfn.IFNA(VLOOKUP(F27,[1]control_de_carga!$C:$I,7,0),VLOOKUP(H27,[1]control_de_carga!$C:$I,7,0)),"")</f>
        <v/>
      </c>
      <c r="AA27" s="109" t="str">
        <f>IFERROR(_xlfn.IFNA(VLOOKUP(J27,[1]control_de_carga!$C:$I,7,0),VLOOKUP(L27,[1]control_de_carga!$C:$I,7,0)),"")</f>
        <v/>
      </c>
      <c r="AB27" s="10" t="str">
        <f>IFERROR(_xlfn.IFNA(VLOOKUP(N27,[1]control_de_carga!$C:$I,7,0),VLOOKUP(P27,[1]control_de_carga!$C:$I,7,0)),"")</f>
        <v/>
      </c>
      <c r="AC27" s="11" t="str">
        <f>IFERROR(_xlfn.IFNA(VLOOKUP(R27,[1]control_de_carga!$C:$I,7,0),VLOOKUP(T27,[1]control_de_carga!$C:$I,7,0)),"")</f>
        <v/>
      </c>
      <c r="AD27" s="19" t="str">
        <f>IFERROR(_xlfn.IFNA(VLOOKUP(V27,[1]control_de_carga!$C:$I,7,0),VLOOKUP(X27,[1]control_de_carga!$C:$I,7,0)),"")</f>
        <v/>
      </c>
    </row>
    <row r="28" spans="1:30" ht="15.75" thickBot="1" x14ac:dyDescent="0.3">
      <c r="A28" s="41" t="str">
        <f>IF(B28&lt;&gt;"",IFERROR(_xlfn.IFNA(IF(OR(VLOOKUP(B28,[1]control_de_carga!$A:$I,9,0)="HABILITADO_RUTEO",VLOOKUP(B28,[1]control_de_carga!$A:$I,9,0)="COORDINADO"),"☑️","🗑️"),IF(VLOOKUP(D28,[1]control_de_carga!$A:$I,9,0)="HABILITADO_RUTEO","☑️","🗑️")),"⚠️"),"")</f>
        <v/>
      </c>
      <c r="B28" s="59"/>
      <c r="C28" s="2" t="str">
        <f>IF(B28&lt;&gt;"",_xlfn.IFNA(IF(SEARCH(B28,VLOOKUP(B28,[1]control_de_carga!$C:$C,1,0)),"OK",""),IF(SEARCH(D28,VLOOKUP(D28,[1]control_de_carga!$C:$C,1,0)),"OK","")),"")</f>
        <v/>
      </c>
      <c r="D28" s="33" t="str">
        <f t="shared" si="0"/>
        <v/>
      </c>
      <c r="E28" s="16" t="str">
        <f>IF(F28&lt;&gt;"",IFERROR(_xlfn.IFNA(IF(OR(VLOOKUP(F28,[1]control_de_carga!$A:$I,9,0)="HABILITADO_RUTEO",VLOOKUP(F28,[1]control_de_carga!$A:$I,9,0)="COORDINADO"),"☑️","🗑️"),IF(VLOOKUP(H28,[1]control_de_carga!$A:$I,9,0)="HABILITADO_RUTEO","☑️","🗑️")),"⚠️"),"")</f>
        <v/>
      </c>
      <c r="F28" s="59"/>
      <c r="G28" s="2" t="str">
        <f>IF(F28&lt;&gt;"",_xlfn.IFNA(IF(SEARCH(F28,VLOOKUP(F28,[1]control_de_carga!$C:$C,1,0)),"OK",""),IF(SEARCH(H28,VLOOKUP(H28,[1]control_de_carga!$C:$C,1,0)),"OK","")),"")</f>
        <v/>
      </c>
      <c r="H28" s="33" t="str">
        <f t="shared" si="1"/>
        <v/>
      </c>
      <c r="I28" s="53" t="str">
        <f>IF(J28&lt;&gt;"",IFERROR(_xlfn.IFNA(IF(OR(VLOOKUP(J28,[1]control_de_carga!$A:$I,9,0)="HABILITADO_RUTEO",VLOOKUP(J28,[1]control_de_carga!$A:$I,9,0)="COORDINADO"),"☑️","🗑️"),IF(VLOOKUP(L28,[1]control_de_carga!$A:$I,9,0)="HABILITADO_RUTEO","☑️","🗑️")),"⚠️"),"")</f>
        <v/>
      </c>
      <c r="J28" s="59"/>
      <c r="K28" s="1" t="str">
        <f>IF(J28&lt;&gt;"",_xlfn.IFNA(IF(SEARCH(J28,VLOOKUP(J28,[1]control_de_carga!$C:$C,1,0)),"OK",""),IF(SEARCH(L28,VLOOKUP(L28,[1]control_de_carga!$C:$C,1,0)),"OK","")),"")</f>
        <v/>
      </c>
      <c r="L28" s="33" t="str">
        <f t="shared" si="2"/>
        <v/>
      </c>
      <c r="M28" s="54" t="str">
        <f>IF(N28&lt;&gt;"",IFERROR(_xlfn.IFNA(IF(OR(VLOOKUP(N28,[1]control_de_carga!$A:$I,9,0)="HABILITADO_RUTEO",VLOOKUP(N28,[1]control_de_carga!$A:$I,9,0)="COORDINADO"),"☑️","🗑️"),IF(VLOOKUP(P28,[1]control_de_carga!$A:$I,9,0)="HABILITADO_RUTEO","☑️","🗑️")),"⚠️"),"")</f>
        <v/>
      </c>
      <c r="N28" s="20"/>
      <c r="O28" s="1" t="str">
        <f>IF(N28&lt;&gt;"",_xlfn.IFNA(IF(SEARCH(N28,VLOOKUP(N28,[1]control_de_carga!$C:$C,1,0)),"OK",""),IF(SEARCH(P28,VLOOKUP(P28,[1]control_de_carga!$C:$C,1,0)),"OK","")),"")</f>
        <v/>
      </c>
      <c r="P28" s="33" t="str">
        <f t="shared" si="3"/>
        <v/>
      </c>
      <c r="Q28" s="55" t="str">
        <f>IF(R28&lt;&gt;"",IFERROR(_xlfn.IFNA(IF(OR(VLOOKUP(R28,[1]control_de_carga!$A:$I,9,0)="HABILITADO_RUTEO",VLOOKUP(R28,[1]control_de_carga!$A:$I,9,0)="COORDINADO"),"☑️","🗑️"),IF(VLOOKUP(T28,[1]control_de_carga!$A:$I,9,0)="HABILITADO_RUTEO","☑️","🗑️")),"⚠️"),"")</f>
        <v/>
      </c>
      <c r="R28" s="59"/>
      <c r="S28" s="18" t="str">
        <f>IF(R28&lt;&gt;"",_xlfn.IFNA(IF(SEARCH(R28,VLOOKUP(R28,[1]control_de_carga!$C:$C,1,0)),"OK",""),IF(SEARCH(T28,VLOOKUP(T28,[1]control_de_carga!$C:$C,1,0)),"OK","")),"")</f>
        <v/>
      </c>
      <c r="T28" s="35" t="str">
        <f t="shared" si="4"/>
        <v/>
      </c>
      <c r="U28" s="56" t="str">
        <f>IF(V28&lt;&gt;"",IFERROR(_xlfn.IFNA(IF(OR(VLOOKUP(V28,[1]control_de_carga!$A:$I,9,0)="HABILITADO_RUTEO",VLOOKUP(V28,[1]control_de_carga!$A:$I,9,0)="COORDINADO"),"☑️","🗑️"),IF(VLOOKUP(X28,[1]control_de_carga!$A:$I,9,0)="HABILITADO_RUTEO","☑️","🗑️")),"⚠️"),"")</f>
        <v/>
      </c>
      <c r="V28" s="20"/>
      <c r="W28" s="18" t="str">
        <f>IF(V28&lt;&gt;"",_xlfn.IFNA(IF(SEARCH(V28,VLOOKUP(V28,[1]control_de_carga!$C:$C,1,0)),"OK",""),IF(SEARCH(X28,VLOOKUP(X28,[1]control_de_carga!$C:$C,1,0)),"OK","")),"")</f>
        <v/>
      </c>
      <c r="X28" s="35" t="str">
        <f t="shared" si="5"/>
        <v/>
      </c>
      <c r="Y28" s="22" t="str">
        <f>IFERROR(_xlfn.IFNA(VLOOKUP(B28,[1]control_de_carga!$C:$I,7,0),VLOOKUP(D28,[1]control_de_carga!$C:$I,7,0)),"")</f>
        <v/>
      </c>
      <c r="Z28" s="24" t="str">
        <f>IFERROR(_xlfn.IFNA(VLOOKUP(F28,[1]control_de_carga!$C:$I,7,0),VLOOKUP(H28,[1]control_de_carga!$C:$I,7,0)),"")</f>
        <v/>
      </c>
      <c r="AA28" s="109" t="str">
        <f>IFERROR(_xlfn.IFNA(VLOOKUP(J28,[1]control_de_carga!$C:$I,7,0),VLOOKUP(L28,[1]control_de_carga!$C:$I,7,0)),"")</f>
        <v/>
      </c>
      <c r="AB28" s="10" t="str">
        <f>IFERROR(_xlfn.IFNA(VLOOKUP(N28,[1]control_de_carga!$C:$I,7,0),VLOOKUP(P28,[1]control_de_carga!$C:$I,7,0)),"")</f>
        <v/>
      </c>
      <c r="AC28" s="11" t="str">
        <f>IFERROR(_xlfn.IFNA(VLOOKUP(R28,[1]control_de_carga!$C:$I,7,0),VLOOKUP(T28,[1]control_de_carga!$C:$I,7,0)),"")</f>
        <v/>
      </c>
      <c r="AD28" s="19" t="str">
        <f>IFERROR(_xlfn.IFNA(VLOOKUP(V28,[1]control_de_carga!$C:$I,7,0),VLOOKUP(X28,[1]control_de_carga!$C:$I,7,0)),"")</f>
        <v/>
      </c>
    </row>
    <row r="29" spans="1:30" ht="15.75" thickBot="1" x14ac:dyDescent="0.3">
      <c r="A29" s="41" t="str">
        <f>IF(B29&lt;&gt;"",IFERROR(_xlfn.IFNA(IF(OR(VLOOKUP(B29,[1]control_de_carga!$A:$I,9,0)="HABILITADO_RUTEO",VLOOKUP(B29,[1]control_de_carga!$A:$I,9,0)="COORDINADO"),"☑️","🗑️"),IF(VLOOKUP(D29,[1]control_de_carga!$A:$I,9,0)="HABILITADO_RUTEO","☑️","🗑️")),"⚠️"),"")</f>
        <v/>
      </c>
      <c r="B29" s="59"/>
      <c r="C29" s="2" t="str">
        <f>IF(B29&lt;&gt;"",_xlfn.IFNA(IF(SEARCH(B29,VLOOKUP(B29,[1]control_de_carga!$C:$C,1,0)),"OK",""),IF(SEARCH(D29,VLOOKUP(D29,[1]control_de_carga!$C:$C,1,0)),"OK","")),"")</f>
        <v/>
      </c>
      <c r="D29" s="33" t="str">
        <f t="shared" si="0"/>
        <v/>
      </c>
      <c r="E29" s="16" t="str">
        <f>IF(F29&lt;&gt;"",IFERROR(_xlfn.IFNA(IF(OR(VLOOKUP(F29,[1]control_de_carga!$A:$I,9,0)="HABILITADO_RUTEO",VLOOKUP(F29,[1]control_de_carga!$A:$I,9,0)="COORDINADO"),"☑️","🗑️"),IF(VLOOKUP(H29,[1]control_de_carga!$A:$I,9,0)="HABILITADO_RUTEO","☑️","🗑️")),"⚠️"),"")</f>
        <v/>
      </c>
      <c r="F29" s="59"/>
      <c r="G29" s="2" t="str">
        <f>IF(F29&lt;&gt;"",_xlfn.IFNA(IF(SEARCH(F29,VLOOKUP(F29,[1]control_de_carga!$C:$C,1,0)),"OK",""),IF(SEARCH(H29,VLOOKUP(H29,[1]control_de_carga!$C:$C,1,0)),"OK","")),"")</f>
        <v/>
      </c>
      <c r="H29" s="33" t="str">
        <f t="shared" si="1"/>
        <v/>
      </c>
      <c r="I29" s="53" t="str">
        <f>IF(J29&lt;&gt;"",IFERROR(_xlfn.IFNA(IF(OR(VLOOKUP(J29,[1]control_de_carga!$A:$I,9,0)="HABILITADO_RUTEO",VLOOKUP(J29,[1]control_de_carga!$A:$I,9,0)="COORDINADO"),"☑️","🗑️"),IF(VLOOKUP(L29,[1]control_de_carga!$A:$I,9,0)="HABILITADO_RUTEO","☑️","🗑️")),"⚠️"),"")</f>
        <v/>
      </c>
      <c r="J29" s="59"/>
      <c r="K29" s="1" t="str">
        <f>IF(J29&lt;&gt;"",_xlfn.IFNA(IF(SEARCH(J29,VLOOKUP(J29,[1]control_de_carga!$C:$C,1,0)),"OK",""),IF(SEARCH(L29,VLOOKUP(L29,[1]control_de_carga!$C:$C,1,0)),"OK","")),"")</f>
        <v/>
      </c>
      <c r="L29" s="33" t="str">
        <f t="shared" si="2"/>
        <v/>
      </c>
      <c r="M29" s="54" t="str">
        <f>IF(N29&lt;&gt;"",IFERROR(_xlfn.IFNA(IF(OR(VLOOKUP(N29,[1]control_de_carga!$A:$I,9,0)="HABILITADO_RUTEO",VLOOKUP(N29,[1]control_de_carga!$A:$I,9,0)="COORDINADO"),"☑️","🗑️"),IF(VLOOKUP(P29,[1]control_de_carga!$A:$I,9,0)="HABILITADO_RUTEO","☑️","🗑️")),"⚠️"),"")</f>
        <v/>
      </c>
      <c r="N29" s="20"/>
      <c r="O29" s="1" t="str">
        <f>IF(N29&lt;&gt;"",_xlfn.IFNA(IF(SEARCH(N29,VLOOKUP(N29,[1]control_de_carga!$C:$C,1,0)),"OK",""),IF(SEARCH(P29,VLOOKUP(P29,[1]control_de_carga!$C:$C,1,0)),"OK","")),"")</f>
        <v/>
      </c>
      <c r="P29" s="33" t="str">
        <f t="shared" si="3"/>
        <v/>
      </c>
      <c r="Q29" s="55" t="str">
        <f>IF(R29&lt;&gt;"",IFERROR(_xlfn.IFNA(IF(OR(VLOOKUP(R29,[1]control_de_carga!$A:$I,9,0)="HABILITADO_RUTEO",VLOOKUP(R29,[1]control_de_carga!$A:$I,9,0)="COORDINADO"),"☑️","🗑️"),IF(VLOOKUP(T29,[1]control_de_carga!$A:$I,9,0)="HABILITADO_RUTEO","☑️","🗑️")),"⚠️"),"")</f>
        <v/>
      </c>
      <c r="R29" s="59"/>
      <c r="S29" s="18" t="str">
        <f>IF(R29&lt;&gt;"",_xlfn.IFNA(IF(SEARCH(R29,VLOOKUP(R29,[1]control_de_carga!$C:$C,1,0)),"OK",""),IF(SEARCH(T29,VLOOKUP(T29,[1]control_de_carga!$C:$C,1,0)),"OK","")),"")</f>
        <v/>
      </c>
      <c r="T29" s="35" t="str">
        <f t="shared" si="4"/>
        <v/>
      </c>
      <c r="U29" s="56" t="str">
        <f>IF(V29&lt;&gt;"",IFERROR(_xlfn.IFNA(IF(OR(VLOOKUP(V29,[1]control_de_carga!$A:$I,9,0)="HABILITADO_RUTEO",VLOOKUP(V29,[1]control_de_carga!$A:$I,9,0)="COORDINADO"),"☑️","🗑️"),IF(VLOOKUP(X29,[1]control_de_carga!$A:$I,9,0)="HABILITADO_RUTEO","☑️","🗑️")),"⚠️"),"")</f>
        <v/>
      </c>
      <c r="V29" s="20"/>
      <c r="W29" s="18" t="str">
        <f>IF(V29&lt;&gt;"",_xlfn.IFNA(IF(SEARCH(V29,VLOOKUP(V29,[1]control_de_carga!$C:$C,1,0)),"OK",""),IF(SEARCH(X29,VLOOKUP(X29,[1]control_de_carga!$C:$C,1,0)),"OK","")),"")</f>
        <v/>
      </c>
      <c r="X29" s="35" t="str">
        <f t="shared" si="5"/>
        <v/>
      </c>
      <c r="Y29" s="22" t="str">
        <f>IFERROR(_xlfn.IFNA(VLOOKUP(B29,[1]control_de_carga!$C:$I,7,0),VLOOKUP(D29,[1]control_de_carga!$C:$I,7,0)),"")</f>
        <v/>
      </c>
      <c r="Z29" s="24" t="str">
        <f>IFERROR(_xlfn.IFNA(VLOOKUP(F29,[1]control_de_carga!$C:$I,7,0),VLOOKUP(H29,[1]control_de_carga!$C:$I,7,0)),"")</f>
        <v/>
      </c>
      <c r="AA29" s="109" t="str">
        <f>IFERROR(_xlfn.IFNA(VLOOKUP(J29,[1]control_de_carga!$C:$I,7,0),VLOOKUP(L29,[1]control_de_carga!$C:$I,7,0)),"")</f>
        <v/>
      </c>
      <c r="AB29" s="10" t="str">
        <f>IFERROR(_xlfn.IFNA(VLOOKUP(N29,[1]control_de_carga!$C:$I,7,0),VLOOKUP(P29,[1]control_de_carga!$C:$I,7,0)),"")</f>
        <v/>
      </c>
      <c r="AC29" s="11" t="str">
        <f>IFERROR(_xlfn.IFNA(VLOOKUP(R29,[1]control_de_carga!$C:$I,7,0),VLOOKUP(T29,[1]control_de_carga!$C:$I,7,0)),"")</f>
        <v/>
      </c>
      <c r="AD29" s="19" t="str">
        <f>IFERROR(_xlfn.IFNA(VLOOKUP(V29,[1]control_de_carga!$C:$I,7,0),VLOOKUP(X29,[1]control_de_carga!$C:$I,7,0)),"")</f>
        <v/>
      </c>
    </row>
    <row r="30" spans="1:30" ht="15.75" thickBot="1" x14ac:dyDescent="0.3">
      <c r="A30" s="41" t="str">
        <f>IF(B30&lt;&gt;"",IFERROR(_xlfn.IFNA(IF(OR(VLOOKUP(B30,[1]control_de_carga!$A:$I,9,0)="HABILITADO_RUTEO",VLOOKUP(B30,[1]control_de_carga!$A:$I,9,0)="COORDINADO"),"☑️","🗑️"),IF(VLOOKUP(D30,[1]control_de_carga!$A:$I,9,0)="HABILITADO_RUTEO","☑️","🗑️")),"⚠️"),"")</f>
        <v/>
      </c>
      <c r="B30" s="59"/>
      <c r="C30" s="2" t="str">
        <f>IF(B30&lt;&gt;"",_xlfn.IFNA(IF(SEARCH(B30,VLOOKUP(B30,[1]control_de_carga!$C:$C,1,0)),"OK",""),IF(SEARCH(D30,VLOOKUP(D30,[1]control_de_carga!$C:$C,1,0)),"OK","")),"")</f>
        <v/>
      </c>
      <c r="D30" s="33" t="str">
        <f t="shared" si="0"/>
        <v/>
      </c>
      <c r="E30" s="16" t="str">
        <f>IF(F30&lt;&gt;"",IFERROR(_xlfn.IFNA(IF(OR(VLOOKUP(F30,[1]control_de_carga!$A:$I,9,0)="HABILITADO_RUTEO",VLOOKUP(F30,[1]control_de_carga!$A:$I,9,0)="COORDINADO"),"☑️","🗑️"),IF(VLOOKUP(H30,[1]control_de_carga!$A:$I,9,0)="HABILITADO_RUTEO","☑️","🗑️")),"⚠️"),"")</f>
        <v/>
      </c>
      <c r="F30" s="59"/>
      <c r="G30" s="2" t="str">
        <f>IF(F30&lt;&gt;"",_xlfn.IFNA(IF(SEARCH(F30,VLOOKUP(F30,[1]control_de_carga!$C:$C,1,0)),"OK",""),IF(SEARCH(H30,VLOOKUP(H30,[1]control_de_carga!$C:$C,1,0)),"OK","")),"")</f>
        <v/>
      </c>
      <c r="H30" s="33" t="str">
        <f t="shared" si="1"/>
        <v/>
      </c>
      <c r="I30" s="53" t="str">
        <f>IF(J30&lt;&gt;"",IFERROR(_xlfn.IFNA(IF(OR(VLOOKUP(J30,[1]control_de_carga!$A:$I,9,0)="HABILITADO_RUTEO",VLOOKUP(J30,[1]control_de_carga!$A:$I,9,0)="COORDINADO"),"☑️","🗑️"),IF(VLOOKUP(L30,[1]control_de_carga!$A:$I,9,0)="HABILITADO_RUTEO","☑️","🗑️")),"⚠️"),"")</f>
        <v/>
      </c>
      <c r="J30" s="59"/>
      <c r="K30" s="1" t="str">
        <f>IF(J30&lt;&gt;"",_xlfn.IFNA(IF(SEARCH(J30,VLOOKUP(J30,[1]control_de_carga!$C:$C,1,0)),"OK",""),IF(SEARCH(L30,VLOOKUP(L30,[1]control_de_carga!$C:$C,1,0)),"OK","")),"")</f>
        <v/>
      </c>
      <c r="L30" s="33" t="str">
        <f t="shared" si="2"/>
        <v/>
      </c>
      <c r="M30" s="54" t="str">
        <f>IF(N30&lt;&gt;"",IFERROR(_xlfn.IFNA(IF(OR(VLOOKUP(N30,[1]control_de_carga!$A:$I,9,0)="HABILITADO_RUTEO",VLOOKUP(N30,[1]control_de_carga!$A:$I,9,0)="COORDINADO"),"☑️","🗑️"),IF(VLOOKUP(P30,[1]control_de_carga!$A:$I,9,0)="HABILITADO_RUTEO","☑️","🗑️")),"⚠️"),"")</f>
        <v/>
      </c>
      <c r="N30" s="20"/>
      <c r="O30" s="1" t="str">
        <f>IF(N30&lt;&gt;"",_xlfn.IFNA(IF(SEARCH(N30,VLOOKUP(N30,[1]control_de_carga!$C:$C,1,0)),"OK",""),IF(SEARCH(P30,VLOOKUP(P30,[1]control_de_carga!$C:$C,1,0)),"OK","")),"")</f>
        <v/>
      </c>
      <c r="P30" s="33" t="str">
        <f t="shared" si="3"/>
        <v/>
      </c>
      <c r="Q30" s="55" t="str">
        <f>IF(R30&lt;&gt;"",IFERROR(_xlfn.IFNA(IF(OR(VLOOKUP(R30,[1]control_de_carga!$A:$I,9,0)="HABILITADO_RUTEO",VLOOKUP(R30,[1]control_de_carga!$A:$I,9,0)="COORDINADO"),"☑️","🗑️"),IF(VLOOKUP(T30,[1]control_de_carga!$A:$I,9,0)="HABILITADO_RUTEO","☑️","🗑️")),"⚠️"),"")</f>
        <v/>
      </c>
      <c r="R30" s="59"/>
      <c r="S30" s="18" t="str">
        <f>IF(R30&lt;&gt;"",_xlfn.IFNA(IF(SEARCH(R30,VLOOKUP(R30,[1]control_de_carga!$C:$C,1,0)),"OK",""),IF(SEARCH(T30,VLOOKUP(T30,[1]control_de_carga!$C:$C,1,0)),"OK","")),"")</f>
        <v/>
      </c>
      <c r="T30" s="35" t="str">
        <f t="shared" si="4"/>
        <v/>
      </c>
      <c r="U30" s="56" t="str">
        <f>IF(V30&lt;&gt;"",IFERROR(_xlfn.IFNA(IF(OR(VLOOKUP(V30,[1]control_de_carga!$A:$I,9,0)="HABILITADO_RUTEO",VLOOKUP(V30,[1]control_de_carga!$A:$I,9,0)="COORDINADO"),"☑️","🗑️"),IF(VLOOKUP(X30,[1]control_de_carga!$A:$I,9,0)="HABILITADO_RUTEO","☑️","🗑️")),"⚠️"),"")</f>
        <v/>
      </c>
      <c r="V30" s="20"/>
      <c r="W30" s="18" t="str">
        <f>IF(V30&lt;&gt;"",_xlfn.IFNA(IF(SEARCH(V30,VLOOKUP(V30,[1]control_de_carga!$C:$C,1,0)),"OK",""),IF(SEARCH(X30,VLOOKUP(X30,[1]control_de_carga!$C:$C,1,0)),"OK","")),"")</f>
        <v/>
      </c>
      <c r="X30" s="35" t="str">
        <f t="shared" si="5"/>
        <v/>
      </c>
      <c r="Y30" s="22" t="str">
        <f>IFERROR(_xlfn.IFNA(VLOOKUP(B30,[1]control_de_carga!$C:$I,7,0),VLOOKUP(D30,[1]control_de_carga!$C:$I,7,0)),"")</f>
        <v/>
      </c>
      <c r="Z30" s="24" t="str">
        <f>IFERROR(_xlfn.IFNA(VLOOKUP(F30,[1]control_de_carga!$C:$I,7,0),VLOOKUP(H30,[1]control_de_carga!$C:$I,7,0)),"")</f>
        <v/>
      </c>
      <c r="AA30" s="109" t="str">
        <f>IFERROR(_xlfn.IFNA(VLOOKUP(J30,[1]control_de_carga!$C:$I,7,0),VLOOKUP(L30,[1]control_de_carga!$C:$I,7,0)),"")</f>
        <v/>
      </c>
      <c r="AB30" s="10" t="str">
        <f>IFERROR(_xlfn.IFNA(VLOOKUP(N30,[1]control_de_carga!$C:$I,7,0),VLOOKUP(P30,[1]control_de_carga!$C:$I,7,0)),"")</f>
        <v/>
      </c>
      <c r="AC30" s="11" t="str">
        <f>IFERROR(_xlfn.IFNA(VLOOKUP(R30,[1]control_de_carga!$C:$I,7,0),VLOOKUP(T30,[1]control_de_carga!$C:$I,7,0)),"")</f>
        <v/>
      </c>
      <c r="AD30" s="19" t="str">
        <f>IFERROR(_xlfn.IFNA(VLOOKUP(V30,[1]control_de_carga!$C:$I,7,0),VLOOKUP(X30,[1]control_de_carga!$C:$I,7,0)),"")</f>
        <v/>
      </c>
    </row>
    <row r="31" spans="1:30" ht="15.75" thickBot="1" x14ac:dyDescent="0.3">
      <c r="A31" s="41" t="str">
        <f>IF(B31&lt;&gt;"",IFERROR(_xlfn.IFNA(IF(OR(VLOOKUP(B31,[1]control_de_carga!$A:$I,9,0)="HABILITADO_RUTEO",VLOOKUP(B31,[1]control_de_carga!$A:$I,9,0)="COORDINADO"),"☑️","🗑️"),IF(VLOOKUP(D31,[1]control_de_carga!$A:$I,9,0)="HABILITADO_RUTEO","☑️","🗑️")),"⚠️"),"")</f>
        <v/>
      </c>
      <c r="B31" s="59"/>
      <c r="C31" s="2" t="str">
        <f>IF(B31&lt;&gt;"",_xlfn.IFNA(IF(SEARCH(B31,VLOOKUP(B31,[1]control_de_carga!$C:$C,1,0)),"OK",""),IF(SEARCH(D31,VLOOKUP(D31,[1]control_de_carga!$C:$C,1,0)),"OK","")),"")</f>
        <v/>
      </c>
      <c r="D31" s="33" t="str">
        <f t="shared" si="0"/>
        <v/>
      </c>
      <c r="E31" s="16" t="str">
        <f>IF(F31&lt;&gt;"",IFERROR(_xlfn.IFNA(IF(OR(VLOOKUP(F31,[1]control_de_carga!$A:$I,9,0)="HABILITADO_RUTEO",VLOOKUP(F31,[1]control_de_carga!$A:$I,9,0)="COORDINADO"),"☑️","🗑️"),IF(VLOOKUP(H31,[1]control_de_carga!$A:$I,9,0)="HABILITADO_RUTEO","☑️","🗑️")),"⚠️"),"")</f>
        <v/>
      </c>
      <c r="F31" s="59"/>
      <c r="G31" s="2" t="str">
        <f>IF(F31&lt;&gt;"",_xlfn.IFNA(IF(SEARCH(F31,VLOOKUP(F31,[1]control_de_carga!$C:$C,1,0)),"OK",""),IF(SEARCH(H31,VLOOKUP(H31,[1]control_de_carga!$C:$C,1,0)),"OK","")),"")</f>
        <v/>
      </c>
      <c r="H31" s="33" t="str">
        <f t="shared" si="1"/>
        <v/>
      </c>
      <c r="I31" s="53" t="str">
        <f>IF(J31&lt;&gt;"",IFERROR(_xlfn.IFNA(IF(OR(VLOOKUP(J31,[1]control_de_carga!$A:$I,9,0)="HABILITADO_RUTEO",VLOOKUP(J31,[1]control_de_carga!$A:$I,9,0)="COORDINADO"),"☑️","🗑️"),IF(VLOOKUP(L31,[1]control_de_carga!$A:$I,9,0)="HABILITADO_RUTEO","☑️","🗑️")),"⚠️"),"")</f>
        <v/>
      </c>
      <c r="J31" s="59"/>
      <c r="K31" s="1" t="str">
        <f>IF(J31&lt;&gt;"",_xlfn.IFNA(IF(SEARCH(J31,VLOOKUP(J31,[1]control_de_carga!$C:$C,1,0)),"OK",""),IF(SEARCH(L31,VLOOKUP(L31,[1]control_de_carga!$C:$C,1,0)),"OK","")),"")</f>
        <v/>
      </c>
      <c r="L31" s="33" t="str">
        <f t="shared" si="2"/>
        <v/>
      </c>
      <c r="M31" s="54" t="str">
        <f>IF(N31&lt;&gt;"",IFERROR(_xlfn.IFNA(IF(OR(VLOOKUP(N31,[1]control_de_carga!$A:$I,9,0)="HABILITADO_RUTEO",VLOOKUP(N31,[1]control_de_carga!$A:$I,9,0)="COORDINADO"),"☑️","🗑️"),IF(VLOOKUP(P31,[1]control_de_carga!$A:$I,9,0)="HABILITADO_RUTEO","☑️","🗑️")),"⚠️"),"")</f>
        <v/>
      </c>
      <c r="N31" s="20"/>
      <c r="O31" s="1" t="str">
        <f>IF(N31&lt;&gt;"",_xlfn.IFNA(IF(SEARCH(N31,VLOOKUP(N31,[1]control_de_carga!$C:$C,1,0)),"OK",""),IF(SEARCH(P31,VLOOKUP(P31,[1]control_de_carga!$C:$C,1,0)),"OK","")),"")</f>
        <v/>
      </c>
      <c r="P31" s="33" t="str">
        <f t="shared" si="3"/>
        <v/>
      </c>
      <c r="Q31" s="55" t="str">
        <f>IF(R31&lt;&gt;"",IFERROR(_xlfn.IFNA(IF(OR(VLOOKUP(R31,[1]control_de_carga!$A:$I,9,0)="HABILITADO_RUTEO",VLOOKUP(R31,[1]control_de_carga!$A:$I,9,0)="COORDINADO"),"☑️","🗑️"),IF(VLOOKUP(T31,[1]control_de_carga!$A:$I,9,0)="HABILITADO_RUTEO","☑️","🗑️")),"⚠️"),"")</f>
        <v/>
      </c>
      <c r="R31" s="59"/>
      <c r="S31" s="18" t="str">
        <f>IF(R31&lt;&gt;"",_xlfn.IFNA(IF(SEARCH(R31,VLOOKUP(R31,[1]control_de_carga!$C:$C,1,0)),"OK",""),IF(SEARCH(T31,VLOOKUP(T31,[1]control_de_carga!$C:$C,1,0)),"OK","")),"")</f>
        <v/>
      </c>
      <c r="T31" s="35" t="str">
        <f t="shared" si="4"/>
        <v/>
      </c>
      <c r="U31" s="56" t="str">
        <f>IF(V31&lt;&gt;"",IFERROR(_xlfn.IFNA(IF(OR(VLOOKUP(V31,[1]control_de_carga!$A:$I,9,0)="HABILITADO_RUTEO",VLOOKUP(V31,[1]control_de_carga!$A:$I,9,0)="COORDINADO"),"☑️","🗑️"),IF(VLOOKUP(X31,[1]control_de_carga!$A:$I,9,0)="HABILITADO_RUTEO","☑️","🗑️")),"⚠️"),"")</f>
        <v/>
      </c>
      <c r="V31" s="20"/>
      <c r="W31" s="18" t="str">
        <f>IF(V31&lt;&gt;"",_xlfn.IFNA(IF(SEARCH(V31,VLOOKUP(V31,[1]control_de_carga!$C:$C,1,0)),"OK",""),IF(SEARCH(X31,VLOOKUP(X31,[1]control_de_carga!$C:$C,1,0)),"OK","")),"")</f>
        <v/>
      </c>
      <c r="X31" s="35" t="str">
        <f t="shared" si="5"/>
        <v/>
      </c>
      <c r="Y31" s="22" t="str">
        <f>IFERROR(_xlfn.IFNA(VLOOKUP(B31,[1]control_de_carga!$C:$I,7,0),VLOOKUP(D31,[1]control_de_carga!$C:$I,7,0)),"")</f>
        <v/>
      </c>
      <c r="Z31" s="24" t="str">
        <f>IFERROR(_xlfn.IFNA(VLOOKUP(F31,[1]control_de_carga!$C:$I,7,0),VLOOKUP(H31,[1]control_de_carga!$C:$I,7,0)),"")</f>
        <v/>
      </c>
      <c r="AA31" s="109" t="str">
        <f>IFERROR(_xlfn.IFNA(VLOOKUP(J31,[1]control_de_carga!$C:$I,7,0),VLOOKUP(L31,[1]control_de_carga!$C:$I,7,0)),"")</f>
        <v/>
      </c>
      <c r="AB31" s="10" t="str">
        <f>IFERROR(_xlfn.IFNA(VLOOKUP(N31,[1]control_de_carga!$C:$I,7,0),VLOOKUP(P31,[1]control_de_carga!$C:$I,7,0)),"")</f>
        <v/>
      </c>
      <c r="AC31" s="11" t="str">
        <f>IFERROR(_xlfn.IFNA(VLOOKUP(R31,[1]control_de_carga!$C:$I,7,0),VLOOKUP(T31,[1]control_de_carga!$C:$I,7,0)),"")</f>
        <v/>
      </c>
      <c r="AD31" s="19" t="str">
        <f>IFERROR(_xlfn.IFNA(VLOOKUP(V31,[1]control_de_carga!$C:$I,7,0),VLOOKUP(X31,[1]control_de_carga!$C:$I,7,0)),"")</f>
        <v/>
      </c>
    </row>
    <row r="32" spans="1:30" ht="15.75" thickBot="1" x14ac:dyDescent="0.3">
      <c r="A32" s="41" t="str">
        <f>IF(B32&lt;&gt;"",IFERROR(_xlfn.IFNA(IF(OR(VLOOKUP(B32,[1]control_de_carga!$A:$I,9,0)="HABILITADO_RUTEO",VLOOKUP(B32,[1]control_de_carga!$A:$I,9,0)="COORDINADO"),"☑️","🗑️"),IF(VLOOKUP(D32,[1]control_de_carga!$A:$I,9,0)="HABILITADO_RUTEO","☑️","🗑️")),"⚠️"),"")</f>
        <v/>
      </c>
      <c r="B32" s="59"/>
      <c r="C32" s="2" t="str">
        <f>IF(B32&lt;&gt;"",_xlfn.IFNA(IF(SEARCH(B32,VLOOKUP(B32,[1]control_de_carga!$C:$C,1,0)),"OK",""),IF(SEARCH(D32,VLOOKUP(D32,[1]control_de_carga!$C:$C,1,0)),"OK","")),"")</f>
        <v/>
      </c>
      <c r="D32" s="33" t="str">
        <f t="shared" si="0"/>
        <v/>
      </c>
      <c r="E32" s="16" t="str">
        <f>IF(F32&lt;&gt;"",IFERROR(_xlfn.IFNA(IF(OR(VLOOKUP(F32,[1]control_de_carga!$A:$I,9,0)="HABILITADO_RUTEO",VLOOKUP(F32,[1]control_de_carga!$A:$I,9,0)="COORDINADO"),"☑️","🗑️"),IF(VLOOKUP(H32,[1]control_de_carga!$A:$I,9,0)="HABILITADO_RUTEO","☑️","🗑️")),"⚠️"),"")</f>
        <v/>
      </c>
      <c r="F32" s="59"/>
      <c r="G32" s="2" t="str">
        <f>IF(F32&lt;&gt;"",_xlfn.IFNA(IF(SEARCH(F32,VLOOKUP(F32,[1]control_de_carga!$C:$C,1,0)),"OK",""),IF(SEARCH(H32,VLOOKUP(H32,[1]control_de_carga!$C:$C,1,0)),"OK","")),"")</f>
        <v/>
      </c>
      <c r="H32" s="33" t="str">
        <f t="shared" si="1"/>
        <v/>
      </c>
      <c r="I32" s="53" t="str">
        <f>IF(J32&lt;&gt;"",IFERROR(_xlfn.IFNA(IF(OR(VLOOKUP(J32,[1]control_de_carga!$A:$I,9,0)="HABILITADO_RUTEO",VLOOKUP(J32,[1]control_de_carga!$A:$I,9,0)="COORDINADO"),"☑️","🗑️"),IF(VLOOKUP(L32,[1]control_de_carga!$A:$I,9,0)="HABILITADO_RUTEO","☑️","🗑️")),"⚠️"),"")</f>
        <v/>
      </c>
      <c r="J32" s="59"/>
      <c r="K32" s="1" t="str">
        <f>IF(J32&lt;&gt;"",_xlfn.IFNA(IF(SEARCH(J32,VLOOKUP(J32,[1]control_de_carga!$C:$C,1,0)),"OK",""),IF(SEARCH(L32,VLOOKUP(L32,[1]control_de_carga!$C:$C,1,0)),"OK","")),"")</f>
        <v/>
      </c>
      <c r="L32" s="33" t="str">
        <f t="shared" si="2"/>
        <v/>
      </c>
      <c r="M32" s="54" t="str">
        <f>IF(N32&lt;&gt;"",IFERROR(_xlfn.IFNA(IF(OR(VLOOKUP(N32,[1]control_de_carga!$A:$I,9,0)="HABILITADO_RUTEO",VLOOKUP(N32,[1]control_de_carga!$A:$I,9,0)="COORDINADO"),"☑️","🗑️"),IF(VLOOKUP(P32,[1]control_de_carga!$A:$I,9,0)="HABILITADO_RUTEO","☑️","🗑️")),"⚠️"),"")</f>
        <v/>
      </c>
      <c r="N32" s="20"/>
      <c r="O32" s="1" t="str">
        <f>IF(N32&lt;&gt;"",_xlfn.IFNA(IF(SEARCH(N32,VLOOKUP(N32,[1]control_de_carga!$C:$C,1,0)),"OK",""),IF(SEARCH(P32,VLOOKUP(P32,[1]control_de_carga!$C:$C,1,0)),"OK","")),"")</f>
        <v/>
      </c>
      <c r="P32" s="33" t="str">
        <f t="shared" si="3"/>
        <v/>
      </c>
      <c r="Q32" s="55" t="str">
        <f>IF(R32&lt;&gt;"",IFERROR(_xlfn.IFNA(IF(OR(VLOOKUP(R32,[1]control_de_carga!$A:$I,9,0)="HABILITADO_RUTEO",VLOOKUP(R32,[1]control_de_carga!$A:$I,9,0)="COORDINADO"),"☑️","🗑️"),IF(VLOOKUP(T32,[1]control_de_carga!$A:$I,9,0)="HABILITADO_RUTEO","☑️","🗑️")),"⚠️"),"")</f>
        <v/>
      </c>
      <c r="R32" s="59"/>
      <c r="S32" s="18" t="str">
        <f>IF(R32&lt;&gt;"",_xlfn.IFNA(IF(SEARCH(R32,VLOOKUP(R32,[1]control_de_carga!$C:$C,1,0)),"OK",""),IF(SEARCH(T32,VLOOKUP(T32,[1]control_de_carga!$C:$C,1,0)),"OK","")),"")</f>
        <v/>
      </c>
      <c r="T32" s="35" t="str">
        <f t="shared" si="4"/>
        <v/>
      </c>
      <c r="U32" s="56" t="str">
        <f>IF(V32&lt;&gt;"",IFERROR(_xlfn.IFNA(IF(OR(VLOOKUP(V32,[1]control_de_carga!$A:$I,9,0)="HABILITADO_RUTEO",VLOOKUP(V32,[1]control_de_carga!$A:$I,9,0)="COORDINADO"),"☑️","🗑️"),IF(VLOOKUP(X32,[1]control_de_carga!$A:$I,9,0)="HABILITADO_RUTEO","☑️","🗑️")),"⚠️"),"")</f>
        <v/>
      </c>
      <c r="V32" s="20"/>
      <c r="W32" s="18" t="str">
        <f>IF(V32&lt;&gt;"",_xlfn.IFNA(IF(SEARCH(V32,VLOOKUP(V32,[1]control_de_carga!$C:$C,1,0)),"OK",""),IF(SEARCH(X32,VLOOKUP(X32,[1]control_de_carga!$C:$C,1,0)),"OK","")),"")</f>
        <v/>
      </c>
      <c r="X32" s="35" t="str">
        <f t="shared" si="5"/>
        <v/>
      </c>
      <c r="Y32" s="22" t="str">
        <f>IFERROR(_xlfn.IFNA(VLOOKUP(B32,[1]control_de_carga!$C:$I,7,0),VLOOKUP(D32,[1]control_de_carga!$C:$I,7,0)),"")</f>
        <v/>
      </c>
      <c r="Z32" s="24" t="str">
        <f>IFERROR(_xlfn.IFNA(VLOOKUP(F32,[1]control_de_carga!$C:$I,7,0),VLOOKUP(H32,[1]control_de_carga!$C:$I,7,0)),"")</f>
        <v/>
      </c>
      <c r="AA32" s="109" t="str">
        <f>IFERROR(_xlfn.IFNA(VLOOKUP(J32,[1]control_de_carga!$C:$I,7,0),VLOOKUP(L32,[1]control_de_carga!$C:$I,7,0)),"")</f>
        <v/>
      </c>
      <c r="AB32" s="10" t="str">
        <f>IFERROR(_xlfn.IFNA(VLOOKUP(N32,[1]control_de_carga!$C:$I,7,0),VLOOKUP(P32,[1]control_de_carga!$C:$I,7,0)),"")</f>
        <v/>
      </c>
      <c r="AC32" s="11" t="str">
        <f>IFERROR(_xlfn.IFNA(VLOOKUP(R32,[1]control_de_carga!$C:$I,7,0),VLOOKUP(T32,[1]control_de_carga!$C:$I,7,0)),"")</f>
        <v/>
      </c>
      <c r="AD32" s="19" t="str">
        <f>IFERROR(_xlfn.IFNA(VLOOKUP(V32,[1]control_de_carga!$C:$I,7,0),VLOOKUP(X32,[1]control_de_carga!$C:$I,7,0)),"")</f>
        <v/>
      </c>
    </row>
    <row r="33" spans="1:30" ht="15.75" thickBot="1" x14ac:dyDescent="0.3">
      <c r="A33" s="41" t="str">
        <f>IF(B33&lt;&gt;"",IFERROR(_xlfn.IFNA(IF(OR(VLOOKUP(B33,[1]control_de_carga!$A:$I,9,0)="HABILITADO_RUTEO",VLOOKUP(B33,[1]control_de_carga!$A:$I,9,0)="COORDINADO"),"☑️","🗑️"),IF(VLOOKUP(D33,[1]control_de_carga!$A:$I,9,0)="HABILITADO_RUTEO","☑️","🗑️")),"⚠️"),"")</f>
        <v/>
      </c>
      <c r="B33" s="59"/>
      <c r="C33" s="2" t="str">
        <f>IF(B33&lt;&gt;"",_xlfn.IFNA(IF(SEARCH(B33,VLOOKUP(B33,[1]control_de_carga!$C:$C,1,0)),"OK",""),IF(SEARCH(D33,VLOOKUP(D33,[1]control_de_carga!$C:$C,1,0)),"OK","")),"")</f>
        <v/>
      </c>
      <c r="D33" s="33" t="str">
        <f t="shared" si="0"/>
        <v/>
      </c>
      <c r="E33" s="16" t="str">
        <f>IF(F33&lt;&gt;"",IFERROR(_xlfn.IFNA(IF(OR(VLOOKUP(F33,[1]control_de_carga!$A:$I,9,0)="HABILITADO_RUTEO",VLOOKUP(F33,[1]control_de_carga!$A:$I,9,0)="COORDINADO"),"☑️","🗑️"),IF(VLOOKUP(H33,[1]control_de_carga!$A:$I,9,0)="HABILITADO_RUTEO","☑️","🗑️")),"⚠️"),"")</f>
        <v/>
      </c>
      <c r="F33" s="59"/>
      <c r="G33" s="2" t="str">
        <f>IF(F33&lt;&gt;"",_xlfn.IFNA(IF(SEARCH(F33,VLOOKUP(F33,[1]control_de_carga!$C:$C,1,0)),"OK",""),IF(SEARCH(H33,VLOOKUP(H33,[1]control_de_carga!$C:$C,1,0)),"OK","")),"")</f>
        <v/>
      </c>
      <c r="H33" s="33" t="str">
        <f t="shared" si="1"/>
        <v/>
      </c>
      <c r="I33" s="53" t="str">
        <f>IF(J33&lt;&gt;"",IFERROR(_xlfn.IFNA(IF(OR(VLOOKUP(J33,[1]control_de_carga!$A:$I,9,0)="HABILITADO_RUTEO",VLOOKUP(J33,[1]control_de_carga!$A:$I,9,0)="COORDINADO"),"☑️","🗑️"),IF(VLOOKUP(L33,[1]control_de_carga!$A:$I,9,0)="HABILITADO_RUTEO","☑️","🗑️")),"⚠️"),"")</f>
        <v/>
      </c>
      <c r="J33" s="59"/>
      <c r="K33" s="1" t="str">
        <f>IF(J33&lt;&gt;"",_xlfn.IFNA(IF(SEARCH(J33,VLOOKUP(J33,[1]control_de_carga!$C:$C,1,0)),"OK",""),IF(SEARCH(L33,VLOOKUP(L33,[1]control_de_carga!$C:$C,1,0)),"OK","")),"")</f>
        <v/>
      </c>
      <c r="L33" s="33" t="str">
        <f t="shared" si="2"/>
        <v/>
      </c>
      <c r="M33" s="54" t="str">
        <f>IF(N33&lt;&gt;"",IFERROR(_xlfn.IFNA(IF(OR(VLOOKUP(N33,[1]control_de_carga!$A:$I,9,0)="HABILITADO_RUTEO",VLOOKUP(N33,[1]control_de_carga!$A:$I,9,0)="COORDINADO"),"☑️","🗑️"),IF(VLOOKUP(P33,[1]control_de_carga!$A:$I,9,0)="HABILITADO_RUTEO","☑️","🗑️")),"⚠️"),"")</f>
        <v/>
      </c>
      <c r="N33" s="20"/>
      <c r="O33" s="1" t="str">
        <f>IF(N33&lt;&gt;"",_xlfn.IFNA(IF(SEARCH(N33,VLOOKUP(N33,[1]control_de_carga!$C:$C,1,0)),"OK",""),IF(SEARCH(P33,VLOOKUP(P33,[1]control_de_carga!$C:$C,1,0)),"OK","")),"")</f>
        <v/>
      </c>
      <c r="P33" s="33" t="str">
        <f t="shared" si="3"/>
        <v/>
      </c>
      <c r="Q33" s="55" t="str">
        <f>IF(R33&lt;&gt;"",IFERROR(_xlfn.IFNA(IF(OR(VLOOKUP(R33,[1]control_de_carga!$A:$I,9,0)="HABILITADO_RUTEO",VLOOKUP(R33,[1]control_de_carga!$A:$I,9,0)="COORDINADO"),"☑️","🗑️"),IF(VLOOKUP(T33,[1]control_de_carga!$A:$I,9,0)="HABILITADO_RUTEO","☑️","🗑️")),"⚠️"),"")</f>
        <v/>
      </c>
      <c r="R33" s="59"/>
      <c r="S33" s="18" t="str">
        <f>IF(R33&lt;&gt;"",_xlfn.IFNA(IF(SEARCH(R33,VLOOKUP(R33,[1]control_de_carga!$C:$C,1,0)),"OK",""),IF(SEARCH(T33,VLOOKUP(T33,[1]control_de_carga!$C:$C,1,0)),"OK","")),"")</f>
        <v/>
      </c>
      <c r="T33" s="35" t="str">
        <f t="shared" si="4"/>
        <v/>
      </c>
      <c r="U33" s="56" t="str">
        <f>IF(V33&lt;&gt;"",IFERROR(_xlfn.IFNA(IF(OR(VLOOKUP(V33,[1]control_de_carga!$A:$I,9,0)="HABILITADO_RUTEO",VLOOKUP(V33,[1]control_de_carga!$A:$I,9,0)="COORDINADO"),"☑️","🗑️"),IF(VLOOKUP(X33,[1]control_de_carga!$A:$I,9,0)="HABILITADO_RUTEO","☑️","🗑️")),"⚠️"),"")</f>
        <v/>
      </c>
      <c r="V33" s="20"/>
      <c r="W33" s="18" t="str">
        <f>IF(V33&lt;&gt;"",_xlfn.IFNA(IF(SEARCH(V33,VLOOKUP(V33,[1]control_de_carga!$C:$C,1,0)),"OK",""),IF(SEARCH(X33,VLOOKUP(X33,[1]control_de_carga!$C:$C,1,0)),"OK","")),"")</f>
        <v/>
      </c>
      <c r="X33" s="35" t="str">
        <f t="shared" si="5"/>
        <v/>
      </c>
      <c r="Y33" s="22" t="str">
        <f>IFERROR(_xlfn.IFNA(VLOOKUP(B33,[1]control_de_carga!$C:$I,7,0),VLOOKUP(D33,[1]control_de_carga!$C:$I,7,0)),"")</f>
        <v/>
      </c>
      <c r="Z33" s="24" t="str">
        <f>IFERROR(_xlfn.IFNA(VLOOKUP(F33,[1]control_de_carga!$C:$I,7,0),VLOOKUP(H33,[1]control_de_carga!$C:$I,7,0)),"")</f>
        <v/>
      </c>
      <c r="AA33" s="109" t="str">
        <f>IFERROR(_xlfn.IFNA(VLOOKUP(J33,[1]control_de_carga!$C:$I,7,0),VLOOKUP(L33,[1]control_de_carga!$C:$I,7,0)),"")</f>
        <v/>
      </c>
      <c r="AB33" s="10" t="str">
        <f>IFERROR(_xlfn.IFNA(VLOOKUP(N33,[1]control_de_carga!$C:$I,7,0),VLOOKUP(P33,[1]control_de_carga!$C:$I,7,0)),"")</f>
        <v/>
      </c>
      <c r="AC33" s="11" t="str">
        <f>IFERROR(_xlfn.IFNA(VLOOKUP(R33,[1]control_de_carga!$C:$I,7,0),VLOOKUP(T33,[1]control_de_carga!$C:$I,7,0)),"")</f>
        <v/>
      </c>
      <c r="AD33" s="19" t="str">
        <f>IFERROR(_xlfn.IFNA(VLOOKUP(V33,[1]control_de_carga!$C:$I,7,0),VLOOKUP(X33,[1]control_de_carga!$C:$I,7,0)),"")</f>
        <v/>
      </c>
    </row>
    <row r="34" spans="1:30" ht="15.75" thickBot="1" x14ac:dyDescent="0.3">
      <c r="A34" s="41" t="str">
        <f>IF(B34&lt;&gt;"",IFERROR(_xlfn.IFNA(IF(OR(VLOOKUP(B34,[1]control_de_carga!$A:$I,9,0)="HABILITADO_RUTEO",VLOOKUP(B34,[1]control_de_carga!$A:$I,9,0)="COORDINADO"),"☑️","🗑️"),IF(VLOOKUP(D34,[1]control_de_carga!$A:$I,9,0)="HABILITADO_RUTEO","☑️","🗑️")),"⚠️"),"")</f>
        <v/>
      </c>
      <c r="B34" s="59"/>
      <c r="C34" s="2" t="str">
        <f>IF(B34&lt;&gt;"",_xlfn.IFNA(IF(SEARCH(B34,VLOOKUP(B34,[1]control_de_carga!$C:$C,1,0)),"OK",""),IF(SEARCH(D34,VLOOKUP(D34,[1]control_de_carga!$C:$C,1,0)),"OK","")),"")</f>
        <v/>
      </c>
      <c r="D34" s="33" t="str">
        <f t="shared" si="0"/>
        <v/>
      </c>
      <c r="E34" s="16" t="str">
        <f>IF(F34&lt;&gt;"",IFERROR(_xlfn.IFNA(IF(OR(VLOOKUP(F34,[1]control_de_carga!$A:$I,9,0)="HABILITADO_RUTEO",VLOOKUP(F34,[1]control_de_carga!$A:$I,9,0)="COORDINADO"),"☑️","🗑️"),IF(VLOOKUP(H34,[1]control_de_carga!$A:$I,9,0)="HABILITADO_RUTEO","☑️","🗑️")),"⚠️"),"")</f>
        <v/>
      </c>
      <c r="F34" s="59"/>
      <c r="G34" s="2" t="str">
        <f>IF(F34&lt;&gt;"",_xlfn.IFNA(IF(SEARCH(F34,VLOOKUP(F34,[1]control_de_carga!$C:$C,1,0)),"OK",""),IF(SEARCH(H34,VLOOKUP(H34,[1]control_de_carga!$C:$C,1,0)),"OK","")),"")</f>
        <v/>
      </c>
      <c r="H34" s="33" t="str">
        <f t="shared" si="1"/>
        <v/>
      </c>
      <c r="I34" s="53" t="str">
        <f>IF(J34&lt;&gt;"",IFERROR(_xlfn.IFNA(IF(OR(VLOOKUP(J34,[1]control_de_carga!$A:$I,9,0)="HABILITADO_RUTEO",VLOOKUP(J34,[1]control_de_carga!$A:$I,9,0)="COORDINADO"),"☑️","🗑️"),IF(VLOOKUP(L34,[1]control_de_carga!$A:$I,9,0)="HABILITADO_RUTEO","☑️","🗑️")),"⚠️"),"")</f>
        <v/>
      </c>
      <c r="J34" s="59"/>
      <c r="K34" s="1" t="str">
        <f>IF(J34&lt;&gt;"",_xlfn.IFNA(IF(SEARCH(J34,VLOOKUP(J34,[1]control_de_carga!$C:$C,1,0)),"OK",""),IF(SEARCH(L34,VLOOKUP(L34,[1]control_de_carga!$C:$C,1,0)),"OK","")),"")</f>
        <v/>
      </c>
      <c r="L34" s="33" t="str">
        <f t="shared" si="2"/>
        <v/>
      </c>
      <c r="M34" s="54" t="str">
        <f>IF(N34&lt;&gt;"",IFERROR(_xlfn.IFNA(IF(OR(VLOOKUP(N34,[1]control_de_carga!$A:$I,9,0)="HABILITADO_RUTEO",VLOOKUP(N34,[1]control_de_carga!$A:$I,9,0)="COORDINADO"),"☑️","🗑️"),IF(VLOOKUP(P34,[1]control_de_carga!$A:$I,9,0)="HABILITADO_RUTEO","☑️","🗑️")),"⚠️"),"")</f>
        <v/>
      </c>
      <c r="N34" s="20"/>
      <c r="O34" s="1" t="str">
        <f>IF(N34&lt;&gt;"",_xlfn.IFNA(IF(SEARCH(N34,VLOOKUP(N34,[1]control_de_carga!$C:$C,1,0)),"OK",""),IF(SEARCH(P34,VLOOKUP(P34,[1]control_de_carga!$C:$C,1,0)),"OK","")),"")</f>
        <v/>
      </c>
      <c r="P34" s="33" t="str">
        <f t="shared" si="3"/>
        <v/>
      </c>
      <c r="Q34" s="55" t="str">
        <f>IF(R34&lt;&gt;"",IFERROR(_xlfn.IFNA(IF(OR(VLOOKUP(R34,[1]control_de_carga!$A:$I,9,0)="HABILITADO_RUTEO",VLOOKUP(R34,[1]control_de_carga!$A:$I,9,0)="COORDINADO"),"☑️","🗑️"),IF(VLOOKUP(T34,[1]control_de_carga!$A:$I,9,0)="HABILITADO_RUTEO","☑️","🗑️")),"⚠️"),"")</f>
        <v/>
      </c>
      <c r="R34" s="59"/>
      <c r="S34" s="18" t="str">
        <f>IF(R34&lt;&gt;"",_xlfn.IFNA(IF(SEARCH(R34,VLOOKUP(R34,[1]control_de_carga!$C:$C,1,0)),"OK",""),IF(SEARCH(T34,VLOOKUP(T34,[1]control_de_carga!$C:$C,1,0)),"OK","")),"")</f>
        <v/>
      </c>
      <c r="T34" s="35" t="str">
        <f t="shared" si="4"/>
        <v/>
      </c>
      <c r="U34" s="56" t="str">
        <f>IF(V34&lt;&gt;"",IFERROR(_xlfn.IFNA(IF(OR(VLOOKUP(V34,[1]control_de_carga!$A:$I,9,0)="HABILITADO_RUTEO",VLOOKUP(V34,[1]control_de_carga!$A:$I,9,0)="COORDINADO"),"☑️","🗑️"),IF(VLOOKUP(X34,[1]control_de_carga!$A:$I,9,0)="HABILITADO_RUTEO","☑️","🗑️")),"⚠️"),"")</f>
        <v/>
      </c>
      <c r="V34" s="20"/>
      <c r="W34" s="18" t="str">
        <f>IF(V34&lt;&gt;"",_xlfn.IFNA(IF(SEARCH(V34,VLOOKUP(V34,[1]control_de_carga!$C:$C,1,0)),"OK",""),IF(SEARCH(X34,VLOOKUP(X34,[1]control_de_carga!$C:$C,1,0)),"OK","")),"")</f>
        <v/>
      </c>
      <c r="X34" s="35" t="str">
        <f t="shared" si="5"/>
        <v/>
      </c>
      <c r="Y34" s="22" t="str">
        <f>IFERROR(_xlfn.IFNA(VLOOKUP(B34,[1]control_de_carga!$C:$I,7,0),VLOOKUP(D34,[1]control_de_carga!$C:$I,7,0)),"")</f>
        <v/>
      </c>
      <c r="Z34" s="24" t="str">
        <f>IFERROR(_xlfn.IFNA(VLOOKUP(F34,[1]control_de_carga!$C:$I,7,0),VLOOKUP(H34,[1]control_de_carga!$C:$I,7,0)),"")</f>
        <v/>
      </c>
      <c r="AA34" s="109" t="str">
        <f>IFERROR(_xlfn.IFNA(VLOOKUP(J34,[1]control_de_carga!$C:$I,7,0),VLOOKUP(L34,[1]control_de_carga!$C:$I,7,0)),"")</f>
        <v/>
      </c>
      <c r="AB34" s="10" t="str">
        <f>IFERROR(_xlfn.IFNA(VLOOKUP(N34,[1]control_de_carga!$C:$I,7,0),VLOOKUP(P34,[1]control_de_carga!$C:$I,7,0)),"")</f>
        <v/>
      </c>
      <c r="AC34" s="11" t="str">
        <f>IFERROR(_xlfn.IFNA(VLOOKUP(R34,[1]control_de_carga!$C:$I,7,0),VLOOKUP(T34,[1]control_de_carga!$C:$I,7,0)),"")</f>
        <v/>
      </c>
      <c r="AD34" s="19" t="str">
        <f>IFERROR(_xlfn.IFNA(VLOOKUP(V34,[1]control_de_carga!$C:$I,7,0),VLOOKUP(X34,[1]control_de_carga!$C:$I,7,0)),"")</f>
        <v/>
      </c>
    </row>
    <row r="35" spans="1:30" ht="15.75" thickBot="1" x14ac:dyDescent="0.3">
      <c r="A35" s="41" t="str">
        <f>IF(B35&lt;&gt;"",IFERROR(_xlfn.IFNA(IF(OR(VLOOKUP(B35,[1]control_de_carga!$A:$I,9,0)="HABILITADO_RUTEO",VLOOKUP(B35,[1]control_de_carga!$A:$I,9,0)="COORDINADO"),"☑️","🗑️"),IF(VLOOKUP(D35,[1]control_de_carga!$A:$I,9,0)="HABILITADO_RUTEO","☑️","🗑️")),"⚠️"),"")</f>
        <v/>
      </c>
      <c r="B35" s="59"/>
      <c r="C35" s="2" t="str">
        <f>IF(B35&lt;&gt;"",_xlfn.IFNA(IF(SEARCH(B35,VLOOKUP(B35,[1]control_de_carga!$C:$C,1,0)),"OK",""),IF(SEARCH(D35,VLOOKUP(D35,[1]control_de_carga!$C:$C,1,0)),"OK","")),"")</f>
        <v/>
      </c>
      <c r="D35" s="33" t="str">
        <f t="shared" si="0"/>
        <v/>
      </c>
      <c r="E35" s="16" t="str">
        <f>IF(F35&lt;&gt;"",IFERROR(_xlfn.IFNA(IF(OR(VLOOKUP(F35,[1]control_de_carga!$A:$I,9,0)="HABILITADO_RUTEO",VLOOKUP(F35,[1]control_de_carga!$A:$I,9,0)="COORDINADO"),"☑️","🗑️"),IF(VLOOKUP(H35,[1]control_de_carga!$A:$I,9,0)="HABILITADO_RUTEO","☑️","🗑️")),"⚠️"),"")</f>
        <v/>
      </c>
      <c r="F35" s="59"/>
      <c r="G35" s="2" t="str">
        <f>IF(F35&lt;&gt;"",_xlfn.IFNA(IF(SEARCH(F35,VLOOKUP(F35,[1]control_de_carga!$C:$C,1,0)),"OK",""),IF(SEARCH(H35,VLOOKUP(H35,[1]control_de_carga!$C:$C,1,0)),"OK","")),"")</f>
        <v/>
      </c>
      <c r="H35" s="33" t="str">
        <f t="shared" si="1"/>
        <v/>
      </c>
      <c r="I35" s="53" t="str">
        <f>IF(J35&lt;&gt;"",IFERROR(_xlfn.IFNA(IF(OR(VLOOKUP(J35,[1]control_de_carga!$A:$I,9,0)="HABILITADO_RUTEO",VLOOKUP(J35,[1]control_de_carga!$A:$I,9,0)="COORDINADO"),"☑️","🗑️"),IF(VLOOKUP(L35,[1]control_de_carga!$A:$I,9,0)="HABILITADO_RUTEO","☑️","🗑️")),"⚠️"),"")</f>
        <v/>
      </c>
      <c r="J35" s="59"/>
      <c r="K35" s="1" t="str">
        <f>IF(J35&lt;&gt;"",_xlfn.IFNA(IF(SEARCH(J35,VLOOKUP(J35,[1]control_de_carga!$C:$C,1,0)),"OK",""),IF(SEARCH(L35,VLOOKUP(L35,[1]control_de_carga!$C:$C,1,0)),"OK","")),"")</f>
        <v/>
      </c>
      <c r="L35" s="33" t="str">
        <f t="shared" si="2"/>
        <v/>
      </c>
      <c r="M35" s="54" t="str">
        <f>IF(N35&lt;&gt;"",IFERROR(_xlfn.IFNA(IF(OR(VLOOKUP(N35,[1]control_de_carga!$A:$I,9,0)="HABILITADO_RUTEO",VLOOKUP(N35,[1]control_de_carga!$A:$I,9,0)="COORDINADO"),"☑️","🗑️"),IF(VLOOKUP(P35,[1]control_de_carga!$A:$I,9,0)="HABILITADO_RUTEO","☑️","🗑️")),"⚠️"),"")</f>
        <v/>
      </c>
      <c r="N35" s="20"/>
      <c r="O35" s="1" t="str">
        <f>IF(N35&lt;&gt;"",_xlfn.IFNA(IF(SEARCH(N35,VLOOKUP(N35,[1]control_de_carga!$C:$C,1,0)),"OK",""),IF(SEARCH(P35,VLOOKUP(P35,[1]control_de_carga!$C:$C,1,0)),"OK","")),"")</f>
        <v/>
      </c>
      <c r="P35" s="33" t="str">
        <f t="shared" si="3"/>
        <v/>
      </c>
      <c r="Q35" s="55" t="str">
        <f>IF(R35&lt;&gt;"",IFERROR(_xlfn.IFNA(IF(OR(VLOOKUP(R35,[1]control_de_carga!$A:$I,9,0)="HABILITADO_RUTEO",VLOOKUP(R35,[1]control_de_carga!$A:$I,9,0)="COORDINADO"),"☑️","🗑️"),IF(VLOOKUP(T35,[1]control_de_carga!$A:$I,9,0)="HABILITADO_RUTEO","☑️","🗑️")),"⚠️"),"")</f>
        <v/>
      </c>
      <c r="R35" s="59"/>
      <c r="S35" s="18" t="str">
        <f>IF(R35&lt;&gt;"",_xlfn.IFNA(IF(SEARCH(R35,VLOOKUP(R35,[1]control_de_carga!$C:$C,1,0)),"OK",""),IF(SEARCH(T35,VLOOKUP(T35,[1]control_de_carga!$C:$C,1,0)),"OK","")),"")</f>
        <v/>
      </c>
      <c r="T35" s="35" t="str">
        <f t="shared" si="4"/>
        <v/>
      </c>
      <c r="U35" s="56" t="str">
        <f>IF(V35&lt;&gt;"",IFERROR(_xlfn.IFNA(IF(OR(VLOOKUP(V35,[1]control_de_carga!$A:$I,9,0)="HABILITADO_RUTEO",VLOOKUP(V35,[1]control_de_carga!$A:$I,9,0)="COORDINADO"),"☑️","🗑️"),IF(VLOOKUP(X35,[1]control_de_carga!$A:$I,9,0)="HABILITADO_RUTEO","☑️","🗑️")),"⚠️"),"")</f>
        <v/>
      </c>
      <c r="V35" s="20"/>
      <c r="W35" s="18" t="str">
        <f>IF(V35&lt;&gt;"",_xlfn.IFNA(IF(SEARCH(V35,VLOOKUP(V35,[1]control_de_carga!$C:$C,1,0)),"OK",""),IF(SEARCH(X35,VLOOKUP(X35,[1]control_de_carga!$C:$C,1,0)),"OK","")),"")</f>
        <v/>
      </c>
      <c r="X35" s="35" t="str">
        <f t="shared" si="5"/>
        <v/>
      </c>
      <c r="Y35" s="22" t="str">
        <f>IFERROR(_xlfn.IFNA(VLOOKUP(B35,[1]control_de_carga!$C:$I,7,0),VLOOKUP(D35,[1]control_de_carga!$C:$I,7,0)),"")</f>
        <v/>
      </c>
      <c r="Z35" s="24" t="str">
        <f>IFERROR(_xlfn.IFNA(VLOOKUP(F35,[1]control_de_carga!$C:$I,7,0),VLOOKUP(H35,[1]control_de_carga!$C:$I,7,0)),"")</f>
        <v/>
      </c>
      <c r="AA35" s="109" t="str">
        <f>IFERROR(_xlfn.IFNA(VLOOKUP(J35,[1]control_de_carga!$C:$I,7,0),VLOOKUP(L35,[1]control_de_carga!$C:$I,7,0)),"")</f>
        <v/>
      </c>
      <c r="AB35" s="10" t="str">
        <f>IFERROR(_xlfn.IFNA(VLOOKUP(N35,[1]control_de_carga!$C:$I,7,0),VLOOKUP(P35,[1]control_de_carga!$C:$I,7,0)),"")</f>
        <v/>
      </c>
      <c r="AC35" s="11" t="str">
        <f>IFERROR(_xlfn.IFNA(VLOOKUP(R35,[1]control_de_carga!$C:$I,7,0),VLOOKUP(T35,[1]control_de_carga!$C:$I,7,0)),"")</f>
        <v/>
      </c>
      <c r="AD35" s="19" t="str">
        <f>IFERROR(_xlfn.IFNA(VLOOKUP(V35,[1]control_de_carga!$C:$I,7,0),VLOOKUP(X35,[1]control_de_carga!$C:$I,7,0)),"")</f>
        <v/>
      </c>
    </row>
    <row r="36" spans="1:30" ht="15.75" thickBot="1" x14ac:dyDescent="0.3">
      <c r="A36" s="41" t="str">
        <f>IF(B36&lt;&gt;"",IFERROR(_xlfn.IFNA(IF(OR(VLOOKUP(B36,[1]control_de_carga!$A:$I,9,0)="HABILITADO_RUTEO",VLOOKUP(B36,[1]control_de_carga!$A:$I,9,0)="COORDINADO"),"☑️","🗑️"),IF(VLOOKUP(D36,[1]control_de_carga!$A:$I,9,0)="HABILITADO_RUTEO","☑️","🗑️")),"⚠️"),"")</f>
        <v/>
      </c>
      <c r="B36" s="59"/>
      <c r="C36" s="2" t="str">
        <f>IF(B36&lt;&gt;"",_xlfn.IFNA(IF(SEARCH(B36,VLOOKUP(B36,[1]control_de_carga!$C:$C,1,0)),"OK",""),IF(SEARCH(D36,VLOOKUP(D36,[1]control_de_carga!$C:$C,1,0)),"OK","")),"")</f>
        <v/>
      </c>
      <c r="D36" s="33" t="str">
        <f t="shared" si="0"/>
        <v/>
      </c>
      <c r="E36" s="16" t="str">
        <f>IF(F36&lt;&gt;"",IFERROR(_xlfn.IFNA(IF(OR(VLOOKUP(F36,[1]control_de_carga!$A:$I,9,0)="HABILITADO_RUTEO",VLOOKUP(F36,[1]control_de_carga!$A:$I,9,0)="COORDINADO"),"☑️","🗑️"),IF(VLOOKUP(H36,[1]control_de_carga!$A:$I,9,0)="HABILITADO_RUTEO","☑️","🗑️")),"⚠️"),"")</f>
        <v/>
      </c>
      <c r="F36" s="59"/>
      <c r="G36" s="2" t="str">
        <f>IF(F36&lt;&gt;"",_xlfn.IFNA(IF(SEARCH(F36,VLOOKUP(F36,[1]control_de_carga!$C:$C,1,0)),"OK",""),IF(SEARCH(H36,VLOOKUP(H36,[1]control_de_carga!$C:$C,1,0)),"OK","")),"")</f>
        <v/>
      </c>
      <c r="H36" s="33" t="str">
        <f t="shared" si="1"/>
        <v/>
      </c>
      <c r="I36" s="53" t="str">
        <f>IF(J36&lt;&gt;"",IFERROR(_xlfn.IFNA(IF(OR(VLOOKUP(J36,[1]control_de_carga!$A:$I,9,0)="HABILITADO_RUTEO",VLOOKUP(J36,[1]control_de_carga!$A:$I,9,0)="COORDINADO"),"☑️","🗑️"),IF(VLOOKUP(L36,[1]control_de_carga!$A:$I,9,0)="HABILITADO_RUTEO","☑️","🗑️")),"⚠️"),"")</f>
        <v/>
      </c>
      <c r="J36" s="59"/>
      <c r="K36" s="1" t="str">
        <f>IF(J36&lt;&gt;"",_xlfn.IFNA(IF(SEARCH(J36,VLOOKUP(J36,[1]control_de_carga!$C:$C,1,0)),"OK",""),IF(SEARCH(L36,VLOOKUP(L36,[1]control_de_carga!$C:$C,1,0)),"OK","")),"")</f>
        <v/>
      </c>
      <c r="L36" s="33" t="str">
        <f t="shared" si="2"/>
        <v/>
      </c>
      <c r="M36" s="54" t="str">
        <f>IF(N36&lt;&gt;"",IFERROR(_xlfn.IFNA(IF(OR(VLOOKUP(N36,[1]control_de_carga!$A:$I,9,0)="HABILITADO_RUTEO",VLOOKUP(N36,[1]control_de_carga!$A:$I,9,0)="COORDINADO"),"☑️","🗑️"),IF(VLOOKUP(P36,[1]control_de_carga!$A:$I,9,0)="HABILITADO_RUTEO","☑️","🗑️")),"⚠️"),"")</f>
        <v/>
      </c>
      <c r="N36" s="20"/>
      <c r="O36" s="1" t="str">
        <f>IF(N36&lt;&gt;"",_xlfn.IFNA(IF(SEARCH(N36,VLOOKUP(N36,[1]control_de_carga!$C:$C,1,0)),"OK",""),IF(SEARCH(P36,VLOOKUP(P36,[1]control_de_carga!$C:$C,1,0)),"OK","")),"")</f>
        <v/>
      </c>
      <c r="P36" s="33" t="str">
        <f t="shared" si="3"/>
        <v/>
      </c>
      <c r="Q36" s="55" t="str">
        <f>IF(R36&lt;&gt;"",IFERROR(_xlfn.IFNA(IF(OR(VLOOKUP(R36,[1]control_de_carga!$A:$I,9,0)="HABILITADO_RUTEO",VLOOKUP(R36,[1]control_de_carga!$A:$I,9,0)="COORDINADO"),"☑️","🗑️"),IF(VLOOKUP(T36,[1]control_de_carga!$A:$I,9,0)="HABILITADO_RUTEO","☑️","🗑️")),"⚠️"),"")</f>
        <v/>
      </c>
      <c r="R36" s="59"/>
      <c r="S36" s="18" t="str">
        <f>IF(R36&lt;&gt;"",_xlfn.IFNA(IF(SEARCH(R36,VLOOKUP(R36,[1]control_de_carga!$C:$C,1,0)),"OK",""),IF(SEARCH(T36,VLOOKUP(T36,[1]control_de_carga!$C:$C,1,0)),"OK","")),"")</f>
        <v/>
      </c>
      <c r="T36" s="35" t="str">
        <f t="shared" si="4"/>
        <v/>
      </c>
      <c r="U36" s="56" t="str">
        <f>IF(V36&lt;&gt;"",IFERROR(_xlfn.IFNA(IF(OR(VLOOKUP(V36,[1]control_de_carga!$A:$I,9,0)="HABILITADO_RUTEO",VLOOKUP(V36,[1]control_de_carga!$A:$I,9,0)="COORDINADO"),"☑️","🗑️"),IF(VLOOKUP(X36,[1]control_de_carga!$A:$I,9,0)="HABILITADO_RUTEO","☑️","🗑️")),"⚠️"),"")</f>
        <v/>
      </c>
      <c r="V36" s="20"/>
      <c r="W36" s="18" t="str">
        <f>IF(V36&lt;&gt;"",_xlfn.IFNA(IF(SEARCH(V36,VLOOKUP(V36,[1]control_de_carga!$C:$C,1,0)),"OK",""),IF(SEARCH(X36,VLOOKUP(X36,[1]control_de_carga!$C:$C,1,0)),"OK","")),"")</f>
        <v/>
      </c>
      <c r="X36" s="35" t="str">
        <f t="shared" si="5"/>
        <v/>
      </c>
      <c r="Y36" s="22" t="str">
        <f>IFERROR(_xlfn.IFNA(VLOOKUP(B36,[1]control_de_carga!$C:$I,7,0),VLOOKUP(D36,[1]control_de_carga!$C:$I,7,0)),"")</f>
        <v/>
      </c>
      <c r="Z36" s="24" t="str">
        <f>IFERROR(_xlfn.IFNA(VLOOKUP(F36,[1]control_de_carga!$C:$I,7,0),VLOOKUP(H36,[1]control_de_carga!$C:$I,7,0)),"")</f>
        <v/>
      </c>
      <c r="AA36" s="109" t="str">
        <f>IFERROR(_xlfn.IFNA(VLOOKUP(J36,[1]control_de_carga!$C:$I,7,0),VLOOKUP(L36,[1]control_de_carga!$C:$I,7,0)),"")</f>
        <v/>
      </c>
      <c r="AB36" s="10" t="str">
        <f>IFERROR(_xlfn.IFNA(VLOOKUP(N36,[1]control_de_carga!$C:$I,7,0),VLOOKUP(P36,[1]control_de_carga!$C:$I,7,0)),"")</f>
        <v/>
      </c>
      <c r="AC36" s="11" t="str">
        <f>IFERROR(_xlfn.IFNA(VLOOKUP(R36,[1]control_de_carga!$C:$I,7,0),VLOOKUP(T36,[1]control_de_carga!$C:$I,7,0)),"")</f>
        <v/>
      </c>
      <c r="AD36" s="19" t="str">
        <f>IFERROR(_xlfn.IFNA(VLOOKUP(V36,[1]control_de_carga!$C:$I,7,0),VLOOKUP(X36,[1]control_de_carga!$C:$I,7,0)),"")</f>
        <v/>
      </c>
    </row>
    <row r="37" spans="1:30" ht="15.75" thickBot="1" x14ac:dyDescent="0.3">
      <c r="A37" s="41" t="str">
        <f>IF(B37&lt;&gt;"",IFERROR(_xlfn.IFNA(IF(OR(VLOOKUP(B37,[1]control_de_carga!$A:$I,9,0)="HABILITADO_RUTEO",VLOOKUP(B37,[1]control_de_carga!$A:$I,9,0)="COORDINADO"),"☑️","🗑️"),IF(VLOOKUP(D37,[1]control_de_carga!$A:$I,9,0)="HABILITADO_RUTEO","☑️","🗑️")),"⚠️"),"")</f>
        <v/>
      </c>
      <c r="B37" s="59"/>
      <c r="C37" s="2" t="str">
        <f>IF(B37&lt;&gt;"",_xlfn.IFNA(IF(SEARCH(B37,VLOOKUP(B37,[1]control_de_carga!$C:$C,1,0)),"OK",""),IF(SEARCH(D37,VLOOKUP(D37,[1]control_de_carga!$C:$C,1,0)),"OK","")),"")</f>
        <v/>
      </c>
      <c r="D37" s="33" t="str">
        <f t="shared" si="0"/>
        <v/>
      </c>
      <c r="E37" s="16" t="str">
        <f>IF(F37&lt;&gt;"",IFERROR(_xlfn.IFNA(IF(OR(VLOOKUP(F37,[1]control_de_carga!$A:$I,9,0)="HABILITADO_RUTEO",VLOOKUP(F37,[1]control_de_carga!$A:$I,9,0)="COORDINADO"),"☑️","🗑️"),IF(VLOOKUP(H37,[1]control_de_carga!$A:$I,9,0)="HABILITADO_RUTEO","☑️","🗑️")),"⚠️"),"")</f>
        <v/>
      </c>
      <c r="F37" s="59"/>
      <c r="G37" s="2" t="str">
        <f>IF(F37&lt;&gt;"",_xlfn.IFNA(IF(SEARCH(F37,VLOOKUP(F37,[1]control_de_carga!$C:$C,1,0)),"OK",""),IF(SEARCH(H37,VLOOKUP(H37,[1]control_de_carga!$C:$C,1,0)),"OK","")),"")</f>
        <v/>
      </c>
      <c r="H37" s="33" t="str">
        <f t="shared" si="1"/>
        <v/>
      </c>
      <c r="I37" s="53" t="str">
        <f>IF(J37&lt;&gt;"",IFERROR(_xlfn.IFNA(IF(OR(VLOOKUP(J37,[1]control_de_carga!$A:$I,9,0)="HABILITADO_RUTEO",VLOOKUP(J37,[1]control_de_carga!$A:$I,9,0)="COORDINADO"),"☑️","🗑️"),IF(VLOOKUP(L37,[1]control_de_carga!$A:$I,9,0)="HABILITADO_RUTEO","☑️","🗑️")),"⚠️"),"")</f>
        <v/>
      </c>
      <c r="J37" s="59"/>
      <c r="K37" s="1" t="str">
        <f>IF(J37&lt;&gt;"",_xlfn.IFNA(IF(SEARCH(J37,VLOOKUP(J37,[1]control_de_carga!$C:$C,1,0)),"OK",""),IF(SEARCH(L37,VLOOKUP(L37,[1]control_de_carga!$C:$C,1,0)),"OK","")),"")</f>
        <v/>
      </c>
      <c r="L37" s="33" t="str">
        <f t="shared" si="2"/>
        <v/>
      </c>
      <c r="M37" s="54" t="str">
        <f>IF(N37&lt;&gt;"",IFERROR(_xlfn.IFNA(IF(OR(VLOOKUP(N37,[1]control_de_carga!$A:$I,9,0)="HABILITADO_RUTEO",VLOOKUP(N37,[1]control_de_carga!$A:$I,9,0)="COORDINADO"),"☑️","🗑️"),IF(VLOOKUP(P37,[1]control_de_carga!$A:$I,9,0)="HABILITADO_RUTEO","☑️","🗑️")),"⚠️"),"")</f>
        <v/>
      </c>
      <c r="N37" s="20"/>
      <c r="O37" s="1" t="str">
        <f>IF(N37&lt;&gt;"",_xlfn.IFNA(IF(SEARCH(N37,VLOOKUP(N37,[1]control_de_carga!$C:$C,1,0)),"OK",""),IF(SEARCH(P37,VLOOKUP(P37,[1]control_de_carga!$C:$C,1,0)),"OK","")),"")</f>
        <v/>
      </c>
      <c r="P37" s="33" t="str">
        <f t="shared" si="3"/>
        <v/>
      </c>
      <c r="Q37" s="55" t="str">
        <f>IF(R37&lt;&gt;"",IFERROR(_xlfn.IFNA(IF(OR(VLOOKUP(R37,[1]control_de_carga!$A:$I,9,0)="HABILITADO_RUTEO",VLOOKUP(R37,[1]control_de_carga!$A:$I,9,0)="COORDINADO"),"☑️","🗑️"),IF(VLOOKUP(T37,[1]control_de_carga!$A:$I,9,0)="HABILITADO_RUTEO","☑️","🗑️")),"⚠️"),"")</f>
        <v/>
      </c>
      <c r="R37" s="59"/>
      <c r="S37" s="18" t="str">
        <f>IF(R37&lt;&gt;"",_xlfn.IFNA(IF(SEARCH(R37,VLOOKUP(R37,[1]control_de_carga!$C:$C,1,0)),"OK",""),IF(SEARCH(T37,VLOOKUP(T37,[1]control_de_carga!$C:$C,1,0)),"OK","")),"")</f>
        <v/>
      </c>
      <c r="T37" s="35" t="str">
        <f t="shared" si="4"/>
        <v/>
      </c>
      <c r="U37" s="56" t="str">
        <f>IF(V37&lt;&gt;"",IFERROR(_xlfn.IFNA(IF(OR(VLOOKUP(V37,[1]control_de_carga!$A:$I,9,0)="HABILITADO_RUTEO",VLOOKUP(V37,[1]control_de_carga!$A:$I,9,0)="COORDINADO"),"☑️","🗑️"),IF(VLOOKUP(X37,[1]control_de_carga!$A:$I,9,0)="HABILITADO_RUTEO","☑️","🗑️")),"⚠️"),"")</f>
        <v/>
      </c>
      <c r="V37" s="20"/>
      <c r="W37" s="18" t="str">
        <f>IF(V37&lt;&gt;"",_xlfn.IFNA(IF(SEARCH(V37,VLOOKUP(V37,[1]control_de_carga!$C:$C,1,0)),"OK",""),IF(SEARCH(X37,VLOOKUP(X37,[1]control_de_carga!$C:$C,1,0)),"OK","")),"")</f>
        <v/>
      </c>
      <c r="X37" s="35" t="str">
        <f t="shared" si="5"/>
        <v/>
      </c>
      <c r="Y37" s="22" t="str">
        <f>IFERROR(_xlfn.IFNA(VLOOKUP(B37,[1]control_de_carga!$C:$I,7,0),VLOOKUP(D37,[1]control_de_carga!$C:$I,7,0)),"")</f>
        <v/>
      </c>
      <c r="Z37" s="24" t="str">
        <f>IFERROR(_xlfn.IFNA(VLOOKUP(F37,[1]control_de_carga!$C:$I,7,0),VLOOKUP(H37,[1]control_de_carga!$C:$I,7,0)),"")</f>
        <v/>
      </c>
      <c r="AA37" s="109" t="str">
        <f>IFERROR(_xlfn.IFNA(VLOOKUP(J37,[1]control_de_carga!$C:$I,7,0),VLOOKUP(L37,[1]control_de_carga!$C:$I,7,0)),"")</f>
        <v/>
      </c>
      <c r="AB37" s="10" t="str">
        <f>IFERROR(_xlfn.IFNA(VLOOKUP(N37,[1]control_de_carga!$C:$I,7,0),VLOOKUP(P37,[1]control_de_carga!$C:$I,7,0)),"")</f>
        <v/>
      </c>
      <c r="AC37" s="11" t="str">
        <f>IFERROR(_xlfn.IFNA(VLOOKUP(R37,[1]control_de_carga!$C:$I,7,0),VLOOKUP(T37,[1]control_de_carga!$C:$I,7,0)),"")</f>
        <v/>
      </c>
      <c r="AD37" s="19" t="str">
        <f>IFERROR(_xlfn.IFNA(VLOOKUP(V37,[1]control_de_carga!$C:$I,7,0),VLOOKUP(X37,[1]control_de_carga!$C:$I,7,0)),"")</f>
        <v/>
      </c>
    </row>
    <row r="38" spans="1:30" ht="15.75" thickBot="1" x14ac:dyDescent="0.3">
      <c r="A38" s="41" t="str">
        <f>IF(B38&lt;&gt;"",IFERROR(_xlfn.IFNA(IF(OR(VLOOKUP(B38,[1]control_de_carga!$A:$I,9,0)="HABILITADO_RUTEO",VLOOKUP(B38,[1]control_de_carga!$A:$I,9,0)="COORDINADO"),"☑️","🗑️"),IF(VLOOKUP(D38,[1]control_de_carga!$A:$I,9,0)="HABILITADO_RUTEO","☑️","🗑️")),"⚠️"),"")</f>
        <v/>
      </c>
      <c r="B38" s="59"/>
      <c r="C38" s="2" t="str">
        <f>IF(B38&lt;&gt;"",_xlfn.IFNA(IF(SEARCH(B38,VLOOKUP(B38,[1]control_de_carga!$C:$C,1,0)),"OK",""),IF(SEARCH(D38,VLOOKUP(D38,[1]control_de_carga!$C:$C,1,0)),"OK","")),"")</f>
        <v/>
      </c>
      <c r="D38" s="33" t="str">
        <f t="shared" si="0"/>
        <v/>
      </c>
      <c r="E38" s="16" t="str">
        <f>IF(F38&lt;&gt;"",IFERROR(_xlfn.IFNA(IF(OR(VLOOKUP(F38,[1]control_de_carga!$A:$I,9,0)="HABILITADO_RUTEO",VLOOKUP(F38,[1]control_de_carga!$A:$I,9,0)="COORDINADO"),"☑️","🗑️"),IF(VLOOKUP(H38,[1]control_de_carga!$A:$I,9,0)="HABILITADO_RUTEO","☑️","🗑️")),"⚠️"),"")</f>
        <v/>
      </c>
      <c r="F38" s="59"/>
      <c r="G38" s="2" t="str">
        <f>IF(F38&lt;&gt;"",_xlfn.IFNA(IF(SEARCH(F38,VLOOKUP(F38,[1]control_de_carga!$C:$C,1,0)),"OK",""),IF(SEARCH(H38,VLOOKUP(H38,[1]control_de_carga!$C:$C,1,0)),"OK","")),"")</f>
        <v/>
      </c>
      <c r="H38" s="33" t="str">
        <f t="shared" si="1"/>
        <v/>
      </c>
      <c r="I38" s="53" t="str">
        <f>IF(J38&lt;&gt;"",IFERROR(_xlfn.IFNA(IF(OR(VLOOKUP(J38,[1]control_de_carga!$A:$I,9,0)="HABILITADO_RUTEO",VLOOKUP(J38,[1]control_de_carga!$A:$I,9,0)="COORDINADO"),"☑️","🗑️"),IF(VLOOKUP(L38,[1]control_de_carga!$A:$I,9,0)="HABILITADO_RUTEO","☑️","🗑️")),"⚠️"),"")</f>
        <v/>
      </c>
      <c r="J38" s="59"/>
      <c r="K38" s="1" t="str">
        <f>IF(J38&lt;&gt;"",_xlfn.IFNA(IF(SEARCH(J38,VLOOKUP(J38,[1]control_de_carga!$C:$C,1,0)),"OK",""),IF(SEARCH(L38,VLOOKUP(L38,[1]control_de_carga!$C:$C,1,0)),"OK","")),"")</f>
        <v/>
      </c>
      <c r="L38" s="33" t="str">
        <f t="shared" si="2"/>
        <v/>
      </c>
      <c r="M38" s="54" t="str">
        <f>IF(N38&lt;&gt;"",IFERROR(_xlfn.IFNA(IF(OR(VLOOKUP(N38,[1]control_de_carga!$A:$I,9,0)="HABILITADO_RUTEO",VLOOKUP(N38,[1]control_de_carga!$A:$I,9,0)="COORDINADO"),"☑️","🗑️"),IF(VLOOKUP(P38,[1]control_de_carga!$A:$I,9,0)="HABILITADO_RUTEO","☑️","🗑️")),"⚠️"),"")</f>
        <v/>
      </c>
      <c r="N38" s="20"/>
      <c r="O38" s="1" t="str">
        <f>IF(N38&lt;&gt;"",_xlfn.IFNA(IF(SEARCH(N38,VLOOKUP(N38,[1]control_de_carga!$C:$C,1,0)),"OK",""),IF(SEARCH(P38,VLOOKUP(P38,[1]control_de_carga!$C:$C,1,0)),"OK","")),"")</f>
        <v/>
      </c>
      <c r="P38" s="33" t="str">
        <f t="shared" si="3"/>
        <v/>
      </c>
      <c r="Q38" s="55" t="str">
        <f>IF(R38&lt;&gt;"",IFERROR(_xlfn.IFNA(IF(OR(VLOOKUP(R38,[1]control_de_carga!$A:$I,9,0)="HABILITADO_RUTEO",VLOOKUP(R38,[1]control_de_carga!$A:$I,9,0)="COORDINADO"),"☑️","🗑️"),IF(VLOOKUP(T38,[1]control_de_carga!$A:$I,9,0)="HABILITADO_RUTEO","☑️","🗑️")),"⚠️"),"")</f>
        <v/>
      </c>
      <c r="R38" s="59"/>
      <c r="S38" s="18" t="str">
        <f>IF(R38&lt;&gt;"",_xlfn.IFNA(IF(SEARCH(R38,VLOOKUP(R38,[1]control_de_carga!$C:$C,1,0)),"OK",""),IF(SEARCH(T38,VLOOKUP(T38,[1]control_de_carga!$C:$C,1,0)),"OK","")),"")</f>
        <v/>
      </c>
      <c r="T38" s="35" t="str">
        <f t="shared" si="4"/>
        <v/>
      </c>
      <c r="U38" s="56" t="str">
        <f>IF(V38&lt;&gt;"",IFERROR(_xlfn.IFNA(IF(OR(VLOOKUP(V38,[1]control_de_carga!$A:$I,9,0)="HABILITADO_RUTEO",VLOOKUP(V38,[1]control_de_carga!$A:$I,9,0)="COORDINADO"),"☑️","🗑️"),IF(VLOOKUP(X38,[1]control_de_carga!$A:$I,9,0)="HABILITADO_RUTEO","☑️","🗑️")),"⚠️"),"")</f>
        <v/>
      </c>
      <c r="V38" s="20"/>
      <c r="W38" s="18" t="str">
        <f>IF(V38&lt;&gt;"",_xlfn.IFNA(IF(SEARCH(V38,VLOOKUP(V38,[1]control_de_carga!$C:$C,1,0)),"OK",""),IF(SEARCH(X38,VLOOKUP(X38,[1]control_de_carga!$C:$C,1,0)),"OK","")),"")</f>
        <v/>
      </c>
      <c r="X38" s="35" t="str">
        <f t="shared" si="5"/>
        <v/>
      </c>
      <c r="Y38" s="22" t="str">
        <f>IFERROR(_xlfn.IFNA(VLOOKUP(B38,[1]control_de_carga!$C:$I,7,0),VLOOKUP(D38,[1]control_de_carga!$C:$I,7,0)),"")</f>
        <v/>
      </c>
      <c r="Z38" s="24" t="str">
        <f>IFERROR(_xlfn.IFNA(VLOOKUP(F38,[1]control_de_carga!$C:$I,7,0),VLOOKUP(H38,[1]control_de_carga!$C:$I,7,0)),"")</f>
        <v/>
      </c>
      <c r="AA38" s="109" t="str">
        <f>IFERROR(_xlfn.IFNA(VLOOKUP(J38,[1]control_de_carga!$C:$I,7,0),VLOOKUP(L38,[1]control_de_carga!$C:$I,7,0)),"")</f>
        <v/>
      </c>
      <c r="AB38" s="10" t="str">
        <f>IFERROR(_xlfn.IFNA(VLOOKUP(N38,[1]control_de_carga!$C:$I,7,0),VLOOKUP(P38,[1]control_de_carga!$C:$I,7,0)),"")</f>
        <v/>
      </c>
      <c r="AC38" s="11" t="str">
        <f>IFERROR(_xlfn.IFNA(VLOOKUP(R38,[1]control_de_carga!$C:$I,7,0),VLOOKUP(T38,[1]control_de_carga!$C:$I,7,0)),"")</f>
        <v/>
      </c>
      <c r="AD38" s="19" t="str">
        <f>IFERROR(_xlfn.IFNA(VLOOKUP(V38,[1]control_de_carga!$C:$I,7,0),VLOOKUP(X38,[1]control_de_carga!$C:$I,7,0)),"")</f>
        <v/>
      </c>
    </row>
    <row r="39" spans="1:30" ht="15.75" thickBot="1" x14ac:dyDescent="0.3">
      <c r="A39" s="41" t="str">
        <f>IF(B39&lt;&gt;"",IFERROR(_xlfn.IFNA(IF(OR(VLOOKUP(B39,[1]control_de_carga!$A:$I,9,0)="HABILITADO_RUTEO",VLOOKUP(B39,[1]control_de_carga!$A:$I,9,0)="COORDINADO"),"☑️","🗑️"),IF(VLOOKUP(D39,[1]control_de_carga!$A:$I,9,0)="HABILITADO_RUTEO","☑️","🗑️")),"⚠️"),"")</f>
        <v/>
      </c>
      <c r="B39" s="59"/>
      <c r="C39" s="2" t="str">
        <f>IF(B39&lt;&gt;"",_xlfn.IFNA(IF(SEARCH(B39,VLOOKUP(B39,[1]control_de_carga!$C:$C,1,0)),"OK",""),IF(SEARCH(D39,VLOOKUP(D39,[1]control_de_carga!$C:$C,1,0)),"OK","")),"")</f>
        <v/>
      </c>
      <c r="D39" s="33" t="str">
        <f t="shared" si="0"/>
        <v/>
      </c>
      <c r="E39" s="16" t="str">
        <f>IF(F39&lt;&gt;"",IFERROR(_xlfn.IFNA(IF(OR(VLOOKUP(F39,[1]control_de_carga!$A:$I,9,0)="HABILITADO_RUTEO",VLOOKUP(F39,[1]control_de_carga!$A:$I,9,0)="COORDINADO"),"☑️","🗑️"),IF(VLOOKUP(H39,[1]control_de_carga!$A:$I,9,0)="HABILITADO_RUTEO","☑️","🗑️")),"⚠️"),"")</f>
        <v/>
      </c>
      <c r="F39" s="59"/>
      <c r="G39" s="2" t="str">
        <f>IF(F39&lt;&gt;"",_xlfn.IFNA(IF(SEARCH(F39,VLOOKUP(F39,[1]control_de_carga!$C:$C,1,0)),"OK",""),IF(SEARCH(H39,VLOOKUP(H39,[1]control_de_carga!$C:$C,1,0)),"OK","")),"")</f>
        <v/>
      </c>
      <c r="H39" s="33" t="str">
        <f t="shared" si="1"/>
        <v/>
      </c>
      <c r="I39" s="53" t="str">
        <f>IF(J39&lt;&gt;"",IFERROR(_xlfn.IFNA(IF(OR(VLOOKUP(J39,[1]control_de_carga!$A:$I,9,0)="HABILITADO_RUTEO",VLOOKUP(J39,[1]control_de_carga!$A:$I,9,0)="COORDINADO"),"☑️","🗑️"),IF(VLOOKUP(L39,[1]control_de_carga!$A:$I,9,0)="HABILITADO_RUTEO","☑️","🗑️")),"⚠️"),"")</f>
        <v/>
      </c>
      <c r="J39" s="59"/>
      <c r="K39" s="1" t="str">
        <f>IF(J39&lt;&gt;"",_xlfn.IFNA(IF(SEARCH(J39,VLOOKUP(J39,[1]control_de_carga!$C:$C,1,0)),"OK",""),IF(SEARCH(L39,VLOOKUP(L39,[1]control_de_carga!$C:$C,1,0)),"OK","")),"")</f>
        <v/>
      </c>
      <c r="L39" s="33" t="str">
        <f t="shared" si="2"/>
        <v/>
      </c>
      <c r="M39" s="54" t="str">
        <f>IF(N39&lt;&gt;"",IFERROR(_xlfn.IFNA(IF(OR(VLOOKUP(N39,[1]control_de_carga!$A:$I,9,0)="HABILITADO_RUTEO",VLOOKUP(N39,[1]control_de_carga!$A:$I,9,0)="COORDINADO"),"☑️","🗑️"),IF(VLOOKUP(P39,[1]control_de_carga!$A:$I,9,0)="HABILITADO_RUTEO","☑️","🗑️")),"⚠️"),"")</f>
        <v/>
      </c>
      <c r="N39" s="20"/>
      <c r="O39" s="1" t="str">
        <f>IF(N39&lt;&gt;"",_xlfn.IFNA(IF(SEARCH(N39,VLOOKUP(N39,[1]control_de_carga!$C:$C,1,0)),"OK",""),IF(SEARCH(P39,VLOOKUP(P39,[1]control_de_carga!$C:$C,1,0)),"OK","")),"")</f>
        <v/>
      </c>
      <c r="P39" s="33" t="str">
        <f t="shared" si="3"/>
        <v/>
      </c>
      <c r="Q39" s="55" t="str">
        <f>IF(R39&lt;&gt;"",IFERROR(_xlfn.IFNA(IF(OR(VLOOKUP(R39,[1]control_de_carga!$A:$I,9,0)="HABILITADO_RUTEO",VLOOKUP(R39,[1]control_de_carga!$A:$I,9,0)="COORDINADO"),"☑️","🗑️"),IF(VLOOKUP(T39,[1]control_de_carga!$A:$I,9,0)="HABILITADO_RUTEO","☑️","🗑️")),"⚠️"),"")</f>
        <v/>
      </c>
      <c r="R39" s="59"/>
      <c r="S39" s="18" t="str">
        <f>IF(R39&lt;&gt;"",_xlfn.IFNA(IF(SEARCH(R39,VLOOKUP(R39,[1]control_de_carga!$C:$C,1,0)),"OK",""),IF(SEARCH(T39,VLOOKUP(T39,[1]control_de_carga!$C:$C,1,0)),"OK","")),"")</f>
        <v/>
      </c>
      <c r="T39" s="35" t="str">
        <f t="shared" si="4"/>
        <v/>
      </c>
      <c r="U39" s="56" t="str">
        <f>IF(V39&lt;&gt;"",IFERROR(_xlfn.IFNA(IF(OR(VLOOKUP(V39,[1]control_de_carga!$A:$I,9,0)="HABILITADO_RUTEO",VLOOKUP(V39,[1]control_de_carga!$A:$I,9,0)="COORDINADO"),"☑️","🗑️"),IF(VLOOKUP(X39,[1]control_de_carga!$A:$I,9,0)="HABILITADO_RUTEO","☑️","🗑️")),"⚠️"),"")</f>
        <v/>
      </c>
      <c r="V39" s="20"/>
      <c r="W39" s="18" t="str">
        <f>IF(V39&lt;&gt;"",_xlfn.IFNA(IF(SEARCH(V39,VLOOKUP(V39,[1]control_de_carga!$C:$C,1,0)),"OK",""),IF(SEARCH(X39,VLOOKUP(X39,[1]control_de_carga!$C:$C,1,0)),"OK","")),"")</f>
        <v/>
      </c>
      <c r="X39" s="35" t="str">
        <f t="shared" si="5"/>
        <v/>
      </c>
      <c r="Y39" s="22" t="str">
        <f>IFERROR(_xlfn.IFNA(VLOOKUP(B39,[1]control_de_carga!$C:$I,7,0),VLOOKUP(D39,[1]control_de_carga!$C:$I,7,0)),"")</f>
        <v/>
      </c>
      <c r="Z39" s="24" t="str">
        <f>IFERROR(_xlfn.IFNA(VLOOKUP(F39,[1]control_de_carga!$C:$I,7,0),VLOOKUP(H39,[1]control_de_carga!$C:$I,7,0)),"")</f>
        <v/>
      </c>
      <c r="AA39" s="109" t="str">
        <f>IFERROR(_xlfn.IFNA(VLOOKUP(J39,[1]control_de_carga!$C:$I,7,0),VLOOKUP(L39,[1]control_de_carga!$C:$I,7,0)),"")</f>
        <v/>
      </c>
      <c r="AB39" s="10" t="str">
        <f>IFERROR(_xlfn.IFNA(VLOOKUP(N39,[1]control_de_carga!$C:$I,7,0),VLOOKUP(P39,[1]control_de_carga!$C:$I,7,0)),"")</f>
        <v/>
      </c>
      <c r="AC39" s="11" t="str">
        <f>IFERROR(_xlfn.IFNA(VLOOKUP(R39,[1]control_de_carga!$C:$I,7,0),VLOOKUP(T39,[1]control_de_carga!$C:$I,7,0)),"")</f>
        <v/>
      </c>
      <c r="AD39" s="19" t="str">
        <f>IFERROR(_xlfn.IFNA(VLOOKUP(V39,[1]control_de_carga!$C:$I,7,0),VLOOKUP(X39,[1]control_de_carga!$C:$I,7,0)),"")</f>
        <v/>
      </c>
    </row>
    <row r="40" spans="1:30" ht="15.75" thickBot="1" x14ac:dyDescent="0.3">
      <c r="A40" s="41" t="str">
        <f>IF(B40&lt;&gt;"",IFERROR(_xlfn.IFNA(IF(OR(VLOOKUP(B40,[1]control_de_carga!$A:$I,9,0)="HABILITADO_RUTEO",VLOOKUP(B40,[1]control_de_carga!$A:$I,9,0)="COORDINADO"),"☑️","🗑️"),IF(VLOOKUP(D40,[1]control_de_carga!$A:$I,9,0)="HABILITADO_RUTEO","☑️","🗑️")),"⚠️"),"")</f>
        <v/>
      </c>
      <c r="B40" s="59"/>
      <c r="C40" s="2" t="str">
        <f>IF(B40&lt;&gt;"",_xlfn.IFNA(IF(SEARCH(B40,VLOOKUP(B40,[1]control_de_carga!$C:$C,1,0)),"OK",""),IF(SEARCH(D40,VLOOKUP(D40,[1]control_de_carga!$C:$C,1,0)),"OK","")),"")</f>
        <v/>
      </c>
      <c r="D40" s="33" t="str">
        <f t="shared" si="0"/>
        <v/>
      </c>
      <c r="E40" s="16" t="str">
        <f>IF(F40&lt;&gt;"",IFERROR(_xlfn.IFNA(IF(OR(VLOOKUP(F40,[1]control_de_carga!$A:$I,9,0)="HABILITADO_RUTEO",VLOOKUP(F40,[1]control_de_carga!$A:$I,9,0)="COORDINADO"),"☑️","🗑️"),IF(VLOOKUP(H40,[1]control_de_carga!$A:$I,9,0)="HABILITADO_RUTEO","☑️","🗑️")),"⚠️"),"")</f>
        <v/>
      </c>
      <c r="F40" s="59"/>
      <c r="G40" s="2" t="str">
        <f>IF(F40&lt;&gt;"",_xlfn.IFNA(IF(SEARCH(F40,VLOOKUP(F40,[1]control_de_carga!$C:$C,1,0)),"OK",""),IF(SEARCH(H40,VLOOKUP(H40,[1]control_de_carga!$C:$C,1,0)),"OK","")),"")</f>
        <v/>
      </c>
      <c r="H40" s="33" t="str">
        <f t="shared" si="1"/>
        <v/>
      </c>
      <c r="I40" s="53" t="str">
        <f>IF(J40&lt;&gt;"",IFERROR(_xlfn.IFNA(IF(OR(VLOOKUP(J40,[1]control_de_carga!$A:$I,9,0)="HABILITADO_RUTEO",VLOOKUP(J40,[1]control_de_carga!$A:$I,9,0)="COORDINADO"),"☑️","🗑️"),IF(VLOOKUP(L40,[1]control_de_carga!$A:$I,9,0)="HABILITADO_RUTEO","☑️","🗑️")),"⚠️"),"")</f>
        <v/>
      </c>
      <c r="J40" s="59"/>
      <c r="K40" s="1" t="str">
        <f>IF(J40&lt;&gt;"",_xlfn.IFNA(IF(SEARCH(J40,VLOOKUP(J40,[1]control_de_carga!$C:$C,1,0)),"OK",""),IF(SEARCH(L40,VLOOKUP(L40,[1]control_de_carga!$C:$C,1,0)),"OK","")),"")</f>
        <v/>
      </c>
      <c r="L40" s="33" t="str">
        <f t="shared" si="2"/>
        <v/>
      </c>
      <c r="M40" s="54" t="str">
        <f>IF(N40&lt;&gt;"",IFERROR(_xlfn.IFNA(IF(OR(VLOOKUP(N40,[1]control_de_carga!$A:$I,9,0)="HABILITADO_RUTEO",VLOOKUP(N40,[1]control_de_carga!$A:$I,9,0)="COORDINADO"),"☑️","🗑️"),IF(VLOOKUP(P40,[1]control_de_carga!$A:$I,9,0)="HABILITADO_RUTEO","☑️","🗑️")),"⚠️"),"")</f>
        <v/>
      </c>
      <c r="N40" s="20"/>
      <c r="O40" s="1" t="str">
        <f>IF(N40&lt;&gt;"",_xlfn.IFNA(IF(SEARCH(N40,VLOOKUP(N40,[1]control_de_carga!$C:$C,1,0)),"OK",""),IF(SEARCH(P40,VLOOKUP(P40,[1]control_de_carga!$C:$C,1,0)),"OK","")),"")</f>
        <v/>
      </c>
      <c r="P40" s="33" t="str">
        <f t="shared" si="3"/>
        <v/>
      </c>
      <c r="Q40" s="55" t="str">
        <f>IF(R40&lt;&gt;"",IFERROR(_xlfn.IFNA(IF(OR(VLOOKUP(R40,[1]control_de_carga!$A:$I,9,0)="HABILITADO_RUTEO",VLOOKUP(R40,[1]control_de_carga!$A:$I,9,0)="COORDINADO"),"☑️","🗑️"),IF(VLOOKUP(T40,[1]control_de_carga!$A:$I,9,0)="HABILITADO_RUTEO","☑️","🗑️")),"⚠️"),"")</f>
        <v/>
      </c>
      <c r="R40" s="59"/>
      <c r="S40" s="18" t="str">
        <f>IF(R40&lt;&gt;"",_xlfn.IFNA(IF(SEARCH(R40,VLOOKUP(R40,[1]control_de_carga!$C:$C,1,0)),"OK",""),IF(SEARCH(T40,VLOOKUP(T40,[1]control_de_carga!$C:$C,1,0)),"OK","")),"")</f>
        <v/>
      </c>
      <c r="T40" s="35" t="str">
        <f t="shared" si="4"/>
        <v/>
      </c>
      <c r="U40" s="56" t="str">
        <f>IF(V40&lt;&gt;"",IFERROR(_xlfn.IFNA(IF(OR(VLOOKUP(V40,[1]control_de_carga!$A:$I,9,0)="HABILITADO_RUTEO",VLOOKUP(V40,[1]control_de_carga!$A:$I,9,0)="COORDINADO"),"☑️","🗑️"),IF(VLOOKUP(X40,[1]control_de_carga!$A:$I,9,0)="HABILITADO_RUTEO","☑️","🗑️")),"⚠️"),"")</f>
        <v/>
      </c>
      <c r="V40" s="20"/>
      <c r="W40" s="18" t="str">
        <f>IF(V40&lt;&gt;"",_xlfn.IFNA(IF(SEARCH(V40,VLOOKUP(V40,[1]control_de_carga!$C:$C,1,0)),"OK",""),IF(SEARCH(X40,VLOOKUP(X40,[1]control_de_carga!$C:$C,1,0)),"OK","")),"")</f>
        <v/>
      </c>
      <c r="X40" s="35" t="str">
        <f t="shared" si="5"/>
        <v/>
      </c>
      <c r="Y40" s="22" t="str">
        <f>IFERROR(_xlfn.IFNA(VLOOKUP(B40,[1]control_de_carga!$C:$I,7,0),VLOOKUP(D40,[1]control_de_carga!$C:$I,7,0)),"")</f>
        <v/>
      </c>
      <c r="Z40" s="24" t="str">
        <f>IFERROR(_xlfn.IFNA(VLOOKUP(F40,[1]control_de_carga!$C:$I,7,0),VLOOKUP(H40,[1]control_de_carga!$C:$I,7,0)),"")</f>
        <v/>
      </c>
      <c r="AA40" s="109" t="str">
        <f>IFERROR(_xlfn.IFNA(VLOOKUP(J40,[1]control_de_carga!$C:$I,7,0),VLOOKUP(L40,[1]control_de_carga!$C:$I,7,0)),"")</f>
        <v/>
      </c>
      <c r="AB40" s="10" t="str">
        <f>IFERROR(_xlfn.IFNA(VLOOKUP(N40,[1]control_de_carga!$C:$I,7,0),VLOOKUP(P40,[1]control_de_carga!$C:$I,7,0)),"")</f>
        <v/>
      </c>
      <c r="AC40" s="11" t="str">
        <f>IFERROR(_xlfn.IFNA(VLOOKUP(R40,[1]control_de_carga!$C:$I,7,0),VLOOKUP(T40,[1]control_de_carga!$C:$I,7,0)),"")</f>
        <v/>
      </c>
      <c r="AD40" s="19" t="str">
        <f>IFERROR(_xlfn.IFNA(VLOOKUP(V40,[1]control_de_carga!$C:$I,7,0),VLOOKUP(X40,[1]control_de_carga!$C:$I,7,0)),"")</f>
        <v/>
      </c>
    </row>
    <row r="41" spans="1:30" ht="15.75" thickBot="1" x14ac:dyDescent="0.3">
      <c r="A41" s="41" t="str">
        <f>IF(B41&lt;&gt;"",IFERROR(_xlfn.IFNA(IF(OR(VLOOKUP(B41,[1]control_de_carga!$A:$I,9,0)="HABILITADO_RUTEO",VLOOKUP(B41,[1]control_de_carga!$A:$I,9,0)="COORDINADO"),"☑️","🗑️"),IF(VLOOKUP(D41,[1]control_de_carga!$A:$I,9,0)="HABILITADO_RUTEO","☑️","🗑️")),"⚠️"),"")</f>
        <v/>
      </c>
      <c r="B41" s="59"/>
      <c r="C41" s="2" t="str">
        <f>IF(B41&lt;&gt;"",_xlfn.IFNA(IF(SEARCH(B41,VLOOKUP(B41,[1]control_de_carga!$C:$C,1,0)),"OK",""),IF(SEARCH(D41,VLOOKUP(D41,[1]control_de_carga!$C:$C,1,0)),"OK","")),"")</f>
        <v/>
      </c>
      <c r="D41" s="33" t="str">
        <f t="shared" si="0"/>
        <v/>
      </c>
      <c r="E41" s="16" t="str">
        <f>IF(F41&lt;&gt;"",IFERROR(_xlfn.IFNA(IF(OR(VLOOKUP(F41,[1]control_de_carga!$A:$I,9,0)="HABILITADO_RUTEO",VLOOKUP(F41,[1]control_de_carga!$A:$I,9,0)="COORDINADO"),"☑️","🗑️"),IF(VLOOKUP(H41,[1]control_de_carga!$A:$I,9,0)="HABILITADO_RUTEO","☑️","🗑️")),"⚠️"),"")</f>
        <v/>
      </c>
      <c r="F41" s="59"/>
      <c r="G41" s="2" t="str">
        <f>IF(F41&lt;&gt;"",_xlfn.IFNA(IF(SEARCH(F41,VLOOKUP(F41,[1]control_de_carga!$C:$C,1,0)),"OK",""),IF(SEARCH(H41,VLOOKUP(H41,[1]control_de_carga!$C:$C,1,0)),"OK","")),"")</f>
        <v/>
      </c>
      <c r="H41" s="33" t="str">
        <f t="shared" si="1"/>
        <v/>
      </c>
      <c r="I41" s="53" t="str">
        <f>IF(J41&lt;&gt;"",IFERROR(_xlfn.IFNA(IF(OR(VLOOKUP(J41,[1]control_de_carga!$A:$I,9,0)="HABILITADO_RUTEO",VLOOKUP(J41,[1]control_de_carga!$A:$I,9,0)="COORDINADO"),"☑️","🗑️"),IF(VLOOKUP(L41,[1]control_de_carga!$A:$I,9,0)="HABILITADO_RUTEO","☑️","🗑️")),"⚠️"),"")</f>
        <v/>
      </c>
      <c r="J41" s="59"/>
      <c r="K41" s="1" t="str">
        <f>IF(J41&lt;&gt;"",_xlfn.IFNA(IF(SEARCH(J41,VLOOKUP(J41,[1]control_de_carga!$C:$C,1,0)),"OK",""),IF(SEARCH(L41,VLOOKUP(L41,[1]control_de_carga!$C:$C,1,0)),"OK","")),"")</f>
        <v/>
      </c>
      <c r="L41" s="33" t="str">
        <f t="shared" si="2"/>
        <v/>
      </c>
      <c r="M41" s="54" t="str">
        <f>IF(N41&lt;&gt;"",IFERROR(_xlfn.IFNA(IF(OR(VLOOKUP(N41,[1]control_de_carga!$A:$I,9,0)="HABILITADO_RUTEO",VLOOKUP(N41,[1]control_de_carga!$A:$I,9,0)="COORDINADO"),"☑️","🗑️"),IF(VLOOKUP(P41,[1]control_de_carga!$A:$I,9,0)="HABILITADO_RUTEO","☑️","🗑️")),"⚠️"),"")</f>
        <v/>
      </c>
      <c r="N41" s="20"/>
      <c r="O41" s="1" t="str">
        <f>IF(N41&lt;&gt;"",_xlfn.IFNA(IF(SEARCH(N41,VLOOKUP(N41,[1]control_de_carga!$C:$C,1,0)),"OK",""),IF(SEARCH(P41,VLOOKUP(P41,[1]control_de_carga!$C:$C,1,0)),"OK","")),"")</f>
        <v/>
      </c>
      <c r="P41" s="33" t="str">
        <f t="shared" si="3"/>
        <v/>
      </c>
      <c r="Q41" s="55" t="str">
        <f>IF(R41&lt;&gt;"",IFERROR(_xlfn.IFNA(IF(OR(VLOOKUP(R41,[1]control_de_carga!$A:$I,9,0)="HABILITADO_RUTEO",VLOOKUP(R41,[1]control_de_carga!$A:$I,9,0)="COORDINADO"),"☑️","🗑️"),IF(VLOOKUP(T41,[1]control_de_carga!$A:$I,9,0)="HABILITADO_RUTEO","☑️","🗑️")),"⚠️"),"")</f>
        <v/>
      </c>
      <c r="R41" s="59"/>
      <c r="S41" s="18" t="str">
        <f>IF(R41&lt;&gt;"",_xlfn.IFNA(IF(SEARCH(R41,VLOOKUP(R41,[1]control_de_carga!$C:$C,1,0)),"OK",""),IF(SEARCH(T41,VLOOKUP(T41,[1]control_de_carga!$C:$C,1,0)),"OK","")),"")</f>
        <v/>
      </c>
      <c r="T41" s="35" t="str">
        <f t="shared" si="4"/>
        <v/>
      </c>
      <c r="U41" s="56" t="str">
        <f>IF(V41&lt;&gt;"",IFERROR(_xlfn.IFNA(IF(OR(VLOOKUP(V41,[1]control_de_carga!$A:$I,9,0)="HABILITADO_RUTEO",VLOOKUP(V41,[1]control_de_carga!$A:$I,9,0)="COORDINADO"),"☑️","🗑️"),IF(VLOOKUP(X41,[1]control_de_carga!$A:$I,9,0)="HABILITADO_RUTEO","☑️","🗑️")),"⚠️"),"")</f>
        <v/>
      </c>
      <c r="V41" s="20"/>
      <c r="W41" s="18" t="str">
        <f>IF(V41&lt;&gt;"",_xlfn.IFNA(IF(SEARCH(V41,VLOOKUP(V41,[1]control_de_carga!$C:$C,1,0)),"OK",""),IF(SEARCH(X41,VLOOKUP(X41,[1]control_de_carga!$C:$C,1,0)),"OK","")),"")</f>
        <v/>
      </c>
      <c r="X41" s="35" t="str">
        <f t="shared" si="5"/>
        <v/>
      </c>
      <c r="Y41" s="22" t="str">
        <f>IFERROR(_xlfn.IFNA(VLOOKUP(B41,[1]control_de_carga!$C:$I,7,0),VLOOKUP(D41,[1]control_de_carga!$C:$I,7,0)),"")</f>
        <v/>
      </c>
      <c r="Z41" s="24" t="str">
        <f>IFERROR(_xlfn.IFNA(VLOOKUP(F41,[1]control_de_carga!$C:$I,7,0),VLOOKUP(H41,[1]control_de_carga!$C:$I,7,0)),"")</f>
        <v/>
      </c>
      <c r="AA41" s="109" t="str">
        <f>IFERROR(_xlfn.IFNA(VLOOKUP(J41,[1]control_de_carga!$C:$I,7,0),VLOOKUP(L41,[1]control_de_carga!$C:$I,7,0)),"")</f>
        <v/>
      </c>
      <c r="AB41" s="10" t="str">
        <f>IFERROR(_xlfn.IFNA(VLOOKUP(N41,[1]control_de_carga!$C:$I,7,0),VLOOKUP(P41,[1]control_de_carga!$C:$I,7,0)),"")</f>
        <v/>
      </c>
      <c r="AC41" s="11" t="str">
        <f>IFERROR(_xlfn.IFNA(VLOOKUP(R41,[1]control_de_carga!$C:$I,7,0),VLOOKUP(T41,[1]control_de_carga!$C:$I,7,0)),"")</f>
        <v/>
      </c>
      <c r="AD41" s="19" t="str">
        <f>IFERROR(_xlfn.IFNA(VLOOKUP(V41,[1]control_de_carga!$C:$I,7,0),VLOOKUP(X41,[1]control_de_carga!$C:$I,7,0)),"")</f>
        <v/>
      </c>
    </row>
    <row r="42" spans="1:30" ht="15.75" thickBot="1" x14ac:dyDescent="0.3">
      <c r="A42" s="41" t="str">
        <f>IF(B42&lt;&gt;"",IFERROR(_xlfn.IFNA(IF(OR(VLOOKUP(B42,[1]control_de_carga!$A:$I,9,0)="HABILITADO_RUTEO",VLOOKUP(B42,[1]control_de_carga!$A:$I,9,0)="COORDINADO"),"☑️","🗑️"),IF(VLOOKUP(D42,[1]control_de_carga!$A:$I,9,0)="HABILITADO_RUTEO","☑️","🗑️")),"⚠️"),"")</f>
        <v/>
      </c>
      <c r="B42" s="59"/>
      <c r="C42" s="2" t="str">
        <f>IF(B42&lt;&gt;"",_xlfn.IFNA(IF(SEARCH(B42,VLOOKUP(B42,[1]control_de_carga!$C:$C,1,0)),"OK",""),IF(SEARCH(D42,VLOOKUP(D42,[1]control_de_carga!$C:$C,1,0)),"OK","")),"")</f>
        <v/>
      </c>
      <c r="D42" s="33" t="str">
        <f t="shared" si="0"/>
        <v/>
      </c>
      <c r="E42" s="16" t="str">
        <f>IF(F42&lt;&gt;"",IFERROR(_xlfn.IFNA(IF(OR(VLOOKUP(F42,[1]control_de_carga!$A:$I,9,0)="HABILITADO_RUTEO",VLOOKUP(F42,[1]control_de_carga!$A:$I,9,0)="COORDINADO"),"☑️","🗑️"),IF(VLOOKUP(H42,[1]control_de_carga!$A:$I,9,0)="HABILITADO_RUTEO","☑️","🗑️")),"⚠️"),"")</f>
        <v/>
      </c>
      <c r="F42" s="59"/>
      <c r="G42" s="2" t="str">
        <f>IF(F42&lt;&gt;"",_xlfn.IFNA(IF(SEARCH(F42,VLOOKUP(F42,[1]control_de_carga!$C:$C,1,0)),"OK",""),IF(SEARCH(H42,VLOOKUP(H42,[1]control_de_carga!$C:$C,1,0)),"OK","")),"")</f>
        <v/>
      </c>
      <c r="H42" s="33" t="str">
        <f t="shared" si="1"/>
        <v/>
      </c>
      <c r="I42" s="53" t="str">
        <f>IF(J42&lt;&gt;"",IFERROR(_xlfn.IFNA(IF(OR(VLOOKUP(J42,[1]control_de_carga!$A:$I,9,0)="HABILITADO_RUTEO",VLOOKUP(J42,[1]control_de_carga!$A:$I,9,0)="COORDINADO"),"☑️","🗑️"),IF(VLOOKUP(L42,[1]control_de_carga!$A:$I,9,0)="HABILITADO_RUTEO","☑️","🗑️")),"⚠️"),"")</f>
        <v/>
      </c>
      <c r="J42" s="59"/>
      <c r="K42" s="1" t="str">
        <f>IF(J42&lt;&gt;"",_xlfn.IFNA(IF(SEARCH(J42,VLOOKUP(J42,[1]control_de_carga!$C:$C,1,0)),"OK",""),IF(SEARCH(L42,VLOOKUP(L42,[1]control_de_carga!$C:$C,1,0)),"OK","")),"")</f>
        <v/>
      </c>
      <c r="L42" s="33" t="str">
        <f t="shared" si="2"/>
        <v/>
      </c>
      <c r="M42" s="54" t="str">
        <f>IF(N42&lt;&gt;"",IFERROR(_xlfn.IFNA(IF(OR(VLOOKUP(N42,[1]control_de_carga!$A:$I,9,0)="HABILITADO_RUTEO",VLOOKUP(N42,[1]control_de_carga!$A:$I,9,0)="COORDINADO"),"☑️","🗑️"),IF(VLOOKUP(P42,[1]control_de_carga!$A:$I,9,0)="HABILITADO_RUTEO","☑️","🗑️")),"⚠️"),"")</f>
        <v/>
      </c>
      <c r="N42" s="20"/>
      <c r="O42" s="1" t="str">
        <f>IF(N42&lt;&gt;"",_xlfn.IFNA(IF(SEARCH(N42,VLOOKUP(N42,[1]control_de_carga!$C:$C,1,0)),"OK",""),IF(SEARCH(P42,VLOOKUP(P42,[1]control_de_carga!$C:$C,1,0)),"OK","")),"")</f>
        <v/>
      </c>
      <c r="P42" s="33" t="str">
        <f t="shared" si="3"/>
        <v/>
      </c>
      <c r="Q42" s="55" t="str">
        <f>IF(R42&lt;&gt;"",IFERROR(_xlfn.IFNA(IF(OR(VLOOKUP(R42,[1]control_de_carga!$A:$I,9,0)="HABILITADO_RUTEO",VLOOKUP(R42,[1]control_de_carga!$A:$I,9,0)="COORDINADO"),"☑️","🗑️"),IF(VLOOKUP(T42,[1]control_de_carga!$A:$I,9,0)="HABILITADO_RUTEO","☑️","🗑️")),"⚠️"),"")</f>
        <v/>
      </c>
      <c r="R42" s="59"/>
      <c r="S42" s="18" t="str">
        <f>IF(R42&lt;&gt;"",_xlfn.IFNA(IF(SEARCH(R42,VLOOKUP(R42,[1]control_de_carga!$C:$C,1,0)),"OK",""),IF(SEARCH(T42,VLOOKUP(T42,[1]control_de_carga!$C:$C,1,0)),"OK","")),"")</f>
        <v/>
      </c>
      <c r="T42" s="35" t="str">
        <f t="shared" si="4"/>
        <v/>
      </c>
      <c r="U42" s="56" t="str">
        <f>IF(V42&lt;&gt;"",IFERROR(_xlfn.IFNA(IF(OR(VLOOKUP(V42,[1]control_de_carga!$A:$I,9,0)="HABILITADO_RUTEO",VLOOKUP(V42,[1]control_de_carga!$A:$I,9,0)="COORDINADO"),"☑️","🗑️"),IF(VLOOKUP(X42,[1]control_de_carga!$A:$I,9,0)="HABILITADO_RUTEO","☑️","🗑️")),"⚠️"),"")</f>
        <v/>
      </c>
      <c r="V42" s="20"/>
      <c r="W42" s="18" t="str">
        <f>IF(V42&lt;&gt;"",_xlfn.IFNA(IF(SEARCH(V42,VLOOKUP(V42,[1]control_de_carga!$C:$C,1,0)),"OK",""),IF(SEARCH(X42,VLOOKUP(X42,[1]control_de_carga!$C:$C,1,0)),"OK","")),"")</f>
        <v/>
      </c>
      <c r="X42" s="35" t="str">
        <f t="shared" si="5"/>
        <v/>
      </c>
      <c r="Y42" s="22" t="str">
        <f>IFERROR(_xlfn.IFNA(VLOOKUP(B42,[1]control_de_carga!$C:$I,7,0),VLOOKUP(D42,[1]control_de_carga!$C:$I,7,0)),"")</f>
        <v/>
      </c>
      <c r="Z42" s="24" t="str">
        <f>IFERROR(_xlfn.IFNA(VLOOKUP(F42,[1]control_de_carga!$C:$I,7,0),VLOOKUP(H42,[1]control_de_carga!$C:$I,7,0)),"")</f>
        <v/>
      </c>
      <c r="AA42" s="109" t="str">
        <f>IFERROR(_xlfn.IFNA(VLOOKUP(J42,[1]control_de_carga!$C:$I,7,0),VLOOKUP(L42,[1]control_de_carga!$C:$I,7,0)),"")</f>
        <v/>
      </c>
      <c r="AB42" s="10" t="str">
        <f>IFERROR(_xlfn.IFNA(VLOOKUP(N42,[1]control_de_carga!$C:$I,7,0),VLOOKUP(P42,[1]control_de_carga!$C:$I,7,0)),"")</f>
        <v/>
      </c>
      <c r="AC42" s="11" t="str">
        <f>IFERROR(_xlfn.IFNA(VLOOKUP(R42,[1]control_de_carga!$C:$I,7,0),VLOOKUP(T42,[1]control_de_carga!$C:$I,7,0)),"")</f>
        <v/>
      </c>
      <c r="AD42" s="19" t="str">
        <f>IFERROR(_xlfn.IFNA(VLOOKUP(V42,[1]control_de_carga!$C:$I,7,0),VLOOKUP(X42,[1]control_de_carga!$C:$I,7,0)),"")</f>
        <v/>
      </c>
    </row>
    <row r="43" spans="1:30" ht="15.75" thickBot="1" x14ac:dyDescent="0.3">
      <c r="A43" s="41" t="str">
        <f>IF(B43&lt;&gt;"",IFERROR(_xlfn.IFNA(IF(OR(VLOOKUP(B43,[1]control_de_carga!$A:$I,9,0)="HABILITADO_RUTEO",VLOOKUP(B43,[1]control_de_carga!$A:$I,9,0)="COORDINADO"),"☑️","🗑️"),IF(VLOOKUP(D43,[1]control_de_carga!$A:$I,9,0)="HABILITADO_RUTEO","☑️","🗑️")),"⚠️"),"")</f>
        <v/>
      </c>
      <c r="B43" s="59"/>
      <c r="C43" s="2" t="str">
        <f>IF(B43&lt;&gt;"",_xlfn.IFNA(IF(SEARCH(B43,VLOOKUP(B43,[1]control_de_carga!$C:$C,1,0)),"OK",""),IF(SEARCH(D43,VLOOKUP(D43,[1]control_de_carga!$C:$C,1,0)),"OK","")),"")</f>
        <v/>
      </c>
      <c r="D43" s="33" t="str">
        <f t="shared" si="0"/>
        <v/>
      </c>
      <c r="E43" s="16" t="str">
        <f>IF(F43&lt;&gt;"",IFERROR(_xlfn.IFNA(IF(OR(VLOOKUP(F43,[1]control_de_carga!$A:$I,9,0)="HABILITADO_RUTEO",VLOOKUP(F43,[1]control_de_carga!$A:$I,9,0)="COORDINADO"),"☑️","🗑️"),IF(VLOOKUP(H43,[1]control_de_carga!$A:$I,9,0)="HABILITADO_RUTEO","☑️","🗑️")),"⚠️"),"")</f>
        <v/>
      </c>
      <c r="F43" s="59"/>
      <c r="G43" s="2" t="str">
        <f>IF(F43&lt;&gt;"",_xlfn.IFNA(IF(SEARCH(F43,VLOOKUP(F43,[1]control_de_carga!$C:$C,1,0)),"OK",""),IF(SEARCH(H43,VLOOKUP(H43,[1]control_de_carga!$C:$C,1,0)),"OK","")),"")</f>
        <v/>
      </c>
      <c r="H43" s="33" t="str">
        <f t="shared" si="1"/>
        <v/>
      </c>
      <c r="I43" s="53" t="str">
        <f>IF(J43&lt;&gt;"",IFERROR(_xlfn.IFNA(IF(OR(VLOOKUP(J43,[1]control_de_carga!$A:$I,9,0)="HABILITADO_RUTEO",VLOOKUP(J43,[1]control_de_carga!$A:$I,9,0)="COORDINADO"),"☑️","🗑️"),IF(VLOOKUP(L43,[1]control_de_carga!$A:$I,9,0)="HABILITADO_RUTEO","☑️","🗑️")),"⚠️"),"")</f>
        <v/>
      </c>
      <c r="J43" s="59"/>
      <c r="K43" s="1" t="str">
        <f>IF(J43&lt;&gt;"",_xlfn.IFNA(IF(SEARCH(J43,VLOOKUP(J43,[1]control_de_carga!$C:$C,1,0)),"OK",""),IF(SEARCH(L43,VLOOKUP(L43,[1]control_de_carga!$C:$C,1,0)),"OK","")),"")</f>
        <v/>
      </c>
      <c r="L43" s="33" t="str">
        <f t="shared" si="2"/>
        <v/>
      </c>
      <c r="M43" s="54" t="str">
        <f>IF(N43&lt;&gt;"",IFERROR(_xlfn.IFNA(IF(OR(VLOOKUP(N43,[1]control_de_carga!$A:$I,9,0)="HABILITADO_RUTEO",VLOOKUP(N43,[1]control_de_carga!$A:$I,9,0)="COORDINADO"),"☑️","🗑️"),IF(VLOOKUP(P43,[1]control_de_carga!$A:$I,9,0)="HABILITADO_RUTEO","☑️","🗑️")),"⚠️"),"")</f>
        <v/>
      </c>
      <c r="N43" s="20"/>
      <c r="O43" s="1" t="str">
        <f>IF(N43&lt;&gt;"",_xlfn.IFNA(IF(SEARCH(N43,VLOOKUP(N43,[1]control_de_carga!$C:$C,1,0)),"OK",""),IF(SEARCH(P43,VLOOKUP(P43,[1]control_de_carga!$C:$C,1,0)),"OK","")),"")</f>
        <v/>
      </c>
      <c r="P43" s="33" t="str">
        <f t="shared" si="3"/>
        <v/>
      </c>
      <c r="Q43" s="55" t="str">
        <f>IF(R43&lt;&gt;"",IFERROR(_xlfn.IFNA(IF(OR(VLOOKUP(R43,[1]control_de_carga!$A:$I,9,0)="HABILITADO_RUTEO",VLOOKUP(R43,[1]control_de_carga!$A:$I,9,0)="COORDINADO"),"☑️","🗑️"),IF(VLOOKUP(T43,[1]control_de_carga!$A:$I,9,0)="HABILITADO_RUTEO","☑️","🗑️")),"⚠️"),"")</f>
        <v/>
      </c>
      <c r="R43" s="59"/>
      <c r="S43" s="18" t="str">
        <f>IF(R43&lt;&gt;"",_xlfn.IFNA(IF(SEARCH(R43,VLOOKUP(R43,[1]control_de_carga!$C:$C,1,0)),"OK",""),IF(SEARCH(T43,VLOOKUP(T43,[1]control_de_carga!$C:$C,1,0)),"OK","")),"")</f>
        <v/>
      </c>
      <c r="T43" s="35" t="str">
        <f t="shared" si="4"/>
        <v/>
      </c>
      <c r="U43" s="56" t="str">
        <f>IF(V43&lt;&gt;"",IFERROR(_xlfn.IFNA(IF(OR(VLOOKUP(V43,[1]control_de_carga!$A:$I,9,0)="HABILITADO_RUTEO",VLOOKUP(V43,[1]control_de_carga!$A:$I,9,0)="COORDINADO"),"☑️","🗑️"),IF(VLOOKUP(X43,[1]control_de_carga!$A:$I,9,0)="HABILITADO_RUTEO","☑️","🗑️")),"⚠️"),"")</f>
        <v/>
      </c>
      <c r="V43" s="20"/>
      <c r="W43" s="18" t="str">
        <f>IF(V43&lt;&gt;"",_xlfn.IFNA(IF(SEARCH(V43,VLOOKUP(V43,[1]control_de_carga!$C:$C,1,0)),"OK",""),IF(SEARCH(X43,VLOOKUP(X43,[1]control_de_carga!$C:$C,1,0)),"OK","")),"")</f>
        <v/>
      </c>
      <c r="X43" s="35" t="str">
        <f t="shared" si="5"/>
        <v/>
      </c>
      <c r="Y43" s="22" t="str">
        <f>IFERROR(_xlfn.IFNA(VLOOKUP(B43,[1]control_de_carga!$C:$I,7,0),VLOOKUP(D43,[1]control_de_carga!$C:$I,7,0)),"")</f>
        <v/>
      </c>
      <c r="Z43" s="24" t="str">
        <f>IFERROR(_xlfn.IFNA(VLOOKUP(F43,[1]control_de_carga!$C:$I,7,0),VLOOKUP(H43,[1]control_de_carga!$C:$I,7,0)),"")</f>
        <v/>
      </c>
      <c r="AA43" s="109" t="str">
        <f>IFERROR(_xlfn.IFNA(VLOOKUP(J43,[1]control_de_carga!$C:$I,7,0),VLOOKUP(L43,[1]control_de_carga!$C:$I,7,0)),"")</f>
        <v/>
      </c>
      <c r="AB43" s="10" t="str">
        <f>IFERROR(_xlfn.IFNA(VLOOKUP(N43,[1]control_de_carga!$C:$I,7,0),VLOOKUP(P43,[1]control_de_carga!$C:$I,7,0)),"")</f>
        <v/>
      </c>
      <c r="AC43" s="11" t="str">
        <f>IFERROR(_xlfn.IFNA(VLOOKUP(R43,[1]control_de_carga!$C:$I,7,0),VLOOKUP(T43,[1]control_de_carga!$C:$I,7,0)),"")</f>
        <v/>
      </c>
      <c r="AD43" s="19" t="str">
        <f>IFERROR(_xlfn.IFNA(VLOOKUP(V43,[1]control_de_carga!$C:$I,7,0),VLOOKUP(X43,[1]control_de_carga!$C:$I,7,0)),"")</f>
        <v/>
      </c>
    </row>
    <row r="44" spans="1:30" ht="15.75" thickBot="1" x14ac:dyDescent="0.3">
      <c r="A44" s="41" t="str">
        <f>IF(B44&lt;&gt;"",IFERROR(_xlfn.IFNA(IF(OR(VLOOKUP(B44,[1]control_de_carga!$A:$I,9,0)="HABILITADO_RUTEO",VLOOKUP(B44,[1]control_de_carga!$A:$I,9,0)="COORDINADO"),"☑️","🗑️"),IF(VLOOKUP(D44,[1]control_de_carga!$A:$I,9,0)="HABILITADO_RUTEO","☑️","🗑️")),"⚠️"),"")</f>
        <v/>
      </c>
      <c r="B44" s="59"/>
      <c r="C44" s="2" t="str">
        <f>IF(B44&lt;&gt;"",_xlfn.IFNA(IF(SEARCH(B44,VLOOKUP(B44,[1]control_de_carga!$C:$C,1,0)),"OK",""),IF(SEARCH(D44,VLOOKUP(D44,[1]control_de_carga!$C:$C,1,0)),"OK","")),"")</f>
        <v/>
      </c>
      <c r="D44" s="33" t="str">
        <f t="shared" si="0"/>
        <v/>
      </c>
      <c r="E44" s="16" t="str">
        <f>IF(F44&lt;&gt;"",IFERROR(_xlfn.IFNA(IF(OR(VLOOKUP(F44,[1]control_de_carga!$A:$I,9,0)="HABILITADO_RUTEO",VLOOKUP(F44,[1]control_de_carga!$A:$I,9,0)="COORDINADO"),"☑️","🗑️"),IF(VLOOKUP(H44,[1]control_de_carga!$A:$I,9,0)="HABILITADO_RUTEO","☑️","🗑️")),"⚠️"),"")</f>
        <v/>
      </c>
      <c r="F44" s="59"/>
      <c r="G44" s="2" t="str">
        <f>IF(F44&lt;&gt;"",_xlfn.IFNA(IF(SEARCH(F44,VLOOKUP(F44,[1]control_de_carga!$C:$C,1,0)),"OK",""),IF(SEARCH(H44,VLOOKUP(H44,[1]control_de_carga!$C:$C,1,0)),"OK","")),"")</f>
        <v/>
      </c>
      <c r="H44" s="33" t="str">
        <f t="shared" si="1"/>
        <v/>
      </c>
      <c r="I44" s="53" t="str">
        <f>IF(J44&lt;&gt;"",IFERROR(_xlfn.IFNA(IF(OR(VLOOKUP(J44,[1]control_de_carga!$A:$I,9,0)="HABILITADO_RUTEO",VLOOKUP(J44,[1]control_de_carga!$A:$I,9,0)="COORDINADO"),"☑️","🗑️"),IF(VLOOKUP(L44,[1]control_de_carga!$A:$I,9,0)="HABILITADO_RUTEO","☑️","🗑️")),"⚠️"),"")</f>
        <v/>
      </c>
      <c r="J44" s="59"/>
      <c r="K44" s="1" t="str">
        <f>IF(J44&lt;&gt;"",_xlfn.IFNA(IF(SEARCH(J44,VLOOKUP(J44,[1]control_de_carga!$C:$C,1,0)),"OK",""),IF(SEARCH(L44,VLOOKUP(L44,[1]control_de_carga!$C:$C,1,0)),"OK","")),"")</f>
        <v/>
      </c>
      <c r="L44" s="33" t="str">
        <f t="shared" si="2"/>
        <v/>
      </c>
      <c r="M44" s="54" t="str">
        <f>IF(N44&lt;&gt;"",IFERROR(_xlfn.IFNA(IF(OR(VLOOKUP(N44,[1]control_de_carga!$A:$I,9,0)="HABILITADO_RUTEO",VLOOKUP(N44,[1]control_de_carga!$A:$I,9,0)="COORDINADO"),"☑️","🗑️"),IF(VLOOKUP(P44,[1]control_de_carga!$A:$I,9,0)="HABILITADO_RUTEO","☑️","🗑️")),"⚠️"),"")</f>
        <v/>
      </c>
      <c r="N44" s="20"/>
      <c r="O44" s="1" t="str">
        <f>IF(N44&lt;&gt;"",_xlfn.IFNA(IF(SEARCH(N44,VLOOKUP(N44,[1]control_de_carga!$C:$C,1,0)),"OK",""),IF(SEARCH(P44,VLOOKUP(P44,[1]control_de_carga!$C:$C,1,0)),"OK","")),"")</f>
        <v/>
      </c>
      <c r="P44" s="33" t="str">
        <f t="shared" si="3"/>
        <v/>
      </c>
      <c r="Q44" s="55" t="str">
        <f>IF(R44&lt;&gt;"",IFERROR(_xlfn.IFNA(IF(OR(VLOOKUP(R44,[1]control_de_carga!$A:$I,9,0)="HABILITADO_RUTEO",VLOOKUP(R44,[1]control_de_carga!$A:$I,9,0)="COORDINADO"),"☑️","🗑️"),IF(VLOOKUP(T44,[1]control_de_carga!$A:$I,9,0)="HABILITADO_RUTEO","☑️","🗑️")),"⚠️"),"")</f>
        <v/>
      </c>
      <c r="R44" s="59"/>
      <c r="S44" s="18" t="str">
        <f>IF(R44&lt;&gt;"",_xlfn.IFNA(IF(SEARCH(R44,VLOOKUP(R44,[1]control_de_carga!$C:$C,1,0)),"OK",""),IF(SEARCH(T44,VLOOKUP(T44,[1]control_de_carga!$C:$C,1,0)),"OK","")),"")</f>
        <v/>
      </c>
      <c r="T44" s="35" t="str">
        <f t="shared" si="4"/>
        <v/>
      </c>
      <c r="U44" s="56" t="str">
        <f>IF(V44&lt;&gt;"",IFERROR(_xlfn.IFNA(IF(OR(VLOOKUP(V44,[1]control_de_carga!$A:$I,9,0)="HABILITADO_RUTEO",VLOOKUP(V44,[1]control_de_carga!$A:$I,9,0)="COORDINADO"),"☑️","🗑️"),IF(VLOOKUP(X44,[1]control_de_carga!$A:$I,9,0)="HABILITADO_RUTEO","☑️","🗑️")),"⚠️"),"")</f>
        <v/>
      </c>
      <c r="V44" s="20"/>
      <c r="W44" s="18" t="str">
        <f>IF(V44&lt;&gt;"",_xlfn.IFNA(IF(SEARCH(V44,VLOOKUP(V44,[1]control_de_carga!$C:$C,1,0)),"OK",""),IF(SEARCH(X44,VLOOKUP(X44,[1]control_de_carga!$C:$C,1,0)),"OK","")),"")</f>
        <v/>
      </c>
      <c r="X44" s="35" t="str">
        <f t="shared" si="5"/>
        <v/>
      </c>
      <c r="Y44" s="22" t="str">
        <f>IFERROR(_xlfn.IFNA(VLOOKUP(B44,[1]control_de_carga!$C:$I,7,0),VLOOKUP(D44,[1]control_de_carga!$C:$I,7,0)),"")</f>
        <v/>
      </c>
      <c r="Z44" s="24" t="str">
        <f>IFERROR(_xlfn.IFNA(VLOOKUP(F44,[1]control_de_carga!$C:$I,7,0),VLOOKUP(H44,[1]control_de_carga!$C:$I,7,0)),"")</f>
        <v/>
      </c>
      <c r="AA44" s="109" t="str">
        <f>IFERROR(_xlfn.IFNA(VLOOKUP(J44,[1]control_de_carga!$C:$I,7,0),VLOOKUP(L44,[1]control_de_carga!$C:$I,7,0)),"")</f>
        <v/>
      </c>
      <c r="AB44" s="10" t="str">
        <f>IFERROR(_xlfn.IFNA(VLOOKUP(N44,[1]control_de_carga!$C:$I,7,0),VLOOKUP(P44,[1]control_de_carga!$C:$I,7,0)),"")</f>
        <v/>
      </c>
      <c r="AC44" s="11" t="str">
        <f>IFERROR(_xlfn.IFNA(VLOOKUP(R44,[1]control_de_carga!$C:$I,7,0),VLOOKUP(T44,[1]control_de_carga!$C:$I,7,0)),"")</f>
        <v/>
      </c>
      <c r="AD44" s="19" t="str">
        <f>IFERROR(_xlfn.IFNA(VLOOKUP(V44,[1]control_de_carga!$C:$I,7,0),VLOOKUP(X44,[1]control_de_carga!$C:$I,7,0)),"")</f>
        <v/>
      </c>
    </row>
    <row r="45" spans="1:30" ht="15.75" thickBot="1" x14ac:dyDescent="0.3">
      <c r="A45" s="41" t="str">
        <f>IF(B45&lt;&gt;"",IFERROR(_xlfn.IFNA(IF(OR(VLOOKUP(B45,[1]control_de_carga!$A:$I,9,0)="HABILITADO_RUTEO",VLOOKUP(B45,[1]control_de_carga!$A:$I,9,0)="COORDINADO"),"☑️","🗑️"),IF(VLOOKUP(D45,[1]control_de_carga!$A:$I,9,0)="HABILITADO_RUTEO","☑️","🗑️")),"⚠️"),"")</f>
        <v/>
      </c>
      <c r="B45" s="59"/>
      <c r="C45" s="2" t="str">
        <f>IF(B45&lt;&gt;"",_xlfn.IFNA(IF(SEARCH(B45,VLOOKUP(B45,[1]control_de_carga!$C:$C,1,0)),"OK",""),IF(SEARCH(D45,VLOOKUP(D45,[1]control_de_carga!$C:$C,1,0)),"OK","")),"")</f>
        <v/>
      </c>
      <c r="D45" s="33" t="str">
        <f t="shared" si="0"/>
        <v/>
      </c>
      <c r="E45" s="16" t="str">
        <f>IF(F45&lt;&gt;"",IFERROR(_xlfn.IFNA(IF(OR(VLOOKUP(F45,[1]control_de_carga!$A:$I,9,0)="HABILITADO_RUTEO",VLOOKUP(F45,[1]control_de_carga!$A:$I,9,0)="COORDINADO"),"☑️","🗑️"),IF(VLOOKUP(H45,[1]control_de_carga!$A:$I,9,0)="HABILITADO_RUTEO","☑️","🗑️")),"⚠️"),"")</f>
        <v/>
      </c>
      <c r="F45" s="59"/>
      <c r="G45" s="2" t="str">
        <f>IF(F45&lt;&gt;"",_xlfn.IFNA(IF(SEARCH(F45,VLOOKUP(F45,[1]control_de_carga!$C:$C,1,0)),"OK",""),IF(SEARCH(H45,VLOOKUP(H45,[1]control_de_carga!$C:$C,1,0)),"OK","")),"")</f>
        <v/>
      </c>
      <c r="H45" s="33" t="str">
        <f t="shared" si="1"/>
        <v/>
      </c>
      <c r="I45" s="53" t="str">
        <f>IF(J45&lt;&gt;"",IFERROR(_xlfn.IFNA(IF(OR(VLOOKUP(J45,[1]control_de_carga!$A:$I,9,0)="HABILITADO_RUTEO",VLOOKUP(J45,[1]control_de_carga!$A:$I,9,0)="COORDINADO"),"☑️","🗑️"),IF(VLOOKUP(L45,[1]control_de_carga!$A:$I,9,0)="HABILITADO_RUTEO","☑️","🗑️")),"⚠️"),"")</f>
        <v/>
      </c>
      <c r="J45" s="59"/>
      <c r="K45" s="1" t="str">
        <f>IF(J45&lt;&gt;"",_xlfn.IFNA(IF(SEARCH(J45,VLOOKUP(J45,[1]control_de_carga!$C:$C,1,0)),"OK",""),IF(SEARCH(L45,VLOOKUP(L45,[1]control_de_carga!$C:$C,1,0)),"OK","")),"")</f>
        <v/>
      </c>
      <c r="L45" s="33" t="str">
        <f t="shared" si="2"/>
        <v/>
      </c>
      <c r="M45" s="54" t="str">
        <f>IF(N45&lt;&gt;"",IFERROR(_xlfn.IFNA(IF(OR(VLOOKUP(N45,[1]control_de_carga!$A:$I,9,0)="HABILITADO_RUTEO",VLOOKUP(N45,[1]control_de_carga!$A:$I,9,0)="COORDINADO"),"☑️","🗑️"),IF(VLOOKUP(P45,[1]control_de_carga!$A:$I,9,0)="HABILITADO_RUTEO","☑️","🗑️")),"⚠️"),"")</f>
        <v/>
      </c>
      <c r="N45" s="20"/>
      <c r="O45" s="1" t="str">
        <f>IF(N45&lt;&gt;"",_xlfn.IFNA(IF(SEARCH(N45,VLOOKUP(N45,[1]control_de_carga!$C:$C,1,0)),"OK",""),IF(SEARCH(P45,VLOOKUP(P45,[1]control_de_carga!$C:$C,1,0)),"OK","")),"")</f>
        <v/>
      </c>
      <c r="P45" s="33" t="str">
        <f t="shared" si="3"/>
        <v/>
      </c>
      <c r="Q45" s="55" t="str">
        <f>IF(R45&lt;&gt;"",IFERROR(_xlfn.IFNA(IF(OR(VLOOKUP(R45,[1]control_de_carga!$A:$I,9,0)="HABILITADO_RUTEO",VLOOKUP(R45,[1]control_de_carga!$A:$I,9,0)="COORDINADO"),"☑️","🗑️"),IF(VLOOKUP(T45,[1]control_de_carga!$A:$I,9,0)="HABILITADO_RUTEO","☑️","🗑️")),"⚠️"),"")</f>
        <v/>
      </c>
      <c r="R45" s="59"/>
      <c r="S45" s="18" t="str">
        <f>IF(R45&lt;&gt;"",_xlfn.IFNA(IF(SEARCH(R45,VLOOKUP(R45,[1]control_de_carga!$C:$C,1,0)),"OK",""),IF(SEARCH(T45,VLOOKUP(T45,[1]control_de_carga!$C:$C,1,0)),"OK","")),"")</f>
        <v/>
      </c>
      <c r="T45" s="35" t="str">
        <f t="shared" si="4"/>
        <v/>
      </c>
      <c r="U45" s="56" t="str">
        <f>IF(V45&lt;&gt;"",IFERROR(_xlfn.IFNA(IF(OR(VLOOKUP(V45,[1]control_de_carga!$A:$I,9,0)="HABILITADO_RUTEO",VLOOKUP(V45,[1]control_de_carga!$A:$I,9,0)="COORDINADO"),"☑️","🗑️"),IF(VLOOKUP(X45,[1]control_de_carga!$A:$I,9,0)="HABILITADO_RUTEO","☑️","🗑️")),"⚠️"),"")</f>
        <v/>
      </c>
      <c r="V45" s="20"/>
      <c r="W45" s="18" t="str">
        <f>IF(V45&lt;&gt;"",_xlfn.IFNA(IF(SEARCH(V45,VLOOKUP(V45,[1]control_de_carga!$C:$C,1,0)),"OK",""),IF(SEARCH(X45,VLOOKUP(X45,[1]control_de_carga!$C:$C,1,0)),"OK","")),"")</f>
        <v/>
      </c>
      <c r="X45" s="35" t="str">
        <f t="shared" si="5"/>
        <v/>
      </c>
      <c r="Y45" s="22" t="str">
        <f>IFERROR(_xlfn.IFNA(VLOOKUP(B45,[1]control_de_carga!$C:$I,7,0),VLOOKUP(D45,[1]control_de_carga!$C:$I,7,0)),"")</f>
        <v/>
      </c>
      <c r="Z45" s="24" t="str">
        <f>IFERROR(_xlfn.IFNA(VLOOKUP(F45,[1]control_de_carga!$C:$I,7,0),VLOOKUP(H45,[1]control_de_carga!$C:$I,7,0)),"")</f>
        <v/>
      </c>
      <c r="AA45" s="109" t="str">
        <f>IFERROR(_xlfn.IFNA(VLOOKUP(J45,[1]control_de_carga!$C:$I,7,0),VLOOKUP(L45,[1]control_de_carga!$C:$I,7,0)),"")</f>
        <v/>
      </c>
      <c r="AB45" s="10" t="str">
        <f>IFERROR(_xlfn.IFNA(VLOOKUP(N45,[1]control_de_carga!$C:$I,7,0),VLOOKUP(P45,[1]control_de_carga!$C:$I,7,0)),"")</f>
        <v/>
      </c>
      <c r="AC45" s="11" t="str">
        <f>IFERROR(_xlfn.IFNA(VLOOKUP(R45,[1]control_de_carga!$C:$I,7,0),VLOOKUP(T45,[1]control_de_carga!$C:$I,7,0)),"")</f>
        <v/>
      </c>
      <c r="AD45" s="19" t="str">
        <f>IFERROR(_xlfn.IFNA(VLOOKUP(V45,[1]control_de_carga!$C:$I,7,0),VLOOKUP(X45,[1]control_de_carga!$C:$I,7,0)),"")</f>
        <v/>
      </c>
    </row>
    <row r="46" spans="1:30" ht="15.75" thickBot="1" x14ac:dyDescent="0.3">
      <c r="A46" s="41" t="str">
        <f>IF(B46&lt;&gt;"",IFERROR(_xlfn.IFNA(IF(OR(VLOOKUP(B46,[1]control_de_carga!$A:$I,9,0)="HABILITADO_RUTEO",VLOOKUP(B46,[1]control_de_carga!$A:$I,9,0)="COORDINADO"),"☑️","🗑️"),IF(VLOOKUP(D46,[1]control_de_carga!$A:$I,9,0)="HABILITADO_RUTEO","☑️","🗑️")),"⚠️"),"")</f>
        <v/>
      </c>
      <c r="B46" s="59"/>
      <c r="C46" s="2" t="str">
        <f>IF(B46&lt;&gt;"",_xlfn.IFNA(IF(SEARCH(B46,VLOOKUP(B46,[1]control_de_carga!$C:$C,1,0)),"OK",""),IF(SEARCH(D46,VLOOKUP(D46,[1]control_de_carga!$C:$C,1,0)),"OK","")),"")</f>
        <v/>
      </c>
      <c r="D46" s="33" t="str">
        <f t="shared" si="0"/>
        <v/>
      </c>
      <c r="E46" s="16" t="str">
        <f>IF(F46&lt;&gt;"",IFERROR(_xlfn.IFNA(IF(OR(VLOOKUP(F46,[1]control_de_carga!$A:$I,9,0)="HABILITADO_RUTEO",VLOOKUP(F46,[1]control_de_carga!$A:$I,9,0)="COORDINADO"),"☑️","🗑️"),IF(VLOOKUP(H46,[1]control_de_carga!$A:$I,9,0)="HABILITADO_RUTEO","☑️","🗑️")),"⚠️"),"")</f>
        <v/>
      </c>
      <c r="F46" s="59"/>
      <c r="G46" s="2" t="str">
        <f>IF(F46&lt;&gt;"",_xlfn.IFNA(IF(SEARCH(F46,VLOOKUP(F46,[1]control_de_carga!$C:$C,1,0)),"OK",""),IF(SEARCH(H46,VLOOKUP(H46,[1]control_de_carga!$C:$C,1,0)),"OK","")),"")</f>
        <v/>
      </c>
      <c r="H46" s="33" t="str">
        <f t="shared" si="1"/>
        <v/>
      </c>
      <c r="I46" s="53" t="str">
        <f>IF(J46&lt;&gt;"",IFERROR(_xlfn.IFNA(IF(OR(VLOOKUP(J46,[1]control_de_carga!$A:$I,9,0)="HABILITADO_RUTEO",VLOOKUP(J46,[1]control_de_carga!$A:$I,9,0)="COORDINADO"),"☑️","🗑️"),IF(VLOOKUP(L46,[1]control_de_carga!$A:$I,9,0)="HABILITADO_RUTEO","☑️","🗑️")),"⚠️"),"")</f>
        <v/>
      </c>
      <c r="J46" s="59"/>
      <c r="K46" s="1" t="str">
        <f>IF(J46&lt;&gt;"",_xlfn.IFNA(IF(SEARCH(J46,VLOOKUP(J46,[1]control_de_carga!$C:$C,1,0)),"OK",""),IF(SEARCH(L46,VLOOKUP(L46,[1]control_de_carga!$C:$C,1,0)),"OK","")),"")</f>
        <v/>
      </c>
      <c r="L46" s="33" t="str">
        <f t="shared" si="2"/>
        <v/>
      </c>
      <c r="M46" s="54" t="str">
        <f>IF(N46&lt;&gt;"",IFERROR(_xlfn.IFNA(IF(OR(VLOOKUP(N46,[1]control_de_carga!$A:$I,9,0)="HABILITADO_RUTEO",VLOOKUP(N46,[1]control_de_carga!$A:$I,9,0)="COORDINADO"),"☑️","🗑️"),IF(VLOOKUP(P46,[1]control_de_carga!$A:$I,9,0)="HABILITADO_RUTEO","☑️","🗑️")),"⚠️"),"")</f>
        <v/>
      </c>
      <c r="N46" s="20"/>
      <c r="O46" s="1" t="str">
        <f>IF(N46&lt;&gt;"",_xlfn.IFNA(IF(SEARCH(N46,VLOOKUP(N46,[1]control_de_carga!$C:$C,1,0)),"OK",""),IF(SEARCH(P46,VLOOKUP(P46,[1]control_de_carga!$C:$C,1,0)),"OK","")),"")</f>
        <v/>
      </c>
      <c r="P46" s="33" t="str">
        <f t="shared" si="3"/>
        <v/>
      </c>
      <c r="Q46" s="55" t="str">
        <f>IF(R46&lt;&gt;"",IFERROR(_xlfn.IFNA(IF(OR(VLOOKUP(R46,[1]control_de_carga!$A:$I,9,0)="HABILITADO_RUTEO",VLOOKUP(R46,[1]control_de_carga!$A:$I,9,0)="COORDINADO"),"☑️","🗑️"),IF(VLOOKUP(T46,[1]control_de_carga!$A:$I,9,0)="HABILITADO_RUTEO","☑️","🗑️")),"⚠️"),"")</f>
        <v/>
      </c>
      <c r="R46" s="59"/>
      <c r="S46" s="18" t="str">
        <f>IF(R46&lt;&gt;"",_xlfn.IFNA(IF(SEARCH(R46,VLOOKUP(R46,[1]control_de_carga!$C:$C,1,0)),"OK",""),IF(SEARCH(T46,VLOOKUP(T46,[1]control_de_carga!$C:$C,1,0)),"OK","")),"")</f>
        <v/>
      </c>
      <c r="T46" s="35" t="str">
        <f t="shared" si="4"/>
        <v/>
      </c>
      <c r="U46" s="56" t="str">
        <f>IF(V46&lt;&gt;"",IFERROR(_xlfn.IFNA(IF(OR(VLOOKUP(V46,[1]control_de_carga!$A:$I,9,0)="HABILITADO_RUTEO",VLOOKUP(V46,[1]control_de_carga!$A:$I,9,0)="COORDINADO"),"☑️","🗑️"),IF(VLOOKUP(X46,[1]control_de_carga!$A:$I,9,0)="HABILITADO_RUTEO","☑️","🗑️")),"⚠️"),"")</f>
        <v/>
      </c>
      <c r="V46" s="20"/>
      <c r="W46" s="18" t="str">
        <f>IF(V46&lt;&gt;"",_xlfn.IFNA(IF(SEARCH(V46,VLOOKUP(V46,[1]control_de_carga!$C:$C,1,0)),"OK",""),IF(SEARCH(X46,VLOOKUP(X46,[1]control_de_carga!$C:$C,1,0)),"OK","")),"")</f>
        <v/>
      </c>
      <c r="X46" s="35" t="str">
        <f t="shared" si="5"/>
        <v/>
      </c>
      <c r="Y46" s="22" t="str">
        <f>IFERROR(_xlfn.IFNA(VLOOKUP(B46,[1]control_de_carga!$C:$I,7,0),VLOOKUP(D46,[1]control_de_carga!$C:$I,7,0)),"")</f>
        <v/>
      </c>
      <c r="Z46" s="24" t="str">
        <f>IFERROR(_xlfn.IFNA(VLOOKUP(F46,[1]control_de_carga!$C:$I,7,0),VLOOKUP(H46,[1]control_de_carga!$C:$I,7,0)),"")</f>
        <v/>
      </c>
      <c r="AA46" s="109" t="str">
        <f>IFERROR(_xlfn.IFNA(VLOOKUP(J46,[1]control_de_carga!$C:$I,7,0),VLOOKUP(L46,[1]control_de_carga!$C:$I,7,0)),"")</f>
        <v/>
      </c>
      <c r="AB46" s="10" t="str">
        <f>IFERROR(_xlfn.IFNA(VLOOKUP(N46,[1]control_de_carga!$C:$I,7,0),VLOOKUP(P46,[1]control_de_carga!$C:$I,7,0)),"")</f>
        <v/>
      </c>
      <c r="AC46" s="11" t="str">
        <f>IFERROR(_xlfn.IFNA(VLOOKUP(R46,[1]control_de_carga!$C:$I,7,0),VLOOKUP(T46,[1]control_de_carga!$C:$I,7,0)),"")</f>
        <v/>
      </c>
      <c r="AD46" s="19" t="str">
        <f>IFERROR(_xlfn.IFNA(VLOOKUP(V46,[1]control_de_carga!$C:$I,7,0),VLOOKUP(X46,[1]control_de_carga!$C:$I,7,0)),"")</f>
        <v/>
      </c>
    </row>
    <row r="47" spans="1:30" ht="15.75" thickBot="1" x14ac:dyDescent="0.3">
      <c r="A47" s="41" t="str">
        <f>IF(B47&lt;&gt;"",IFERROR(_xlfn.IFNA(IF(OR(VLOOKUP(B47,[1]control_de_carga!$A:$I,9,0)="HABILITADO_RUTEO",VLOOKUP(B47,[1]control_de_carga!$A:$I,9,0)="COORDINADO"),"☑️","🗑️"),IF(VLOOKUP(D47,[1]control_de_carga!$A:$I,9,0)="HABILITADO_RUTEO","☑️","🗑️")),"⚠️"),"")</f>
        <v/>
      </c>
      <c r="B47" s="59"/>
      <c r="C47" s="2" t="str">
        <f>IF(B47&lt;&gt;"",_xlfn.IFNA(IF(SEARCH(B47,VLOOKUP(B47,[1]control_de_carga!$C:$C,1,0)),"OK",""),IF(SEARCH(D47,VLOOKUP(D47,[1]control_de_carga!$C:$C,1,0)),"OK","")),"")</f>
        <v/>
      </c>
      <c r="D47" s="33" t="str">
        <f t="shared" si="0"/>
        <v/>
      </c>
      <c r="E47" s="16" t="str">
        <f>IF(F47&lt;&gt;"",IFERROR(_xlfn.IFNA(IF(OR(VLOOKUP(F47,[1]control_de_carga!$A:$I,9,0)="HABILITADO_RUTEO",VLOOKUP(F47,[1]control_de_carga!$A:$I,9,0)="COORDINADO"),"☑️","🗑️"),IF(VLOOKUP(H47,[1]control_de_carga!$A:$I,9,0)="HABILITADO_RUTEO","☑️","🗑️")),"⚠️"),"")</f>
        <v/>
      </c>
      <c r="F47" s="59"/>
      <c r="G47" s="2" t="str">
        <f>IF(F47&lt;&gt;"",_xlfn.IFNA(IF(SEARCH(F47,VLOOKUP(F47,[1]control_de_carga!$C:$C,1,0)),"OK",""),IF(SEARCH(H47,VLOOKUP(H47,[1]control_de_carga!$C:$C,1,0)),"OK","")),"")</f>
        <v/>
      </c>
      <c r="H47" s="33" t="str">
        <f t="shared" si="1"/>
        <v/>
      </c>
      <c r="I47" s="53" t="str">
        <f>IF(J47&lt;&gt;"",IFERROR(_xlfn.IFNA(IF(OR(VLOOKUP(J47,[1]control_de_carga!$A:$I,9,0)="HABILITADO_RUTEO",VLOOKUP(J47,[1]control_de_carga!$A:$I,9,0)="COORDINADO"),"☑️","🗑️"),IF(VLOOKUP(L47,[1]control_de_carga!$A:$I,9,0)="HABILITADO_RUTEO","☑️","🗑️")),"⚠️"),"")</f>
        <v/>
      </c>
      <c r="J47" s="59"/>
      <c r="K47" s="1" t="str">
        <f>IF(J47&lt;&gt;"",_xlfn.IFNA(IF(SEARCH(J47,VLOOKUP(J47,[1]control_de_carga!$C:$C,1,0)),"OK",""),IF(SEARCH(L47,VLOOKUP(L47,[1]control_de_carga!$C:$C,1,0)),"OK","")),"")</f>
        <v/>
      </c>
      <c r="L47" s="33" t="str">
        <f t="shared" si="2"/>
        <v/>
      </c>
      <c r="M47" s="54" t="str">
        <f>IF(N47&lt;&gt;"",IFERROR(_xlfn.IFNA(IF(OR(VLOOKUP(N47,[1]control_de_carga!$A:$I,9,0)="HABILITADO_RUTEO",VLOOKUP(N47,[1]control_de_carga!$A:$I,9,0)="COORDINADO"),"☑️","🗑️"),IF(VLOOKUP(P47,[1]control_de_carga!$A:$I,9,0)="HABILITADO_RUTEO","☑️","🗑️")),"⚠️"),"")</f>
        <v/>
      </c>
      <c r="N47" s="20"/>
      <c r="O47" s="1" t="str">
        <f>IF(N47&lt;&gt;"",_xlfn.IFNA(IF(SEARCH(N47,VLOOKUP(N47,[1]control_de_carga!$C:$C,1,0)),"OK",""),IF(SEARCH(P47,VLOOKUP(P47,[1]control_de_carga!$C:$C,1,0)),"OK","")),"")</f>
        <v/>
      </c>
      <c r="P47" s="33" t="str">
        <f t="shared" si="3"/>
        <v/>
      </c>
      <c r="Q47" s="55" t="str">
        <f>IF(R47&lt;&gt;"",IFERROR(_xlfn.IFNA(IF(OR(VLOOKUP(R47,[1]control_de_carga!$A:$I,9,0)="HABILITADO_RUTEO",VLOOKUP(R47,[1]control_de_carga!$A:$I,9,0)="COORDINADO"),"☑️","🗑️"),IF(VLOOKUP(T47,[1]control_de_carga!$A:$I,9,0)="HABILITADO_RUTEO","☑️","🗑️")),"⚠️"),"")</f>
        <v/>
      </c>
      <c r="R47" s="59"/>
      <c r="S47" s="18" t="str">
        <f>IF(R47&lt;&gt;"",_xlfn.IFNA(IF(SEARCH(R47,VLOOKUP(R47,[1]control_de_carga!$C:$C,1,0)),"OK",""),IF(SEARCH(T47,VLOOKUP(T47,[1]control_de_carga!$C:$C,1,0)),"OK","")),"")</f>
        <v/>
      </c>
      <c r="T47" s="35" t="str">
        <f t="shared" si="4"/>
        <v/>
      </c>
      <c r="U47" s="56" t="str">
        <f>IF(V47&lt;&gt;"",IFERROR(_xlfn.IFNA(IF(OR(VLOOKUP(V47,[1]control_de_carga!$A:$I,9,0)="HABILITADO_RUTEO",VLOOKUP(V47,[1]control_de_carga!$A:$I,9,0)="COORDINADO"),"☑️","🗑️"),IF(VLOOKUP(X47,[1]control_de_carga!$A:$I,9,0)="HABILITADO_RUTEO","☑️","🗑️")),"⚠️"),"")</f>
        <v/>
      </c>
      <c r="V47" s="20"/>
      <c r="W47" s="18" t="str">
        <f>IF(V47&lt;&gt;"",_xlfn.IFNA(IF(SEARCH(V47,VLOOKUP(V47,[1]control_de_carga!$C:$C,1,0)),"OK",""),IF(SEARCH(X47,VLOOKUP(X47,[1]control_de_carga!$C:$C,1,0)),"OK","")),"")</f>
        <v/>
      </c>
      <c r="X47" s="35" t="str">
        <f t="shared" si="5"/>
        <v/>
      </c>
      <c r="Y47" s="22" t="str">
        <f>IFERROR(_xlfn.IFNA(VLOOKUP(B47,[1]control_de_carga!$C:$I,7,0),VLOOKUP(D47,[1]control_de_carga!$C:$I,7,0)),"")</f>
        <v/>
      </c>
      <c r="Z47" s="24" t="str">
        <f>IFERROR(_xlfn.IFNA(VLOOKUP(F47,[1]control_de_carga!$C:$I,7,0),VLOOKUP(H47,[1]control_de_carga!$C:$I,7,0)),"")</f>
        <v/>
      </c>
      <c r="AA47" s="109" t="str">
        <f>IFERROR(_xlfn.IFNA(VLOOKUP(J47,[1]control_de_carga!$C:$I,7,0),VLOOKUP(L47,[1]control_de_carga!$C:$I,7,0)),"")</f>
        <v/>
      </c>
      <c r="AB47" s="10" t="str">
        <f>IFERROR(_xlfn.IFNA(VLOOKUP(N47,[1]control_de_carga!$C:$I,7,0),VLOOKUP(P47,[1]control_de_carga!$C:$I,7,0)),"")</f>
        <v/>
      </c>
      <c r="AC47" s="11" t="str">
        <f>IFERROR(_xlfn.IFNA(VLOOKUP(R47,[1]control_de_carga!$C:$I,7,0),VLOOKUP(T47,[1]control_de_carga!$C:$I,7,0)),"")</f>
        <v/>
      </c>
      <c r="AD47" s="19" t="str">
        <f>IFERROR(_xlfn.IFNA(VLOOKUP(V47,[1]control_de_carga!$C:$I,7,0),VLOOKUP(X47,[1]control_de_carga!$C:$I,7,0)),"")</f>
        <v/>
      </c>
    </row>
    <row r="48" spans="1:30" ht="15.75" thickBot="1" x14ac:dyDescent="0.3">
      <c r="A48" s="41" t="str">
        <f>IF(B48&lt;&gt;"",IFERROR(_xlfn.IFNA(IF(OR(VLOOKUP(B48,[1]control_de_carga!$A:$I,9,0)="HABILITADO_RUTEO",VLOOKUP(B48,[1]control_de_carga!$A:$I,9,0)="COORDINADO"),"☑️","🗑️"),IF(VLOOKUP(D48,[1]control_de_carga!$A:$I,9,0)="HABILITADO_RUTEO","☑️","🗑️")),"⚠️"),"")</f>
        <v/>
      </c>
      <c r="B48" s="59"/>
      <c r="C48" s="2" t="str">
        <f>IF(B48&lt;&gt;"",_xlfn.IFNA(IF(SEARCH(B48,VLOOKUP(B48,[1]control_de_carga!$C:$C,1,0)),"OK",""),IF(SEARCH(D48,VLOOKUP(D48,[1]control_de_carga!$C:$C,1,0)),"OK","")),"")</f>
        <v/>
      </c>
      <c r="D48" s="33" t="str">
        <f t="shared" si="0"/>
        <v/>
      </c>
      <c r="E48" s="16" t="str">
        <f>IF(F48&lt;&gt;"",IFERROR(_xlfn.IFNA(IF(OR(VLOOKUP(F48,[1]control_de_carga!$A:$I,9,0)="HABILITADO_RUTEO",VLOOKUP(F48,[1]control_de_carga!$A:$I,9,0)="COORDINADO"),"☑️","🗑️"),IF(VLOOKUP(H48,[1]control_de_carga!$A:$I,9,0)="HABILITADO_RUTEO","☑️","🗑️")),"⚠️"),"")</f>
        <v/>
      </c>
      <c r="F48" s="59"/>
      <c r="G48" s="2" t="str">
        <f>IF(F48&lt;&gt;"",_xlfn.IFNA(IF(SEARCH(F48,VLOOKUP(F48,[1]control_de_carga!$C:$C,1,0)),"OK",""),IF(SEARCH(H48,VLOOKUP(H48,[1]control_de_carga!$C:$C,1,0)),"OK","")),"")</f>
        <v/>
      </c>
      <c r="H48" s="33" t="str">
        <f t="shared" si="1"/>
        <v/>
      </c>
      <c r="I48" s="53" t="str">
        <f>IF(J48&lt;&gt;"",IFERROR(_xlfn.IFNA(IF(OR(VLOOKUP(J48,[1]control_de_carga!$A:$I,9,0)="HABILITADO_RUTEO",VLOOKUP(J48,[1]control_de_carga!$A:$I,9,0)="COORDINADO"),"☑️","🗑️"),IF(VLOOKUP(L48,[1]control_de_carga!$A:$I,9,0)="HABILITADO_RUTEO","☑️","🗑️")),"⚠️"),"")</f>
        <v/>
      </c>
      <c r="J48" s="59"/>
      <c r="K48" s="1" t="str">
        <f>IF(J48&lt;&gt;"",_xlfn.IFNA(IF(SEARCH(J48,VLOOKUP(J48,[1]control_de_carga!$C:$C,1,0)),"OK",""),IF(SEARCH(L48,VLOOKUP(L48,[1]control_de_carga!$C:$C,1,0)),"OK","")),"")</f>
        <v/>
      </c>
      <c r="L48" s="33" t="str">
        <f t="shared" si="2"/>
        <v/>
      </c>
      <c r="M48" s="54" t="str">
        <f>IF(N48&lt;&gt;"",IFERROR(_xlfn.IFNA(IF(OR(VLOOKUP(N48,[1]control_de_carga!$A:$I,9,0)="HABILITADO_RUTEO",VLOOKUP(N48,[1]control_de_carga!$A:$I,9,0)="COORDINADO"),"☑️","🗑️"),IF(VLOOKUP(P48,[1]control_de_carga!$A:$I,9,0)="HABILITADO_RUTEO","☑️","🗑️")),"⚠️"),"")</f>
        <v/>
      </c>
      <c r="N48" s="20"/>
      <c r="O48" s="1" t="str">
        <f>IF(N48&lt;&gt;"",_xlfn.IFNA(IF(SEARCH(N48,VLOOKUP(N48,[1]control_de_carga!$C:$C,1,0)),"OK",""),IF(SEARCH(P48,VLOOKUP(P48,[1]control_de_carga!$C:$C,1,0)),"OK","")),"")</f>
        <v/>
      </c>
      <c r="P48" s="33" t="str">
        <f t="shared" si="3"/>
        <v/>
      </c>
      <c r="Q48" s="55" t="str">
        <f>IF(R48&lt;&gt;"",IFERROR(_xlfn.IFNA(IF(OR(VLOOKUP(R48,[1]control_de_carga!$A:$I,9,0)="HABILITADO_RUTEO",VLOOKUP(R48,[1]control_de_carga!$A:$I,9,0)="COORDINADO"),"☑️","🗑️"),IF(VLOOKUP(T48,[1]control_de_carga!$A:$I,9,0)="HABILITADO_RUTEO","☑️","🗑️")),"⚠️"),"")</f>
        <v/>
      </c>
      <c r="R48" s="59"/>
      <c r="S48" s="18" t="str">
        <f>IF(R48&lt;&gt;"",_xlfn.IFNA(IF(SEARCH(R48,VLOOKUP(R48,[1]control_de_carga!$C:$C,1,0)),"OK",""),IF(SEARCH(T48,VLOOKUP(T48,[1]control_de_carga!$C:$C,1,0)),"OK","")),"")</f>
        <v/>
      </c>
      <c r="T48" s="35" t="str">
        <f t="shared" si="4"/>
        <v/>
      </c>
      <c r="U48" s="56" t="str">
        <f>IF(V48&lt;&gt;"",IFERROR(_xlfn.IFNA(IF(OR(VLOOKUP(V48,[1]control_de_carga!$A:$I,9,0)="HABILITADO_RUTEO",VLOOKUP(V48,[1]control_de_carga!$A:$I,9,0)="COORDINADO"),"☑️","🗑️"),IF(VLOOKUP(X48,[1]control_de_carga!$A:$I,9,0)="HABILITADO_RUTEO","☑️","🗑️")),"⚠️"),"")</f>
        <v/>
      </c>
      <c r="V48" s="20"/>
      <c r="W48" s="18" t="str">
        <f>IF(V48&lt;&gt;"",_xlfn.IFNA(IF(SEARCH(V48,VLOOKUP(V48,[1]control_de_carga!$C:$C,1,0)),"OK",""),IF(SEARCH(X48,VLOOKUP(X48,[1]control_de_carga!$C:$C,1,0)),"OK","")),"")</f>
        <v/>
      </c>
      <c r="X48" s="35" t="str">
        <f t="shared" si="5"/>
        <v/>
      </c>
      <c r="Y48" s="22" t="str">
        <f>IFERROR(_xlfn.IFNA(VLOOKUP(B48,[1]control_de_carga!$C:$I,7,0),VLOOKUP(D48,[1]control_de_carga!$C:$I,7,0)),"")</f>
        <v/>
      </c>
      <c r="Z48" s="24" t="str">
        <f>IFERROR(_xlfn.IFNA(VLOOKUP(F48,[1]control_de_carga!$C:$I,7,0),VLOOKUP(H48,[1]control_de_carga!$C:$I,7,0)),"")</f>
        <v/>
      </c>
      <c r="AA48" s="109" t="str">
        <f>IFERROR(_xlfn.IFNA(VLOOKUP(J48,[1]control_de_carga!$C:$I,7,0),VLOOKUP(L48,[1]control_de_carga!$C:$I,7,0)),"")</f>
        <v/>
      </c>
      <c r="AB48" s="10" t="str">
        <f>IFERROR(_xlfn.IFNA(VLOOKUP(N48,[1]control_de_carga!$C:$I,7,0),VLOOKUP(P48,[1]control_de_carga!$C:$I,7,0)),"")</f>
        <v/>
      </c>
      <c r="AC48" s="11" t="str">
        <f>IFERROR(_xlfn.IFNA(VLOOKUP(R48,[1]control_de_carga!$C:$I,7,0),VLOOKUP(T48,[1]control_de_carga!$C:$I,7,0)),"")</f>
        <v/>
      </c>
      <c r="AD48" s="19" t="str">
        <f>IFERROR(_xlfn.IFNA(VLOOKUP(V48,[1]control_de_carga!$C:$I,7,0),VLOOKUP(X48,[1]control_de_carga!$C:$I,7,0)),"")</f>
        <v/>
      </c>
    </row>
    <row r="49" spans="1:30" ht="15.75" thickBot="1" x14ac:dyDescent="0.3">
      <c r="A49" s="41" t="str">
        <f>IF(B49&lt;&gt;"",IFERROR(_xlfn.IFNA(IF(OR(VLOOKUP(B49,[1]control_de_carga!$A:$I,9,0)="HABILITADO_RUTEO",VLOOKUP(B49,[1]control_de_carga!$A:$I,9,0)="COORDINADO"),"☑️","🗑️"),IF(VLOOKUP(D49,[1]control_de_carga!$A:$I,9,0)="HABILITADO_RUTEO","☑️","🗑️")),"⚠️"),"")</f>
        <v/>
      </c>
      <c r="B49" s="59"/>
      <c r="C49" s="2" t="str">
        <f>IF(B49&lt;&gt;"",_xlfn.IFNA(IF(SEARCH(B49,VLOOKUP(B49,[1]control_de_carga!$C:$C,1,0)),"OK",""),IF(SEARCH(D49,VLOOKUP(D49,[1]control_de_carga!$C:$C,1,0)),"OK","")),"")</f>
        <v/>
      </c>
      <c r="D49" s="33" t="str">
        <f t="shared" si="0"/>
        <v/>
      </c>
      <c r="E49" s="16" t="str">
        <f>IF(F49&lt;&gt;"",IFERROR(_xlfn.IFNA(IF(OR(VLOOKUP(F49,[1]control_de_carga!$A:$I,9,0)="HABILITADO_RUTEO",VLOOKUP(F49,[1]control_de_carga!$A:$I,9,0)="COORDINADO"),"☑️","🗑️"),IF(VLOOKUP(H49,[1]control_de_carga!$A:$I,9,0)="HABILITADO_RUTEO","☑️","🗑️")),"⚠️"),"")</f>
        <v/>
      </c>
      <c r="F49" s="59"/>
      <c r="G49" s="2" t="str">
        <f>IF(F49&lt;&gt;"",_xlfn.IFNA(IF(SEARCH(F49,VLOOKUP(F49,[1]control_de_carga!$C:$C,1,0)),"OK",""),IF(SEARCH(H49,VLOOKUP(H49,[1]control_de_carga!$C:$C,1,0)),"OK","")),"")</f>
        <v/>
      </c>
      <c r="H49" s="33" t="str">
        <f t="shared" si="1"/>
        <v/>
      </c>
      <c r="I49" s="53" t="str">
        <f>IF(J49&lt;&gt;"",IFERROR(_xlfn.IFNA(IF(OR(VLOOKUP(J49,[1]control_de_carga!$A:$I,9,0)="HABILITADO_RUTEO",VLOOKUP(J49,[1]control_de_carga!$A:$I,9,0)="COORDINADO"),"☑️","🗑️"),IF(VLOOKUP(L49,[1]control_de_carga!$A:$I,9,0)="HABILITADO_RUTEO","☑️","🗑️")),"⚠️"),"")</f>
        <v/>
      </c>
      <c r="J49" s="59"/>
      <c r="K49" s="1" t="str">
        <f>IF(J49&lt;&gt;"",_xlfn.IFNA(IF(SEARCH(J49,VLOOKUP(J49,[1]control_de_carga!$C:$C,1,0)),"OK",""),IF(SEARCH(L49,VLOOKUP(L49,[1]control_de_carga!$C:$C,1,0)),"OK","")),"")</f>
        <v/>
      </c>
      <c r="L49" s="33" t="str">
        <f t="shared" si="2"/>
        <v/>
      </c>
      <c r="M49" s="54" t="str">
        <f>IF(N49&lt;&gt;"",IFERROR(_xlfn.IFNA(IF(OR(VLOOKUP(N49,[1]control_de_carga!$A:$I,9,0)="HABILITADO_RUTEO",VLOOKUP(N49,[1]control_de_carga!$A:$I,9,0)="COORDINADO"),"☑️","🗑️"),IF(VLOOKUP(P49,[1]control_de_carga!$A:$I,9,0)="HABILITADO_RUTEO","☑️","🗑️")),"⚠️"),"")</f>
        <v/>
      </c>
      <c r="N49" s="20"/>
      <c r="O49" s="1" t="str">
        <f>IF(N49&lt;&gt;"",_xlfn.IFNA(IF(SEARCH(N49,VLOOKUP(N49,[1]control_de_carga!$C:$C,1,0)),"OK",""),IF(SEARCH(P49,VLOOKUP(P49,[1]control_de_carga!$C:$C,1,0)),"OK","")),"")</f>
        <v/>
      </c>
      <c r="P49" s="33" t="str">
        <f t="shared" si="3"/>
        <v/>
      </c>
      <c r="Q49" s="55" t="str">
        <f>IF(R49&lt;&gt;"",IFERROR(_xlfn.IFNA(IF(OR(VLOOKUP(R49,[1]control_de_carga!$A:$I,9,0)="HABILITADO_RUTEO",VLOOKUP(R49,[1]control_de_carga!$A:$I,9,0)="COORDINADO"),"☑️","🗑️"),IF(VLOOKUP(T49,[1]control_de_carga!$A:$I,9,0)="HABILITADO_RUTEO","☑️","🗑️")),"⚠️"),"")</f>
        <v/>
      </c>
      <c r="R49" s="59"/>
      <c r="S49" s="18" t="str">
        <f>IF(R49&lt;&gt;"",_xlfn.IFNA(IF(SEARCH(R49,VLOOKUP(R49,[1]control_de_carga!$C:$C,1,0)),"OK",""),IF(SEARCH(T49,VLOOKUP(T49,[1]control_de_carga!$C:$C,1,0)),"OK","")),"")</f>
        <v/>
      </c>
      <c r="T49" s="35" t="str">
        <f t="shared" si="4"/>
        <v/>
      </c>
      <c r="U49" s="56" t="str">
        <f>IF(V49&lt;&gt;"",IFERROR(_xlfn.IFNA(IF(OR(VLOOKUP(V49,[1]control_de_carga!$A:$I,9,0)="HABILITADO_RUTEO",VLOOKUP(V49,[1]control_de_carga!$A:$I,9,0)="COORDINADO"),"☑️","🗑️"),IF(VLOOKUP(X49,[1]control_de_carga!$A:$I,9,0)="HABILITADO_RUTEO","☑️","🗑️")),"⚠️"),"")</f>
        <v/>
      </c>
      <c r="V49" s="20"/>
      <c r="W49" s="18" t="str">
        <f>IF(V49&lt;&gt;"",_xlfn.IFNA(IF(SEARCH(V49,VLOOKUP(V49,[1]control_de_carga!$C:$C,1,0)),"OK",""),IF(SEARCH(X49,VLOOKUP(X49,[1]control_de_carga!$C:$C,1,0)),"OK","")),"")</f>
        <v/>
      </c>
      <c r="X49" s="35" t="str">
        <f t="shared" si="5"/>
        <v/>
      </c>
      <c r="Y49" s="22" t="str">
        <f>IFERROR(_xlfn.IFNA(VLOOKUP(B49,[1]control_de_carga!$C:$I,7,0),VLOOKUP(D49,[1]control_de_carga!$C:$I,7,0)),"")</f>
        <v/>
      </c>
      <c r="Z49" s="24" t="str">
        <f>IFERROR(_xlfn.IFNA(VLOOKUP(F49,[1]control_de_carga!$C:$I,7,0),VLOOKUP(H49,[1]control_de_carga!$C:$I,7,0)),"")</f>
        <v/>
      </c>
      <c r="AA49" s="109" t="str">
        <f>IFERROR(_xlfn.IFNA(VLOOKUP(J49,[1]control_de_carga!$C:$I,7,0),VLOOKUP(L49,[1]control_de_carga!$C:$I,7,0)),"")</f>
        <v/>
      </c>
      <c r="AB49" s="10" t="str">
        <f>IFERROR(_xlfn.IFNA(VLOOKUP(N49,[1]control_de_carga!$C:$I,7,0),VLOOKUP(P49,[1]control_de_carga!$C:$I,7,0)),"")</f>
        <v/>
      </c>
      <c r="AC49" s="11" t="str">
        <f>IFERROR(_xlfn.IFNA(VLOOKUP(R49,[1]control_de_carga!$C:$I,7,0),VLOOKUP(T49,[1]control_de_carga!$C:$I,7,0)),"")</f>
        <v/>
      </c>
      <c r="AD49" s="19" t="str">
        <f>IFERROR(_xlfn.IFNA(VLOOKUP(V49,[1]control_de_carga!$C:$I,7,0),VLOOKUP(X49,[1]control_de_carga!$C:$I,7,0)),"")</f>
        <v/>
      </c>
    </row>
    <row r="50" spans="1:30" ht="15.75" thickBot="1" x14ac:dyDescent="0.3">
      <c r="A50" s="41" t="str">
        <f>IF(B50&lt;&gt;"",IFERROR(_xlfn.IFNA(IF(OR(VLOOKUP(B50,[1]control_de_carga!$A:$I,9,0)="HABILITADO_RUTEO",VLOOKUP(B50,[1]control_de_carga!$A:$I,9,0)="COORDINADO"),"☑️","🗑️"),IF(VLOOKUP(D50,[1]control_de_carga!$A:$I,9,0)="HABILITADO_RUTEO","☑️","🗑️")),"⚠️"),"")</f>
        <v/>
      </c>
      <c r="B50" s="59"/>
      <c r="C50" s="2" t="str">
        <f>IF(B50&lt;&gt;"",_xlfn.IFNA(IF(SEARCH(B50,VLOOKUP(B50,[1]control_de_carga!$C:$C,1,0)),"OK",""),IF(SEARCH(D50,VLOOKUP(D50,[1]control_de_carga!$C:$C,1,0)),"OK","")),"")</f>
        <v/>
      </c>
      <c r="D50" s="33" t="str">
        <f t="shared" si="0"/>
        <v/>
      </c>
      <c r="E50" s="16" t="str">
        <f>IF(F50&lt;&gt;"",IFERROR(_xlfn.IFNA(IF(OR(VLOOKUP(F50,[1]control_de_carga!$A:$I,9,0)="HABILITADO_RUTEO",VLOOKUP(F50,[1]control_de_carga!$A:$I,9,0)="COORDINADO"),"☑️","🗑️"),IF(VLOOKUP(H50,[1]control_de_carga!$A:$I,9,0)="HABILITADO_RUTEO","☑️","🗑️")),"⚠️"),"")</f>
        <v/>
      </c>
      <c r="F50" s="59"/>
      <c r="G50" s="2" t="str">
        <f>IF(F50&lt;&gt;"",_xlfn.IFNA(IF(SEARCH(F50,VLOOKUP(F50,[1]control_de_carga!$C:$C,1,0)),"OK",""),IF(SEARCH(H50,VLOOKUP(H50,[1]control_de_carga!$C:$C,1,0)),"OK","")),"")</f>
        <v/>
      </c>
      <c r="H50" s="33" t="str">
        <f t="shared" si="1"/>
        <v/>
      </c>
      <c r="I50" s="53" t="str">
        <f>IF(J50&lt;&gt;"",IFERROR(_xlfn.IFNA(IF(OR(VLOOKUP(J50,[1]control_de_carga!$A:$I,9,0)="HABILITADO_RUTEO",VLOOKUP(J50,[1]control_de_carga!$A:$I,9,0)="COORDINADO"),"☑️","🗑️"),IF(VLOOKUP(L50,[1]control_de_carga!$A:$I,9,0)="HABILITADO_RUTEO","☑️","🗑️")),"⚠️"),"")</f>
        <v/>
      </c>
      <c r="J50" s="59"/>
      <c r="K50" s="1" t="str">
        <f>IF(J50&lt;&gt;"",_xlfn.IFNA(IF(SEARCH(J50,VLOOKUP(J50,[1]control_de_carga!$C:$C,1,0)),"OK",""),IF(SEARCH(L50,VLOOKUP(L50,[1]control_de_carga!$C:$C,1,0)),"OK","")),"")</f>
        <v/>
      </c>
      <c r="L50" s="33" t="str">
        <f t="shared" si="2"/>
        <v/>
      </c>
      <c r="M50" s="54" t="str">
        <f>IF(N50&lt;&gt;"",IFERROR(_xlfn.IFNA(IF(OR(VLOOKUP(N50,[1]control_de_carga!$A:$I,9,0)="HABILITADO_RUTEO",VLOOKUP(N50,[1]control_de_carga!$A:$I,9,0)="COORDINADO"),"☑️","🗑️"),IF(VLOOKUP(P50,[1]control_de_carga!$A:$I,9,0)="HABILITADO_RUTEO","☑️","🗑️")),"⚠️"),"")</f>
        <v/>
      </c>
      <c r="N50" s="20"/>
      <c r="O50" s="1" t="str">
        <f>IF(N50&lt;&gt;"",_xlfn.IFNA(IF(SEARCH(N50,VLOOKUP(N50,[1]control_de_carga!$C:$C,1,0)),"OK",""),IF(SEARCH(P50,VLOOKUP(P50,[1]control_de_carga!$C:$C,1,0)),"OK","")),"")</f>
        <v/>
      </c>
      <c r="P50" s="33" t="str">
        <f t="shared" si="3"/>
        <v/>
      </c>
      <c r="Q50" s="55" t="str">
        <f>IF(R50&lt;&gt;"",IFERROR(_xlfn.IFNA(IF(OR(VLOOKUP(R50,[1]control_de_carga!$A:$I,9,0)="HABILITADO_RUTEO",VLOOKUP(R50,[1]control_de_carga!$A:$I,9,0)="COORDINADO"),"☑️","🗑️"),IF(VLOOKUP(T50,[1]control_de_carga!$A:$I,9,0)="HABILITADO_RUTEO","☑️","🗑️")),"⚠️"),"")</f>
        <v/>
      </c>
      <c r="R50" s="59"/>
      <c r="S50" s="18" t="str">
        <f>IF(R50&lt;&gt;"",_xlfn.IFNA(IF(SEARCH(R50,VLOOKUP(R50,[1]control_de_carga!$C:$C,1,0)),"OK",""),IF(SEARCH(T50,VLOOKUP(T50,[1]control_de_carga!$C:$C,1,0)),"OK","")),"")</f>
        <v/>
      </c>
      <c r="T50" s="35" t="str">
        <f t="shared" si="4"/>
        <v/>
      </c>
      <c r="U50" s="56" t="str">
        <f>IF(V50&lt;&gt;"",IFERROR(_xlfn.IFNA(IF(OR(VLOOKUP(V50,[1]control_de_carga!$A:$I,9,0)="HABILITADO_RUTEO",VLOOKUP(V50,[1]control_de_carga!$A:$I,9,0)="COORDINADO"),"☑️","🗑️"),IF(VLOOKUP(X50,[1]control_de_carga!$A:$I,9,0)="HABILITADO_RUTEO","☑️","🗑️")),"⚠️"),"")</f>
        <v/>
      </c>
      <c r="V50" s="20"/>
      <c r="W50" s="18" t="str">
        <f>IF(V50&lt;&gt;"",_xlfn.IFNA(IF(SEARCH(V50,VLOOKUP(V50,[1]control_de_carga!$C:$C,1,0)),"OK",""),IF(SEARCH(X50,VLOOKUP(X50,[1]control_de_carga!$C:$C,1,0)),"OK","")),"")</f>
        <v/>
      </c>
      <c r="X50" s="35" t="str">
        <f t="shared" si="5"/>
        <v/>
      </c>
      <c r="Y50" s="22" t="str">
        <f>IFERROR(_xlfn.IFNA(VLOOKUP(B50,[1]control_de_carga!$C:$I,7,0),VLOOKUP(D50,[1]control_de_carga!$C:$I,7,0)),"")</f>
        <v/>
      </c>
      <c r="Z50" s="24" t="str">
        <f>IFERROR(_xlfn.IFNA(VLOOKUP(F50,[1]control_de_carga!$C:$I,7,0),VLOOKUP(H50,[1]control_de_carga!$C:$I,7,0)),"")</f>
        <v/>
      </c>
      <c r="AA50" s="109" t="str">
        <f>IFERROR(_xlfn.IFNA(VLOOKUP(J50,[1]control_de_carga!$C:$I,7,0),VLOOKUP(L50,[1]control_de_carga!$C:$I,7,0)),"")</f>
        <v/>
      </c>
      <c r="AB50" s="10" t="str">
        <f>IFERROR(_xlfn.IFNA(VLOOKUP(N50,[1]control_de_carga!$C:$I,7,0),VLOOKUP(P50,[1]control_de_carga!$C:$I,7,0)),"")</f>
        <v/>
      </c>
      <c r="AC50" s="11" t="str">
        <f>IFERROR(_xlfn.IFNA(VLOOKUP(R50,[1]control_de_carga!$C:$I,7,0),VLOOKUP(T50,[1]control_de_carga!$C:$I,7,0)),"")</f>
        <v/>
      </c>
      <c r="AD50" s="19" t="str">
        <f>IFERROR(_xlfn.IFNA(VLOOKUP(V50,[1]control_de_carga!$C:$I,7,0),VLOOKUP(X50,[1]control_de_carga!$C:$I,7,0)),"")</f>
        <v/>
      </c>
    </row>
    <row r="51" spans="1:30" ht="15.75" thickBot="1" x14ac:dyDescent="0.3">
      <c r="A51" s="41" t="str">
        <f>IF(B51&lt;&gt;"",IFERROR(_xlfn.IFNA(IF(OR(VLOOKUP(B51,[1]control_de_carga!$A:$I,9,0)="HABILITADO_RUTEO",VLOOKUP(B51,[1]control_de_carga!$A:$I,9,0)="COORDINADO"),"☑️","🗑️"),IF(VLOOKUP(D51,[1]control_de_carga!$A:$I,9,0)="HABILITADO_RUTEO","☑️","🗑️")),"⚠️"),"")</f>
        <v/>
      </c>
      <c r="B51" s="59"/>
      <c r="C51" s="2" t="str">
        <f>IF(B51&lt;&gt;"",_xlfn.IFNA(IF(SEARCH(B51,VLOOKUP(B51,[1]control_de_carga!$C:$C,1,0)),"OK",""),IF(SEARCH(D51,VLOOKUP(D51,[1]control_de_carga!$C:$C,1,0)),"OK","")),"")</f>
        <v/>
      </c>
      <c r="D51" s="33" t="str">
        <f t="shared" si="0"/>
        <v/>
      </c>
      <c r="E51" s="16" t="str">
        <f>IF(F51&lt;&gt;"",IFERROR(_xlfn.IFNA(IF(OR(VLOOKUP(F51,[1]control_de_carga!$A:$I,9,0)="HABILITADO_RUTEO",VLOOKUP(F51,[1]control_de_carga!$A:$I,9,0)="COORDINADO"),"☑️","🗑️"),IF(VLOOKUP(H51,[1]control_de_carga!$A:$I,9,0)="HABILITADO_RUTEO","☑️","🗑️")),"⚠️"),"")</f>
        <v/>
      </c>
      <c r="F51" s="59"/>
      <c r="G51" s="2" t="str">
        <f>IF(F51&lt;&gt;"",_xlfn.IFNA(IF(SEARCH(F51,VLOOKUP(F51,[1]control_de_carga!$C:$C,1,0)),"OK",""),IF(SEARCH(H51,VLOOKUP(H51,[1]control_de_carga!$C:$C,1,0)),"OK","")),"")</f>
        <v/>
      </c>
      <c r="H51" s="33" t="str">
        <f t="shared" si="1"/>
        <v/>
      </c>
      <c r="I51" s="53" t="str">
        <f>IF(J51&lt;&gt;"",IFERROR(_xlfn.IFNA(IF(OR(VLOOKUP(J51,[1]control_de_carga!$A:$I,9,0)="HABILITADO_RUTEO",VLOOKUP(J51,[1]control_de_carga!$A:$I,9,0)="COORDINADO"),"☑️","🗑️"),IF(VLOOKUP(L51,[1]control_de_carga!$A:$I,9,0)="HABILITADO_RUTEO","☑️","🗑️")),"⚠️"),"")</f>
        <v/>
      </c>
      <c r="J51" s="59"/>
      <c r="K51" s="1" t="str">
        <f>IF(J51&lt;&gt;"",_xlfn.IFNA(IF(SEARCH(J51,VLOOKUP(J51,[1]control_de_carga!$C:$C,1,0)),"OK",""),IF(SEARCH(L51,VLOOKUP(L51,[1]control_de_carga!$C:$C,1,0)),"OK","")),"")</f>
        <v/>
      </c>
      <c r="L51" s="33" t="str">
        <f t="shared" si="2"/>
        <v/>
      </c>
      <c r="M51" s="54" t="str">
        <f>IF(N51&lt;&gt;"",IFERROR(_xlfn.IFNA(IF(OR(VLOOKUP(N51,[1]control_de_carga!$A:$I,9,0)="HABILITADO_RUTEO",VLOOKUP(N51,[1]control_de_carga!$A:$I,9,0)="COORDINADO"),"☑️","🗑️"),IF(VLOOKUP(P51,[1]control_de_carga!$A:$I,9,0)="HABILITADO_RUTEO","☑️","🗑️")),"⚠️"),"")</f>
        <v/>
      </c>
      <c r="N51" s="20"/>
      <c r="O51" s="1" t="str">
        <f>IF(N51&lt;&gt;"",_xlfn.IFNA(IF(SEARCH(N51,VLOOKUP(N51,[1]control_de_carga!$C:$C,1,0)),"OK",""),IF(SEARCH(P51,VLOOKUP(P51,[1]control_de_carga!$C:$C,1,0)),"OK","")),"")</f>
        <v/>
      </c>
      <c r="P51" s="33" t="str">
        <f t="shared" si="3"/>
        <v/>
      </c>
      <c r="Q51" s="55" t="str">
        <f>IF(R51&lt;&gt;"",IFERROR(_xlfn.IFNA(IF(OR(VLOOKUP(R51,[1]control_de_carga!$A:$I,9,0)="HABILITADO_RUTEO",VLOOKUP(R51,[1]control_de_carga!$A:$I,9,0)="COORDINADO"),"☑️","🗑️"),IF(VLOOKUP(T51,[1]control_de_carga!$A:$I,9,0)="HABILITADO_RUTEO","☑️","🗑️")),"⚠️"),"")</f>
        <v/>
      </c>
      <c r="R51" s="59"/>
      <c r="S51" s="18" t="str">
        <f>IF(R51&lt;&gt;"",_xlfn.IFNA(IF(SEARCH(R51,VLOOKUP(R51,[1]control_de_carga!$C:$C,1,0)),"OK",""),IF(SEARCH(T51,VLOOKUP(T51,[1]control_de_carga!$C:$C,1,0)),"OK","")),"")</f>
        <v/>
      </c>
      <c r="T51" s="35" t="str">
        <f t="shared" si="4"/>
        <v/>
      </c>
      <c r="U51" s="56" t="str">
        <f>IF(V51&lt;&gt;"",IFERROR(_xlfn.IFNA(IF(OR(VLOOKUP(V51,[1]control_de_carga!$A:$I,9,0)="HABILITADO_RUTEO",VLOOKUP(V51,[1]control_de_carga!$A:$I,9,0)="COORDINADO"),"☑️","🗑️"),IF(VLOOKUP(X51,[1]control_de_carga!$A:$I,9,0)="HABILITADO_RUTEO","☑️","🗑️")),"⚠️"),"")</f>
        <v/>
      </c>
      <c r="V51" s="20"/>
      <c r="W51" s="18" t="str">
        <f>IF(V51&lt;&gt;"",_xlfn.IFNA(IF(SEARCH(V51,VLOOKUP(V51,[1]control_de_carga!$C:$C,1,0)),"OK",""),IF(SEARCH(X51,VLOOKUP(X51,[1]control_de_carga!$C:$C,1,0)),"OK","")),"")</f>
        <v/>
      </c>
      <c r="X51" s="35" t="str">
        <f t="shared" si="5"/>
        <v/>
      </c>
      <c r="Y51" s="22" t="str">
        <f>IFERROR(_xlfn.IFNA(VLOOKUP(B51,[1]control_de_carga!$C:$I,7,0),VLOOKUP(D51,[1]control_de_carga!$C:$I,7,0)),"")</f>
        <v/>
      </c>
      <c r="Z51" s="24" t="str">
        <f>IFERROR(_xlfn.IFNA(VLOOKUP(F51,[1]control_de_carga!$C:$I,7,0),VLOOKUP(H51,[1]control_de_carga!$C:$I,7,0)),"")</f>
        <v/>
      </c>
      <c r="AA51" s="109" t="str">
        <f>IFERROR(_xlfn.IFNA(VLOOKUP(J51,[1]control_de_carga!$C:$I,7,0),VLOOKUP(L51,[1]control_de_carga!$C:$I,7,0)),"")</f>
        <v/>
      </c>
      <c r="AB51" s="10" t="str">
        <f>IFERROR(_xlfn.IFNA(VLOOKUP(N51,[1]control_de_carga!$C:$I,7,0),VLOOKUP(P51,[1]control_de_carga!$C:$I,7,0)),"")</f>
        <v/>
      </c>
      <c r="AC51" s="11" t="str">
        <f>IFERROR(_xlfn.IFNA(VLOOKUP(R51,[1]control_de_carga!$C:$I,7,0),VLOOKUP(T51,[1]control_de_carga!$C:$I,7,0)),"")</f>
        <v/>
      </c>
      <c r="AD51" s="19" t="str">
        <f>IFERROR(_xlfn.IFNA(VLOOKUP(V51,[1]control_de_carga!$C:$I,7,0),VLOOKUP(X51,[1]control_de_carga!$C:$I,7,0)),"")</f>
        <v/>
      </c>
    </row>
    <row r="52" spans="1:30" ht="15.75" thickBot="1" x14ac:dyDescent="0.3">
      <c r="A52" s="41" t="str">
        <f>IF(B52&lt;&gt;"",IFERROR(_xlfn.IFNA(IF(OR(VLOOKUP(B52,[1]control_de_carga!$A:$I,9,0)="HABILITADO_RUTEO",VLOOKUP(B52,[1]control_de_carga!$A:$I,9,0)="COORDINADO"),"☑️","🗑️"),IF(VLOOKUP(D52,[1]control_de_carga!$A:$I,9,0)="HABILITADO_RUTEO","☑️","🗑️")),"⚠️"),"")</f>
        <v/>
      </c>
      <c r="B52" s="59"/>
      <c r="C52" s="2" t="str">
        <f>IF(B52&lt;&gt;"",_xlfn.IFNA(IF(SEARCH(B52,VLOOKUP(B52,[1]control_de_carga!$C:$C,1,0)),"OK",""),IF(SEARCH(D52,VLOOKUP(D52,[1]control_de_carga!$C:$C,1,0)),"OK","")),"")</f>
        <v/>
      </c>
      <c r="D52" s="33" t="str">
        <f t="shared" si="0"/>
        <v/>
      </c>
      <c r="E52" s="16" t="str">
        <f>IF(F52&lt;&gt;"",IFERROR(_xlfn.IFNA(IF(OR(VLOOKUP(F52,[1]control_de_carga!$A:$I,9,0)="HABILITADO_RUTEO",VLOOKUP(F52,[1]control_de_carga!$A:$I,9,0)="COORDINADO"),"☑️","🗑️"),IF(VLOOKUP(H52,[1]control_de_carga!$A:$I,9,0)="HABILITADO_RUTEO","☑️","🗑️")),"⚠️"),"")</f>
        <v/>
      </c>
      <c r="F52" s="59"/>
      <c r="G52" s="2" t="str">
        <f>IF(F52&lt;&gt;"",_xlfn.IFNA(IF(SEARCH(F52,VLOOKUP(F52,[1]control_de_carga!$C:$C,1,0)),"OK",""),IF(SEARCH(H52,VLOOKUP(H52,[1]control_de_carga!$C:$C,1,0)),"OK","")),"")</f>
        <v/>
      </c>
      <c r="H52" s="33" t="str">
        <f t="shared" si="1"/>
        <v/>
      </c>
      <c r="I52" s="53" t="str">
        <f>IF(J52&lt;&gt;"",IFERROR(_xlfn.IFNA(IF(OR(VLOOKUP(J52,[1]control_de_carga!$A:$I,9,0)="HABILITADO_RUTEO",VLOOKUP(J52,[1]control_de_carga!$A:$I,9,0)="COORDINADO"),"☑️","🗑️"),IF(VLOOKUP(L52,[1]control_de_carga!$A:$I,9,0)="HABILITADO_RUTEO","☑️","🗑️")),"⚠️"),"")</f>
        <v/>
      </c>
      <c r="J52" s="59"/>
      <c r="K52" s="1" t="str">
        <f>IF(J52&lt;&gt;"",_xlfn.IFNA(IF(SEARCH(J52,VLOOKUP(J52,[1]control_de_carga!$C:$C,1,0)),"OK",""),IF(SEARCH(L52,VLOOKUP(L52,[1]control_de_carga!$C:$C,1,0)),"OK","")),"")</f>
        <v/>
      </c>
      <c r="L52" s="33" t="str">
        <f t="shared" si="2"/>
        <v/>
      </c>
      <c r="M52" s="54" t="str">
        <f>IF(N52&lt;&gt;"",IFERROR(_xlfn.IFNA(IF(OR(VLOOKUP(N52,[1]control_de_carga!$A:$I,9,0)="HABILITADO_RUTEO",VLOOKUP(N52,[1]control_de_carga!$A:$I,9,0)="COORDINADO"),"☑️","🗑️"),IF(VLOOKUP(P52,[1]control_de_carga!$A:$I,9,0)="HABILITADO_RUTEO","☑️","🗑️")),"⚠️"),"")</f>
        <v/>
      </c>
      <c r="N52" s="20"/>
      <c r="O52" s="1" t="str">
        <f>IF(N52&lt;&gt;"",_xlfn.IFNA(IF(SEARCH(N52,VLOOKUP(N52,[1]control_de_carga!$C:$C,1,0)),"OK",""),IF(SEARCH(P52,VLOOKUP(P52,[1]control_de_carga!$C:$C,1,0)),"OK","")),"")</f>
        <v/>
      </c>
      <c r="P52" s="33" t="str">
        <f t="shared" si="3"/>
        <v/>
      </c>
      <c r="Q52" s="55" t="str">
        <f>IF(R52&lt;&gt;"",IFERROR(_xlfn.IFNA(IF(OR(VLOOKUP(R52,[1]control_de_carga!$A:$I,9,0)="HABILITADO_RUTEO",VLOOKUP(R52,[1]control_de_carga!$A:$I,9,0)="COORDINADO"),"☑️","🗑️"),IF(VLOOKUP(T52,[1]control_de_carga!$A:$I,9,0)="HABILITADO_RUTEO","☑️","🗑️")),"⚠️"),"")</f>
        <v/>
      </c>
      <c r="R52" s="59"/>
      <c r="S52" s="18" t="str">
        <f>IF(R52&lt;&gt;"",_xlfn.IFNA(IF(SEARCH(R52,VLOOKUP(R52,[1]control_de_carga!$C:$C,1,0)),"OK",""),IF(SEARCH(T52,VLOOKUP(T52,[1]control_de_carga!$C:$C,1,0)),"OK","")),"")</f>
        <v/>
      </c>
      <c r="T52" s="35" t="str">
        <f t="shared" si="4"/>
        <v/>
      </c>
      <c r="U52" s="56" t="str">
        <f>IF(V52&lt;&gt;"",IFERROR(_xlfn.IFNA(IF(OR(VLOOKUP(V52,[1]control_de_carga!$A:$I,9,0)="HABILITADO_RUTEO",VLOOKUP(V52,[1]control_de_carga!$A:$I,9,0)="COORDINADO"),"☑️","🗑️"),IF(VLOOKUP(X52,[1]control_de_carga!$A:$I,9,0)="HABILITADO_RUTEO","☑️","🗑️")),"⚠️"),"")</f>
        <v/>
      </c>
      <c r="V52" s="20"/>
      <c r="W52" s="18" t="str">
        <f>IF(V52&lt;&gt;"",_xlfn.IFNA(IF(SEARCH(V52,VLOOKUP(V52,[1]control_de_carga!$C:$C,1,0)),"OK",""),IF(SEARCH(X52,VLOOKUP(X52,[1]control_de_carga!$C:$C,1,0)),"OK","")),"")</f>
        <v/>
      </c>
      <c r="X52" s="35" t="str">
        <f t="shared" si="5"/>
        <v/>
      </c>
      <c r="Y52" s="22" t="str">
        <f>IFERROR(_xlfn.IFNA(VLOOKUP(B52,[1]control_de_carga!$C:$I,7,0),VLOOKUP(D52,[1]control_de_carga!$C:$I,7,0)),"")</f>
        <v/>
      </c>
      <c r="Z52" s="24" t="str">
        <f>IFERROR(_xlfn.IFNA(VLOOKUP(F52,[1]control_de_carga!$C:$I,7,0),VLOOKUP(H52,[1]control_de_carga!$C:$I,7,0)),"")</f>
        <v/>
      </c>
      <c r="AA52" s="109" t="str">
        <f>IFERROR(_xlfn.IFNA(VLOOKUP(J52,[1]control_de_carga!$C:$I,7,0),VLOOKUP(L52,[1]control_de_carga!$C:$I,7,0)),"")</f>
        <v/>
      </c>
      <c r="AB52" s="10" t="str">
        <f>IFERROR(_xlfn.IFNA(VLOOKUP(N52,[1]control_de_carga!$C:$I,7,0),VLOOKUP(P52,[1]control_de_carga!$C:$I,7,0)),"")</f>
        <v/>
      </c>
      <c r="AC52" s="11" t="str">
        <f>IFERROR(_xlfn.IFNA(VLOOKUP(R52,[1]control_de_carga!$C:$I,7,0),VLOOKUP(T52,[1]control_de_carga!$C:$I,7,0)),"")</f>
        <v/>
      </c>
      <c r="AD52" s="19" t="str">
        <f>IFERROR(_xlfn.IFNA(VLOOKUP(V52,[1]control_de_carga!$C:$I,7,0),VLOOKUP(X52,[1]control_de_carga!$C:$I,7,0)),"")</f>
        <v/>
      </c>
    </row>
    <row r="53" spans="1:30" ht="15.75" thickBot="1" x14ac:dyDescent="0.3">
      <c r="A53" s="41" t="str">
        <f>IF(B53&lt;&gt;"",IFERROR(_xlfn.IFNA(IF(OR(VLOOKUP(B53,[1]control_de_carga!$A:$I,9,0)="HABILITADO_RUTEO",VLOOKUP(B53,[1]control_de_carga!$A:$I,9,0)="COORDINADO"),"☑️","🗑️"),IF(VLOOKUP(D53,[1]control_de_carga!$A:$I,9,0)="HABILITADO_RUTEO","☑️","🗑️")),"⚠️"),"")</f>
        <v/>
      </c>
      <c r="B53" s="59"/>
      <c r="C53" s="2" t="str">
        <f>IF(B53&lt;&gt;"",_xlfn.IFNA(IF(SEARCH(B53,VLOOKUP(B53,[1]control_de_carga!$C:$C,1,0)),"OK",""),IF(SEARCH(D53,VLOOKUP(D53,[1]control_de_carga!$C:$C,1,0)),"OK","")),"")</f>
        <v/>
      </c>
      <c r="D53" s="33" t="str">
        <f t="shared" si="0"/>
        <v/>
      </c>
      <c r="E53" s="16" t="str">
        <f>IF(F53&lt;&gt;"",IFERROR(_xlfn.IFNA(IF(OR(VLOOKUP(F53,[1]control_de_carga!$A:$I,9,0)="HABILITADO_RUTEO",VLOOKUP(F53,[1]control_de_carga!$A:$I,9,0)="COORDINADO"),"☑️","🗑️"),IF(VLOOKUP(H53,[1]control_de_carga!$A:$I,9,0)="HABILITADO_RUTEO","☑️","🗑️")),"⚠️"),"")</f>
        <v/>
      </c>
      <c r="F53" s="59"/>
      <c r="G53" s="2" t="str">
        <f>IF(F53&lt;&gt;"",_xlfn.IFNA(IF(SEARCH(F53,VLOOKUP(F53,[1]control_de_carga!$C:$C,1,0)),"OK",""),IF(SEARCH(H53,VLOOKUP(H53,[1]control_de_carga!$C:$C,1,0)),"OK","")),"")</f>
        <v/>
      </c>
      <c r="H53" s="33" t="str">
        <f t="shared" si="1"/>
        <v/>
      </c>
      <c r="I53" s="53" t="str">
        <f>IF(J53&lt;&gt;"",IFERROR(_xlfn.IFNA(IF(OR(VLOOKUP(J53,[1]control_de_carga!$A:$I,9,0)="HABILITADO_RUTEO",VLOOKUP(J53,[1]control_de_carga!$A:$I,9,0)="COORDINADO"),"☑️","🗑️"),IF(VLOOKUP(L53,[1]control_de_carga!$A:$I,9,0)="HABILITADO_RUTEO","☑️","🗑️")),"⚠️"),"")</f>
        <v/>
      </c>
      <c r="J53" s="59"/>
      <c r="K53" s="1" t="str">
        <f>IF(J53&lt;&gt;"",_xlfn.IFNA(IF(SEARCH(J53,VLOOKUP(J53,[1]control_de_carga!$C:$C,1,0)),"OK",""),IF(SEARCH(L53,VLOOKUP(L53,[1]control_de_carga!$C:$C,1,0)),"OK","")),"")</f>
        <v/>
      </c>
      <c r="L53" s="33" t="str">
        <f t="shared" si="2"/>
        <v/>
      </c>
      <c r="M53" s="54" t="str">
        <f>IF(N53&lt;&gt;"",IFERROR(_xlfn.IFNA(IF(OR(VLOOKUP(N53,[1]control_de_carga!$A:$I,9,0)="HABILITADO_RUTEO",VLOOKUP(N53,[1]control_de_carga!$A:$I,9,0)="COORDINADO"),"☑️","🗑️"),IF(VLOOKUP(P53,[1]control_de_carga!$A:$I,9,0)="HABILITADO_RUTEO","☑️","🗑️")),"⚠️"),"")</f>
        <v/>
      </c>
      <c r="N53" s="20"/>
      <c r="O53" s="1" t="str">
        <f>IF(N53&lt;&gt;"",_xlfn.IFNA(IF(SEARCH(N53,VLOOKUP(N53,[1]control_de_carga!$C:$C,1,0)),"OK",""),IF(SEARCH(P53,VLOOKUP(P53,[1]control_de_carga!$C:$C,1,0)),"OK","")),"")</f>
        <v/>
      </c>
      <c r="P53" s="33" t="str">
        <f t="shared" si="3"/>
        <v/>
      </c>
      <c r="Q53" s="55" t="str">
        <f>IF(R53&lt;&gt;"",IFERROR(_xlfn.IFNA(IF(OR(VLOOKUP(R53,[1]control_de_carga!$A:$I,9,0)="HABILITADO_RUTEO",VLOOKUP(R53,[1]control_de_carga!$A:$I,9,0)="COORDINADO"),"☑️","🗑️"),IF(VLOOKUP(T53,[1]control_de_carga!$A:$I,9,0)="HABILITADO_RUTEO","☑️","🗑️")),"⚠️"),"")</f>
        <v/>
      </c>
      <c r="R53" s="59"/>
      <c r="S53" s="18" t="str">
        <f>IF(R53&lt;&gt;"",_xlfn.IFNA(IF(SEARCH(R53,VLOOKUP(R53,[1]control_de_carga!$C:$C,1,0)),"OK",""),IF(SEARCH(T53,VLOOKUP(T53,[1]control_de_carga!$C:$C,1,0)),"OK","")),"")</f>
        <v/>
      </c>
      <c r="T53" s="35" t="str">
        <f t="shared" si="4"/>
        <v/>
      </c>
      <c r="U53" s="56" t="str">
        <f>IF(V53&lt;&gt;"",IFERROR(_xlfn.IFNA(IF(OR(VLOOKUP(V53,[1]control_de_carga!$A:$I,9,0)="HABILITADO_RUTEO",VLOOKUP(V53,[1]control_de_carga!$A:$I,9,0)="COORDINADO"),"☑️","🗑️"),IF(VLOOKUP(X53,[1]control_de_carga!$A:$I,9,0)="HABILITADO_RUTEO","☑️","🗑️")),"⚠️"),"")</f>
        <v/>
      </c>
      <c r="V53" s="20"/>
      <c r="W53" s="18" t="str">
        <f>IF(V53&lt;&gt;"",_xlfn.IFNA(IF(SEARCH(V53,VLOOKUP(V53,[1]control_de_carga!$C:$C,1,0)),"OK",""),IF(SEARCH(X53,VLOOKUP(X53,[1]control_de_carga!$C:$C,1,0)),"OK","")),"")</f>
        <v/>
      </c>
      <c r="X53" s="35" t="str">
        <f t="shared" si="5"/>
        <v/>
      </c>
      <c r="Y53" s="22" t="str">
        <f>IFERROR(_xlfn.IFNA(VLOOKUP(B53,[1]control_de_carga!$C:$I,7,0),VLOOKUP(D53,[1]control_de_carga!$C:$I,7,0)),"")</f>
        <v/>
      </c>
      <c r="Z53" s="24" t="str">
        <f>IFERROR(_xlfn.IFNA(VLOOKUP(F53,[1]control_de_carga!$C:$I,7,0),VLOOKUP(H53,[1]control_de_carga!$C:$I,7,0)),"")</f>
        <v/>
      </c>
      <c r="AA53" s="109" t="str">
        <f>IFERROR(_xlfn.IFNA(VLOOKUP(J53,[1]control_de_carga!$C:$I,7,0),VLOOKUP(L53,[1]control_de_carga!$C:$I,7,0)),"")</f>
        <v/>
      </c>
      <c r="AB53" s="10" t="str">
        <f>IFERROR(_xlfn.IFNA(VLOOKUP(N53,[1]control_de_carga!$C:$I,7,0),VLOOKUP(P53,[1]control_de_carga!$C:$I,7,0)),"")</f>
        <v/>
      </c>
      <c r="AC53" s="11" t="str">
        <f>IFERROR(_xlfn.IFNA(VLOOKUP(R53,[1]control_de_carga!$C:$I,7,0),VLOOKUP(T53,[1]control_de_carga!$C:$I,7,0)),"")</f>
        <v/>
      </c>
      <c r="AD53" s="19" t="str">
        <f>IFERROR(_xlfn.IFNA(VLOOKUP(V53,[1]control_de_carga!$C:$I,7,0),VLOOKUP(X53,[1]control_de_carga!$C:$I,7,0)),"")</f>
        <v/>
      </c>
    </row>
    <row r="54" spans="1:30" ht="15.75" thickBot="1" x14ac:dyDescent="0.3">
      <c r="A54" s="41" t="str">
        <f>IF(B54&lt;&gt;"",IFERROR(_xlfn.IFNA(IF(OR(VLOOKUP(B54,[1]control_de_carga!$A:$I,9,0)="HABILITADO_RUTEO",VLOOKUP(B54,[1]control_de_carga!$A:$I,9,0)="COORDINADO"),"☑️","🗑️"),IF(VLOOKUP(D54,[1]control_de_carga!$A:$I,9,0)="HABILITADO_RUTEO","☑️","🗑️")),"⚠️"),"")</f>
        <v/>
      </c>
      <c r="B54" s="59"/>
      <c r="C54" s="2" t="str">
        <f>IF(B54&lt;&gt;"",_xlfn.IFNA(IF(SEARCH(B54,VLOOKUP(B54,[1]control_de_carga!$C:$C,1,0)),"OK",""),IF(SEARCH(D54,VLOOKUP(D54,[1]control_de_carga!$C:$C,1,0)),"OK","")),"")</f>
        <v/>
      </c>
      <c r="D54" s="33" t="str">
        <f t="shared" si="0"/>
        <v/>
      </c>
      <c r="E54" s="16" t="str">
        <f>IF(F54&lt;&gt;"",IFERROR(_xlfn.IFNA(IF(OR(VLOOKUP(F54,[1]control_de_carga!$A:$I,9,0)="HABILITADO_RUTEO",VLOOKUP(F54,[1]control_de_carga!$A:$I,9,0)="COORDINADO"),"☑️","🗑️"),IF(VLOOKUP(H54,[1]control_de_carga!$A:$I,9,0)="HABILITADO_RUTEO","☑️","🗑️")),"⚠️"),"")</f>
        <v/>
      </c>
      <c r="F54" s="59"/>
      <c r="G54" s="2" t="str">
        <f>IF(F54&lt;&gt;"",_xlfn.IFNA(IF(SEARCH(F54,VLOOKUP(F54,[1]control_de_carga!$C:$C,1,0)),"OK",""),IF(SEARCH(H54,VLOOKUP(H54,[1]control_de_carga!$C:$C,1,0)),"OK","")),"")</f>
        <v/>
      </c>
      <c r="H54" s="33" t="str">
        <f t="shared" si="1"/>
        <v/>
      </c>
      <c r="I54" s="53" t="str">
        <f>IF(J54&lt;&gt;"",IFERROR(_xlfn.IFNA(IF(OR(VLOOKUP(J54,[1]control_de_carga!$A:$I,9,0)="HABILITADO_RUTEO",VLOOKUP(J54,[1]control_de_carga!$A:$I,9,0)="COORDINADO"),"☑️","🗑️"),IF(VLOOKUP(L54,[1]control_de_carga!$A:$I,9,0)="HABILITADO_RUTEO","☑️","🗑️")),"⚠️"),"")</f>
        <v/>
      </c>
      <c r="J54" s="59"/>
      <c r="K54" s="1" t="str">
        <f>IF(J54&lt;&gt;"",_xlfn.IFNA(IF(SEARCH(J54,VLOOKUP(J54,[1]control_de_carga!$C:$C,1,0)),"OK",""),IF(SEARCH(L54,VLOOKUP(L54,[1]control_de_carga!$C:$C,1,0)),"OK","")),"")</f>
        <v/>
      </c>
      <c r="L54" s="33" t="str">
        <f t="shared" si="2"/>
        <v/>
      </c>
      <c r="M54" s="54" t="str">
        <f>IF(N54&lt;&gt;"",IFERROR(_xlfn.IFNA(IF(OR(VLOOKUP(N54,[1]control_de_carga!$A:$I,9,0)="HABILITADO_RUTEO",VLOOKUP(N54,[1]control_de_carga!$A:$I,9,0)="COORDINADO"),"☑️","🗑️"),IF(VLOOKUP(P54,[1]control_de_carga!$A:$I,9,0)="HABILITADO_RUTEO","☑️","🗑️")),"⚠️"),"")</f>
        <v/>
      </c>
      <c r="N54" s="20"/>
      <c r="O54" s="1" t="str">
        <f>IF(N54&lt;&gt;"",_xlfn.IFNA(IF(SEARCH(N54,VLOOKUP(N54,[1]control_de_carga!$C:$C,1,0)),"OK",""),IF(SEARCH(P54,VLOOKUP(P54,[1]control_de_carga!$C:$C,1,0)),"OK","")),"")</f>
        <v/>
      </c>
      <c r="P54" s="33" t="str">
        <f t="shared" si="3"/>
        <v/>
      </c>
      <c r="Q54" s="55" t="str">
        <f>IF(R54&lt;&gt;"",IFERROR(_xlfn.IFNA(IF(OR(VLOOKUP(R54,[1]control_de_carga!$A:$I,9,0)="HABILITADO_RUTEO",VLOOKUP(R54,[1]control_de_carga!$A:$I,9,0)="COORDINADO"),"☑️","🗑️"),IF(VLOOKUP(T54,[1]control_de_carga!$A:$I,9,0)="HABILITADO_RUTEO","☑️","🗑️")),"⚠️"),"")</f>
        <v/>
      </c>
      <c r="R54" s="59"/>
      <c r="S54" s="18" t="str">
        <f>IF(R54&lt;&gt;"",_xlfn.IFNA(IF(SEARCH(R54,VLOOKUP(R54,[1]control_de_carga!$C:$C,1,0)),"OK",""),IF(SEARCH(T54,VLOOKUP(T54,[1]control_de_carga!$C:$C,1,0)),"OK","")),"")</f>
        <v/>
      </c>
      <c r="T54" s="35" t="str">
        <f t="shared" si="4"/>
        <v/>
      </c>
      <c r="U54" s="56" t="str">
        <f>IF(V54&lt;&gt;"",IFERROR(_xlfn.IFNA(IF(OR(VLOOKUP(V54,[1]control_de_carga!$A:$I,9,0)="HABILITADO_RUTEO",VLOOKUP(V54,[1]control_de_carga!$A:$I,9,0)="COORDINADO"),"☑️","🗑️"),IF(VLOOKUP(X54,[1]control_de_carga!$A:$I,9,0)="HABILITADO_RUTEO","☑️","🗑️")),"⚠️"),"")</f>
        <v/>
      </c>
      <c r="V54" s="20"/>
      <c r="W54" s="18" t="str">
        <f>IF(V54&lt;&gt;"",_xlfn.IFNA(IF(SEARCH(V54,VLOOKUP(V54,[1]control_de_carga!$C:$C,1,0)),"OK",""),IF(SEARCH(X54,VLOOKUP(X54,[1]control_de_carga!$C:$C,1,0)),"OK","")),"")</f>
        <v/>
      </c>
      <c r="X54" s="35" t="str">
        <f t="shared" si="5"/>
        <v/>
      </c>
      <c r="Y54" s="22" t="str">
        <f>IFERROR(_xlfn.IFNA(VLOOKUP(B54,[1]control_de_carga!$C:$I,7,0),VLOOKUP(D54,[1]control_de_carga!$C:$I,7,0)),"")</f>
        <v/>
      </c>
      <c r="Z54" s="24" t="str">
        <f>IFERROR(_xlfn.IFNA(VLOOKUP(F54,[1]control_de_carga!$C:$I,7,0),VLOOKUP(H54,[1]control_de_carga!$C:$I,7,0)),"")</f>
        <v/>
      </c>
      <c r="AA54" s="109" t="str">
        <f>IFERROR(_xlfn.IFNA(VLOOKUP(J54,[1]control_de_carga!$C:$I,7,0),VLOOKUP(L54,[1]control_de_carga!$C:$I,7,0)),"")</f>
        <v/>
      </c>
      <c r="AB54" s="10" t="str">
        <f>IFERROR(_xlfn.IFNA(VLOOKUP(N54,[1]control_de_carga!$C:$I,7,0),VLOOKUP(P54,[1]control_de_carga!$C:$I,7,0)),"")</f>
        <v/>
      </c>
      <c r="AC54" s="11" t="str">
        <f>IFERROR(_xlfn.IFNA(VLOOKUP(R54,[1]control_de_carga!$C:$I,7,0),VLOOKUP(T54,[1]control_de_carga!$C:$I,7,0)),"")</f>
        <v/>
      </c>
      <c r="AD54" s="19" t="str">
        <f>IFERROR(_xlfn.IFNA(VLOOKUP(V54,[1]control_de_carga!$C:$I,7,0),VLOOKUP(X54,[1]control_de_carga!$C:$I,7,0)),"")</f>
        <v/>
      </c>
    </row>
    <row r="55" spans="1:30" ht="15.75" thickBot="1" x14ac:dyDescent="0.3">
      <c r="A55" s="41" t="str">
        <f>IF(B55&lt;&gt;"",IFERROR(_xlfn.IFNA(IF(OR(VLOOKUP(B55,[1]control_de_carga!$A:$I,9,0)="HABILITADO_RUTEO",VLOOKUP(B55,[1]control_de_carga!$A:$I,9,0)="COORDINADO"),"☑️","🗑️"),IF(VLOOKUP(D55,[1]control_de_carga!$A:$I,9,0)="HABILITADO_RUTEO","☑️","🗑️")),"⚠️"),"")</f>
        <v/>
      </c>
      <c r="B55" s="59"/>
      <c r="C55" s="2" t="str">
        <f>IF(B55&lt;&gt;"",_xlfn.IFNA(IF(SEARCH(B55,VLOOKUP(B55,[1]control_de_carga!$C:$C,1,0)),"OK",""),IF(SEARCH(D55,VLOOKUP(D55,[1]control_de_carga!$C:$C,1,0)),"OK","")),"")</f>
        <v/>
      </c>
      <c r="D55" s="33" t="str">
        <f t="shared" si="0"/>
        <v/>
      </c>
      <c r="E55" s="16" t="str">
        <f>IF(F55&lt;&gt;"",IFERROR(_xlfn.IFNA(IF(OR(VLOOKUP(F55,[1]control_de_carga!$A:$I,9,0)="HABILITADO_RUTEO",VLOOKUP(F55,[1]control_de_carga!$A:$I,9,0)="COORDINADO"),"☑️","🗑️"),IF(VLOOKUP(H55,[1]control_de_carga!$A:$I,9,0)="HABILITADO_RUTEO","☑️","🗑️")),"⚠️"),"")</f>
        <v/>
      </c>
      <c r="F55" s="59"/>
      <c r="G55" s="2" t="str">
        <f>IF(F55&lt;&gt;"",_xlfn.IFNA(IF(SEARCH(F55,VLOOKUP(F55,[1]control_de_carga!$C:$C,1,0)),"OK",""),IF(SEARCH(H55,VLOOKUP(H55,[1]control_de_carga!$C:$C,1,0)),"OK","")),"")</f>
        <v/>
      </c>
      <c r="H55" s="33" t="str">
        <f t="shared" si="1"/>
        <v/>
      </c>
      <c r="I55" s="53" t="str">
        <f>IF(J55&lt;&gt;"",IFERROR(_xlfn.IFNA(IF(OR(VLOOKUP(J55,[1]control_de_carga!$A:$I,9,0)="HABILITADO_RUTEO",VLOOKUP(J55,[1]control_de_carga!$A:$I,9,0)="COORDINADO"),"☑️","🗑️"),IF(VLOOKUP(L55,[1]control_de_carga!$A:$I,9,0)="HABILITADO_RUTEO","☑️","🗑️")),"⚠️"),"")</f>
        <v/>
      </c>
      <c r="J55" s="59"/>
      <c r="K55" s="1" t="str">
        <f>IF(J55&lt;&gt;"",_xlfn.IFNA(IF(SEARCH(J55,VLOOKUP(J55,[1]control_de_carga!$C:$C,1,0)),"OK",""),IF(SEARCH(L55,VLOOKUP(L55,[1]control_de_carga!$C:$C,1,0)),"OK","")),"")</f>
        <v/>
      </c>
      <c r="L55" s="33" t="str">
        <f t="shared" si="2"/>
        <v/>
      </c>
      <c r="M55" s="54" t="str">
        <f>IF(N55&lt;&gt;"",IFERROR(_xlfn.IFNA(IF(OR(VLOOKUP(N55,[1]control_de_carga!$A:$I,9,0)="HABILITADO_RUTEO",VLOOKUP(N55,[1]control_de_carga!$A:$I,9,0)="COORDINADO"),"☑️","🗑️"),IF(VLOOKUP(P55,[1]control_de_carga!$A:$I,9,0)="HABILITADO_RUTEO","☑️","🗑️")),"⚠️"),"")</f>
        <v/>
      </c>
      <c r="N55" s="20"/>
      <c r="O55" s="1" t="str">
        <f>IF(N55&lt;&gt;"",_xlfn.IFNA(IF(SEARCH(N55,VLOOKUP(N55,[1]control_de_carga!$C:$C,1,0)),"OK",""),IF(SEARCH(P55,VLOOKUP(P55,[1]control_de_carga!$C:$C,1,0)),"OK","")),"")</f>
        <v/>
      </c>
      <c r="P55" s="33" t="str">
        <f t="shared" si="3"/>
        <v/>
      </c>
      <c r="Q55" s="55" t="str">
        <f>IF(R55&lt;&gt;"",IFERROR(_xlfn.IFNA(IF(OR(VLOOKUP(R55,[1]control_de_carga!$A:$I,9,0)="HABILITADO_RUTEO",VLOOKUP(R55,[1]control_de_carga!$A:$I,9,0)="COORDINADO"),"☑️","🗑️"),IF(VLOOKUP(T55,[1]control_de_carga!$A:$I,9,0)="HABILITADO_RUTEO","☑️","🗑️")),"⚠️"),"")</f>
        <v/>
      </c>
      <c r="R55" s="59"/>
      <c r="S55" s="18" t="str">
        <f>IF(R55&lt;&gt;"",_xlfn.IFNA(IF(SEARCH(R55,VLOOKUP(R55,[1]control_de_carga!$C:$C,1,0)),"OK",""),IF(SEARCH(T55,VLOOKUP(T55,[1]control_de_carga!$C:$C,1,0)),"OK","")),"")</f>
        <v/>
      </c>
      <c r="T55" s="35" t="str">
        <f t="shared" si="4"/>
        <v/>
      </c>
      <c r="U55" s="56" t="str">
        <f>IF(V55&lt;&gt;"",IFERROR(_xlfn.IFNA(IF(OR(VLOOKUP(V55,[1]control_de_carga!$A:$I,9,0)="HABILITADO_RUTEO",VLOOKUP(V55,[1]control_de_carga!$A:$I,9,0)="COORDINADO"),"☑️","🗑️"),IF(VLOOKUP(X55,[1]control_de_carga!$A:$I,9,0)="HABILITADO_RUTEO","☑️","🗑️")),"⚠️"),"")</f>
        <v/>
      </c>
      <c r="V55" s="20"/>
      <c r="W55" s="18" t="str">
        <f>IF(V55&lt;&gt;"",_xlfn.IFNA(IF(SEARCH(V55,VLOOKUP(V55,[1]control_de_carga!$C:$C,1,0)),"OK",""),IF(SEARCH(X55,VLOOKUP(X55,[1]control_de_carga!$C:$C,1,0)),"OK","")),"")</f>
        <v/>
      </c>
      <c r="X55" s="35" t="str">
        <f t="shared" si="5"/>
        <v/>
      </c>
      <c r="Y55" s="22" t="str">
        <f>IFERROR(_xlfn.IFNA(VLOOKUP(B55,[1]control_de_carga!$C:$I,7,0),VLOOKUP(D55,[1]control_de_carga!$C:$I,7,0)),"")</f>
        <v/>
      </c>
      <c r="Z55" s="24" t="str">
        <f>IFERROR(_xlfn.IFNA(VLOOKUP(F55,[1]control_de_carga!$C:$I,7,0),VLOOKUP(H55,[1]control_de_carga!$C:$I,7,0)),"")</f>
        <v/>
      </c>
      <c r="AA55" s="109" t="str">
        <f>IFERROR(_xlfn.IFNA(VLOOKUP(J55,[1]control_de_carga!$C:$I,7,0),VLOOKUP(L55,[1]control_de_carga!$C:$I,7,0)),"")</f>
        <v/>
      </c>
      <c r="AB55" s="10" t="str">
        <f>IFERROR(_xlfn.IFNA(VLOOKUP(N55,[1]control_de_carga!$C:$I,7,0),VLOOKUP(P55,[1]control_de_carga!$C:$I,7,0)),"")</f>
        <v/>
      </c>
      <c r="AC55" s="11" t="str">
        <f>IFERROR(_xlfn.IFNA(VLOOKUP(R55,[1]control_de_carga!$C:$I,7,0),VLOOKUP(T55,[1]control_de_carga!$C:$I,7,0)),"")</f>
        <v/>
      </c>
      <c r="AD55" s="19" t="str">
        <f>IFERROR(_xlfn.IFNA(VLOOKUP(V55,[1]control_de_carga!$C:$I,7,0),VLOOKUP(X55,[1]control_de_carga!$C:$I,7,0)),"")</f>
        <v/>
      </c>
    </row>
    <row r="56" spans="1:30" ht="15.75" thickBot="1" x14ac:dyDescent="0.3">
      <c r="A56" s="41" t="str">
        <f>IF(B56&lt;&gt;"",IFERROR(_xlfn.IFNA(IF(OR(VLOOKUP(B56,[1]control_de_carga!$A:$I,9,0)="HABILITADO_RUTEO",VLOOKUP(B56,[1]control_de_carga!$A:$I,9,0)="COORDINADO"),"☑️","🗑️"),IF(VLOOKUP(D56,[1]control_de_carga!$A:$I,9,0)="HABILITADO_RUTEO","☑️","🗑️")),"⚠️"),"")</f>
        <v/>
      </c>
      <c r="B56" s="59"/>
      <c r="C56" s="2" t="str">
        <f>IF(B56&lt;&gt;"",_xlfn.IFNA(IF(SEARCH(B56,VLOOKUP(B56,[1]control_de_carga!$C:$C,1,0)),"OK",""),IF(SEARCH(D56,VLOOKUP(D56,[1]control_de_carga!$C:$C,1,0)),"OK","")),"")</f>
        <v/>
      </c>
      <c r="D56" s="33" t="str">
        <f t="shared" si="0"/>
        <v/>
      </c>
      <c r="E56" s="16" t="str">
        <f>IF(F56&lt;&gt;"",IFERROR(_xlfn.IFNA(IF(OR(VLOOKUP(F56,[1]control_de_carga!$A:$I,9,0)="HABILITADO_RUTEO",VLOOKUP(F56,[1]control_de_carga!$A:$I,9,0)="COORDINADO"),"☑️","🗑️"),IF(VLOOKUP(H56,[1]control_de_carga!$A:$I,9,0)="HABILITADO_RUTEO","☑️","🗑️")),"⚠️"),"")</f>
        <v/>
      </c>
      <c r="F56" s="59"/>
      <c r="G56" s="2" t="str">
        <f>IF(F56&lt;&gt;"",_xlfn.IFNA(IF(SEARCH(F56,VLOOKUP(F56,[1]control_de_carga!$C:$C,1,0)),"OK",""),IF(SEARCH(H56,VLOOKUP(H56,[1]control_de_carga!$C:$C,1,0)),"OK","")),"")</f>
        <v/>
      </c>
      <c r="H56" s="33" t="str">
        <f t="shared" si="1"/>
        <v/>
      </c>
      <c r="I56" s="53" t="str">
        <f>IF(J56&lt;&gt;"",IFERROR(_xlfn.IFNA(IF(OR(VLOOKUP(J56,[1]control_de_carga!$A:$I,9,0)="HABILITADO_RUTEO",VLOOKUP(J56,[1]control_de_carga!$A:$I,9,0)="COORDINADO"),"☑️","🗑️"),IF(VLOOKUP(L56,[1]control_de_carga!$A:$I,9,0)="HABILITADO_RUTEO","☑️","🗑️")),"⚠️"),"")</f>
        <v/>
      </c>
      <c r="J56" s="59"/>
      <c r="K56" s="1" t="str">
        <f>IF(J56&lt;&gt;"",_xlfn.IFNA(IF(SEARCH(J56,VLOOKUP(J56,[1]control_de_carga!$C:$C,1,0)),"OK",""),IF(SEARCH(L56,VLOOKUP(L56,[1]control_de_carga!$C:$C,1,0)),"OK","")),"")</f>
        <v/>
      </c>
      <c r="L56" s="33" t="str">
        <f t="shared" si="2"/>
        <v/>
      </c>
      <c r="M56" s="54" t="str">
        <f>IF(N56&lt;&gt;"",IFERROR(_xlfn.IFNA(IF(OR(VLOOKUP(N56,[1]control_de_carga!$A:$I,9,0)="HABILITADO_RUTEO",VLOOKUP(N56,[1]control_de_carga!$A:$I,9,0)="COORDINADO"),"☑️","🗑️"),IF(VLOOKUP(P56,[1]control_de_carga!$A:$I,9,0)="HABILITADO_RUTEO","☑️","🗑️")),"⚠️"),"")</f>
        <v/>
      </c>
      <c r="N56" s="20"/>
      <c r="O56" s="1" t="str">
        <f>IF(N56&lt;&gt;"",_xlfn.IFNA(IF(SEARCH(N56,VLOOKUP(N56,[1]control_de_carga!$C:$C,1,0)),"OK",""),IF(SEARCH(P56,VLOOKUP(P56,[1]control_de_carga!$C:$C,1,0)),"OK","")),"")</f>
        <v/>
      </c>
      <c r="P56" s="33" t="str">
        <f t="shared" si="3"/>
        <v/>
      </c>
      <c r="Q56" s="55" t="str">
        <f>IF(R56&lt;&gt;"",IFERROR(_xlfn.IFNA(IF(OR(VLOOKUP(R56,[1]control_de_carga!$A:$I,9,0)="HABILITADO_RUTEO",VLOOKUP(R56,[1]control_de_carga!$A:$I,9,0)="COORDINADO"),"☑️","🗑️"),IF(VLOOKUP(T56,[1]control_de_carga!$A:$I,9,0)="HABILITADO_RUTEO","☑️","🗑️")),"⚠️"),"")</f>
        <v/>
      </c>
      <c r="R56" s="59"/>
      <c r="S56" s="18" t="str">
        <f>IF(R56&lt;&gt;"",_xlfn.IFNA(IF(SEARCH(R56,VLOOKUP(R56,[1]control_de_carga!$C:$C,1,0)),"OK",""),IF(SEARCH(T56,VLOOKUP(T56,[1]control_de_carga!$C:$C,1,0)),"OK","")),"")</f>
        <v/>
      </c>
      <c r="T56" s="35" t="str">
        <f t="shared" si="4"/>
        <v/>
      </c>
      <c r="U56" s="56" t="str">
        <f>IF(V56&lt;&gt;"",IFERROR(_xlfn.IFNA(IF(OR(VLOOKUP(V56,[1]control_de_carga!$A:$I,9,0)="HABILITADO_RUTEO",VLOOKUP(V56,[1]control_de_carga!$A:$I,9,0)="COORDINADO"),"☑️","🗑️"),IF(VLOOKUP(X56,[1]control_de_carga!$A:$I,9,0)="HABILITADO_RUTEO","☑️","🗑️")),"⚠️"),"")</f>
        <v/>
      </c>
      <c r="V56" s="20"/>
      <c r="W56" s="18" t="str">
        <f>IF(V56&lt;&gt;"",_xlfn.IFNA(IF(SEARCH(V56,VLOOKUP(V56,[1]control_de_carga!$C:$C,1,0)),"OK",""),IF(SEARCH(X56,VLOOKUP(X56,[1]control_de_carga!$C:$C,1,0)),"OK","")),"")</f>
        <v/>
      </c>
      <c r="X56" s="35" t="str">
        <f t="shared" si="5"/>
        <v/>
      </c>
      <c r="Y56" s="22" t="str">
        <f>IFERROR(_xlfn.IFNA(VLOOKUP(B56,[1]control_de_carga!$C:$I,7,0),VLOOKUP(D56,[1]control_de_carga!$C:$I,7,0)),"")</f>
        <v/>
      </c>
      <c r="Z56" s="24" t="str">
        <f>IFERROR(_xlfn.IFNA(VLOOKUP(F56,[1]control_de_carga!$C:$I,7,0),VLOOKUP(H56,[1]control_de_carga!$C:$I,7,0)),"")</f>
        <v/>
      </c>
      <c r="AA56" s="109" t="str">
        <f>IFERROR(_xlfn.IFNA(VLOOKUP(J56,[1]control_de_carga!$C:$I,7,0),VLOOKUP(L56,[1]control_de_carga!$C:$I,7,0)),"")</f>
        <v/>
      </c>
      <c r="AB56" s="10" t="str">
        <f>IFERROR(_xlfn.IFNA(VLOOKUP(N56,[1]control_de_carga!$C:$I,7,0),VLOOKUP(P56,[1]control_de_carga!$C:$I,7,0)),"")</f>
        <v/>
      </c>
      <c r="AC56" s="11" t="str">
        <f>IFERROR(_xlfn.IFNA(VLOOKUP(R56,[1]control_de_carga!$C:$I,7,0),VLOOKUP(T56,[1]control_de_carga!$C:$I,7,0)),"")</f>
        <v/>
      </c>
      <c r="AD56" s="19" t="str">
        <f>IFERROR(_xlfn.IFNA(VLOOKUP(V56,[1]control_de_carga!$C:$I,7,0),VLOOKUP(X56,[1]control_de_carga!$C:$I,7,0)),"")</f>
        <v/>
      </c>
    </row>
    <row r="57" spans="1:30" ht="15.75" thickBot="1" x14ac:dyDescent="0.3">
      <c r="A57" s="41" t="str">
        <f>IF(B57&lt;&gt;"",IFERROR(_xlfn.IFNA(IF(OR(VLOOKUP(B57,[1]control_de_carga!$A:$I,9,0)="HABILITADO_RUTEO",VLOOKUP(B57,[1]control_de_carga!$A:$I,9,0)="COORDINADO"),"☑️","🗑️"),IF(VLOOKUP(D57,[1]control_de_carga!$A:$I,9,0)="HABILITADO_RUTEO","☑️","🗑️")),"⚠️"),"")</f>
        <v/>
      </c>
      <c r="B57" s="59"/>
      <c r="C57" s="2" t="str">
        <f>IF(B57&lt;&gt;"",_xlfn.IFNA(IF(SEARCH(B57,VLOOKUP(B57,[1]control_de_carga!$C:$C,1,0)),"OK",""),IF(SEARCH(D57,VLOOKUP(D57,[1]control_de_carga!$C:$C,1,0)),"OK","")),"")</f>
        <v/>
      </c>
      <c r="D57" s="33" t="str">
        <f t="shared" si="0"/>
        <v/>
      </c>
      <c r="E57" s="16" t="str">
        <f>IF(F57&lt;&gt;"",IFERROR(_xlfn.IFNA(IF(OR(VLOOKUP(F57,[1]control_de_carga!$A:$I,9,0)="HABILITADO_RUTEO",VLOOKUP(F57,[1]control_de_carga!$A:$I,9,0)="COORDINADO"),"☑️","🗑️"),IF(VLOOKUP(H57,[1]control_de_carga!$A:$I,9,0)="HABILITADO_RUTEO","☑️","🗑️")),"⚠️"),"")</f>
        <v/>
      </c>
      <c r="F57" s="59"/>
      <c r="G57" s="2" t="str">
        <f>IF(F57&lt;&gt;"",_xlfn.IFNA(IF(SEARCH(F57,VLOOKUP(F57,[1]control_de_carga!$C:$C,1,0)),"OK",""),IF(SEARCH(H57,VLOOKUP(H57,[1]control_de_carga!$C:$C,1,0)),"OK","")),"")</f>
        <v/>
      </c>
      <c r="H57" s="33" t="str">
        <f t="shared" si="1"/>
        <v/>
      </c>
      <c r="I57" s="53" t="str">
        <f>IF(J57&lt;&gt;"",IFERROR(_xlfn.IFNA(IF(OR(VLOOKUP(J57,[1]control_de_carga!$A:$I,9,0)="HABILITADO_RUTEO",VLOOKUP(J57,[1]control_de_carga!$A:$I,9,0)="COORDINADO"),"☑️","🗑️"),IF(VLOOKUP(L57,[1]control_de_carga!$A:$I,9,0)="HABILITADO_RUTEO","☑️","🗑️")),"⚠️"),"")</f>
        <v/>
      </c>
      <c r="J57" s="59"/>
      <c r="K57" s="1" t="str">
        <f>IF(J57&lt;&gt;"",_xlfn.IFNA(IF(SEARCH(J57,VLOOKUP(J57,[1]control_de_carga!$C:$C,1,0)),"OK",""),IF(SEARCH(L57,VLOOKUP(L57,[1]control_de_carga!$C:$C,1,0)),"OK","")),"")</f>
        <v/>
      </c>
      <c r="L57" s="33" t="str">
        <f t="shared" si="2"/>
        <v/>
      </c>
      <c r="M57" s="54" t="str">
        <f>IF(N57&lt;&gt;"",IFERROR(_xlfn.IFNA(IF(OR(VLOOKUP(N57,[1]control_de_carga!$A:$I,9,0)="HABILITADO_RUTEO",VLOOKUP(N57,[1]control_de_carga!$A:$I,9,0)="COORDINADO"),"☑️","🗑️"),IF(VLOOKUP(P57,[1]control_de_carga!$A:$I,9,0)="HABILITADO_RUTEO","☑️","🗑️")),"⚠️"),"")</f>
        <v/>
      </c>
      <c r="N57" s="20"/>
      <c r="O57" s="1" t="str">
        <f>IF(N57&lt;&gt;"",_xlfn.IFNA(IF(SEARCH(N57,VLOOKUP(N57,[1]control_de_carga!$C:$C,1,0)),"OK",""),IF(SEARCH(P57,VLOOKUP(P57,[1]control_de_carga!$C:$C,1,0)),"OK","")),"")</f>
        <v/>
      </c>
      <c r="P57" s="33" t="str">
        <f t="shared" si="3"/>
        <v/>
      </c>
      <c r="Q57" s="55" t="str">
        <f>IF(R57&lt;&gt;"",IFERROR(_xlfn.IFNA(IF(OR(VLOOKUP(R57,[1]control_de_carga!$A:$I,9,0)="HABILITADO_RUTEO",VLOOKUP(R57,[1]control_de_carga!$A:$I,9,0)="COORDINADO"),"☑️","🗑️"),IF(VLOOKUP(T57,[1]control_de_carga!$A:$I,9,0)="HABILITADO_RUTEO","☑️","🗑️")),"⚠️"),"")</f>
        <v/>
      </c>
      <c r="R57" s="59"/>
      <c r="S57" s="18" t="str">
        <f>IF(R57&lt;&gt;"",_xlfn.IFNA(IF(SEARCH(R57,VLOOKUP(R57,[1]control_de_carga!$C:$C,1,0)),"OK",""),IF(SEARCH(T57,VLOOKUP(T57,[1]control_de_carga!$C:$C,1,0)),"OK","")),"")</f>
        <v/>
      </c>
      <c r="T57" s="35" t="str">
        <f t="shared" si="4"/>
        <v/>
      </c>
      <c r="U57" s="56" t="str">
        <f>IF(V57&lt;&gt;"",IFERROR(_xlfn.IFNA(IF(OR(VLOOKUP(V57,[1]control_de_carga!$A:$I,9,0)="HABILITADO_RUTEO",VLOOKUP(V57,[1]control_de_carga!$A:$I,9,0)="COORDINADO"),"☑️","🗑️"),IF(VLOOKUP(X57,[1]control_de_carga!$A:$I,9,0)="HABILITADO_RUTEO","☑️","🗑️")),"⚠️"),"")</f>
        <v/>
      </c>
      <c r="V57" s="20"/>
      <c r="W57" s="18" t="str">
        <f>IF(V57&lt;&gt;"",_xlfn.IFNA(IF(SEARCH(V57,VLOOKUP(V57,[1]control_de_carga!$C:$C,1,0)),"OK",""),IF(SEARCH(X57,VLOOKUP(X57,[1]control_de_carga!$C:$C,1,0)),"OK","")),"")</f>
        <v/>
      </c>
      <c r="X57" s="35" t="str">
        <f t="shared" si="5"/>
        <v/>
      </c>
      <c r="Y57" s="22" t="str">
        <f>IFERROR(_xlfn.IFNA(VLOOKUP(B57,[1]control_de_carga!$C:$I,7,0),VLOOKUP(D57,[1]control_de_carga!$C:$I,7,0)),"")</f>
        <v/>
      </c>
      <c r="Z57" s="24" t="str">
        <f>IFERROR(_xlfn.IFNA(VLOOKUP(F57,[1]control_de_carga!$C:$I,7,0),VLOOKUP(H57,[1]control_de_carga!$C:$I,7,0)),"")</f>
        <v/>
      </c>
      <c r="AA57" s="109" t="str">
        <f>IFERROR(_xlfn.IFNA(VLOOKUP(J57,[1]control_de_carga!$C:$I,7,0),VLOOKUP(L57,[1]control_de_carga!$C:$I,7,0)),"")</f>
        <v/>
      </c>
      <c r="AB57" s="10" t="str">
        <f>IFERROR(_xlfn.IFNA(VLOOKUP(N57,[1]control_de_carga!$C:$I,7,0),VLOOKUP(P57,[1]control_de_carga!$C:$I,7,0)),"")</f>
        <v/>
      </c>
      <c r="AC57" s="11" t="str">
        <f>IFERROR(_xlfn.IFNA(VLOOKUP(R57,[1]control_de_carga!$C:$I,7,0),VLOOKUP(T57,[1]control_de_carga!$C:$I,7,0)),"")</f>
        <v/>
      </c>
      <c r="AD57" s="19" t="str">
        <f>IFERROR(_xlfn.IFNA(VLOOKUP(V57,[1]control_de_carga!$C:$I,7,0),VLOOKUP(X57,[1]control_de_carga!$C:$I,7,0)),"")</f>
        <v/>
      </c>
    </row>
    <row r="58" spans="1:30" ht="15.75" thickBot="1" x14ac:dyDescent="0.3">
      <c r="A58" s="41" t="str">
        <f>IF(B58&lt;&gt;"",IFERROR(_xlfn.IFNA(IF(OR(VLOOKUP(B58,[1]control_de_carga!$A:$I,9,0)="HABILITADO_RUTEO",VLOOKUP(B58,[1]control_de_carga!$A:$I,9,0)="COORDINADO"),"☑️","🗑️"),IF(VLOOKUP(D58,[1]control_de_carga!$A:$I,9,0)="HABILITADO_RUTEO","☑️","🗑️")),"⚠️"),"")</f>
        <v/>
      </c>
      <c r="B58" s="59"/>
      <c r="C58" s="2" t="str">
        <f>IF(B58&lt;&gt;"",_xlfn.IFNA(IF(SEARCH(B58,VLOOKUP(B58,[1]control_de_carga!$C:$C,1,0)),"OK",""),IF(SEARCH(D58,VLOOKUP(D58,[1]control_de_carga!$C:$C,1,0)),"OK","")),"")</f>
        <v/>
      </c>
      <c r="D58" s="33" t="str">
        <f t="shared" si="0"/>
        <v/>
      </c>
      <c r="E58" s="16" t="str">
        <f>IF(F58&lt;&gt;"",IFERROR(_xlfn.IFNA(IF(OR(VLOOKUP(F58,[1]control_de_carga!$A:$I,9,0)="HABILITADO_RUTEO",VLOOKUP(F58,[1]control_de_carga!$A:$I,9,0)="COORDINADO"),"☑️","🗑️"),IF(VLOOKUP(H58,[1]control_de_carga!$A:$I,9,0)="HABILITADO_RUTEO","☑️","🗑️")),"⚠️"),"")</f>
        <v/>
      </c>
      <c r="F58" s="59"/>
      <c r="G58" s="2" t="str">
        <f>IF(F58&lt;&gt;"",_xlfn.IFNA(IF(SEARCH(F58,VLOOKUP(F58,[1]control_de_carga!$C:$C,1,0)),"OK",""),IF(SEARCH(H58,VLOOKUP(H58,[1]control_de_carga!$C:$C,1,0)),"OK","")),"")</f>
        <v/>
      </c>
      <c r="H58" s="33" t="str">
        <f t="shared" si="1"/>
        <v/>
      </c>
      <c r="I58" s="53" t="str">
        <f>IF(J58&lt;&gt;"",IFERROR(_xlfn.IFNA(IF(OR(VLOOKUP(J58,[1]control_de_carga!$A:$I,9,0)="HABILITADO_RUTEO",VLOOKUP(J58,[1]control_de_carga!$A:$I,9,0)="COORDINADO"),"☑️","🗑️"),IF(VLOOKUP(L58,[1]control_de_carga!$A:$I,9,0)="HABILITADO_RUTEO","☑️","🗑️")),"⚠️"),"")</f>
        <v/>
      </c>
      <c r="J58" s="59"/>
      <c r="K58" s="1" t="str">
        <f>IF(J58&lt;&gt;"",_xlfn.IFNA(IF(SEARCH(J58,VLOOKUP(J58,[1]control_de_carga!$C:$C,1,0)),"OK",""),IF(SEARCH(L58,VLOOKUP(L58,[1]control_de_carga!$C:$C,1,0)),"OK","")),"")</f>
        <v/>
      </c>
      <c r="L58" s="33" t="str">
        <f t="shared" si="2"/>
        <v/>
      </c>
      <c r="M58" s="54" t="str">
        <f>IF(N58&lt;&gt;"",IFERROR(_xlfn.IFNA(IF(OR(VLOOKUP(N58,[1]control_de_carga!$A:$I,9,0)="HABILITADO_RUTEO",VLOOKUP(N58,[1]control_de_carga!$A:$I,9,0)="COORDINADO"),"☑️","🗑️"),IF(VLOOKUP(P58,[1]control_de_carga!$A:$I,9,0)="HABILITADO_RUTEO","☑️","🗑️")),"⚠️"),"")</f>
        <v/>
      </c>
      <c r="N58" s="20"/>
      <c r="O58" s="1" t="str">
        <f>IF(N58&lt;&gt;"",_xlfn.IFNA(IF(SEARCH(N58,VLOOKUP(N58,[1]control_de_carga!$C:$C,1,0)),"OK",""),IF(SEARCH(P58,VLOOKUP(P58,[1]control_de_carga!$C:$C,1,0)),"OK","")),"")</f>
        <v/>
      </c>
      <c r="P58" s="33" t="str">
        <f t="shared" si="3"/>
        <v/>
      </c>
      <c r="Q58" s="55" t="str">
        <f>IF(R58&lt;&gt;"",IFERROR(_xlfn.IFNA(IF(OR(VLOOKUP(R58,[1]control_de_carga!$A:$I,9,0)="HABILITADO_RUTEO",VLOOKUP(R58,[1]control_de_carga!$A:$I,9,0)="COORDINADO"),"☑️","🗑️"),IF(VLOOKUP(T58,[1]control_de_carga!$A:$I,9,0)="HABILITADO_RUTEO","☑️","🗑️")),"⚠️"),"")</f>
        <v/>
      </c>
      <c r="R58" s="59"/>
      <c r="S58" s="18" t="str">
        <f>IF(R58&lt;&gt;"",_xlfn.IFNA(IF(SEARCH(R58,VLOOKUP(R58,[1]control_de_carga!$C:$C,1,0)),"OK",""),IF(SEARCH(T58,VLOOKUP(T58,[1]control_de_carga!$C:$C,1,0)),"OK","")),"")</f>
        <v/>
      </c>
      <c r="T58" s="35" t="str">
        <f t="shared" si="4"/>
        <v/>
      </c>
      <c r="U58" s="56" t="str">
        <f>IF(V58&lt;&gt;"",IFERROR(_xlfn.IFNA(IF(OR(VLOOKUP(V58,[1]control_de_carga!$A:$I,9,0)="HABILITADO_RUTEO",VLOOKUP(V58,[1]control_de_carga!$A:$I,9,0)="COORDINADO"),"☑️","🗑️"),IF(VLOOKUP(X58,[1]control_de_carga!$A:$I,9,0)="HABILITADO_RUTEO","☑️","🗑️")),"⚠️"),"")</f>
        <v/>
      </c>
      <c r="V58" s="20"/>
      <c r="W58" s="18" t="str">
        <f>IF(V58&lt;&gt;"",_xlfn.IFNA(IF(SEARCH(V58,VLOOKUP(V58,[1]control_de_carga!$C:$C,1,0)),"OK",""),IF(SEARCH(X58,VLOOKUP(X58,[1]control_de_carga!$C:$C,1,0)),"OK","")),"")</f>
        <v/>
      </c>
      <c r="X58" s="35" t="str">
        <f t="shared" si="5"/>
        <v/>
      </c>
      <c r="Y58" s="22" t="str">
        <f>IFERROR(_xlfn.IFNA(VLOOKUP(B58,[1]control_de_carga!$C:$I,7,0),VLOOKUP(D58,[1]control_de_carga!$C:$I,7,0)),"")</f>
        <v/>
      </c>
      <c r="Z58" s="24" t="str">
        <f>IFERROR(_xlfn.IFNA(VLOOKUP(F58,[1]control_de_carga!$C:$I,7,0),VLOOKUP(H58,[1]control_de_carga!$C:$I,7,0)),"")</f>
        <v/>
      </c>
      <c r="AA58" s="109" t="str">
        <f>IFERROR(_xlfn.IFNA(VLOOKUP(J58,[1]control_de_carga!$C:$I,7,0),VLOOKUP(L58,[1]control_de_carga!$C:$I,7,0)),"")</f>
        <v/>
      </c>
      <c r="AB58" s="10" t="str">
        <f>IFERROR(_xlfn.IFNA(VLOOKUP(N58,[1]control_de_carga!$C:$I,7,0),VLOOKUP(P58,[1]control_de_carga!$C:$I,7,0)),"")</f>
        <v/>
      </c>
      <c r="AC58" s="11" t="str">
        <f>IFERROR(_xlfn.IFNA(VLOOKUP(R58,[1]control_de_carga!$C:$I,7,0),VLOOKUP(T58,[1]control_de_carga!$C:$I,7,0)),"")</f>
        <v/>
      </c>
      <c r="AD58" s="19" t="str">
        <f>IFERROR(_xlfn.IFNA(VLOOKUP(V58,[1]control_de_carga!$C:$I,7,0),VLOOKUP(X58,[1]control_de_carga!$C:$I,7,0)),"")</f>
        <v/>
      </c>
    </row>
    <row r="59" spans="1:30" ht="15.75" thickBot="1" x14ac:dyDescent="0.3">
      <c r="A59" s="41" t="str">
        <f>IF(B59&lt;&gt;"",IFERROR(_xlfn.IFNA(IF(OR(VLOOKUP(B59,[1]control_de_carga!$A:$I,9,0)="HABILITADO_RUTEO",VLOOKUP(B59,[1]control_de_carga!$A:$I,9,0)="COORDINADO"),"☑️","🗑️"),IF(VLOOKUP(D59,[1]control_de_carga!$A:$I,9,0)="HABILITADO_RUTEO","☑️","🗑️")),"⚠️"),"")</f>
        <v/>
      </c>
      <c r="B59" s="59"/>
      <c r="C59" s="2" t="str">
        <f>IF(B59&lt;&gt;"",_xlfn.IFNA(IF(SEARCH(B59,VLOOKUP(B59,[1]control_de_carga!$C:$C,1,0)),"OK",""),IF(SEARCH(D59,VLOOKUP(D59,[1]control_de_carga!$C:$C,1,0)),"OK","")),"")</f>
        <v/>
      </c>
      <c r="D59" s="33" t="str">
        <f t="shared" si="0"/>
        <v/>
      </c>
      <c r="E59" s="16" t="str">
        <f>IF(F59&lt;&gt;"",IFERROR(_xlfn.IFNA(IF(OR(VLOOKUP(F59,[1]control_de_carga!$A:$I,9,0)="HABILITADO_RUTEO",VLOOKUP(F59,[1]control_de_carga!$A:$I,9,0)="COORDINADO"),"☑️","🗑️"),IF(VLOOKUP(H59,[1]control_de_carga!$A:$I,9,0)="HABILITADO_RUTEO","☑️","🗑️")),"⚠️"),"")</f>
        <v/>
      </c>
      <c r="F59" s="59"/>
      <c r="G59" s="2" t="str">
        <f>IF(F59&lt;&gt;"",_xlfn.IFNA(IF(SEARCH(F59,VLOOKUP(F59,[1]control_de_carga!$C:$C,1,0)),"OK",""),IF(SEARCH(H59,VLOOKUP(H59,[1]control_de_carga!$C:$C,1,0)),"OK","")),"")</f>
        <v/>
      </c>
      <c r="H59" s="33" t="str">
        <f t="shared" si="1"/>
        <v/>
      </c>
      <c r="I59" s="53" t="str">
        <f>IF(J59&lt;&gt;"",IFERROR(_xlfn.IFNA(IF(OR(VLOOKUP(J59,[1]control_de_carga!$A:$I,9,0)="HABILITADO_RUTEO",VLOOKUP(J59,[1]control_de_carga!$A:$I,9,0)="COORDINADO"),"☑️","🗑️"),IF(VLOOKUP(L59,[1]control_de_carga!$A:$I,9,0)="HABILITADO_RUTEO","☑️","🗑️")),"⚠️"),"")</f>
        <v/>
      </c>
      <c r="J59" s="59"/>
      <c r="K59" s="1" t="str">
        <f>IF(J59&lt;&gt;"",_xlfn.IFNA(IF(SEARCH(J59,VLOOKUP(J59,[1]control_de_carga!$C:$C,1,0)),"OK",""),IF(SEARCH(L59,VLOOKUP(L59,[1]control_de_carga!$C:$C,1,0)),"OK","")),"")</f>
        <v/>
      </c>
      <c r="L59" s="33" t="str">
        <f t="shared" si="2"/>
        <v/>
      </c>
      <c r="M59" s="54" t="str">
        <f>IF(N59&lt;&gt;"",IFERROR(_xlfn.IFNA(IF(OR(VLOOKUP(N59,[1]control_de_carga!$A:$I,9,0)="HABILITADO_RUTEO",VLOOKUP(N59,[1]control_de_carga!$A:$I,9,0)="COORDINADO"),"☑️","🗑️"),IF(VLOOKUP(P59,[1]control_de_carga!$A:$I,9,0)="HABILITADO_RUTEO","☑️","🗑️")),"⚠️"),"")</f>
        <v/>
      </c>
      <c r="N59" s="20"/>
      <c r="O59" s="1" t="str">
        <f>IF(N59&lt;&gt;"",_xlfn.IFNA(IF(SEARCH(N59,VLOOKUP(N59,[1]control_de_carga!$C:$C,1,0)),"OK",""),IF(SEARCH(P59,VLOOKUP(P59,[1]control_de_carga!$C:$C,1,0)),"OK","")),"")</f>
        <v/>
      </c>
      <c r="P59" s="33" t="str">
        <f t="shared" si="3"/>
        <v/>
      </c>
      <c r="Q59" s="55" t="str">
        <f>IF(R59&lt;&gt;"",IFERROR(_xlfn.IFNA(IF(OR(VLOOKUP(R59,[1]control_de_carga!$A:$I,9,0)="HABILITADO_RUTEO",VLOOKUP(R59,[1]control_de_carga!$A:$I,9,0)="COORDINADO"),"☑️","🗑️"),IF(VLOOKUP(T59,[1]control_de_carga!$A:$I,9,0)="HABILITADO_RUTEO","☑️","🗑️")),"⚠️"),"")</f>
        <v/>
      </c>
      <c r="R59" s="59"/>
      <c r="S59" s="18" t="str">
        <f>IF(R59&lt;&gt;"",_xlfn.IFNA(IF(SEARCH(R59,VLOOKUP(R59,[1]control_de_carga!$C:$C,1,0)),"OK",""),IF(SEARCH(T59,VLOOKUP(T59,[1]control_de_carga!$C:$C,1,0)),"OK","")),"")</f>
        <v/>
      </c>
      <c r="T59" s="35" t="str">
        <f t="shared" si="4"/>
        <v/>
      </c>
      <c r="U59" s="56" t="str">
        <f>IF(V59&lt;&gt;"",IFERROR(_xlfn.IFNA(IF(OR(VLOOKUP(V59,[1]control_de_carga!$A:$I,9,0)="HABILITADO_RUTEO",VLOOKUP(V59,[1]control_de_carga!$A:$I,9,0)="COORDINADO"),"☑️","🗑️"),IF(VLOOKUP(X59,[1]control_de_carga!$A:$I,9,0)="HABILITADO_RUTEO","☑️","🗑️")),"⚠️"),"")</f>
        <v/>
      </c>
      <c r="V59" s="20"/>
      <c r="W59" s="18" t="str">
        <f>IF(V59&lt;&gt;"",_xlfn.IFNA(IF(SEARCH(V59,VLOOKUP(V59,[1]control_de_carga!$C:$C,1,0)),"OK",""),IF(SEARCH(X59,VLOOKUP(X59,[1]control_de_carga!$C:$C,1,0)),"OK","")),"")</f>
        <v/>
      </c>
      <c r="X59" s="35" t="str">
        <f t="shared" si="5"/>
        <v/>
      </c>
      <c r="Y59" s="22" t="str">
        <f>IFERROR(_xlfn.IFNA(VLOOKUP(B59,[1]control_de_carga!$C:$I,7,0),VLOOKUP(D59,[1]control_de_carga!$C:$I,7,0)),"")</f>
        <v/>
      </c>
      <c r="Z59" s="24" t="str">
        <f>IFERROR(_xlfn.IFNA(VLOOKUP(F59,[1]control_de_carga!$C:$I,7,0),VLOOKUP(H59,[1]control_de_carga!$C:$I,7,0)),"")</f>
        <v/>
      </c>
      <c r="AA59" s="109" t="str">
        <f>IFERROR(_xlfn.IFNA(VLOOKUP(J59,[1]control_de_carga!$C:$I,7,0),VLOOKUP(L59,[1]control_de_carga!$C:$I,7,0)),"")</f>
        <v/>
      </c>
      <c r="AB59" s="10" t="str">
        <f>IFERROR(_xlfn.IFNA(VLOOKUP(N59,[1]control_de_carga!$C:$I,7,0),VLOOKUP(P59,[1]control_de_carga!$C:$I,7,0)),"")</f>
        <v/>
      </c>
      <c r="AC59" s="11" t="str">
        <f>IFERROR(_xlfn.IFNA(VLOOKUP(R59,[1]control_de_carga!$C:$I,7,0),VLOOKUP(T59,[1]control_de_carga!$C:$I,7,0)),"")</f>
        <v/>
      </c>
      <c r="AD59" s="19" t="str">
        <f>IFERROR(_xlfn.IFNA(VLOOKUP(V59,[1]control_de_carga!$C:$I,7,0),VLOOKUP(X59,[1]control_de_carga!$C:$I,7,0)),"")</f>
        <v/>
      </c>
    </row>
    <row r="60" spans="1:30" ht="15.75" thickBot="1" x14ac:dyDescent="0.3">
      <c r="A60" s="41" t="str">
        <f>IF(B60&lt;&gt;"",IFERROR(_xlfn.IFNA(IF(OR(VLOOKUP(B60,[1]control_de_carga!$A:$I,9,0)="HABILITADO_RUTEO",VLOOKUP(B60,[1]control_de_carga!$A:$I,9,0)="COORDINADO"),"☑️","🗑️"),IF(VLOOKUP(D60,[1]control_de_carga!$A:$I,9,0)="HABILITADO_RUTEO","☑️","🗑️")),"⚠️"),"")</f>
        <v/>
      </c>
      <c r="B60" s="59"/>
      <c r="C60" s="2" t="str">
        <f>IF(B60&lt;&gt;"",_xlfn.IFNA(IF(SEARCH(B60,VLOOKUP(B60,[1]control_de_carga!$C:$C,1,0)),"OK",""),IF(SEARCH(D60,VLOOKUP(D60,[1]control_de_carga!$C:$C,1,0)),"OK","")),"")</f>
        <v/>
      </c>
      <c r="D60" s="33" t="str">
        <f t="shared" si="0"/>
        <v/>
      </c>
      <c r="E60" s="16" t="str">
        <f>IF(F60&lt;&gt;"",IFERROR(_xlfn.IFNA(IF(OR(VLOOKUP(F60,[1]control_de_carga!$A:$I,9,0)="HABILITADO_RUTEO",VLOOKUP(F60,[1]control_de_carga!$A:$I,9,0)="COORDINADO"),"☑️","🗑️"),IF(VLOOKUP(H60,[1]control_de_carga!$A:$I,9,0)="HABILITADO_RUTEO","☑️","🗑️")),"⚠️"),"")</f>
        <v/>
      </c>
      <c r="F60" s="59"/>
      <c r="G60" s="2" t="str">
        <f>IF(F60&lt;&gt;"",_xlfn.IFNA(IF(SEARCH(F60,VLOOKUP(F60,[1]control_de_carga!$C:$C,1,0)),"OK",""),IF(SEARCH(H60,VLOOKUP(H60,[1]control_de_carga!$C:$C,1,0)),"OK","")),"")</f>
        <v/>
      </c>
      <c r="H60" s="33" t="str">
        <f t="shared" si="1"/>
        <v/>
      </c>
      <c r="I60" s="53" t="str">
        <f>IF(J60&lt;&gt;"",IFERROR(_xlfn.IFNA(IF(OR(VLOOKUP(J60,[1]control_de_carga!$A:$I,9,0)="HABILITADO_RUTEO",VLOOKUP(J60,[1]control_de_carga!$A:$I,9,0)="COORDINADO"),"☑️","🗑️"),IF(VLOOKUP(L60,[1]control_de_carga!$A:$I,9,0)="HABILITADO_RUTEO","☑️","🗑️")),"⚠️"),"")</f>
        <v/>
      </c>
      <c r="J60" s="59"/>
      <c r="K60" s="1" t="str">
        <f>IF(J60&lt;&gt;"",_xlfn.IFNA(IF(SEARCH(J60,VLOOKUP(J60,[1]control_de_carga!$C:$C,1,0)),"OK",""),IF(SEARCH(L60,VLOOKUP(L60,[1]control_de_carga!$C:$C,1,0)),"OK","")),"")</f>
        <v/>
      </c>
      <c r="L60" s="33" t="str">
        <f t="shared" si="2"/>
        <v/>
      </c>
      <c r="M60" s="54" t="str">
        <f>IF(N60&lt;&gt;"",IFERROR(_xlfn.IFNA(IF(OR(VLOOKUP(N60,[1]control_de_carga!$A:$I,9,0)="HABILITADO_RUTEO",VLOOKUP(N60,[1]control_de_carga!$A:$I,9,0)="COORDINADO"),"☑️","🗑️"),IF(VLOOKUP(P60,[1]control_de_carga!$A:$I,9,0)="HABILITADO_RUTEO","☑️","🗑️")),"⚠️"),"")</f>
        <v/>
      </c>
      <c r="N60" s="20"/>
      <c r="O60" s="1" t="str">
        <f>IF(N60&lt;&gt;"",_xlfn.IFNA(IF(SEARCH(N60,VLOOKUP(N60,[1]control_de_carga!$C:$C,1,0)),"OK",""),IF(SEARCH(P60,VLOOKUP(P60,[1]control_de_carga!$C:$C,1,0)),"OK","")),"")</f>
        <v/>
      </c>
      <c r="P60" s="33" t="str">
        <f t="shared" si="3"/>
        <v/>
      </c>
      <c r="Q60" s="55" t="str">
        <f>IF(R60&lt;&gt;"",IFERROR(_xlfn.IFNA(IF(OR(VLOOKUP(R60,[1]control_de_carga!$A:$I,9,0)="HABILITADO_RUTEO",VLOOKUP(R60,[1]control_de_carga!$A:$I,9,0)="COORDINADO"),"☑️","🗑️"),IF(VLOOKUP(T60,[1]control_de_carga!$A:$I,9,0)="HABILITADO_RUTEO","☑️","🗑️")),"⚠️"),"")</f>
        <v/>
      </c>
      <c r="R60" s="59"/>
      <c r="S60" s="18" t="str">
        <f>IF(R60&lt;&gt;"",_xlfn.IFNA(IF(SEARCH(R60,VLOOKUP(R60,[1]control_de_carga!$C:$C,1,0)),"OK",""),IF(SEARCH(T60,VLOOKUP(T60,[1]control_de_carga!$C:$C,1,0)),"OK","")),"")</f>
        <v/>
      </c>
      <c r="T60" s="35" t="str">
        <f t="shared" si="4"/>
        <v/>
      </c>
      <c r="U60" s="56" t="str">
        <f>IF(V60&lt;&gt;"",IFERROR(_xlfn.IFNA(IF(OR(VLOOKUP(V60,[1]control_de_carga!$A:$I,9,0)="HABILITADO_RUTEO",VLOOKUP(V60,[1]control_de_carga!$A:$I,9,0)="COORDINADO"),"☑️","🗑️"),IF(VLOOKUP(X60,[1]control_de_carga!$A:$I,9,0)="HABILITADO_RUTEO","☑️","🗑️")),"⚠️"),"")</f>
        <v/>
      </c>
      <c r="V60" s="20"/>
      <c r="W60" s="18" t="str">
        <f>IF(V60&lt;&gt;"",_xlfn.IFNA(IF(SEARCH(V60,VLOOKUP(V60,[1]control_de_carga!$C:$C,1,0)),"OK",""),IF(SEARCH(X60,VLOOKUP(X60,[1]control_de_carga!$C:$C,1,0)),"OK","")),"")</f>
        <v/>
      </c>
      <c r="X60" s="35" t="str">
        <f t="shared" si="5"/>
        <v/>
      </c>
      <c r="Y60" s="22" t="str">
        <f>IFERROR(_xlfn.IFNA(VLOOKUP(B60,[1]control_de_carga!$C:$I,7,0),VLOOKUP(D60,[1]control_de_carga!$C:$I,7,0)),"")</f>
        <v/>
      </c>
      <c r="Z60" s="24" t="str">
        <f>IFERROR(_xlfn.IFNA(VLOOKUP(F60,[1]control_de_carga!$C:$I,7,0),VLOOKUP(H60,[1]control_de_carga!$C:$I,7,0)),"")</f>
        <v/>
      </c>
      <c r="AA60" s="109" t="str">
        <f>IFERROR(_xlfn.IFNA(VLOOKUP(J60,[1]control_de_carga!$C:$I,7,0),VLOOKUP(L60,[1]control_de_carga!$C:$I,7,0)),"")</f>
        <v/>
      </c>
      <c r="AB60" s="10" t="str">
        <f>IFERROR(_xlfn.IFNA(VLOOKUP(N60,[1]control_de_carga!$C:$I,7,0),VLOOKUP(P60,[1]control_de_carga!$C:$I,7,0)),"")</f>
        <v/>
      </c>
      <c r="AC60" s="11" t="str">
        <f>IFERROR(_xlfn.IFNA(VLOOKUP(R60,[1]control_de_carga!$C:$I,7,0),VLOOKUP(T60,[1]control_de_carga!$C:$I,7,0)),"")</f>
        <v/>
      </c>
      <c r="AD60" s="19" t="str">
        <f>IFERROR(_xlfn.IFNA(VLOOKUP(V60,[1]control_de_carga!$C:$I,7,0),VLOOKUP(X60,[1]control_de_carga!$C:$I,7,0)),"")</f>
        <v/>
      </c>
    </row>
    <row r="61" spans="1:30" ht="15.75" thickBot="1" x14ac:dyDescent="0.3">
      <c r="A61" s="41" t="str">
        <f>IF(B61&lt;&gt;"",IFERROR(_xlfn.IFNA(IF(OR(VLOOKUP(B61,[1]control_de_carga!$A:$I,9,0)="HABILITADO_RUTEO",VLOOKUP(B61,[1]control_de_carga!$A:$I,9,0)="COORDINADO"),"☑️","🗑️"),IF(VLOOKUP(D61,[1]control_de_carga!$A:$I,9,0)="HABILITADO_RUTEO","☑️","🗑️")),"⚠️"),"")</f>
        <v/>
      </c>
      <c r="B61" s="59"/>
      <c r="C61" s="2" t="str">
        <f>IF(B61&lt;&gt;"",_xlfn.IFNA(IF(SEARCH(B61,VLOOKUP(B61,[1]control_de_carga!$C:$C,1,0)),"OK",""),IF(SEARCH(D61,VLOOKUP(D61,[1]control_de_carga!$C:$C,1,0)),"OK","")),"")</f>
        <v/>
      </c>
      <c r="D61" s="33" t="str">
        <f t="shared" si="0"/>
        <v/>
      </c>
      <c r="E61" s="16" t="str">
        <f>IF(F61&lt;&gt;"",IFERROR(_xlfn.IFNA(IF(OR(VLOOKUP(F61,[1]control_de_carga!$A:$I,9,0)="HABILITADO_RUTEO",VLOOKUP(F61,[1]control_de_carga!$A:$I,9,0)="COORDINADO"),"☑️","🗑️"),IF(VLOOKUP(H61,[1]control_de_carga!$A:$I,9,0)="HABILITADO_RUTEO","☑️","🗑️")),"⚠️"),"")</f>
        <v/>
      </c>
      <c r="F61" s="59"/>
      <c r="G61" s="2" t="str">
        <f>IF(F61&lt;&gt;"",_xlfn.IFNA(IF(SEARCH(F61,VLOOKUP(F61,[1]control_de_carga!$C:$C,1,0)),"OK",""),IF(SEARCH(H61,VLOOKUP(H61,[1]control_de_carga!$C:$C,1,0)),"OK","")),"")</f>
        <v/>
      </c>
      <c r="H61" s="33" t="str">
        <f t="shared" si="1"/>
        <v/>
      </c>
      <c r="I61" s="53" t="str">
        <f>IF(J61&lt;&gt;"",IFERROR(_xlfn.IFNA(IF(OR(VLOOKUP(J61,[1]control_de_carga!$A:$I,9,0)="HABILITADO_RUTEO",VLOOKUP(J61,[1]control_de_carga!$A:$I,9,0)="COORDINADO"),"☑️","🗑️"),IF(VLOOKUP(L61,[1]control_de_carga!$A:$I,9,0)="HABILITADO_RUTEO","☑️","🗑️")),"⚠️"),"")</f>
        <v/>
      </c>
      <c r="J61" s="59"/>
      <c r="K61" s="1" t="str">
        <f>IF(J61&lt;&gt;"",_xlfn.IFNA(IF(SEARCH(J61,VLOOKUP(J61,[1]control_de_carga!$C:$C,1,0)),"OK",""),IF(SEARCH(L61,VLOOKUP(L61,[1]control_de_carga!$C:$C,1,0)),"OK","")),"")</f>
        <v/>
      </c>
      <c r="L61" s="33" t="str">
        <f t="shared" si="2"/>
        <v/>
      </c>
      <c r="M61" s="54" t="str">
        <f>IF(N61&lt;&gt;"",IFERROR(_xlfn.IFNA(IF(OR(VLOOKUP(N61,[1]control_de_carga!$A:$I,9,0)="HABILITADO_RUTEO",VLOOKUP(N61,[1]control_de_carga!$A:$I,9,0)="COORDINADO"),"☑️","🗑️"),IF(VLOOKUP(P61,[1]control_de_carga!$A:$I,9,0)="HABILITADO_RUTEO","☑️","🗑️")),"⚠️"),"")</f>
        <v/>
      </c>
      <c r="N61" s="20"/>
      <c r="O61" s="1" t="str">
        <f>IF(N61&lt;&gt;"",_xlfn.IFNA(IF(SEARCH(N61,VLOOKUP(N61,[1]control_de_carga!$C:$C,1,0)),"OK",""),IF(SEARCH(P61,VLOOKUP(P61,[1]control_de_carga!$C:$C,1,0)),"OK","")),"")</f>
        <v/>
      </c>
      <c r="P61" s="33" t="str">
        <f t="shared" si="3"/>
        <v/>
      </c>
      <c r="Q61" s="55" t="str">
        <f>IF(R61&lt;&gt;"",IFERROR(_xlfn.IFNA(IF(OR(VLOOKUP(R61,[1]control_de_carga!$A:$I,9,0)="HABILITADO_RUTEO",VLOOKUP(R61,[1]control_de_carga!$A:$I,9,0)="COORDINADO"),"☑️","🗑️"),IF(VLOOKUP(T61,[1]control_de_carga!$A:$I,9,0)="HABILITADO_RUTEO","☑️","🗑️")),"⚠️"),"")</f>
        <v/>
      </c>
      <c r="R61" s="59"/>
      <c r="S61" s="18" t="str">
        <f>IF(R61&lt;&gt;"",_xlfn.IFNA(IF(SEARCH(R61,VLOOKUP(R61,[1]control_de_carga!$C:$C,1,0)),"OK",""),IF(SEARCH(T61,VLOOKUP(T61,[1]control_de_carga!$C:$C,1,0)),"OK","")),"")</f>
        <v/>
      </c>
      <c r="T61" s="35" t="str">
        <f t="shared" si="4"/>
        <v/>
      </c>
      <c r="U61" s="56" t="str">
        <f>IF(V61&lt;&gt;"",IFERROR(_xlfn.IFNA(IF(OR(VLOOKUP(V61,[1]control_de_carga!$A:$I,9,0)="HABILITADO_RUTEO",VLOOKUP(V61,[1]control_de_carga!$A:$I,9,0)="COORDINADO"),"☑️","🗑️"),IF(VLOOKUP(X61,[1]control_de_carga!$A:$I,9,0)="HABILITADO_RUTEO","☑️","🗑️")),"⚠️"),"")</f>
        <v/>
      </c>
      <c r="V61" s="20"/>
      <c r="W61" s="18" t="str">
        <f>IF(V61&lt;&gt;"",_xlfn.IFNA(IF(SEARCH(V61,VLOOKUP(V61,[1]control_de_carga!$C:$C,1,0)),"OK",""),IF(SEARCH(X61,VLOOKUP(X61,[1]control_de_carga!$C:$C,1,0)),"OK","")),"")</f>
        <v/>
      </c>
      <c r="X61" s="35" t="str">
        <f t="shared" si="5"/>
        <v/>
      </c>
      <c r="Y61" s="22" t="str">
        <f>IFERROR(_xlfn.IFNA(VLOOKUP(B61,[1]control_de_carga!$C:$I,7,0),VLOOKUP(D61,[1]control_de_carga!$C:$I,7,0)),"")</f>
        <v/>
      </c>
      <c r="Z61" s="24" t="str">
        <f>IFERROR(_xlfn.IFNA(VLOOKUP(F61,[1]control_de_carga!$C:$I,7,0),VLOOKUP(H61,[1]control_de_carga!$C:$I,7,0)),"")</f>
        <v/>
      </c>
      <c r="AA61" s="109" t="str">
        <f>IFERROR(_xlfn.IFNA(VLOOKUP(J61,[1]control_de_carga!$C:$I,7,0),VLOOKUP(L61,[1]control_de_carga!$C:$I,7,0)),"")</f>
        <v/>
      </c>
      <c r="AB61" s="10" t="str">
        <f>IFERROR(_xlfn.IFNA(VLOOKUP(N61,[1]control_de_carga!$C:$I,7,0),VLOOKUP(P61,[1]control_de_carga!$C:$I,7,0)),"")</f>
        <v/>
      </c>
      <c r="AC61" s="11" t="str">
        <f>IFERROR(_xlfn.IFNA(VLOOKUP(R61,[1]control_de_carga!$C:$I,7,0),VLOOKUP(T61,[1]control_de_carga!$C:$I,7,0)),"")</f>
        <v/>
      </c>
      <c r="AD61" s="19" t="str">
        <f>IFERROR(_xlfn.IFNA(VLOOKUP(V61,[1]control_de_carga!$C:$I,7,0),VLOOKUP(X61,[1]control_de_carga!$C:$I,7,0)),"")</f>
        <v/>
      </c>
    </row>
    <row r="62" spans="1:30" ht="15.75" thickBot="1" x14ac:dyDescent="0.3">
      <c r="A62" s="41" t="str">
        <f>IF(B62&lt;&gt;"",IFERROR(_xlfn.IFNA(IF(OR(VLOOKUP(B62,[1]control_de_carga!$A:$I,9,0)="HABILITADO_RUTEO",VLOOKUP(B62,[1]control_de_carga!$A:$I,9,0)="COORDINADO"),"☑️","🗑️"),IF(VLOOKUP(D62,[1]control_de_carga!$A:$I,9,0)="HABILITADO_RUTEO","☑️","🗑️")),"⚠️"),"")</f>
        <v/>
      </c>
      <c r="B62" s="59"/>
      <c r="C62" s="2" t="str">
        <f>IF(B62&lt;&gt;"",_xlfn.IFNA(IF(SEARCH(B62,VLOOKUP(B62,[1]control_de_carga!$C:$C,1,0)),"OK",""),IF(SEARCH(D62,VLOOKUP(D62,[1]control_de_carga!$C:$C,1,0)),"OK","")),"")</f>
        <v/>
      </c>
      <c r="D62" s="33" t="str">
        <f t="shared" si="0"/>
        <v/>
      </c>
      <c r="E62" s="16" t="str">
        <f>IF(F62&lt;&gt;"",IFERROR(_xlfn.IFNA(IF(OR(VLOOKUP(F62,[1]control_de_carga!$A:$I,9,0)="HABILITADO_RUTEO",VLOOKUP(F62,[1]control_de_carga!$A:$I,9,0)="COORDINADO"),"☑️","🗑️"),IF(VLOOKUP(H62,[1]control_de_carga!$A:$I,9,0)="HABILITADO_RUTEO","☑️","🗑️")),"⚠️"),"")</f>
        <v/>
      </c>
      <c r="F62" s="59"/>
      <c r="G62" s="2" t="str">
        <f>IF(F62&lt;&gt;"",_xlfn.IFNA(IF(SEARCH(F62,VLOOKUP(F62,[1]control_de_carga!$C:$C,1,0)),"OK",""),IF(SEARCH(H62,VLOOKUP(H62,[1]control_de_carga!$C:$C,1,0)),"OK","")),"")</f>
        <v/>
      </c>
      <c r="H62" s="33" t="str">
        <f t="shared" si="1"/>
        <v/>
      </c>
      <c r="I62" s="53" t="str">
        <f>IF(J62&lt;&gt;"",IFERROR(_xlfn.IFNA(IF(OR(VLOOKUP(J62,[1]control_de_carga!$A:$I,9,0)="HABILITADO_RUTEO",VLOOKUP(J62,[1]control_de_carga!$A:$I,9,0)="COORDINADO"),"☑️","🗑️"),IF(VLOOKUP(L62,[1]control_de_carga!$A:$I,9,0)="HABILITADO_RUTEO","☑️","🗑️")),"⚠️"),"")</f>
        <v/>
      </c>
      <c r="J62" s="59"/>
      <c r="K62" s="1" t="str">
        <f>IF(J62&lt;&gt;"",_xlfn.IFNA(IF(SEARCH(J62,VLOOKUP(J62,[1]control_de_carga!$C:$C,1,0)),"OK",""),IF(SEARCH(L62,VLOOKUP(L62,[1]control_de_carga!$C:$C,1,0)),"OK","")),"")</f>
        <v/>
      </c>
      <c r="L62" s="33" t="str">
        <f t="shared" si="2"/>
        <v/>
      </c>
      <c r="M62" s="54" t="str">
        <f>IF(N62&lt;&gt;"",IFERROR(_xlfn.IFNA(IF(OR(VLOOKUP(N62,[1]control_de_carga!$A:$I,9,0)="HABILITADO_RUTEO",VLOOKUP(N62,[1]control_de_carga!$A:$I,9,0)="COORDINADO"),"☑️","🗑️"),IF(VLOOKUP(P62,[1]control_de_carga!$A:$I,9,0)="HABILITADO_RUTEO","☑️","🗑️")),"⚠️"),"")</f>
        <v/>
      </c>
      <c r="N62" s="20"/>
      <c r="O62" s="1" t="str">
        <f>IF(N62&lt;&gt;"",_xlfn.IFNA(IF(SEARCH(N62,VLOOKUP(N62,[1]control_de_carga!$C:$C,1,0)),"OK",""),IF(SEARCH(P62,VLOOKUP(P62,[1]control_de_carga!$C:$C,1,0)),"OK","")),"")</f>
        <v/>
      </c>
      <c r="P62" s="33" t="str">
        <f t="shared" si="3"/>
        <v/>
      </c>
      <c r="Q62" s="55" t="str">
        <f>IF(R62&lt;&gt;"",IFERROR(_xlfn.IFNA(IF(OR(VLOOKUP(R62,[1]control_de_carga!$A:$I,9,0)="HABILITADO_RUTEO",VLOOKUP(R62,[1]control_de_carga!$A:$I,9,0)="COORDINADO"),"☑️","🗑️"),IF(VLOOKUP(T62,[1]control_de_carga!$A:$I,9,0)="HABILITADO_RUTEO","☑️","🗑️")),"⚠️"),"")</f>
        <v/>
      </c>
      <c r="R62" s="59"/>
      <c r="S62" s="18" t="str">
        <f>IF(R62&lt;&gt;"",_xlfn.IFNA(IF(SEARCH(R62,VLOOKUP(R62,[1]control_de_carga!$C:$C,1,0)),"OK",""),IF(SEARCH(T62,VLOOKUP(T62,[1]control_de_carga!$C:$C,1,0)),"OK","")),"")</f>
        <v/>
      </c>
      <c r="T62" s="35" t="str">
        <f t="shared" si="4"/>
        <v/>
      </c>
      <c r="U62" s="56" t="str">
        <f>IF(V62&lt;&gt;"",IFERROR(_xlfn.IFNA(IF(OR(VLOOKUP(V62,[1]control_de_carga!$A:$I,9,0)="HABILITADO_RUTEO",VLOOKUP(V62,[1]control_de_carga!$A:$I,9,0)="COORDINADO"),"☑️","🗑️"),IF(VLOOKUP(X62,[1]control_de_carga!$A:$I,9,0)="HABILITADO_RUTEO","☑️","🗑️")),"⚠️"),"")</f>
        <v/>
      </c>
      <c r="V62" s="20"/>
      <c r="W62" s="18" t="str">
        <f>IF(V62&lt;&gt;"",_xlfn.IFNA(IF(SEARCH(V62,VLOOKUP(V62,[1]control_de_carga!$C:$C,1,0)),"OK",""),IF(SEARCH(X62,VLOOKUP(X62,[1]control_de_carga!$C:$C,1,0)),"OK","")),"")</f>
        <v/>
      </c>
      <c r="X62" s="35" t="str">
        <f t="shared" si="5"/>
        <v/>
      </c>
      <c r="Y62" s="22" t="str">
        <f>IFERROR(_xlfn.IFNA(VLOOKUP(B62,[1]control_de_carga!$C:$I,7,0),VLOOKUP(D62,[1]control_de_carga!$C:$I,7,0)),"")</f>
        <v/>
      </c>
      <c r="Z62" s="24" t="str">
        <f>IFERROR(_xlfn.IFNA(VLOOKUP(F62,[1]control_de_carga!$C:$I,7,0),VLOOKUP(H62,[1]control_de_carga!$C:$I,7,0)),"")</f>
        <v/>
      </c>
      <c r="AA62" s="109" t="str">
        <f>IFERROR(_xlfn.IFNA(VLOOKUP(J62,[1]control_de_carga!$C:$I,7,0),VLOOKUP(L62,[1]control_de_carga!$C:$I,7,0)),"")</f>
        <v/>
      </c>
      <c r="AB62" s="10" t="str">
        <f>IFERROR(_xlfn.IFNA(VLOOKUP(N62,[1]control_de_carga!$C:$I,7,0),VLOOKUP(P62,[1]control_de_carga!$C:$I,7,0)),"")</f>
        <v/>
      </c>
      <c r="AC62" s="11" t="str">
        <f>IFERROR(_xlfn.IFNA(VLOOKUP(R62,[1]control_de_carga!$C:$I,7,0),VLOOKUP(T62,[1]control_de_carga!$C:$I,7,0)),"")</f>
        <v/>
      </c>
      <c r="AD62" s="19" t="str">
        <f>IFERROR(_xlfn.IFNA(VLOOKUP(V62,[1]control_de_carga!$C:$I,7,0),VLOOKUP(X62,[1]control_de_carga!$C:$I,7,0)),"")</f>
        <v/>
      </c>
    </row>
    <row r="63" spans="1:30" ht="15.75" thickBot="1" x14ac:dyDescent="0.3">
      <c r="A63" s="41" t="str">
        <f>IF(B63&lt;&gt;"",IFERROR(_xlfn.IFNA(IF(OR(VLOOKUP(B63,[1]control_de_carga!$A:$I,9,0)="HABILITADO_RUTEO",VLOOKUP(B63,[1]control_de_carga!$A:$I,9,0)="COORDINADO"),"☑️","🗑️"),IF(VLOOKUP(D63,[1]control_de_carga!$A:$I,9,0)="HABILITADO_RUTEO","☑️","🗑️")),"⚠️"),"")</f>
        <v/>
      </c>
      <c r="B63" s="59"/>
      <c r="C63" s="2" t="str">
        <f>IF(B63&lt;&gt;"",_xlfn.IFNA(IF(SEARCH(B63,VLOOKUP(B63,[1]control_de_carga!$C:$C,1,0)),"OK",""),IF(SEARCH(D63,VLOOKUP(D63,[1]control_de_carga!$C:$C,1,0)),"OK","")),"")</f>
        <v/>
      </c>
      <c r="D63" s="33" t="str">
        <f t="shared" si="0"/>
        <v/>
      </c>
      <c r="E63" s="16" t="str">
        <f>IF(F63&lt;&gt;"",IFERROR(_xlfn.IFNA(IF(OR(VLOOKUP(F63,[1]control_de_carga!$A:$I,9,0)="HABILITADO_RUTEO",VLOOKUP(F63,[1]control_de_carga!$A:$I,9,0)="COORDINADO"),"☑️","🗑️"),IF(VLOOKUP(H63,[1]control_de_carga!$A:$I,9,0)="HABILITADO_RUTEO","☑️","🗑️")),"⚠️"),"")</f>
        <v/>
      </c>
      <c r="F63" s="59"/>
      <c r="G63" s="2" t="str">
        <f>IF(F63&lt;&gt;"",_xlfn.IFNA(IF(SEARCH(F63,VLOOKUP(F63,[1]control_de_carga!$C:$C,1,0)),"OK",""),IF(SEARCH(H63,VLOOKUP(H63,[1]control_de_carga!$C:$C,1,0)),"OK","")),"")</f>
        <v/>
      </c>
      <c r="H63" s="33" t="str">
        <f t="shared" si="1"/>
        <v/>
      </c>
      <c r="I63" s="53" t="str">
        <f>IF(J63&lt;&gt;"",IFERROR(_xlfn.IFNA(IF(OR(VLOOKUP(J63,[1]control_de_carga!$A:$I,9,0)="HABILITADO_RUTEO",VLOOKUP(J63,[1]control_de_carga!$A:$I,9,0)="COORDINADO"),"☑️","🗑️"),IF(VLOOKUP(L63,[1]control_de_carga!$A:$I,9,0)="HABILITADO_RUTEO","☑️","🗑️")),"⚠️"),"")</f>
        <v/>
      </c>
      <c r="J63" s="59"/>
      <c r="K63" s="1" t="str">
        <f>IF(J63&lt;&gt;"",_xlfn.IFNA(IF(SEARCH(J63,VLOOKUP(J63,[1]control_de_carga!$C:$C,1,0)),"OK",""),IF(SEARCH(L63,VLOOKUP(L63,[1]control_de_carga!$C:$C,1,0)),"OK","")),"")</f>
        <v/>
      </c>
      <c r="L63" s="33" t="str">
        <f t="shared" si="2"/>
        <v/>
      </c>
      <c r="M63" s="54" t="str">
        <f>IF(N63&lt;&gt;"",IFERROR(_xlfn.IFNA(IF(OR(VLOOKUP(N63,[1]control_de_carga!$A:$I,9,0)="HABILITADO_RUTEO",VLOOKUP(N63,[1]control_de_carga!$A:$I,9,0)="COORDINADO"),"☑️","🗑️"),IF(VLOOKUP(P63,[1]control_de_carga!$A:$I,9,0)="HABILITADO_RUTEO","☑️","🗑️")),"⚠️"),"")</f>
        <v/>
      </c>
      <c r="N63" s="20"/>
      <c r="O63" s="1" t="str">
        <f>IF(N63&lt;&gt;"",_xlfn.IFNA(IF(SEARCH(N63,VLOOKUP(N63,[1]control_de_carga!$C:$C,1,0)),"OK",""),IF(SEARCH(P63,VLOOKUP(P63,[1]control_de_carga!$C:$C,1,0)),"OK","")),"")</f>
        <v/>
      </c>
      <c r="P63" s="33" t="str">
        <f t="shared" si="3"/>
        <v/>
      </c>
      <c r="Q63" s="55" t="str">
        <f>IF(R63&lt;&gt;"",IFERROR(_xlfn.IFNA(IF(OR(VLOOKUP(R63,[1]control_de_carga!$A:$I,9,0)="HABILITADO_RUTEO",VLOOKUP(R63,[1]control_de_carga!$A:$I,9,0)="COORDINADO"),"☑️","🗑️"),IF(VLOOKUP(T63,[1]control_de_carga!$A:$I,9,0)="HABILITADO_RUTEO","☑️","🗑️")),"⚠️"),"")</f>
        <v/>
      </c>
      <c r="R63" s="59"/>
      <c r="S63" s="18" t="str">
        <f>IF(R63&lt;&gt;"",_xlfn.IFNA(IF(SEARCH(R63,VLOOKUP(R63,[1]control_de_carga!$C:$C,1,0)),"OK",""),IF(SEARCH(T63,VLOOKUP(T63,[1]control_de_carga!$C:$C,1,0)),"OK","")),"")</f>
        <v/>
      </c>
      <c r="T63" s="35" t="str">
        <f t="shared" si="4"/>
        <v/>
      </c>
      <c r="U63" s="56" t="str">
        <f>IF(V63&lt;&gt;"",IFERROR(_xlfn.IFNA(IF(OR(VLOOKUP(V63,[1]control_de_carga!$A:$I,9,0)="HABILITADO_RUTEO",VLOOKUP(V63,[1]control_de_carga!$A:$I,9,0)="COORDINADO"),"☑️","🗑️"),IF(VLOOKUP(X63,[1]control_de_carga!$A:$I,9,0)="HABILITADO_RUTEO","☑️","🗑️")),"⚠️"),"")</f>
        <v/>
      </c>
      <c r="V63" s="20"/>
      <c r="W63" s="18" t="str">
        <f>IF(V63&lt;&gt;"",_xlfn.IFNA(IF(SEARCH(V63,VLOOKUP(V63,[1]control_de_carga!$C:$C,1,0)),"OK",""),IF(SEARCH(X63,VLOOKUP(X63,[1]control_de_carga!$C:$C,1,0)),"OK","")),"")</f>
        <v/>
      </c>
      <c r="X63" s="35" t="str">
        <f t="shared" si="5"/>
        <v/>
      </c>
      <c r="Y63" s="22" t="str">
        <f>IFERROR(_xlfn.IFNA(VLOOKUP(B63,[1]control_de_carga!$C:$I,7,0),VLOOKUP(D63,[1]control_de_carga!$C:$I,7,0)),"")</f>
        <v/>
      </c>
      <c r="Z63" s="24" t="str">
        <f>IFERROR(_xlfn.IFNA(VLOOKUP(F63,[1]control_de_carga!$C:$I,7,0),VLOOKUP(H63,[1]control_de_carga!$C:$I,7,0)),"")</f>
        <v/>
      </c>
      <c r="AA63" s="109" t="str">
        <f>IFERROR(_xlfn.IFNA(VLOOKUP(J63,[1]control_de_carga!$C:$I,7,0),VLOOKUP(L63,[1]control_de_carga!$C:$I,7,0)),"")</f>
        <v/>
      </c>
      <c r="AB63" s="10" t="str">
        <f>IFERROR(_xlfn.IFNA(VLOOKUP(N63,[1]control_de_carga!$C:$I,7,0),VLOOKUP(P63,[1]control_de_carga!$C:$I,7,0)),"")</f>
        <v/>
      </c>
      <c r="AC63" s="11" t="str">
        <f>IFERROR(_xlfn.IFNA(VLOOKUP(R63,[1]control_de_carga!$C:$I,7,0),VLOOKUP(T63,[1]control_de_carga!$C:$I,7,0)),"")</f>
        <v/>
      </c>
      <c r="AD63" s="19" t="str">
        <f>IFERROR(_xlfn.IFNA(VLOOKUP(V63,[1]control_de_carga!$C:$I,7,0),VLOOKUP(X63,[1]control_de_carga!$C:$I,7,0)),"")</f>
        <v/>
      </c>
    </row>
    <row r="64" spans="1:30" ht="15.75" thickBot="1" x14ac:dyDescent="0.3">
      <c r="A64" s="41" t="str">
        <f>IF(B64&lt;&gt;"",IFERROR(_xlfn.IFNA(IF(OR(VLOOKUP(B64,[1]control_de_carga!$A:$I,9,0)="HABILITADO_RUTEO",VLOOKUP(B64,[1]control_de_carga!$A:$I,9,0)="COORDINADO"),"☑️","🗑️"),IF(VLOOKUP(D64,[1]control_de_carga!$A:$I,9,0)="HABILITADO_RUTEO","☑️","🗑️")),"⚠️"),"")</f>
        <v/>
      </c>
      <c r="B64" s="59"/>
      <c r="C64" s="2" t="str">
        <f>IF(B64&lt;&gt;"",_xlfn.IFNA(IF(SEARCH(B64,VLOOKUP(B64,[1]control_de_carga!$C:$C,1,0)),"OK",""),IF(SEARCH(D64,VLOOKUP(D64,[1]control_de_carga!$C:$C,1,0)),"OK","")),"")</f>
        <v/>
      </c>
      <c r="D64" s="33" t="str">
        <f t="shared" si="0"/>
        <v/>
      </c>
      <c r="E64" s="16" t="str">
        <f>IF(F64&lt;&gt;"",IFERROR(_xlfn.IFNA(IF(OR(VLOOKUP(F64,[1]control_de_carga!$A:$I,9,0)="HABILITADO_RUTEO",VLOOKUP(F64,[1]control_de_carga!$A:$I,9,0)="COORDINADO"),"☑️","🗑️"),IF(VLOOKUP(H64,[1]control_de_carga!$A:$I,9,0)="HABILITADO_RUTEO","☑️","🗑️")),"⚠️"),"")</f>
        <v/>
      </c>
      <c r="F64" s="59"/>
      <c r="G64" s="2" t="str">
        <f>IF(F64&lt;&gt;"",_xlfn.IFNA(IF(SEARCH(F64,VLOOKUP(F64,[1]control_de_carga!$C:$C,1,0)),"OK",""),IF(SEARCH(H64,VLOOKUP(H64,[1]control_de_carga!$C:$C,1,0)),"OK","")),"")</f>
        <v/>
      </c>
      <c r="H64" s="33" t="str">
        <f t="shared" si="1"/>
        <v/>
      </c>
      <c r="I64" s="53" t="str">
        <f>IF(J64&lt;&gt;"",IFERROR(_xlfn.IFNA(IF(OR(VLOOKUP(J64,[1]control_de_carga!$A:$I,9,0)="HABILITADO_RUTEO",VLOOKUP(J64,[1]control_de_carga!$A:$I,9,0)="COORDINADO"),"☑️","🗑️"),IF(VLOOKUP(L64,[1]control_de_carga!$A:$I,9,0)="HABILITADO_RUTEO","☑️","🗑️")),"⚠️"),"")</f>
        <v/>
      </c>
      <c r="J64" s="59"/>
      <c r="K64" s="1" t="str">
        <f>IF(J64&lt;&gt;"",_xlfn.IFNA(IF(SEARCH(J64,VLOOKUP(J64,[1]control_de_carga!$C:$C,1,0)),"OK",""),IF(SEARCH(L64,VLOOKUP(L64,[1]control_de_carga!$C:$C,1,0)),"OK","")),"")</f>
        <v/>
      </c>
      <c r="L64" s="33" t="str">
        <f t="shared" si="2"/>
        <v/>
      </c>
      <c r="M64" s="54" t="str">
        <f>IF(N64&lt;&gt;"",IFERROR(_xlfn.IFNA(IF(OR(VLOOKUP(N64,[1]control_de_carga!$A:$I,9,0)="HABILITADO_RUTEO",VLOOKUP(N64,[1]control_de_carga!$A:$I,9,0)="COORDINADO"),"☑️","🗑️"),IF(VLOOKUP(P64,[1]control_de_carga!$A:$I,9,0)="HABILITADO_RUTEO","☑️","🗑️")),"⚠️"),"")</f>
        <v/>
      </c>
      <c r="N64" s="20"/>
      <c r="O64" s="1" t="str">
        <f>IF(N64&lt;&gt;"",_xlfn.IFNA(IF(SEARCH(N64,VLOOKUP(N64,[1]control_de_carga!$C:$C,1,0)),"OK",""),IF(SEARCH(P64,VLOOKUP(P64,[1]control_de_carga!$C:$C,1,0)),"OK","")),"")</f>
        <v/>
      </c>
      <c r="P64" s="33" t="str">
        <f t="shared" si="3"/>
        <v/>
      </c>
      <c r="Q64" s="55" t="str">
        <f>IF(R64&lt;&gt;"",IFERROR(_xlfn.IFNA(IF(OR(VLOOKUP(R64,[1]control_de_carga!$A:$I,9,0)="HABILITADO_RUTEO",VLOOKUP(R64,[1]control_de_carga!$A:$I,9,0)="COORDINADO"),"☑️","🗑️"),IF(VLOOKUP(T64,[1]control_de_carga!$A:$I,9,0)="HABILITADO_RUTEO","☑️","🗑️")),"⚠️"),"")</f>
        <v/>
      </c>
      <c r="R64" s="59"/>
      <c r="S64" s="18" t="str">
        <f>IF(R64&lt;&gt;"",_xlfn.IFNA(IF(SEARCH(R64,VLOOKUP(R64,[1]control_de_carga!$C:$C,1,0)),"OK",""),IF(SEARCH(T64,VLOOKUP(T64,[1]control_de_carga!$C:$C,1,0)),"OK","")),"")</f>
        <v/>
      </c>
      <c r="T64" s="35" t="str">
        <f t="shared" si="4"/>
        <v/>
      </c>
      <c r="U64" s="56" t="str">
        <f>IF(V64&lt;&gt;"",IFERROR(_xlfn.IFNA(IF(OR(VLOOKUP(V64,[1]control_de_carga!$A:$I,9,0)="HABILITADO_RUTEO",VLOOKUP(V64,[1]control_de_carga!$A:$I,9,0)="COORDINADO"),"☑️","🗑️"),IF(VLOOKUP(X64,[1]control_de_carga!$A:$I,9,0)="HABILITADO_RUTEO","☑️","🗑️")),"⚠️"),"")</f>
        <v/>
      </c>
      <c r="V64" s="20"/>
      <c r="W64" s="18" t="str">
        <f>IF(V64&lt;&gt;"",_xlfn.IFNA(IF(SEARCH(V64,VLOOKUP(V64,[1]control_de_carga!$C:$C,1,0)),"OK",""),IF(SEARCH(X64,VLOOKUP(X64,[1]control_de_carga!$C:$C,1,0)),"OK","")),"")</f>
        <v/>
      </c>
      <c r="X64" s="35" t="str">
        <f t="shared" si="5"/>
        <v/>
      </c>
      <c r="Y64" s="22" t="str">
        <f>IFERROR(_xlfn.IFNA(VLOOKUP(B64,[1]control_de_carga!$C:$I,7,0),VLOOKUP(D64,[1]control_de_carga!$C:$I,7,0)),"")</f>
        <v/>
      </c>
      <c r="Z64" s="24" t="str">
        <f>IFERROR(_xlfn.IFNA(VLOOKUP(F64,[1]control_de_carga!$C:$I,7,0),VLOOKUP(H64,[1]control_de_carga!$C:$I,7,0)),"")</f>
        <v/>
      </c>
      <c r="AA64" s="109" t="str">
        <f>IFERROR(_xlfn.IFNA(VLOOKUP(J64,[1]control_de_carga!$C:$I,7,0),VLOOKUP(L64,[1]control_de_carga!$C:$I,7,0)),"")</f>
        <v/>
      </c>
      <c r="AB64" s="10" t="str">
        <f>IFERROR(_xlfn.IFNA(VLOOKUP(N64,[1]control_de_carga!$C:$I,7,0),VLOOKUP(P64,[1]control_de_carga!$C:$I,7,0)),"")</f>
        <v/>
      </c>
      <c r="AC64" s="11" t="str">
        <f>IFERROR(_xlfn.IFNA(VLOOKUP(R64,[1]control_de_carga!$C:$I,7,0),VLOOKUP(T64,[1]control_de_carga!$C:$I,7,0)),"")</f>
        <v/>
      </c>
      <c r="AD64" s="19" t="str">
        <f>IFERROR(_xlfn.IFNA(VLOOKUP(V64,[1]control_de_carga!$C:$I,7,0),VLOOKUP(X64,[1]control_de_carga!$C:$I,7,0)),"")</f>
        <v/>
      </c>
    </row>
    <row r="65" spans="1:30" ht="15.75" thickBot="1" x14ac:dyDescent="0.3">
      <c r="A65" s="41" t="str">
        <f>IF(B65&lt;&gt;"",IFERROR(_xlfn.IFNA(IF(OR(VLOOKUP(B65,[1]control_de_carga!$A:$I,9,0)="HABILITADO_RUTEO",VLOOKUP(B65,[1]control_de_carga!$A:$I,9,0)="COORDINADO"),"☑️","🗑️"),IF(VLOOKUP(D65,[1]control_de_carga!$A:$I,9,0)="HABILITADO_RUTEO","☑️","🗑️")),"⚠️"),"")</f>
        <v/>
      </c>
      <c r="B65" s="59"/>
      <c r="C65" s="2" t="str">
        <f>IF(B65&lt;&gt;"",_xlfn.IFNA(IF(SEARCH(B65,VLOOKUP(B65,[1]control_de_carga!$C:$C,1,0)),"OK",""),IF(SEARCH(D65,VLOOKUP(D65,[1]control_de_carga!$C:$C,1,0)),"OK","")),"")</f>
        <v/>
      </c>
      <c r="D65" s="33" t="str">
        <f t="shared" si="0"/>
        <v/>
      </c>
      <c r="E65" s="16" t="str">
        <f>IF(F65&lt;&gt;"",IFERROR(_xlfn.IFNA(IF(OR(VLOOKUP(F65,[1]control_de_carga!$A:$I,9,0)="HABILITADO_RUTEO",VLOOKUP(F65,[1]control_de_carga!$A:$I,9,0)="COORDINADO"),"☑️","🗑️"),IF(VLOOKUP(H65,[1]control_de_carga!$A:$I,9,0)="HABILITADO_RUTEO","☑️","🗑️")),"⚠️"),"")</f>
        <v/>
      </c>
      <c r="F65" s="59"/>
      <c r="G65" s="2" t="str">
        <f>IF(F65&lt;&gt;"",_xlfn.IFNA(IF(SEARCH(F65,VLOOKUP(F65,[1]control_de_carga!$C:$C,1,0)),"OK",""),IF(SEARCH(H65,VLOOKUP(H65,[1]control_de_carga!$C:$C,1,0)),"OK","")),"")</f>
        <v/>
      </c>
      <c r="H65" s="33" t="str">
        <f t="shared" si="1"/>
        <v/>
      </c>
      <c r="I65" s="53" t="str">
        <f>IF(J65&lt;&gt;"",IFERROR(_xlfn.IFNA(IF(OR(VLOOKUP(J65,[1]control_de_carga!$A:$I,9,0)="HABILITADO_RUTEO",VLOOKUP(J65,[1]control_de_carga!$A:$I,9,0)="COORDINADO"),"☑️","🗑️"),IF(VLOOKUP(L65,[1]control_de_carga!$A:$I,9,0)="HABILITADO_RUTEO","☑️","🗑️")),"⚠️"),"")</f>
        <v/>
      </c>
      <c r="J65" s="59"/>
      <c r="K65" s="1" t="str">
        <f>IF(J65&lt;&gt;"",_xlfn.IFNA(IF(SEARCH(J65,VLOOKUP(J65,[1]control_de_carga!$C:$C,1,0)),"OK",""),IF(SEARCH(L65,VLOOKUP(L65,[1]control_de_carga!$C:$C,1,0)),"OK","")),"")</f>
        <v/>
      </c>
      <c r="L65" s="33" t="str">
        <f t="shared" si="2"/>
        <v/>
      </c>
      <c r="M65" s="54" t="str">
        <f>IF(N65&lt;&gt;"",IFERROR(_xlfn.IFNA(IF(OR(VLOOKUP(N65,[1]control_de_carga!$A:$I,9,0)="HABILITADO_RUTEO",VLOOKUP(N65,[1]control_de_carga!$A:$I,9,0)="COORDINADO"),"☑️","🗑️"),IF(VLOOKUP(P65,[1]control_de_carga!$A:$I,9,0)="HABILITADO_RUTEO","☑️","🗑️")),"⚠️"),"")</f>
        <v/>
      </c>
      <c r="N65" s="20"/>
      <c r="O65" s="1" t="str">
        <f>IF(N65&lt;&gt;"",_xlfn.IFNA(IF(SEARCH(N65,VLOOKUP(N65,[1]control_de_carga!$C:$C,1,0)),"OK",""),IF(SEARCH(P65,VLOOKUP(P65,[1]control_de_carga!$C:$C,1,0)),"OK","")),"")</f>
        <v/>
      </c>
      <c r="P65" s="33" t="str">
        <f t="shared" si="3"/>
        <v/>
      </c>
      <c r="Q65" s="55" t="str">
        <f>IF(R65&lt;&gt;"",IFERROR(_xlfn.IFNA(IF(OR(VLOOKUP(R65,[1]control_de_carga!$A:$I,9,0)="HABILITADO_RUTEO",VLOOKUP(R65,[1]control_de_carga!$A:$I,9,0)="COORDINADO"),"☑️","🗑️"),IF(VLOOKUP(T65,[1]control_de_carga!$A:$I,9,0)="HABILITADO_RUTEO","☑️","🗑️")),"⚠️"),"")</f>
        <v/>
      </c>
      <c r="R65" s="59"/>
      <c r="S65" s="18" t="str">
        <f>IF(R65&lt;&gt;"",_xlfn.IFNA(IF(SEARCH(R65,VLOOKUP(R65,[1]control_de_carga!$C:$C,1,0)),"OK",""),IF(SEARCH(T65,VLOOKUP(T65,[1]control_de_carga!$C:$C,1,0)),"OK","")),"")</f>
        <v/>
      </c>
      <c r="T65" s="35" t="str">
        <f t="shared" si="4"/>
        <v/>
      </c>
      <c r="U65" s="56" t="str">
        <f>IF(V65&lt;&gt;"",IFERROR(_xlfn.IFNA(IF(OR(VLOOKUP(V65,[1]control_de_carga!$A:$I,9,0)="HABILITADO_RUTEO",VLOOKUP(V65,[1]control_de_carga!$A:$I,9,0)="COORDINADO"),"☑️","🗑️"),IF(VLOOKUP(X65,[1]control_de_carga!$A:$I,9,0)="HABILITADO_RUTEO","☑️","🗑️")),"⚠️"),"")</f>
        <v/>
      </c>
      <c r="V65" s="20"/>
      <c r="W65" s="18" t="str">
        <f>IF(V65&lt;&gt;"",_xlfn.IFNA(IF(SEARCH(V65,VLOOKUP(V65,[1]control_de_carga!$C:$C,1,0)),"OK",""),IF(SEARCH(X65,VLOOKUP(X65,[1]control_de_carga!$C:$C,1,0)),"OK","")),"")</f>
        <v/>
      </c>
      <c r="X65" s="35" t="str">
        <f t="shared" si="5"/>
        <v/>
      </c>
      <c r="Y65" s="22" t="str">
        <f>IFERROR(_xlfn.IFNA(VLOOKUP(B65,[1]control_de_carga!$C:$I,7,0),VLOOKUP(D65,[1]control_de_carga!$C:$I,7,0)),"")</f>
        <v/>
      </c>
      <c r="Z65" s="24" t="str">
        <f>IFERROR(_xlfn.IFNA(VLOOKUP(F65,[1]control_de_carga!$C:$I,7,0),VLOOKUP(H65,[1]control_de_carga!$C:$I,7,0)),"")</f>
        <v/>
      </c>
      <c r="AA65" s="109" t="str">
        <f>IFERROR(_xlfn.IFNA(VLOOKUP(J65,[1]control_de_carga!$C:$I,7,0),VLOOKUP(L65,[1]control_de_carga!$C:$I,7,0)),"")</f>
        <v/>
      </c>
      <c r="AB65" s="10" t="str">
        <f>IFERROR(_xlfn.IFNA(VLOOKUP(N65,[1]control_de_carga!$C:$I,7,0),VLOOKUP(P65,[1]control_de_carga!$C:$I,7,0)),"")</f>
        <v/>
      </c>
      <c r="AC65" s="11" t="str">
        <f>IFERROR(_xlfn.IFNA(VLOOKUP(R65,[1]control_de_carga!$C:$I,7,0),VLOOKUP(T65,[1]control_de_carga!$C:$I,7,0)),"")</f>
        <v/>
      </c>
      <c r="AD65" s="19" t="str">
        <f>IFERROR(_xlfn.IFNA(VLOOKUP(V65,[1]control_de_carga!$C:$I,7,0),VLOOKUP(X65,[1]control_de_carga!$C:$I,7,0)),"")</f>
        <v/>
      </c>
    </row>
    <row r="66" spans="1:30" ht="15.75" thickBot="1" x14ac:dyDescent="0.3">
      <c r="A66" s="41" t="str">
        <f>IF(B66&lt;&gt;"",IFERROR(_xlfn.IFNA(IF(OR(VLOOKUP(B66,[1]control_de_carga!$A:$I,9,0)="HABILITADO_RUTEO",VLOOKUP(B66,[1]control_de_carga!$A:$I,9,0)="COORDINADO"),"☑️","🗑️"),IF(VLOOKUP(D66,[1]control_de_carga!$A:$I,9,0)="HABILITADO_RUTEO","☑️","🗑️")),"⚠️"),"")</f>
        <v/>
      </c>
      <c r="B66" s="59"/>
      <c r="C66" s="2" t="str">
        <f>IF(B66&lt;&gt;"",_xlfn.IFNA(IF(SEARCH(B66,VLOOKUP(B66,[1]control_de_carga!$C:$C,1,0)),"OK",""),IF(SEARCH(D66,VLOOKUP(D66,[1]control_de_carga!$C:$C,1,0)),"OK","")),"")</f>
        <v/>
      </c>
      <c r="D66" s="33" t="str">
        <f t="shared" si="0"/>
        <v/>
      </c>
      <c r="E66" s="16" t="str">
        <f>IF(F66&lt;&gt;"",IFERROR(_xlfn.IFNA(IF(OR(VLOOKUP(F66,[1]control_de_carga!$A:$I,9,0)="HABILITADO_RUTEO",VLOOKUP(F66,[1]control_de_carga!$A:$I,9,0)="COORDINADO"),"☑️","🗑️"),IF(VLOOKUP(H66,[1]control_de_carga!$A:$I,9,0)="HABILITADO_RUTEO","☑️","🗑️")),"⚠️"),"")</f>
        <v/>
      </c>
      <c r="F66" s="59"/>
      <c r="G66" s="2" t="str">
        <f>IF(F66&lt;&gt;"",_xlfn.IFNA(IF(SEARCH(F66,VLOOKUP(F66,[1]control_de_carga!$C:$C,1,0)),"OK",""),IF(SEARCH(H66,VLOOKUP(H66,[1]control_de_carga!$C:$C,1,0)),"OK","")),"")</f>
        <v/>
      </c>
      <c r="H66" s="33" t="str">
        <f t="shared" si="1"/>
        <v/>
      </c>
      <c r="I66" s="53" t="str">
        <f>IF(J66&lt;&gt;"",IFERROR(_xlfn.IFNA(IF(OR(VLOOKUP(J66,[1]control_de_carga!$A:$I,9,0)="HABILITADO_RUTEO",VLOOKUP(J66,[1]control_de_carga!$A:$I,9,0)="COORDINADO"),"☑️","🗑️"),IF(VLOOKUP(L66,[1]control_de_carga!$A:$I,9,0)="HABILITADO_RUTEO","☑️","🗑️")),"⚠️"),"")</f>
        <v/>
      </c>
      <c r="J66" s="59"/>
      <c r="K66" s="1" t="str">
        <f>IF(J66&lt;&gt;"",_xlfn.IFNA(IF(SEARCH(J66,VLOOKUP(J66,[1]control_de_carga!$C:$C,1,0)),"OK",""),IF(SEARCH(L66,VLOOKUP(L66,[1]control_de_carga!$C:$C,1,0)),"OK","")),"")</f>
        <v/>
      </c>
      <c r="L66" s="33" t="str">
        <f t="shared" si="2"/>
        <v/>
      </c>
      <c r="M66" s="54" t="str">
        <f>IF(N66&lt;&gt;"",IFERROR(_xlfn.IFNA(IF(OR(VLOOKUP(N66,[1]control_de_carga!$A:$I,9,0)="HABILITADO_RUTEO",VLOOKUP(N66,[1]control_de_carga!$A:$I,9,0)="COORDINADO"),"☑️","🗑️"),IF(VLOOKUP(P66,[1]control_de_carga!$A:$I,9,0)="HABILITADO_RUTEO","☑️","🗑️")),"⚠️"),"")</f>
        <v/>
      </c>
      <c r="N66" s="20"/>
      <c r="O66" s="1" t="str">
        <f>IF(N66&lt;&gt;"",_xlfn.IFNA(IF(SEARCH(N66,VLOOKUP(N66,[1]control_de_carga!$C:$C,1,0)),"OK",""),IF(SEARCH(P66,VLOOKUP(P66,[1]control_de_carga!$C:$C,1,0)),"OK","")),"")</f>
        <v/>
      </c>
      <c r="P66" s="33" t="str">
        <f t="shared" si="3"/>
        <v/>
      </c>
      <c r="Q66" s="55" t="str">
        <f>IF(R66&lt;&gt;"",IFERROR(_xlfn.IFNA(IF(OR(VLOOKUP(R66,[1]control_de_carga!$A:$I,9,0)="HABILITADO_RUTEO",VLOOKUP(R66,[1]control_de_carga!$A:$I,9,0)="COORDINADO"),"☑️","🗑️"),IF(VLOOKUP(T66,[1]control_de_carga!$A:$I,9,0)="HABILITADO_RUTEO","☑️","🗑️")),"⚠️"),"")</f>
        <v/>
      </c>
      <c r="R66" s="59"/>
      <c r="S66" s="18" t="str">
        <f>IF(R66&lt;&gt;"",_xlfn.IFNA(IF(SEARCH(R66,VLOOKUP(R66,[1]control_de_carga!$C:$C,1,0)),"OK",""),IF(SEARCH(T66,VLOOKUP(T66,[1]control_de_carga!$C:$C,1,0)),"OK","")),"")</f>
        <v/>
      </c>
      <c r="T66" s="35" t="str">
        <f t="shared" si="4"/>
        <v/>
      </c>
      <c r="U66" s="56" t="str">
        <f>IF(V66&lt;&gt;"",IFERROR(_xlfn.IFNA(IF(OR(VLOOKUP(V66,[1]control_de_carga!$A:$I,9,0)="HABILITADO_RUTEO",VLOOKUP(V66,[1]control_de_carga!$A:$I,9,0)="COORDINADO"),"☑️","🗑️"),IF(VLOOKUP(X66,[1]control_de_carga!$A:$I,9,0)="HABILITADO_RUTEO","☑️","🗑️")),"⚠️"),"")</f>
        <v/>
      </c>
      <c r="V66" s="20"/>
      <c r="W66" s="18" t="str">
        <f>IF(V66&lt;&gt;"",_xlfn.IFNA(IF(SEARCH(V66,VLOOKUP(V66,[1]control_de_carga!$C:$C,1,0)),"OK",""),IF(SEARCH(X66,VLOOKUP(X66,[1]control_de_carga!$C:$C,1,0)),"OK","")),"")</f>
        <v/>
      </c>
      <c r="X66" s="35" t="str">
        <f t="shared" si="5"/>
        <v/>
      </c>
      <c r="Y66" s="22" t="str">
        <f>IFERROR(_xlfn.IFNA(VLOOKUP(B66,[1]control_de_carga!$C:$I,7,0),VLOOKUP(D66,[1]control_de_carga!$C:$I,7,0)),"")</f>
        <v/>
      </c>
      <c r="Z66" s="24" t="str">
        <f>IFERROR(_xlfn.IFNA(VLOOKUP(F66,[1]control_de_carga!$C:$I,7,0),VLOOKUP(H66,[1]control_de_carga!$C:$I,7,0)),"")</f>
        <v/>
      </c>
      <c r="AA66" s="109" t="str">
        <f>IFERROR(_xlfn.IFNA(VLOOKUP(J66,[1]control_de_carga!$C:$I,7,0),VLOOKUP(L66,[1]control_de_carga!$C:$I,7,0)),"")</f>
        <v/>
      </c>
      <c r="AB66" s="10" t="str">
        <f>IFERROR(_xlfn.IFNA(VLOOKUP(N66,[1]control_de_carga!$C:$I,7,0),VLOOKUP(P66,[1]control_de_carga!$C:$I,7,0)),"")</f>
        <v/>
      </c>
      <c r="AC66" s="11" t="str">
        <f>IFERROR(_xlfn.IFNA(VLOOKUP(R66,[1]control_de_carga!$C:$I,7,0),VLOOKUP(T66,[1]control_de_carga!$C:$I,7,0)),"")</f>
        <v/>
      </c>
      <c r="AD66" s="19" t="str">
        <f>IFERROR(_xlfn.IFNA(VLOOKUP(V66,[1]control_de_carga!$C:$I,7,0),VLOOKUP(X66,[1]control_de_carga!$C:$I,7,0)),"")</f>
        <v/>
      </c>
    </row>
    <row r="67" spans="1:30" ht="15.75" thickBot="1" x14ac:dyDescent="0.3">
      <c r="A67" s="41" t="str">
        <f>IF(B67&lt;&gt;"",IFERROR(_xlfn.IFNA(IF(OR(VLOOKUP(B67,[1]control_de_carga!$A:$I,9,0)="HABILITADO_RUTEO",VLOOKUP(B67,[1]control_de_carga!$A:$I,9,0)="COORDINADO"),"☑️","🗑️"),IF(VLOOKUP(D67,[1]control_de_carga!$A:$I,9,0)="HABILITADO_RUTEO","☑️","🗑️")),"⚠️"),"")</f>
        <v/>
      </c>
      <c r="B67" s="59"/>
      <c r="C67" s="2" t="str">
        <f>IF(B67&lt;&gt;"",_xlfn.IFNA(IF(SEARCH(B67,VLOOKUP(B67,[1]control_de_carga!$C:$C,1,0)),"OK",""),IF(SEARCH(D67,VLOOKUP(D67,[1]control_de_carga!$C:$C,1,0)),"OK","")),"")</f>
        <v/>
      </c>
      <c r="D67" s="33" t="str">
        <f t="shared" si="0"/>
        <v/>
      </c>
      <c r="E67" s="16" t="str">
        <f>IF(F67&lt;&gt;"",IFERROR(_xlfn.IFNA(IF(OR(VLOOKUP(F67,[1]control_de_carga!$A:$I,9,0)="HABILITADO_RUTEO",VLOOKUP(F67,[1]control_de_carga!$A:$I,9,0)="COORDINADO"),"☑️","🗑️"),IF(VLOOKUP(H67,[1]control_de_carga!$A:$I,9,0)="HABILITADO_RUTEO","☑️","🗑️")),"⚠️"),"")</f>
        <v/>
      </c>
      <c r="F67" s="59"/>
      <c r="G67" s="2" t="str">
        <f>IF(F67&lt;&gt;"",_xlfn.IFNA(IF(SEARCH(F67,VLOOKUP(F67,[1]control_de_carga!$C:$C,1,0)),"OK",""),IF(SEARCH(H67,VLOOKUP(H67,[1]control_de_carga!$C:$C,1,0)),"OK","")),"")</f>
        <v/>
      </c>
      <c r="H67" s="33" t="str">
        <f t="shared" si="1"/>
        <v/>
      </c>
      <c r="I67" s="53" t="str">
        <f>IF(J67&lt;&gt;"",IFERROR(_xlfn.IFNA(IF(OR(VLOOKUP(J67,[1]control_de_carga!$A:$I,9,0)="HABILITADO_RUTEO",VLOOKUP(J67,[1]control_de_carga!$A:$I,9,0)="COORDINADO"),"☑️","🗑️"),IF(VLOOKUP(L67,[1]control_de_carga!$A:$I,9,0)="HABILITADO_RUTEO","☑️","🗑️")),"⚠️"),"")</f>
        <v/>
      </c>
      <c r="J67" s="59"/>
      <c r="K67" s="1" t="str">
        <f>IF(J67&lt;&gt;"",_xlfn.IFNA(IF(SEARCH(J67,VLOOKUP(J67,[1]control_de_carga!$C:$C,1,0)),"OK",""),IF(SEARCH(L67,VLOOKUP(L67,[1]control_de_carga!$C:$C,1,0)),"OK","")),"")</f>
        <v/>
      </c>
      <c r="L67" s="33" t="str">
        <f t="shared" si="2"/>
        <v/>
      </c>
      <c r="M67" s="54" t="str">
        <f>IF(N67&lt;&gt;"",IFERROR(_xlfn.IFNA(IF(OR(VLOOKUP(N67,[1]control_de_carga!$A:$I,9,0)="HABILITADO_RUTEO",VLOOKUP(N67,[1]control_de_carga!$A:$I,9,0)="COORDINADO"),"☑️","🗑️"),IF(VLOOKUP(P67,[1]control_de_carga!$A:$I,9,0)="HABILITADO_RUTEO","☑️","🗑️")),"⚠️"),"")</f>
        <v/>
      </c>
      <c r="N67" s="20"/>
      <c r="O67" s="1" t="str">
        <f>IF(N67&lt;&gt;"",_xlfn.IFNA(IF(SEARCH(N67,VLOOKUP(N67,[1]control_de_carga!$C:$C,1,0)),"OK",""),IF(SEARCH(P67,VLOOKUP(P67,[1]control_de_carga!$C:$C,1,0)),"OK","")),"")</f>
        <v/>
      </c>
      <c r="P67" s="33" t="str">
        <f t="shared" si="3"/>
        <v/>
      </c>
      <c r="Q67" s="55" t="str">
        <f>IF(R67&lt;&gt;"",IFERROR(_xlfn.IFNA(IF(OR(VLOOKUP(R67,[1]control_de_carga!$A:$I,9,0)="HABILITADO_RUTEO",VLOOKUP(R67,[1]control_de_carga!$A:$I,9,0)="COORDINADO"),"☑️","🗑️"),IF(VLOOKUP(T67,[1]control_de_carga!$A:$I,9,0)="HABILITADO_RUTEO","☑️","🗑️")),"⚠️"),"")</f>
        <v/>
      </c>
      <c r="R67" s="59"/>
      <c r="S67" s="18" t="str">
        <f>IF(R67&lt;&gt;"",_xlfn.IFNA(IF(SEARCH(R67,VLOOKUP(R67,[1]control_de_carga!$C:$C,1,0)),"OK",""),IF(SEARCH(T67,VLOOKUP(T67,[1]control_de_carga!$C:$C,1,0)),"OK","")),"")</f>
        <v/>
      </c>
      <c r="T67" s="35" t="str">
        <f t="shared" si="4"/>
        <v/>
      </c>
      <c r="U67" s="56" t="str">
        <f>IF(V67&lt;&gt;"",IFERROR(_xlfn.IFNA(IF(OR(VLOOKUP(V67,[1]control_de_carga!$A:$I,9,0)="HABILITADO_RUTEO",VLOOKUP(V67,[1]control_de_carga!$A:$I,9,0)="COORDINADO"),"☑️","🗑️"),IF(VLOOKUP(X67,[1]control_de_carga!$A:$I,9,0)="HABILITADO_RUTEO","☑️","🗑️")),"⚠️"),"")</f>
        <v/>
      </c>
      <c r="V67" s="20"/>
      <c r="W67" s="18" t="str">
        <f>IF(V67&lt;&gt;"",_xlfn.IFNA(IF(SEARCH(V67,VLOOKUP(V67,[1]control_de_carga!$C:$C,1,0)),"OK",""),IF(SEARCH(X67,VLOOKUP(X67,[1]control_de_carga!$C:$C,1,0)),"OK","")),"")</f>
        <v/>
      </c>
      <c r="X67" s="35" t="str">
        <f t="shared" si="5"/>
        <v/>
      </c>
      <c r="Y67" s="22" t="str">
        <f>IFERROR(_xlfn.IFNA(VLOOKUP(B67,[1]control_de_carga!$C:$I,7,0),VLOOKUP(D67,[1]control_de_carga!$C:$I,7,0)),"")</f>
        <v/>
      </c>
      <c r="Z67" s="24" t="str">
        <f>IFERROR(_xlfn.IFNA(VLOOKUP(F67,[1]control_de_carga!$C:$I,7,0),VLOOKUP(H67,[1]control_de_carga!$C:$I,7,0)),"")</f>
        <v/>
      </c>
      <c r="AA67" s="109" t="str">
        <f>IFERROR(_xlfn.IFNA(VLOOKUP(J67,[1]control_de_carga!$C:$I,7,0),VLOOKUP(L67,[1]control_de_carga!$C:$I,7,0)),"")</f>
        <v/>
      </c>
      <c r="AB67" s="10" t="str">
        <f>IFERROR(_xlfn.IFNA(VLOOKUP(N67,[1]control_de_carga!$C:$I,7,0),VLOOKUP(P67,[1]control_de_carga!$C:$I,7,0)),"")</f>
        <v/>
      </c>
      <c r="AC67" s="11" t="str">
        <f>IFERROR(_xlfn.IFNA(VLOOKUP(R67,[1]control_de_carga!$C:$I,7,0),VLOOKUP(T67,[1]control_de_carga!$C:$I,7,0)),"")</f>
        <v/>
      </c>
      <c r="AD67" s="19" t="str">
        <f>IFERROR(_xlfn.IFNA(VLOOKUP(V67,[1]control_de_carga!$C:$I,7,0),VLOOKUP(X67,[1]control_de_carga!$C:$I,7,0)),"")</f>
        <v/>
      </c>
    </row>
    <row r="68" spans="1:30" ht="15.75" thickBot="1" x14ac:dyDescent="0.3">
      <c r="A68" s="41" t="str">
        <f>IF(B68&lt;&gt;"",IFERROR(_xlfn.IFNA(IF(OR(VLOOKUP(B68,[1]control_de_carga!$A:$I,9,0)="HABILITADO_RUTEO",VLOOKUP(B68,[1]control_de_carga!$A:$I,9,0)="COORDINADO"),"☑️","🗑️"),IF(VLOOKUP(D68,[1]control_de_carga!$A:$I,9,0)="HABILITADO_RUTEO","☑️","🗑️")),"⚠️"),"")</f>
        <v/>
      </c>
      <c r="B68" s="59"/>
      <c r="C68" s="2" t="str">
        <f>IF(B68&lt;&gt;"",_xlfn.IFNA(IF(SEARCH(B68,VLOOKUP(B68,[1]control_de_carga!$C:$C,1,0)),"OK",""),IF(SEARCH(D68,VLOOKUP(D68,[1]control_de_carga!$C:$C,1,0)),"OK","")),"")</f>
        <v/>
      </c>
      <c r="D68" s="33" t="str">
        <f t="shared" si="0"/>
        <v/>
      </c>
      <c r="E68" s="16" t="str">
        <f>IF(F68&lt;&gt;"",IFERROR(_xlfn.IFNA(IF(OR(VLOOKUP(F68,[1]control_de_carga!$A:$I,9,0)="HABILITADO_RUTEO",VLOOKUP(F68,[1]control_de_carga!$A:$I,9,0)="COORDINADO"),"☑️","🗑️"),IF(VLOOKUP(H68,[1]control_de_carga!$A:$I,9,0)="HABILITADO_RUTEO","☑️","🗑️")),"⚠️"),"")</f>
        <v/>
      </c>
      <c r="F68" s="59"/>
      <c r="G68" s="2" t="str">
        <f>IF(F68&lt;&gt;"",_xlfn.IFNA(IF(SEARCH(F68,VLOOKUP(F68,[1]control_de_carga!$C:$C,1,0)),"OK",""),IF(SEARCH(H68,VLOOKUP(H68,[1]control_de_carga!$C:$C,1,0)),"OK","")),"")</f>
        <v/>
      </c>
      <c r="H68" s="33" t="str">
        <f t="shared" si="1"/>
        <v/>
      </c>
      <c r="I68" s="53" t="str">
        <f>IF(J68&lt;&gt;"",IFERROR(_xlfn.IFNA(IF(OR(VLOOKUP(J68,[1]control_de_carga!$A:$I,9,0)="HABILITADO_RUTEO",VLOOKUP(J68,[1]control_de_carga!$A:$I,9,0)="COORDINADO"),"☑️","🗑️"),IF(VLOOKUP(L68,[1]control_de_carga!$A:$I,9,0)="HABILITADO_RUTEO","☑️","🗑️")),"⚠️"),"")</f>
        <v/>
      </c>
      <c r="J68" s="59"/>
      <c r="K68" s="1" t="str">
        <f>IF(J68&lt;&gt;"",_xlfn.IFNA(IF(SEARCH(J68,VLOOKUP(J68,[1]control_de_carga!$C:$C,1,0)),"OK",""),IF(SEARCH(L68,VLOOKUP(L68,[1]control_de_carga!$C:$C,1,0)),"OK","")),"")</f>
        <v/>
      </c>
      <c r="L68" s="33" t="str">
        <f t="shared" si="2"/>
        <v/>
      </c>
      <c r="M68" s="54" t="str">
        <f>IF(N68&lt;&gt;"",IFERROR(_xlfn.IFNA(IF(OR(VLOOKUP(N68,[1]control_de_carga!$A:$I,9,0)="HABILITADO_RUTEO",VLOOKUP(N68,[1]control_de_carga!$A:$I,9,0)="COORDINADO"),"☑️","🗑️"),IF(VLOOKUP(P68,[1]control_de_carga!$A:$I,9,0)="HABILITADO_RUTEO","☑️","🗑️")),"⚠️"),"")</f>
        <v/>
      </c>
      <c r="N68" s="20"/>
      <c r="O68" s="1" t="str">
        <f>IF(N68&lt;&gt;"",_xlfn.IFNA(IF(SEARCH(N68,VLOOKUP(N68,[1]control_de_carga!$C:$C,1,0)),"OK",""),IF(SEARCH(P68,VLOOKUP(P68,[1]control_de_carga!$C:$C,1,0)),"OK","")),"")</f>
        <v/>
      </c>
      <c r="P68" s="33" t="str">
        <f t="shared" si="3"/>
        <v/>
      </c>
      <c r="Q68" s="55" t="str">
        <f>IF(R68&lt;&gt;"",IFERROR(_xlfn.IFNA(IF(OR(VLOOKUP(R68,[1]control_de_carga!$A:$I,9,0)="HABILITADO_RUTEO",VLOOKUP(R68,[1]control_de_carga!$A:$I,9,0)="COORDINADO"),"☑️","🗑️"),IF(VLOOKUP(T68,[1]control_de_carga!$A:$I,9,0)="HABILITADO_RUTEO","☑️","🗑️")),"⚠️"),"")</f>
        <v/>
      </c>
      <c r="R68" s="59"/>
      <c r="S68" s="18" t="str">
        <f>IF(R68&lt;&gt;"",_xlfn.IFNA(IF(SEARCH(R68,VLOOKUP(R68,[1]control_de_carga!$C:$C,1,0)),"OK",""),IF(SEARCH(T68,VLOOKUP(T68,[1]control_de_carga!$C:$C,1,0)),"OK","")),"")</f>
        <v/>
      </c>
      <c r="T68" s="35" t="str">
        <f t="shared" si="4"/>
        <v/>
      </c>
      <c r="U68" s="56" t="str">
        <f>IF(V68&lt;&gt;"",IFERROR(_xlfn.IFNA(IF(OR(VLOOKUP(V68,[1]control_de_carga!$A:$I,9,0)="HABILITADO_RUTEO",VLOOKUP(V68,[1]control_de_carga!$A:$I,9,0)="COORDINADO"),"☑️","🗑️"),IF(VLOOKUP(X68,[1]control_de_carga!$A:$I,9,0)="HABILITADO_RUTEO","☑️","🗑️")),"⚠️"),"")</f>
        <v/>
      </c>
      <c r="V68" s="20"/>
      <c r="W68" s="18" t="str">
        <f>IF(V68&lt;&gt;"",_xlfn.IFNA(IF(SEARCH(V68,VLOOKUP(V68,[1]control_de_carga!$C:$C,1,0)),"OK",""),IF(SEARCH(X68,VLOOKUP(X68,[1]control_de_carga!$C:$C,1,0)),"OK","")),"")</f>
        <v/>
      </c>
      <c r="X68" s="35" t="str">
        <f t="shared" si="5"/>
        <v/>
      </c>
      <c r="Y68" s="22" t="str">
        <f>IFERROR(_xlfn.IFNA(VLOOKUP(B68,[1]control_de_carga!$C:$I,7,0),VLOOKUP(D68,[1]control_de_carga!$C:$I,7,0)),"")</f>
        <v/>
      </c>
      <c r="Z68" s="24" t="str">
        <f>IFERROR(_xlfn.IFNA(VLOOKUP(F68,[1]control_de_carga!$C:$I,7,0),VLOOKUP(H68,[1]control_de_carga!$C:$I,7,0)),"")</f>
        <v/>
      </c>
      <c r="AA68" s="109" t="str">
        <f>IFERROR(_xlfn.IFNA(VLOOKUP(J68,[1]control_de_carga!$C:$I,7,0),VLOOKUP(L68,[1]control_de_carga!$C:$I,7,0)),"")</f>
        <v/>
      </c>
      <c r="AB68" s="10" t="str">
        <f>IFERROR(_xlfn.IFNA(VLOOKUP(N68,[1]control_de_carga!$C:$I,7,0),VLOOKUP(P68,[1]control_de_carga!$C:$I,7,0)),"")</f>
        <v/>
      </c>
      <c r="AC68" s="11" t="str">
        <f>IFERROR(_xlfn.IFNA(VLOOKUP(R68,[1]control_de_carga!$C:$I,7,0),VLOOKUP(T68,[1]control_de_carga!$C:$I,7,0)),"")</f>
        <v/>
      </c>
      <c r="AD68" s="19" t="str">
        <f>IFERROR(_xlfn.IFNA(VLOOKUP(V68,[1]control_de_carga!$C:$I,7,0),VLOOKUP(X68,[1]control_de_carga!$C:$I,7,0)),"")</f>
        <v/>
      </c>
    </row>
    <row r="69" spans="1:30" ht="15.75" thickBot="1" x14ac:dyDescent="0.3">
      <c r="A69" s="41" t="str">
        <f>IF(B69&lt;&gt;"",IFERROR(_xlfn.IFNA(IF(OR(VLOOKUP(B69,[1]control_de_carga!$A:$I,9,0)="HABILITADO_RUTEO",VLOOKUP(B69,[1]control_de_carga!$A:$I,9,0)="COORDINADO"),"☑️","🗑️"),IF(VLOOKUP(D69,[1]control_de_carga!$A:$I,9,0)="HABILITADO_RUTEO","☑️","🗑️")),"⚠️"),"")</f>
        <v/>
      </c>
      <c r="B69" s="59"/>
      <c r="C69" s="2" t="str">
        <f>IF(B69&lt;&gt;"",_xlfn.IFNA(IF(SEARCH(B69,VLOOKUP(B69,[1]control_de_carga!$C:$C,1,0)),"OK",""),IF(SEARCH(D69,VLOOKUP(D69,[1]control_de_carga!$C:$C,1,0)),"OK","")),"")</f>
        <v/>
      </c>
      <c r="D69" s="33" t="str">
        <f t="shared" si="0"/>
        <v/>
      </c>
      <c r="E69" s="16" t="str">
        <f>IF(F69&lt;&gt;"",IFERROR(_xlfn.IFNA(IF(OR(VLOOKUP(F69,[1]control_de_carga!$A:$I,9,0)="HABILITADO_RUTEO",VLOOKUP(F69,[1]control_de_carga!$A:$I,9,0)="COORDINADO"),"☑️","🗑️"),IF(VLOOKUP(H69,[1]control_de_carga!$A:$I,9,0)="HABILITADO_RUTEO","☑️","🗑️")),"⚠️"),"")</f>
        <v/>
      </c>
      <c r="F69" s="59"/>
      <c r="G69" s="2" t="str">
        <f>IF(F69&lt;&gt;"",_xlfn.IFNA(IF(SEARCH(F69,VLOOKUP(F69,[1]control_de_carga!$C:$C,1,0)),"OK",""),IF(SEARCH(H69,VLOOKUP(H69,[1]control_de_carga!$C:$C,1,0)),"OK","")),"")</f>
        <v/>
      </c>
      <c r="H69" s="33" t="str">
        <f t="shared" si="1"/>
        <v/>
      </c>
      <c r="I69" s="53" t="str">
        <f>IF(J69&lt;&gt;"",IFERROR(_xlfn.IFNA(IF(OR(VLOOKUP(J69,[1]control_de_carga!$A:$I,9,0)="HABILITADO_RUTEO",VLOOKUP(J69,[1]control_de_carga!$A:$I,9,0)="COORDINADO"),"☑️","🗑️"),IF(VLOOKUP(L69,[1]control_de_carga!$A:$I,9,0)="HABILITADO_RUTEO","☑️","🗑️")),"⚠️"),"")</f>
        <v/>
      </c>
      <c r="J69" s="59"/>
      <c r="K69" s="1" t="str">
        <f>IF(J69&lt;&gt;"",_xlfn.IFNA(IF(SEARCH(J69,VLOOKUP(J69,[1]control_de_carga!$C:$C,1,0)),"OK",""),IF(SEARCH(L69,VLOOKUP(L69,[1]control_de_carga!$C:$C,1,0)),"OK","")),"")</f>
        <v/>
      </c>
      <c r="L69" s="33" t="str">
        <f t="shared" si="2"/>
        <v/>
      </c>
      <c r="M69" s="54" t="str">
        <f>IF(N69&lt;&gt;"",IFERROR(_xlfn.IFNA(IF(OR(VLOOKUP(N69,[1]control_de_carga!$A:$I,9,0)="HABILITADO_RUTEO",VLOOKUP(N69,[1]control_de_carga!$A:$I,9,0)="COORDINADO"),"☑️","🗑️"),IF(VLOOKUP(P69,[1]control_de_carga!$A:$I,9,0)="HABILITADO_RUTEO","☑️","🗑️")),"⚠️"),"")</f>
        <v/>
      </c>
      <c r="N69" s="20"/>
      <c r="O69" s="1" t="str">
        <f>IF(N69&lt;&gt;"",_xlfn.IFNA(IF(SEARCH(N69,VLOOKUP(N69,[1]control_de_carga!$C:$C,1,0)),"OK",""),IF(SEARCH(P69,VLOOKUP(P69,[1]control_de_carga!$C:$C,1,0)),"OK","")),"")</f>
        <v/>
      </c>
      <c r="P69" s="33" t="str">
        <f t="shared" si="3"/>
        <v/>
      </c>
      <c r="Q69" s="55" t="str">
        <f>IF(R69&lt;&gt;"",IFERROR(_xlfn.IFNA(IF(OR(VLOOKUP(R69,[1]control_de_carga!$A:$I,9,0)="HABILITADO_RUTEO",VLOOKUP(R69,[1]control_de_carga!$A:$I,9,0)="COORDINADO"),"☑️","🗑️"),IF(VLOOKUP(T69,[1]control_de_carga!$A:$I,9,0)="HABILITADO_RUTEO","☑️","🗑️")),"⚠️"),"")</f>
        <v/>
      </c>
      <c r="R69" s="59"/>
      <c r="S69" s="18" t="str">
        <f>IF(R69&lt;&gt;"",_xlfn.IFNA(IF(SEARCH(R69,VLOOKUP(R69,[1]control_de_carga!$C:$C,1,0)),"OK",""),IF(SEARCH(T69,VLOOKUP(T69,[1]control_de_carga!$C:$C,1,0)),"OK","")),"")</f>
        <v/>
      </c>
      <c r="T69" s="35" t="str">
        <f t="shared" si="4"/>
        <v/>
      </c>
      <c r="U69" s="56" t="str">
        <f>IF(V69&lt;&gt;"",IFERROR(_xlfn.IFNA(IF(OR(VLOOKUP(V69,[1]control_de_carga!$A:$I,9,0)="HABILITADO_RUTEO",VLOOKUP(V69,[1]control_de_carga!$A:$I,9,0)="COORDINADO"),"☑️","🗑️"),IF(VLOOKUP(X69,[1]control_de_carga!$A:$I,9,0)="HABILITADO_RUTEO","☑️","🗑️")),"⚠️"),"")</f>
        <v/>
      </c>
      <c r="V69" s="20"/>
      <c r="W69" s="18" t="str">
        <f>IF(V69&lt;&gt;"",_xlfn.IFNA(IF(SEARCH(V69,VLOOKUP(V69,[1]control_de_carga!$C:$C,1,0)),"OK",""),IF(SEARCH(X69,VLOOKUP(X69,[1]control_de_carga!$C:$C,1,0)),"OK","")),"")</f>
        <v/>
      </c>
      <c r="X69" s="35" t="str">
        <f t="shared" si="5"/>
        <v/>
      </c>
      <c r="Y69" s="22" t="str">
        <f>IFERROR(_xlfn.IFNA(VLOOKUP(B69,[1]control_de_carga!$C:$I,7,0),VLOOKUP(D69,[1]control_de_carga!$C:$I,7,0)),"")</f>
        <v/>
      </c>
      <c r="Z69" s="24" t="str">
        <f>IFERROR(_xlfn.IFNA(VLOOKUP(F69,[1]control_de_carga!$C:$I,7,0),VLOOKUP(H69,[1]control_de_carga!$C:$I,7,0)),"")</f>
        <v/>
      </c>
      <c r="AA69" s="109" t="str">
        <f>IFERROR(_xlfn.IFNA(VLOOKUP(J69,[1]control_de_carga!$C:$I,7,0),VLOOKUP(L69,[1]control_de_carga!$C:$I,7,0)),"")</f>
        <v/>
      </c>
      <c r="AB69" s="10" t="str">
        <f>IFERROR(_xlfn.IFNA(VLOOKUP(N69,[1]control_de_carga!$C:$I,7,0),VLOOKUP(P69,[1]control_de_carga!$C:$I,7,0)),"")</f>
        <v/>
      </c>
      <c r="AC69" s="11" t="str">
        <f>IFERROR(_xlfn.IFNA(VLOOKUP(R69,[1]control_de_carga!$C:$I,7,0),VLOOKUP(T69,[1]control_de_carga!$C:$I,7,0)),"")</f>
        <v/>
      </c>
      <c r="AD69" s="19" t="str">
        <f>IFERROR(_xlfn.IFNA(VLOOKUP(V69,[1]control_de_carga!$C:$I,7,0),VLOOKUP(X69,[1]control_de_carga!$C:$I,7,0)),"")</f>
        <v/>
      </c>
    </row>
    <row r="70" spans="1:30" ht="15.75" thickBot="1" x14ac:dyDescent="0.3">
      <c r="A70" s="41" t="str">
        <f>IF(B70&lt;&gt;"",IFERROR(_xlfn.IFNA(IF(OR(VLOOKUP(B70,[1]control_de_carga!$A:$I,9,0)="HABILITADO_RUTEO",VLOOKUP(B70,[1]control_de_carga!$A:$I,9,0)="COORDINADO"),"☑️","🗑️"),IF(VLOOKUP(D70,[1]control_de_carga!$A:$I,9,0)="HABILITADO_RUTEO","☑️","🗑️")),"⚠️"),"")</f>
        <v/>
      </c>
      <c r="B70" s="59"/>
      <c r="C70" s="2" t="str">
        <f>IF(B70&lt;&gt;"",_xlfn.IFNA(IF(SEARCH(B70,VLOOKUP(B70,[1]control_de_carga!$C:$C,1,0)),"OK",""),IF(SEARCH(D70,VLOOKUP(D70,[1]control_de_carga!$C:$C,1,0)),"OK","")),"")</f>
        <v/>
      </c>
      <c r="D70" s="33" t="str">
        <f t="shared" si="0"/>
        <v/>
      </c>
      <c r="E70" s="16" t="str">
        <f>IF(F70&lt;&gt;"",IFERROR(_xlfn.IFNA(IF(OR(VLOOKUP(F70,[1]control_de_carga!$A:$I,9,0)="HABILITADO_RUTEO",VLOOKUP(F70,[1]control_de_carga!$A:$I,9,0)="COORDINADO"),"☑️","🗑️"),IF(VLOOKUP(H70,[1]control_de_carga!$A:$I,9,0)="HABILITADO_RUTEO","☑️","🗑️")),"⚠️"),"")</f>
        <v/>
      </c>
      <c r="F70" s="59"/>
      <c r="G70" s="2" t="str">
        <f>IF(F70&lt;&gt;"",_xlfn.IFNA(IF(SEARCH(F70,VLOOKUP(F70,[1]control_de_carga!$C:$C,1,0)),"OK",""),IF(SEARCH(H70,VLOOKUP(H70,[1]control_de_carga!$C:$C,1,0)),"OK","")),"")</f>
        <v/>
      </c>
      <c r="H70" s="33" t="str">
        <f t="shared" si="1"/>
        <v/>
      </c>
      <c r="I70" s="53" t="str">
        <f>IF(J70&lt;&gt;"",IFERROR(_xlfn.IFNA(IF(OR(VLOOKUP(J70,[1]control_de_carga!$A:$I,9,0)="HABILITADO_RUTEO",VLOOKUP(J70,[1]control_de_carga!$A:$I,9,0)="COORDINADO"),"☑️","🗑️"),IF(VLOOKUP(L70,[1]control_de_carga!$A:$I,9,0)="HABILITADO_RUTEO","☑️","🗑️")),"⚠️"),"")</f>
        <v/>
      </c>
      <c r="J70" s="59"/>
      <c r="K70" s="1" t="str">
        <f>IF(J70&lt;&gt;"",_xlfn.IFNA(IF(SEARCH(J70,VLOOKUP(J70,[1]control_de_carga!$C:$C,1,0)),"OK",""),IF(SEARCH(L70,VLOOKUP(L70,[1]control_de_carga!$C:$C,1,0)),"OK","")),"")</f>
        <v/>
      </c>
      <c r="L70" s="33" t="str">
        <f t="shared" si="2"/>
        <v/>
      </c>
      <c r="M70" s="54" t="str">
        <f>IF(N70&lt;&gt;"",IFERROR(_xlfn.IFNA(IF(OR(VLOOKUP(N70,[1]control_de_carga!$A:$I,9,0)="HABILITADO_RUTEO",VLOOKUP(N70,[1]control_de_carga!$A:$I,9,0)="COORDINADO"),"☑️","🗑️"),IF(VLOOKUP(P70,[1]control_de_carga!$A:$I,9,0)="HABILITADO_RUTEO","☑️","🗑️")),"⚠️"),"")</f>
        <v/>
      </c>
      <c r="N70" s="20"/>
      <c r="O70" s="1" t="str">
        <f>IF(N70&lt;&gt;"",_xlfn.IFNA(IF(SEARCH(N70,VLOOKUP(N70,[1]control_de_carga!$C:$C,1,0)),"OK",""),IF(SEARCH(P70,VLOOKUP(P70,[1]control_de_carga!$C:$C,1,0)),"OK","")),"")</f>
        <v/>
      </c>
      <c r="P70" s="33" t="str">
        <f t="shared" si="3"/>
        <v/>
      </c>
      <c r="Q70" s="55" t="str">
        <f>IF(R70&lt;&gt;"",IFERROR(_xlfn.IFNA(IF(OR(VLOOKUP(R70,[1]control_de_carga!$A:$I,9,0)="HABILITADO_RUTEO",VLOOKUP(R70,[1]control_de_carga!$A:$I,9,0)="COORDINADO"),"☑️","🗑️"),IF(VLOOKUP(T70,[1]control_de_carga!$A:$I,9,0)="HABILITADO_RUTEO","☑️","🗑️")),"⚠️"),"")</f>
        <v/>
      </c>
      <c r="R70" s="59"/>
      <c r="S70" s="18" t="str">
        <f>IF(R70&lt;&gt;"",_xlfn.IFNA(IF(SEARCH(R70,VLOOKUP(R70,[1]control_de_carga!$C:$C,1,0)),"OK",""),IF(SEARCH(T70,VLOOKUP(T70,[1]control_de_carga!$C:$C,1,0)),"OK","")),"")</f>
        <v/>
      </c>
      <c r="T70" s="35" t="str">
        <f t="shared" si="4"/>
        <v/>
      </c>
      <c r="U70" s="56" t="str">
        <f>IF(V70&lt;&gt;"",IFERROR(_xlfn.IFNA(IF(OR(VLOOKUP(V70,[1]control_de_carga!$A:$I,9,0)="HABILITADO_RUTEO",VLOOKUP(V70,[1]control_de_carga!$A:$I,9,0)="COORDINADO"),"☑️","🗑️"),IF(VLOOKUP(X70,[1]control_de_carga!$A:$I,9,0)="HABILITADO_RUTEO","☑️","🗑️")),"⚠️"),"")</f>
        <v/>
      </c>
      <c r="V70" s="20"/>
      <c r="W70" s="18" t="str">
        <f>IF(V70&lt;&gt;"",_xlfn.IFNA(IF(SEARCH(V70,VLOOKUP(V70,[1]control_de_carga!$C:$C,1,0)),"OK",""),IF(SEARCH(X70,VLOOKUP(X70,[1]control_de_carga!$C:$C,1,0)),"OK","")),"")</f>
        <v/>
      </c>
      <c r="X70" s="35" t="str">
        <f t="shared" si="5"/>
        <v/>
      </c>
      <c r="Y70" s="22" t="str">
        <f>IFERROR(_xlfn.IFNA(VLOOKUP(B70,[1]control_de_carga!$C:$I,7,0),VLOOKUP(D70,[1]control_de_carga!$C:$I,7,0)),"")</f>
        <v/>
      </c>
      <c r="Z70" s="24" t="str">
        <f>IFERROR(_xlfn.IFNA(VLOOKUP(F70,[1]control_de_carga!$C:$I,7,0),VLOOKUP(H70,[1]control_de_carga!$C:$I,7,0)),"")</f>
        <v/>
      </c>
      <c r="AA70" s="109" t="str">
        <f>IFERROR(_xlfn.IFNA(VLOOKUP(J70,[1]control_de_carga!$C:$I,7,0),VLOOKUP(L70,[1]control_de_carga!$C:$I,7,0)),"")</f>
        <v/>
      </c>
      <c r="AB70" s="10" t="str">
        <f>IFERROR(_xlfn.IFNA(VLOOKUP(N70,[1]control_de_carga!$C:$I,7,0),VLOOKUP(P70,[1]control_de_carga!$C:$I,7,0)),"")</f>
        <v/>
      </c>
      <c r="AC70" s="11" t="str">
        <f>IFERROR(_xlfn.IFNA(VLOOKUP(R70,[1]control_de_carga!$C:$I,7,0),VLOOKUP(T70,[1]control_de_carga!$C:$I,7,0)),"")</f>
        <v/>
      </c>
      <c r="AD70" s="19" t="str">
        <f>IFERROR(_xlfn.IFNA(VLOOKUP(V70,[1]control_de_carga!$C:$I,7,0),VLOOKUP(X70,[1]control_de_carga!$C:$I,7,0)),"")</f>
        <v/>
      </c>
    </row>
    <row r="71" spans="1:30" ht="15.75" thickBot="1" x14ac:dyDescent="0.3">
      <c r="A71" s="41" t="str">
        <f>IF(B71&lt;&gt;"",IFERROR(_xlfn.IFNA(IF(OR(VLOOKUP(B71,[1]control_de_carga!$A:$I,9,0)="HABILITADO_RUTEO",VLOOKUP(B71,[1]control_de_carga!$A:$I,9,0)="COORDINADO"),"☑️","🗑️"),IF(VLOOKUP(D71,[1]control_de_carga!$A:$I,9,0)="HABILITADO_RUTEO","☑️","🗑️")),"⚠️"),"")</f>
        <v/>
      </c>
      <c r="B71" s="59"/>
      <c r="C71" s="2" t="str">
        <f>IF(B71&lt;&gt;"",_xlfn.IFNA(IF(SEARCH(B71,VLOOKUP(B71,[1]control_de_carga!$C:$C,1,0)),"OK",""),IF(SEARCH(D71,VLOOKUP(D71,[1]control_de_carga!$C:$C,1,0)),"OK","")),"")</f>
        <v/>
      </c>
      <c r="D71" s="33" t="str">
        <f t="shared" si="0"/>
        <v/>
      </c>
      <c r="E71" s="16" t="str">
        <f>IF(F71&lt;&gt;"",IFERROR(_xlfn.IFNA(IF(OR(VLOOKUP(F71,[1]control_de_carga!$A:$I,9,0)="HABILITADO_RUTEO",VLOOKUP(F71,[1]control_de_carga!$A:$I,9,0)="COORDINADO"),"☑️","🗑️"),IF(VLOOKUP(H71,[1]control_de_carga!$A:$I,9,0)="HABILITADO_RUTEO","☑️","🗑️")),"⚠️"),"")</f>
        <v/>
      </c>
      <c r="F71" s="59"/>
      <c r="G71" s="2" t="str">
        <f>IF(F71&lt;&gt;"",_xlfn.IFNA(IF(SEARCH(F71,VLOOKUP(F71,[1]control_de_carga!$C:$C,1,0)),"OK",""),IF(SEARCH(H71,VLOOKUP(H71,[1]control_de_carga!$C:$C,1,0)),"OK","")),"")</f>
        <v/>
      </c>
      <c r="H71" s="33" t="str">
        <f t="shared" si="1"/>
        <v/>
      </c>
      <c r="I71" s="53" t="str">
        <f>IF(J71&lt;&gt;"",IFERROR(_xlfn.IFNA(IF(OR(VLOOKUP(J71,[1]control_de_carga!$A:$I,9,0)="HABILITADO_RUTEO",VLOOKUP(J71,[1]control_de_carga!$A:$I,9,0)="COORDINADO"),"☑️","🗑️"),IF(VLOOKUP(L71,[1]control_de_carga!$A:$I,9,0)="HABILITADO_RUTEO","☑️","🗑️")),"⚠️"),"")</f>
        <v/>
      </c>
      <c r="J71" s="59"/>
      <c r="K71" s="1" t="str">
        <f>IF(J71&lt;&gt;"",_xlfn.IFNA(IF(SEARCH(J71,VLOOKUP(J71,[1]control_de_carga!$C:$C,1,0)),"OK",""),IF(SEARCH(L71,VLOOKUP(L71,[1]control_de_carga!$C:$C,1,0)),"OK","")),"")</f>
        <v/>
      </c>
      <c r="L71" s="33" t="str">
        <f t="shared" si="2"/>
        <v/>
      </c>
      <c r="M71" s="54" t="str">
        <f>IF(N71&lt;&gt;"",IFERROR(_xlfn.IFNA(IF(OR(VLOOKUP(N71,[1]control_de_carga!$A:$I,9,0)="HABILITADO_RUTEO",VLOOKUP(N71,[1]control_de_carga!$A:$I,9,0)="COORDINADO"),"☑️","🗑️"),IF(VLOOKUP(P71,[1]control_de_carga!$A:$I,9,0)="HABILITADO_RUTEO","☑️","🗑️")),"⚠️"),"")</f>
        <v/>
      </c>
      <c r="N71" s="20"/>
      <c r="O71" s="1" t="str">
        <f>IF(N71&lt;&gt;"",_xlfn.IFNA(IF(SEARCH(N71,VLOOKUP(N71,[1]control_de_carga!$C:$C,1,0)),"OK",""),IF(SEARCH(P71,VLOOKUP(P71,[1]control_de_carga!$C:$C,1,0)),"OK","")),"")</f>
        <v/>
      </c>
      <c r="P71" s="33" t="str">
        <f t="shared" si="3"/>
        <v/>
      </c>
      <c r="Q71" s="55" t="str">
        <f>IF(R71&lt;&gt;"",IFERROR(_xlfn.IFNA(IF(OR(VLOOKUP(R71,[1]control_de_carga!$A:$I,9,0)="HABILITADO_RUTEO",VLOOKUP(R71,[1]control_de_carga!$A:$I,9,0)="COORDINADO"),"☑️","🗑️"),IF(VLOOKUP(T71,[1]control_de_carga!$A:$I,9,0)="HABILITADO_RUTEO","☑️","🗑️")),"⚠️"),"")</f>
        <v/>
      </c>
      <c r="R71" s="59"/>
      <c r="S71" s="18" t="str">
        <f>IF(R71&lt;&gt;"",_xlfn.IFNA(IF(SEARCH(R71,VLOOKUP(R71,[1]control_de_carga!$C:$C,1,0)),"OK",""),IF(SEARCH(T71,VLOOKUP(T71,[1]control_de_carga!$C:$C,1,0)),"OK","")),"")</f>
        <v/>
      </c>
      <c r="T71" s="35" t="str">
        <f t="shared" si="4"/>
        <v/>
      </c>
      <c r="U71" s="56" t="str">
        <f>IF(V71&lt;&gt;"",IFERROR(_xlfn.IFNA(IF(OR(VLOOKUP(V71,[1]control_de_carga!$A:$I,9,0)="HABILITADO_RUTEO",VLOOKUP(V71,[1]control_de_carga!$A:$I,9,0)="COORDINADO"),"☑️","🗑️"),IF(VLOOKUP(X71,[1]control_de_carga!$A:$I,9,0)="HABILITADO_RUTEO","☑️","🗑️")),"⚠️"),"")</f>
        <v/>
      </c>
      <c r="V71" s="20"/>
      <c r="W71" s="18" t="str">
        <f>IF(V71&lt;&gt;"",_xlfn.IFNA(IF(SEARCH(V71,VLOOKUP(V71,[1]control_de_carga!$C:$C,1,0)),"OK",""),IF(SEARCH(X71,VLOOKUP(X71,[1]control_de_carga!$C:$C,1,0)),"OK","")),"")</f>
        <v/>
      </c>
      <c r="X71" s="35" t="str">
        <f t="shared" si="5"/>
        <v/>
      </c>
      <c r="Y71" s="22" t="str">
        <f>IFERROR(_xlfn.IFNA(VLOOKUP(B71,[1]control_de_carga!$C:$I,7,0),VLOOKUP(D71,[1]control_de_carga!$C:$I,7,0)),"")</f>
        <v/>
      </c>
      <c r="Z71" s="24" t="str">
        <f>IFERROR(_xlfn.IFNA(VLOOKUP(F71,[1]control_de_carga!$C:$I,7,0),VLOOKUP(H71,[1]control_de_carga!$C:$I,7,0)),"")</f>
        <v/>
      </c>
      <c r="AA71" s="109" t="str">
        <f>IFERROR(_xlfn.IFNA(VLOOKUP(J71,[1]control_de_carga!$C:$I,7,0),VLOOKUP(L71,[1]control_de_carga!$C:$I,7,0)),"")</f>
        <v/>
      </c>
      <c r="AB71" s="10" t="str">
        <f>IFERROR(_xlfn.IFNA(VLOOKUP(N71,[1]control_de_carga!$C:$I,7,0),VLOOKUP(P71,[1]control_de_carga!$C:$I,7,0)),"")</f>
        <v/>
      </c>
      <c r="AC71" s="11" t="str">
        <f>IFERROR(_xlfn.IFNA(VLOOKUP(R71,[1]control_de_carga!$C:$I,7,0),VLOOKUP(T71,[1]control_de_carga!$C:$I,7,0)),"")</f>
        <v/>
      </c>
      <c r="AD71" s="19" t="str">
        <f>IFERROR(_xlfn.IFNA(VLOOKUP(V71,[1]control_de_carga!$C:$I,7,0),VLOOKUP(X71,[1]control_de_carga!$C:$I,7,0)),"")</f>
        <v/>
      </c>
    </row>
    <row r="72" spans="1:30" ht="15.75" thickBot="1" x14ac:dyDescent="0.3">
      <c r="A72" s="41" t="str">
        <f>IF(B72&lt;&gt;"",IFERROR(_xlfn.IFNA(IF(OR(VLOOKUP(B72,[1]control_de_carga!$A:$I,9,0)="HABILITADO_RUTEO",VLOOKUP(B72,[1]control_de_carga!$A:$I,9,0)="COORDINADO"),"☑️","🗑️"),IF(VLOOKUP(D72,[1]control_de_carga!$A:$I,9,0)="HABILITADO_RUTEO","☑️","🗑️")),"⚠️"),"")</f>
        <v/>
      </c>
      <c r="B72" s="59"/>
      <c r="C72" s="2" t="str">
        <f>IF(B72&lt;&gt;"",_xlfn.IFNA(IF(SEARCH(B72,VLOOKUP(B72,[1]control_de_carga!$C:$C,1,0)),"OK",""),IF(SEARCH(D72,VLOOKUP(D72,[1]control_de_carga!$C:$C,1,0)),"OK","")),"")</f>
        <v/>
      </c>
      <c r="D72" s="33" t="str">
        <f t="shared" ref="D72:D76" si="6">IF(B72&lt;&gt;"",_xlfn.CONCAT(LEFT(B72,LEN(B72)-2),RIGHT(B72,1)),"")</f>
        <v/>
      </c>
      <c r="E72" s="16" t="str">
        <f>IF(F72&lt;&gt;"",IFERROR(_xlfn.IFNA(IF(OR(VLOOKUP(F72,[1]control_de_carga!$A:$I,9,0)="HABILITADO_RUTEO",VLOOKUP(F72,[1]control_de_carga!$A:$I,9,0)="COORDINADO"),"☑️","🗑️"),IF(VLOOKUP(H72,[1]control_de_carga!$A:$I,9,0)="HABILITADO_RUTEO","☑️","🗑️")),"⚠️"),"")</f>
        <v/>
      </c>
      <c r="F72" s="59"/>
      <c r="G72" s="2" t="str">
        <f>IF(F72&lt;&gt;"",_xlfn.IFNA(IF(SEARCH(F72,VLOOKUP(F72,[1]control_de_carga!$C:$C,1,0)),"OK",""),IF(SEARCH(H72,VLOOKUP(H72,[1]control_de_carga!$C:$C,1,0)),"OK","")),"")</f>
        <v/>
      </c>
      <c r="H72" s="33" t="str">
        <f t="shared" ref="H72:H75" si="7">IF(F72&lt;&gt;"",_xlfn.CONCAT(LEFT(F72,LEN(F72)-2),RIGHT(F72,1)),"")</f>
        <v/>
      </c>
      <c r="I72" s="53" t="str">
        <f>IF(J72&lt;&gt;"",IFERROR(_xlfn.IFNA(IF(OR(VLOOKUP(J72,[1]control_de_carga!$A:$I,9,0)="HABILITADO_RUTEO",VLOOKUP(J72,[1]control_de_carga!$A:$I,9,0)="COORDINADO"),"☑️","🗑️"),IF(VLOOKUP(L72,[1]control_de_carga!$A:$I,9,0)="HABILITADO_RUTEO","☑️","🗑️")),"⚠️"),"")</f>
        <v/>
      </c>
      <c r="J72" s="59"/>
      <c r="K72" s="1" t="str">
        <f>IF(J72&lt;&gt;"",_xlfn.IFNA(IF(SEARCH(J72,VLOOKUP(J72,[1]control_de_carga!$C:$C,1,0)),"OK",""),IF(SEARCH(L72,VLOOKUP(L72,[1]control_de_carga!$C:$C,1,0)),"OK","")),"")</f>
        <v/>
      </c>
      <c r="L72" s="33" t="str">
        <f t="shared" ref="L72:L75" si="8">IF(J72&lt;&gt;"",_xlfn.CONCAT(LEFT(J72,LEN(J72)-2),RIGHT(J72,1)),"")</f>
        <v/>
      </c>
      <c r="M72" s="54" t="str">
        <f>IF(N72&lt;&gt;"",IFERROR(_xlfn.IFNA(IF(OR(VLOOKUP(N72,[1]control_de_carga!$A:$I,9,0)="HABILITADO_RUTEO",VLOOKUP(N72,[1]control_de_carga!$A:$I,9,0)="COORDINADO"),"☑️","🗑️"),IF(VLOOKUP(P72,[1]control_de_carga!$A:$I,9,0)="HABILITADO_RUTEO","☑️","🗑️")),"⚠️"),"")</f>
        <v/>
      </c>
      <c r="N72" s="20"/>
      <c r="O72" s="1" t="str">
        <f>IF(N72&lt;&gt;"",_xlfn.IFNA(IF(SEARCH(N72,VLOOKUP(N72,[1]control_de_carga!$C:$C,1,0)),"OK",""),IF(SEARCH(P72,VLOOKUP(P72,[1]control_de_carga!$C:$C,1,0)),"OK","")),"")</f>
        <v/>
      </c>
      <c r="P72" s="33" t="str">
        <f t="shared" ref="P72:P75" si="9">IF(N72&lt;&gt;"",_xlfn.CONCAT(LEFT(N72,LEN(N72)-2),RIGHT(N72,1)),"")</f>
        <v/>
      </c>
      <c r="Q72" s="55" t="str">
        <f>IF(R72&lt;&gt;"",IFERROR(_xlfn.IFNA(IF(OR(VLOOKUP(R72,[1]control_de_carga!$A:$I,9,0)="HABILITADO_RUTEO",VLOOKUP(R72,[1]control_de_carga!$A:$I,9,0)="COORDINADO"),"☑️","🗑️"),IF(VLOOKUP(T72,[1]control_de_carga!$A:$I,9,0)="HABILITADO_RUTEO","☑️","🗑️")),"⚠️"),"")</f>
        <v/>
      </c>
      <c r="R72" s="59"/>
      <c r="S72" s="18" t="str">
        <f>IF(R72&lt;&gt;"",_xlfn.IFNA(IF(SEARCH(R72,VLOOKUP(R72,[1]control_de_carga!$C:$C,1,0)),"OK",""),IF(SEARCH(T72,VLOOKUP(T72,[1]control_de_carga!$C:$C,1,0)),"OK","")),"")</f>
        <v/>
      </c>
      <c r="T72" s="35" t="str">
        <f t="shared" ref="T72:T75" si="10">IF(R72&lt;&gt;"",_xlfn.CONCAT(LEFT(R72,LEN(R72)-2),RIGHT(R72,1)),"")</f>
        <v/>
      </c>
      <c r="U72" s="56" t="str">
        <f>IF(V72&lt;&gt;"",IFERROR(_xlfn.IFNA(IF(OR(VLOOKUP(V72,[1]control_de_carga!$A:$I,9,0)="HABILITADO_RUTEO",VLOOKUP(V72,[1]control_de_carga!$A:$I,9,0)="COORDINADO"),"☑️","🗑️"),IF(VLOOKUP(X72,[1]control_de_carga!$A:$I,9,0)="HABILITADO_RUTEO","☑️","🗑️")),"⚠️"),"")</f>
        <v/>
      </c>
      <c r="V72" s="20"/>
      <c r="W72" s="18" t="str">
        <f>IF(V72&lt;&gt;"",_xlfn.IFNA(IF(SEARCH(V72,VLOOKUP(V72,[1]control_de_carga!$C:$C,1,0)),"OK",""),IF(SEARCH(X72,VLOOKUP(X72,[1]control_de_carga!$C:$C,1,0)),"OK","")),"")</f>
        <v/>
      </c>
      <c r="X72" s="35" t="str">
        <f t="shared" ref="X72:X75" si="11">IF(V72&lt;&gt;"",_xlfn.CONCAT(LEFT(V72,LEN(V72)-2),RIGHT(V72,1)),"")</f>
        <v/>
      </c>
      <c r="Y72" s="22" t="str">
        <f>IFERROR(_xlfn.IFNA(VLOOKUP(B72,[1]control_de_carga!$C:$I,7,0),VLOOKUP(D72,[1]control_de_carga!$C:$I,7,0)),"")</f>
        <v/>
      </c>
      <c r="Z72" s="24" t="str">
        <f>IFERROR(_xlfn.IFNA(VLOOKUP(F72,[1]control_de_carga!$C:$I,7,0),VLOOKUP(H72,[1]control_de_carga!$C:$I,7,0)),"")</f>
        <v/>
      </c>
      <c r="AA72" s="109" t="str">
        <f>IFERROR(_xlfn.IFNA(VLOOKUP(J72,[1]control_de_carga!$C:$I,7,0),VLOOKUP(L72,[1]control_de_carga!$C:$I,7,0)),"")</f>
        <v/>
      </c>
      <c r="AB72" s="10" t="str">
        <f>IFERROR(_xlfn.IFNA(VLOOKUP(N72,[1]control_de_carga!$C:$I,7,0),VLOOKUP(P72,[1]control_de_carga!$C:$I,7,0)),"")</f>
        <v/>
      </c>
      <c r="AC72" s="11" t="str">
        <f>IFERROR(_xlfn.IFNA(VLOOKUP(R72,[1]control_de_carga!$C:$I,7,0),VLOOKUP(T72,[1]control_de_carga!$C:$I,7,0)),"")</f>
        <v/>
      </c>
      <c r="AD72" s="19" t="str">
        <f>IFERROR(_xlfn.IFNA(VLOOKUP(V72,[1]control_de_carga!$C:$I,7,0),VLOOKUP(X72,[1]control_de_carga!$C:$I,7,0)),"")</f>
        <v/>
      </c>
    </row>
    <row r="73" spans="1:30" ht="15.75" thickBot="1" x14ac:dyDescent="0.3">
      <c r="A73" s="41" t="str">
        <f>IF(B73&lt;&gt;"",IFERROR(_xlfn.IFNA(IF(OR(VLOOKUP(B73,[1]control_de_carga!$A:$I,9,0)="HABILITADO_RUTEO",VLOOKUP(B73,[1]control_de_carga!$A:$I,9,0)="COORDINADO"),"☑️","🗑️"),IF(VLOOKUP(D73,[1]control_de_carga!$A:$I,9,0)="HABILITADO_RUTEO","☑️","🗑️")),"⚠️"),"")</f>
        <v/>
      </c>
      <c r="B73" s="59"/>
      <c r="C73" s="2" t="str">
        <f>IF(B73&lt;&gt;"",_xlfn.IFNA(IF(SEARCH(B73,VLOOKUP(B73,[1]control_de_carga!$C:$C,1,0)),"OK",""),IF(SEARCH(D73,VLOOKUP(D73,[1]control_de_carga!$C:$C,1,0)),"OK","")),"")</f>
        <v/>
      </c>
      <c r="D73" s="33" t="str">
        <f t="shared" si="6"/>
        <v/>
      </c>
      <c r="E73" s="16" t="str">
        <f>IF(F73&lt;&gt;"",IFERROR(_xlfn.IFNA(IF(OR(VLOOKUP(F73,[1]control_de_carga!$A:$I,9,0)="HABILITADO_RUTEO",VLOOKUP(F73,[1]control_de_carga!$A:$I,9,0)="COORDINADO"),"☑️","🗑️"),IF(VLOOKUP(H73,[1]control_de_carga!$A:$I,9,0)="HABILITADO_RUTEO","☑️","🗑️")),"⚠️"),"")</f>
        <v/>
      </c>
      <c r="F73" s="59"/>
      <c r="G73" s="2" t="str">
        <f>IF(F73&lt;&gt;"",_xlfn.IFNA(IF(SEARCH(F73,VLOOKUP(F73,[1]control_de_carga!$C:$C,1,0)),"OK",""),IF(SEARCH(H73,VLOOKUP(H73,[1]control_de_carga!$C:$C,1,0)),"OK","")),"")</f>
        <v/>
      </c>
      <c r="H73" s="33" t="str">
        <f t="shared" si="7"/>
        <v/>
      </c>
      <c r="I73" s="53" t="str">
        <f>IF(J73&lt;&gt;"",IFERROR(_xlfn.IFNA(IF(OR(VLOOKUP(J73,[1]control_de_carga!$A:$I,9,0)="HABILITADO_RUTEO",VLOOKUP(J73,[1]control_de_carga!$A:$I,9,0)="COORDINADO"),"☑️","🗑️"),IF(VLOOKUP(L73,[1]control_de_carga!$A:$I,9,0)="HABILITADO_RUTEO","☑️","🗑️")),"⚠️"),"")</f>
        <v/>
      </c>
      <c r="J73" s="59"/>
      <c r="K73" s="1" t="str">
        <f>IF(J73&lt;&gt;"",_xlfn.IFNA(IF(SEARCH(J73,VLOOKUP(J73,[1]control_de_carga!$C:$C,1,0)),"OK",""),IF(SEARCH(L73,VLOOKUP(L73,[1]control_de_carga!$C:$C,1,0)),"OK","")),"")</f>
        <v/>
      </c>
      <c r="L73" s="33" t="str">
        <f t="shared" si="8"/>
        <v/>
      </c>
      <c r="M73" s="54" t="str">
        <f>IF(N73&lt;&gt;"",IFERROR(_xlfn.IFNA(IF(OR(VLOOKUP(N73,[1]control_de_carga!$A:$I,9,0)="HABILITADO_RUTEO",VLOOKUP(N73,[1]control_de_carga!$A:$I,9,0)="COORDINADO"),"☑️","🗑️"),IF(VLOOKUP(P73,[1]control_de_carga!$A:$I,9,0)="HABILITADO_RUTEO","☑️","🗑️")),"⚠️"),"")</f>
        <v/>
      </c>
      <c r="N73" s="20"/>
      <c r="O73" s="1" t="str">
        <f>IF(N73&lt;&gt;"",_xlfn.IFNA(IF(SEARCH(N73,VLOOKUP(N73,[1]control_de_carga!$C:$C,1,0)),"OK",""),IF(SEARCH(P73,VLOOKUP(P73,[1]control_de_carga!$C:$C,1,0)),"OK","")),"")</f>
        <v/>
      </c>
      <c r="P73" s="33" t="str">
        <f t="shared" si="9"/>
        <v/>
      </c>
      <c r="Q73" s="55" t="str">
        <f>IF(R73&lt;&gt;"",IFERROR(_xlfn.IFNA(IF(OR(VLOOKUP(R73,[1]control_de_carga!$A:$I,9,0)="HABILITADO_RUTEO",VLOOKUP(R73,[1]control_de_carga!$A:$I,9,0)="COORDINADO"),"☑️","🗑️"),IF(VLOOKUP(T73,[1]control_de_carga!$A:$I,9,0)="HABILITADO_RUTEO","☑️","🗑️")),"⚠️"),"")</f>
        <v/>
      </c>
      <c r="R73" s="59"/>
      <c r="S73" s="18" t="str">
        <f>IF(R73&lt;&gt;"",_xlfn.IFNA(IF(SEARCH(R73,VLOOKUP(R73,[1]control_de_carga!$C:$C,1,0)),"OK",""),IF(SEARCH(T73,VLOOKUP(T73,[1]control_de_carga!$C:$C,1,0)),"OK","")),"")</f>
        <v/>
      </c>
      <c r="T73" s="35" t="str">
        <f t="shared" si="10"/>
        <v/>
      </c>
      <c r="U73" s="56" t="str">
        <f>IF(V73&lt;&gt;"",IFERROR(_xlfn.IFNA(IF(OR(VLOOKUP(V73,[1]control_de_carga!$A:$I,9,0)="HABILITADO_RUTEO",VLOOKUP(V73,[1]control_de_carga!$A:$I,9,0)="COORDINADO"),"☑️","🗑️"),IF(VLOOKUP(X73,[1]control_de_carga!$A:$I,9,0)="HABILITADO_RUTEO","☑️","🗑️")),"⚠️"),"")</f>
        <v/>
      </c>
      <c r="V73" s="20"/>
      <c r="W73" s="18" t="str">
        <f>IF(V73&lt;&gt;"",_xlfn.IFNA(IF(SEARCH(V73,VLOOKUP(V73,[1]control_de_carga!$C:$C,1,0)),"OK",""),IF(SEARCH(X73,VLOOKUP(X73,[1]control_de_carga!$C:$C,1,0)),"OK","")),"")</f>
        <v/>
      </c>
      <c r="X73" s="35" t="str">
        <f t="shared" si="11"/>
        <v/>
      </c>
      <c r="Y73" s="22" t="str">
        <f>IFERROR(_xlfn.IFNA(VLOOKUP(B73,[1]control_de_carga!$C:$I,7,0),VLOOKUP(D73,[1]control_de_carga!$C:$I,7,0)),"")</f>
        <v/>
      </c>
      <c r="Z73" s="24" t="str">
        <f>IFERROR(_xlfn.IFNA(VLOOKUP(F73,[1]control_de_carga!$C:$I,7,0),VLOOKUP(H73,[1]control_de_carga!$C:$I,7,0)),"")</f>
        <v/>
      </c>
      <c r="AA73" s="109" t="str">
        <f>IFERROR(_xlfn.IFNA(VLOOKUP(J73,[1]control_de_carga!$C:$I,7,0),VLOOKUP(L73,[1]control_de_carga!$C:$I,7,0)),"")</f>
        <v/>
      </c>
      <c r="AB73" s="10" t="str">
        <f>IFERROR(_xlfn.IFNA(VLOOKUP(N73,[1]control_de_carga!$C:$I,7,0),VLOOKUP(P73,[1]control_de_carga!$C:$I,7,0)),"")</f>
        <v/>
      </c>
      <c r="AC73" s="11" t="str">
        <f>IFERROR(_xlfn.IFNA(VLOOKUP(R73,[1]control_de_carga!$C:$I,7,0),VLOOKUP(T73,[1]control_de_carga!$C:$I,7,0)),"")</f>
        <v/>
      </c>
      <c r="AD73" s="19" t="str">
        <f>IFERROR(_xlfn.IFNA(VLOOKUP(V73,[1]control_de_carga!$C:$I,7,0),VLOOKUP(X73,[1]control_de_carga!$C:$I,7,0)),"")</f>
        <v/>
      </c>
    </row>
    <row r="74" spans="1:30" ht="15.75" thickBot="1" x14ac:dyDescent="0.3">
      <c r="A74" s="41" t="str">
        <f>IF(B74&lt;&gt;"",IFERROR(_xlfn.IFNA(IF(OR(VLOOKUP(B74,[1]control_de_carga!$A:$I,9,0)="HABILITADO_RUTEO",VLOOKUP(B74,[1]control_de_carga!$A:$I,9,0)="COORDINADO"),"☑️","🗑️"),IF(VLOOKUP(D74,[1]control_de_carga!$A:$I,9,0)="HABILITADO_RUTEO","☑️","🗑️")),"⚠️"),"")</f>
        <v/>
      </c>
      <c r="B74" s="59"/>
      <c r="C74" s="2" t="str">
        <f>IF(B74&lt;&gt;"",_xlfn.IFNA(IF(SEARCH(B74,VLOOKUP(B74,[1]control_de_carga!$C:$C,1,0)),"OK",""),IF(SEARCH(D74,VLOOKUP(D74,[1]control_de_carga!$C:$C,1,0)),"OK","")),"")</f>
        <v/>
      </c>
      <c r="D74" s="33" t="str">
        <f t="shared" si="6"/>
        <v/>
      </c>
      <c r="E74" s="16" t="str">
        <f>IF(F74&lt;&gt;"",IFERROR(_xlfn.IFNA(IF(OR(VLOOKUP(F74,[1]control_de_carga!$A:$I,9,0)="HABILITADO_RUTEO",VLOOKUP(F74,[1]control_de_carga!$A:$I,9,0)="COORDINADO"),"☑️","🗑️"),IF(VLOOKUP(H74,[1]control_de_carga!$A:$I,9,0)="HABILITADO_RUTEO","☑️","🗑️")),"⚠️"),"")</f>
        <v/>
      </c>
      <c r="F74" s="59"/>
      <c r="G74" s="2" t="str">
        <f>IF(F74&lt;&gt;"",_xlfn.IFNA(IF(SEARCH(F74,VLOOKUP(F74,[1]control_de_carga!$C:$C,1,0)),"OK",""),IF(SEARCH(H74,VLOOKUP(H74,[1]control_de_carga!$C:$C,1,0)),"OK","")),"")</f>
        <v/>
      </c>
      <c r="H74" s="33" t="str">
        <f t="shared" si="7"/>
        <v/>
      </c>
      <c r="I74" s="53" t="str">
        <f>IF(J74&lt;&gt;"",IFERROR(_xlfn.IFNA(IF(OR(VLOOKUP(J74,[1]control_de_carga!$A:$I,9,0)="HABILITADO_RUTEO",VLOOKUP(J74,[1]control_de_carga!$A:$I,9,0)="COORDINADO"),"☑️","🗑️"),IF(VLOOKUP(L74,[1]control_de_carga!$A:$I,9,0)="HABILITADO_RUTEO","☑️","🗑️")),"⚠️"),"")</f>
        <v/>
      </c>
      <c r="J74" s="59"/>
      <c r="K74" s="1" t="str">
        <f>IF(J74&lt;&gt;"",_xlfn.IFNA(IF(SEARCH(J74,VLOOKUP(J74,[1]control_de_carga!$C:$C,1,0)),"OK",""),IF(SEARCH(L74,VLOOKUP(L74,[1]control_de_carga!$C:$C,1,0)),"OK","")),"")</f>
        <v/>
      </c>
      <c r="L74" s="33" t="str">
        <f t="shared" si="8"/>
        <v/>
      </c>
      <c r="M74" s="54" t="str">
        <f>IF(N74&lt;&gt;"",IFERROR(_xlfn.IFNA(IF(OR(VLOOKUP(N74,[1]control_de_carga!$A:$I,9,0)="HABILITADO_RUTEO",VLOOKUP(N74,[1]control_de_carga!$A:$I,9,0)="COORDINADO"),"☑️","🗑️"),IF(VLOOKUP(P74,[1]control_de_carga!$A:$I,9,0)="HABILITADO_RUTEO","☑️","🗑️")),"⚠️"),"")</f>
        <v/>
      </c>
      <c r="N74" s="20"/>
      <c r="O74" s="1" t="str">
        <f>IF(N74&lt;&gt;"",_xlfn.IFNA(IF(SEARCH(N74,VLOOKUP(N74,[1]control_de_carga!$C:$C,1,0)),"OK",""),IF(SEARCH(P74,VLOOKUP(P74,[1]control_de_carga!$C:$C,1,0)),"OK","")),"")</f>
        <v/>
      </c>
      <c r="P74" s="33" t="str">
        <f t="shared" si="9"/>
        <v/>
      </c>
      <c r="Q74" s="55" t="str">
        <f>IF(R74&lt;&gt;"",IFERROR(_xlfn.IFNA(IF(OR(VLOOKUP(R74,[1]control_de_carga!$A:$I,9,0)="HABILITADO_RUTEO",VLOOKUP(R74,[1]control_de_carga!$A:$I,9,0)="COORDINADO"),"☑️","🗑️"),IF(VLOOKUP(T74,[1]control_de_carga!$A:$I,9,0)="HABILITADO_RUTEO","☑️","🗑️")),"⚠️"),"")</f>
        <v/>
      </c>
      <c r="R74" s="59"/>
      <c r="S74" s="18" t="str">
        <f>IF(R74&lt;&gt;"",_xlfn.IFNA(IF(SEARCH(R74,VLOOKUP(R74,[1]control_de_carga!$C:$C,1,0)),"OK",""),IF(SEARCH(T74,VLOOKUP(T74,[1]control_de_carga!$C:$C,1,0)),"OK","")),"")</f>
        <v/>
      </c>
      <c r="T74" s="35" t="str">
        <f t="shared" si="10"/>
        <v/>
      </c>
      <c r="U74" s="56" t="str">
        <f>IF(V74&lt;&gt;"",IFERROR(_xlfn.IFNA(IF(OR(VLOOKUP(V74,[1]control_de_carga!$A:$I,9,0)="HABILITADO_RUTEO",VLOOKUP(V74,[1]control_de_carga!$A:$I,9,0)="COORDINADO"),"☑️","🗑️"),IF(VLOOKUP(X74,[1]control_de_carga!$A:$I,9,0)="HABILITADO_RUTEO","☑️","🗑️")),"⚠️"),"")</f>
        <v/>
      </c>
      <c r="V74" s="20"/>
      <c r="W74" s="18" t="str">
        <f>IF(V74&lt;&gt;"",_xlfn.IFNA(IF(SEARCH(V74,VLOOKUP(V74,[1]control_de_carga!$C:$C,1,0)),"OK",""),IF(SEARCH(X74,VLOOKUP(X74,[1]control_de_carga!$C:$C,1,0)),"OK","")),"")</f>
        <v/>
      </c>
      <c r="X74" s="35" t="str">
        <f t="shared" si="11"/>
        <v/>
      </c>
      <c r="Y74" s="22" t="str">
        <f>IFERROR(_xlfn.IFNA(VLOOKUP(B74,[1]control_de_carga!$C:$I,7,0),VLOOKUP(D74,[1]control_de_carga!$C:$I,7,0)),"")</f>
        <v/>
      </c>
      <c r="Z74" s="24" t="str">
        <f>IFERROR(_xlfn.IFNA(VLOOKUP(F74,[1]control_de_carga!$C:$I,7,0),VLOOKUP(H74,[1]control_de_carga!$C:$I,7,0)),"")</f>
        <v/>
      </c>
      <c r="AA74" s="109" t="str">
        <f>IFERROR(_xlfn.IFNA(VLOOKUP(J74,[1]control_de_carga!$C:$I,7,0),VLOOKUP(L74,[1]control_de_carga!$C:$I,7,0)),"")</f>
        <v/>
      </c>
      <c r="AB74" s="10" t="str">
        <f>IFERROR(_xlfn.IFNA(VLOOKUP(N74,[1]control_de_carga!$C:$I,7,0),VLOOKUP(P74,[1]control_de_carga!$C:$I,7,0)),"")</f>
        <v/>
      </c>
      <c r="AC74" s="11" t="str">
        <f>IFERROR(_xlfn.IFNA(VLOOKUP(R74,[1]control_de_carga!$C:$I,7,0),VLOOKUP(T74,[1]control_de_carga!$C:$I,7,0)),"")</f>
        <v/>
      </c>
      <c r="AD74" s="19" t="str">
        <f>IFERROR(_xlfn.IFNA(VLOOKUP(V74,[1]control_de_carga!$C:$I,7,0),VLOOKUP(X74,[1]control_de_carga!$C:$I,7,0)),"")</f>
        <v/>
      </c>
    </row>
    <row r="75" spans="1:30" ht="15.75" thickBot="1" x14ac:dyDescent="0.3">
      <c r="A75" s="41" t="str">
        <f>IF(B75&lt;&gt;"",IFERROR(_xlfn.IFNA(IF(OR(VLOOKUP(B75,[1]control_de_carga!$A:$I,9,0)="HABILITADO_RUTEO",VLOOKUP(B75,[1]control_de_carga!$A:$I,9,0)="COORDINADO"),"☑️","🗑️"),IF(VLOOKUP(D75,[1]control_de_carga!$A:$I,9,0)="HABILITADO_RUTEO","☑️","🗑️")),"⚠️"),"")</f>
        <v/>
      </c>
      <c r="B75" s="59"/>
      <c r="C75" s="2" t="str">
        <f>IF(B75&lt;&gt;"",_xlfn.IFNA(IF(SEARCH(B75,VLOOKUP(B75,[1]control_de_carga!$C:$C,1,0)),"OK",""),IF(SEARCH(D75,VLOOKUP(D75,[1]control_de_carga!$C:$C,1,0)),"OK","")),"")</f>
        <v/>
      </c>
      <c r="D75" s="33" t="str">
        <f t="shared" si="6"/>
        <v/>
      </c>
      <c r="E75" s="16" t="str">
        <f>IF(F75&lt;&gt;"",IFERROR(_xlfn.IFNA(IF(OR(VLOOKUP(F75,[1]control_de_carga!$A:$I,9,0)="HABILITADO_RUTEO",VLOOKUP(F75,[1]control_de_carga!$A:$I,9,0)="COORDINADO"),"☑️","🗑️"),IF(VLOOKUP(H75,[1]control_de_carga!$A:$I,9,0)="HABILITADO_RUTEO","☑️","🗑️")),"⚠️"),"")</f>
        <v/>
      </c>
      <c r="F75" s="59"/>
      <c r="G75" s="2" t="str">
        <f>IF(F75&lt;&gt;"",_xlfn.IFNA(IF(SEARCH(F75,VLOOKUP(F75,[1]control_de_carga!$C:$C,1,0)),"OK",""),IF(SEARCH(H75,VLOOKUP(H75,[1]control_de_carga!$C:$C,1,0)),"OK","")),"")</f>
        <v/>
      </c>
      <c r="H75" s="33" t="str">
        <f t="shared" si="7"/>
        <v/>
      </c>
      <c r="I75" s="53" t="str">
        <f>IF(J75&lt;&gt;"",IFERROR(_xlfn.IFNA(IF(OR(VLOOKUP(J75,[1]control_de_carga!$A:$I,9,0)="HABILITADO_RUTEO",VLOOKUP(J75,[1]control_de_carga!$A:$I,9,0)="COORDINADO"),"☑️","🗑️"),IF(VLOOKUP(L75,[1]control_de_carga!$A:$I,9,0)="HABILITADO_RUTEO","☑️","🗑️")),"⚠️"),"")</f>
        <v/>
      </c>
      <c r="J75" s="59"/>
      <c r="K75" s="1" t="str">
        <f>IF(J75&lt;&gt;"",_xlfn.IFNA(IF(SEARCH(J75,VLOOKUP(J75,[1]control_de_carga!$C:$C,1,0)),"OK",""),IF(SEARCH(L75,VLOOKUP(L75,[1]control_de_carga!$C:$C,1,0)),"OK","")),"")</f>
        <v/>
      </c>
      <c r="L75" s="33" t="str">
        <f t="shared" si="8"/>
        <v/>
      </c>
      <c r="M75" s="54" t="str">
        <f>IF(N75&lt;&gt;"",IFERROR(_xlfn.IFNA(IF(OR(VLOOKUP(N75,[1]control_de_carga!$A:$I,9,0)="HABILITADO_RUTEO",VLOOKUP(N75,[1]control_de_carga!$A:$I,9,0)="COORDINADO"),"☑️","🗑️"),IF(VLOOKUP(P75,[1]control_de_carga!$A:$I,9,0)="HABILITADO_RUTEO","☑️","🗑️")),"⚠️"),"")</f>
        <v/>
      </c>
      <c r="N75" s="20"/>
      <c r="O75" s="1" t="str">
        <f>IF(N75&lt;&gt;"",_xlfn.IFNA(IF(SEARCH(N75,VLOOKUP(N75,[1]control_de_carga!$C:$C,1,0)),"OK",""),IF(SEARCH(P75,VLOOKUP(P75,[1]control_de_carga!$C:$C,1,0)),"OK","")),"")</f>
        <v/>
      </c>
      <c r="P75" s="33" t="str">
        <f t="shared" si="9"/>
        <v/>
      </c>
      <c r="Q75" s="55" t="str">
        <f>IF(R75&lt;&gt;"",IFERROR(_xlfn.IFNA(IF(OR(VLOOKUP(R75,[1]control_de_carga!$A:$I,9,0)="HABILITADO_RUTEO",VLOOKUP(R75,[1]control_de_carga!$A:$I,9,0)="COORDINADO"),"☑️","🗑️"),IF(VLOOKUP(T75,[1]control_de_carga!$A:$I,9,0)="HABILITADO_RUTEO","☑️","🗑️")),"⚠️"),"")</f>
        <v/>
      </c>
      <c r="R75" s="59"/>
      <c r="S75" s="18" t="str">
        <f>IF(R75&lt;&gt;"",_xlfn.IFNA(IF(SEARCH(R75,VLOOKUP(R75,[1]control_de_carga!$C:$C,1,0)),"OK",""),IF(SEARCH(T75,VLOOKUP(T75,[1]control_de_carga!$C:$C,1,0)),"OK","")),"")</f>
        <v/>
      </c>
      <c r="T75" s="35" t="str">
        <f t="shared" si="10"/>
        <v/>
      </c>
      <c r="U75" s="56" t="str">
        <f>IF(V75&lt;&gt;"",IFERROR(_xlfn.IFNA(IF(OR(VLOOKUP(V75,[1]control_de_carga!$A:$I,9,0)="HABILITADO_RUTEO",VLOOKUP(V75,[1]control_de_carga!$A:$I,9,0)="COORDINADO"),"☑️","🗑️"),IF(VLOOKUP(X75,[1]control_de_carga!$A:$I,9,0)="HABILITADO_RUTEO","☑️","🗑️")),"⚠️"),"")</f>
        <v/>
      </c>
      <c r="V75" s="20"/>
      <c r="W75" s="18" t="str">
        <f>IF(V75&lt;&gt;"",_xlfn.IFNA(IF(SEARCH(V75,VLOOKUP(V75,[1]control_de_carga!$C:$C,1,0)),"OK",""),IF(SEARCH(X75,VLOOKUP(X75,[1]control_de_carga!$C:$C,1,0)),"OK","")),"")</f>
        <v/>
      </c>
      <c r="X75" s="35" t="str">
        <f t="shared" si="11"/>
        <v/>
      </c>
      <c r="Y75" s="22" t="str">
        <f>IFERROR(_xlfn.IFNA(VLOOKUP(B75,[1]control_de_carga!$C:$I,7,0),VLOOKUP(D75,[1]control_de_carga!$C:$I,7,0)),"")</f>
        <v/>
      </c>
      <c r="Z75" s="24" t="str">
        <f>IFERROR(_xlfn.IFNA(VLOOKUP(F75,[1]control_de_carga!$C:$I,7,0),VLOOKUP(H75,[1]control_de_carga!$C:$I,7,0)),"")</f>
        <v/>
      </c>
      <c r="AA75" s="109" t="str">
        <f>IFERROR(_xlfn.IFNA(VLOOKUP(J75,[1]control_de_carga!$C:$I,7,0),VLOOKUP(L75,[1]control_de_carga!$C:$I,7,0)),"")</f>
        <v/>
      </c>
      <c r="AB75" s="10" t="str">
        <f>IFERROR(_xlfn.IFNA(VLOOKUP(N75,[1]control_de_carga!$C:$I,7,0),VLOOKUP(P75,[1]control_de_carga!$C:$I,7,0)),"")</f>
        <v/>
      </c>
      <c r="AC75" s="11" t="str">
        <f>IFERROR(_xlfn.IFNA(VLOOKUP(R75,[1]control_de_carga!$C:$I,7,0),VLOOKUP(T75,[1]control_de_carga!$C:$I,7,0)),"")</f>
        <v/>
      </c>
      <c r="AD75" s="19" t="str">
        <f>IFERROR(_xlfn.IFNA(VLOOKUP(V75,[1]control_de_carga!$C:$I,7,0),VLOOKUP(X75,[1]control_de_carga!$C:$I,7,0)),"")</f>
        <v/>
      </c>
    </row>
    <row r="76" spans="1:30" ht="15.75" thickBot="1" x14ac:dyDescent="0.3">
      <c r="A76" s="41" t="str">
        <f>IF(B76&lt;&gt;"",IFERROR(_xlfn.IFNA(IF(OR(VLOOKUP(B76,[1]control_de_carga!$A:$I,9,0)="HABILITADO_RUTEO",VLOOKUP(B76,[1]control_de_carga!$A:$I,9,0)="COORDINADO"),"☑️","🗑️"),IF(VLOOKUP(D76,[1]control_de_carga!$A:$I,9,0)="HABILITADO_RUTEO","☑️","🗑️")),"⚠️"),"")</f>
        <v/>
      </c>
      <c r="B76" s="59"/>
      <c r="C76" s="2" t="str">
        <f>IF(B76&lt;&gt;"",_xlfn.IFNA(IF(SEARCH(B76,VLOOKUP(B76,[1]control_de_carga!$C:$C,1,0)),"OK",""),IF(SEARCH(D76,VLOOKUP(D76,[1]control_de_carga!$C:$C,1,0)),"OK","")),"")</f>
        <v/>
      </c>
      <c r="D76" s="33" t="str">
        <f t="shared" si="6"/>
        <v/>
      </c>
      <c r="E76" s="16" t="str">
        <f>IF(F76&lt;&gt;"",IFERROR(_xlfn.IFNA(IF(OR(VLOOKUP(F76,[1]control_de_carga!$A:$I,9,0)="HABILITADO_RUTEO",VLOOKUP(F76,[1]control_de_carga!$A:$I,9,0)="COORDINADO"),"☑️","🗑️"),IF(VLOOKUP(H76,[1]control_de_carga!$A:$I,9,0)="HABILITADO_RUTEO","☑️","🗑️")),"⚠️"),"")</f>
        <v/>
      </c>
      <c r="F76" s="59"/>
      <c r="G76" s="2" t="str">
        <f>IF(F76&lt;&gt;"",_xlfn.IFNA(IF(SEARCH(F76,VLOOKUP(F76,[1]control_de_carga!$C:$C,1,0)),"OK",""),IF(SEARCH(H76,VLOOKUP(H76,[1]control_de_carga!$C:$C,1,0)),"OK","")),"")</f>
        <v/>
      </c>
      <c r="H76" s="33"/>
      <c r="I76" s="53" t="str">
        <f>IF(J76&lt;&gt;"",IFERROR(_xlfn.IFNA(IF(OR(VLOOKUP(J76,[1]control_de_carga!$A:$I,9,0)="HABILITADO_RUTEO",VLOOKUP(J76,[1]control_de_carga!$A:$I,9,0)="COORDINADO"),"☑️","🗑️"),IF(VLOOKUP(L76,[1]control_de_carga!$A:$I,9,0)="HABILITADO_RUTEO","☑️","🗑️")),"⚠️"),"")</f>
        <v/>
      </c>
      <c r="J76" s="59"/>
      <c r="K76" s="1" t="str">
        <f>IF(J76&lt;&gt;"",_xlfn.IFNA(IF(SEARCH(J76,VLOOKUP(J76,[1]control_de_carga!$C:$C,1,0)),"OK",""),IF(SEARCH(L76,VLOOKUP(L76,[1]control_de_carga!$C:$C,1,0)),"OK","")),"")</f>
        <v/>
      </c>
      <c r="L76" s="33"/>
      <c r="M76" s="54" t="str">
        <f>IF(N76&lt;&gt;"",IFERROR(_xlfn.IFNA(IF(OR(VLOOKUP(N76,[1]control_de_carga!$A:$I,9,0)="HABILITADO_RUTEO",VLOOKUP(N76,[1]control_de_carga!$A:$I,9,0)="COORDINADO"),"☑️","🗑️"),IF(VLOOKUP(P76,[1]control_de_carga!$A:$I,9,0)="HABILITADO_RUTEO","☑️","🗑️")),"⚠️"),"")</f>
        <v/>
      </c>
      <c r="N76" s="20"/>
      <c r="O76" s="1" t="str">
        <f>IF(N76&lt;&gt;"",_xlfn.IFNA(IF(SEARCH(N76,VLOOKUP(N76,[1]control_de_carga!$C:$C,1,0)),"OK",""),IF(SEARCH(P76,VLOOKUP(P76,[1]control_de_carga!$C:$C,1,0)),"OK","")),"")</f>
        <v/>
      </c>
      <c r="P76" s="33"/>
      <c r="Q76" s="55" t="str">
        <f>IF(R76&lt;&gt;"",IFERROR(_xlfn.IFNA(IF(OR(VLOOKUP(R76,[1]control_de_carga!$A:$I,9,0)="HABILITADO_RUTEO",VLOOKUP(R76,[1]control_de_carga!$A:$I,9,0)="COORDINADO"),"☑️","🗑️"),IF(VLOOKUP(T76,[1]control_de_carga!$A:$I,9,0)="HABILITADO_RUTEO","☑️","🗑️")),"⚠️"),"")</f>
        <v/>
      </c>
      <c r="R76" s="59"/>
      <c r="S76" s="18" t="str">
        <f>IF(R76&lt;&gt;"",_xlfn.IFNA(IF(SEARCH(R76,VLOOKUP(R76,[1]control_de_carga!$C:$C,1,0)),"OK",""),IF(SEARCH(T76,VLOOKUP(T76,[1]control_de_carga!$C:$C,1,0)),"OK","")),"")</f>
        <v/>
      </c>
      <c r="T76" s="35"/>
      <c r="U76" s="56" t="str">
        <f>IF(V76&lt;&gt;"",IFERROR(_xlfn.IFNA(IF(OR(VLOOKUP(V76,[1]control_de_carga!$A:$I,9,0)="HABILITADO_RUTEO",VLOOKUP(V76,[1]control_de_carga!$A:$I,9,0)="COORDINADO"),"☑️","🗑️"),IF(VLOOKUP(X76,[1]control_de_carga!$A:$I,9,0)="HABILITADO_RUTEO","☑️","🗑️")),"⚠️"),"")</f>
        <v/>
      </c>
      <c r="V76" s="20"/>
      <c r="W76" s="18" t="str">
        <f>IF(V76&lt;&gt;"",_xlfn.IFNA(IF(SEARCH(V76,VLOOKUP(V76,[1]control_de_carga!$C:$C,1,0)),"OK",""),IF(SEARCH(X76,VLOOKUP(X76,[1]control_de_carga!$C:$C,1,0)),"OK","")),"")</f>
        <v/>
      </c>
      <c r="X76" s="35"/>
      <c r="Y76" s="22" t="str">
        <f>IFERROR(_xlfn.IFNA(VLOOKUP(B76,[1]control_de_carga!$C:$I,7,0),VLOOKUP(D76,[1]control_de_carga!$C:$I,7,0)),"")</f>
        <v/>
      </c>
      <c r="Z76" s="24" t="str">
        <f>IFERROR(_xlfn.IFNA(VLOOKUP(F76,[1]control_de_carga!$C:$I,7,0),VLOOKUP(H76,[1]control_de_carga!$C:$I,7,0)),"")</f>
        <v/>
      </c>
      <c r="AA76" s="109" t="str">
        <f>IFERROR(_xlfn.IFNA(VLOOKUP(J76,[1]control_de_carga!$C:$I,7,0),VLOOKUP(L76,[1]control_de_carga!$C:$I,7,0)),"")</f>
        <v/>
      </c>
      <c r="AB76" s="10" t="str">
        <f>IFERROR(_xlfn.IFNA(VLOOKUP(N76,[1]control_de_carga!$C:$I,7,0),VLOOKUP(P76,[1]control_de_carga!$C:$I,7,0)),"")</f>
        <v/>
      </c>
      <c r="AC76" s="11" t="str">
        <f>IFERROR(_xlfn.IFNA(VLOOKUP(R76,[1]control_de_carga!$C:$I,7,0),VLOOKUP(T76,[1]control_de_carga!$C:$I,7,0)),"")</f>
        <v/>
      </c>
      <c r="AD76" s="19" t="str">
        <f>IFERROR(_xlfn.IFNA(VLOOKUP(V76,[1]control_de_carga!$C:$I,7,0),VLOOKUP(X76,[1]control_de_carga!$C:$I,7,0)),"")</f>
        <v/>
      </c>
    </row>
    <row r="77" spans="1:30" ht="15.75" hidden="1" thickBot="1" x14ac:dyDescent="0.3">
      <c r="A77" s="41"/>
      <c r="B77" s="40"/>
      <c r="C77" s="2"/>
      <c r="D77" s="33"/>
      <c r="E77" s="16"/>
      <c r="F77" s="30"/>
      <c r="G77" s="2"/>
      <c r="H77" s="33"/>
      <c r="I77" s="13"/>
      <c r="J77" s="20"/>
      <c r="K77" s="1"/>
      <c r="L77" s="33"/>
      <c r="M77" s="14"/>
      <c r="N77" s="20"/>
      <c r="O77" s="1"/>
      <c r="P77" s="33"/>
      <c r="Q77" s="15"/>
      <c r="R77" s="20"/>
      <c r="S77" s="18"/>
      <c r="T77" s="35"/>
      <c r="U77" s="17"/>
      <c r="V77" s="20"/>
      <c r="W77" s="18"/>
      <c r="X77" s="35"/>
    </row>
    <row r="78" spans="1:30" ht="15.75" thickBot="1" x14ac:dyDescent="0.3">
      <c r="A78" s="12" t="str">
        <f>IF(COUNTA(A7:A76)-COUNTBLANK(A7:A76)=0,"",COUNTA(A7:A76)-COUNTBLANK(A7:A76))</f>
        <v/>
      </c>
      <c r="B78" s="86" t="str">
        <f>IF(B7&lt;&gt;"",IF(OR(COUNTIF(A7:A77,"🗑️"),COUNTIF(A7:A77,"⚠️")),"REVISAR","CORRECTO"),"")</f>
        <v/>
      </c>
      <c r="C78" s="87"/>
      <c r="D78" s="33"/>
      <c r="E78" s="16" t="str">
        <f>IF(COUNTA(E7:E76)-COUNTBLANK(E7:E76)=0,"",COUNTA(E7:E76)-COUNTBLANK(E7:E76))</f>
        <v/>
      </c>
      <c r="F78" s="86" t="str">
        <f>IF(F7&lt;&gt;"",IF(OR(COUNTIF(E7:E77,"🗑️"),COUNTIF(E7:E77,"⚠️")),"REVISAR","CORRECTO"),"")</f>
        <v/>
      </c>
      <c r="G78" s="87"/>
      <c r="H78" s="32"/>
      <c r="I78" s="13" t="str">
        <f>IF(COUNTA(I7:I76)-COUNTBLANK(I7:I76)=0,"",COUNTA(I7:I76)-COUNTBLANK(I7:I76))</f>
        <v/>
      </c>
      <c r="J78" s="86" t="str">
        <f>IF(J7&lt;&gt;"",IF(OR(COUNTIF(I7:I77,"🗑️"),COUNTIF(I7:I77,"⚠️")),"REVISAR","CORRECTO"),"")</f>
        <v/>
      </c>
      <c r="K78" s="87"/>
      <c r="L78" s="32"/>
      <c r="M78" s="14" t="str">
        <f>IF(COUNTA(M7:M76)-COUNTBLANK(M7:M76)=0,"",COUNTA(M7:M76)-COUNTBLANK(M7:M76))</f>
        <v/>
      </c>
      <c r="N78" s="86" t="str">
        <f>IF(N7&lt;&gt;"",IF(OR(COUNTIF(M7:M77,"🗑️"),COUNTIF(M7:M77,"⚠️")),"REVISAR","CORRECTO"),"")</f>
        <v/>
      </c>
      <c r="O78" s="87"/>
      <c r="P78" s="32"/>
      <c r="Q78" s="15" t="str">
        <f>IF(COUNTA(Q7:Q76)-COUNTBLANK(Q7:Q76)=0,"",COUNTA(Q7:Q76)-COUNTBLANK(Q7:Q76))</f>
        <v/>
      </c>
      <c r="R78" s="86" t="str">
        <f>IF(R7&lt;&gt;"",IF(OR(COUNTIF(Q7:Q77,"🗑️"),COUNTIF(Q7:Q77,"⚠️")),"REVISAR","CORRECTO"),"")</f>
        <v/>
      </c>
      <c r="S78" s="87"/>
      <c r="T78" s="34"/>
      <c r="U78" s="17" t="str">
        <f>IF(COUNTA(U7:U76)-COUNTBLANK(U7:U76)=0,"",COUNTA(U7:U76)-COUNTBLANK(U7:U76))</f>
        <v/>
      </c>
      <c r="V78" s="86" t="str">
        <f>IF(V7&lt;&gt;"",IF(OR(COUNTIF(U7:U77,"🗑️"),COUNTIF(U7:U77,"⚠️")),"REVISAR","CORRECTO"),"")</f>
        <v/>
      </c>
      <c r="W78" s="87"/>
      <c r="X78" s="34"/>
    </row>
  </sheetData>
  <mergeCells count="35">
    <mergeCell ref="N78:O78"/>
    <mergeCell ref="R78:S78"/>
    <mergeCell ref="V78:W78"/>
    <mergeCell ref="U3:W3"/>
    <mergeCell ref="V4:W4"/>
    <mergeCell ref="U6:V6"/>
    <mergeCell ref="Q6:R6"/>
    <mergeCell ref="M6:N6"/>
    <mergeCell ref="R5:S5"/>
    <mergeCell ref="N5:O5"/>
    <mergeCell ref="Q3:S3"/>
    <mergeCell ref="R4:S4"/>
    <mergeCell ref="M3:O3"/>
    <mergeCell ref="B78:C78"/>
    <mergeCell ref="F78:G78"/>
    <mergeCell ref="A6:B6"/>
    <mergeCell ref="E6:F6"/>
    <mergeCell ref="I6:J6"/>
    <mergeCell ref="J78:K78"/>
    <mergeCell ref="V1:X2"/>
    <mergeCell ref="J5:K5"/>
    <mergeCell ref="E3:G3"/>
    <mergeCell ref="F4:G4"/>
    <mergeCell ref="F5:G5"/>
    <mergeCell ref="V5:W5"/>
    <mergeCell ref="I3:K3"/>
    <mergeCell ref="N4:O4"/>
    <mergeCell ref="B1:M2"/>
    <mergeCell ref="N1:Q1"/>
    <mergeCell ref="N2:Q2"/>
    <mergeCell ref="A3:C3"/>
    <mergeCell ref="B4:C4"/>
    <mergeCell ref="J4:K4"/>
    <mergeCell ref="B5:C5"/>
    <mergeCell ref="A1:A2"/>
  </mergeCells>
  <phoneticPr fontId="3" type="noConversion"/>
  <conditionalFormatting sqref="C7:C77">
    <cfRule type="containsErrors" dxfId="85" priority="122">
      <formula>ISERROR(C7)</formula>
    </cfRule>
    <cfRule type="containsText" dxfId="84" priority="125" operator="containsText" text="OK">
      <formula>NOT(ISERROR(SEARCH("OK",C7)))</formula>
    </cfRule>
  </conditionalFormatting>
  <conditionalFormatting sqref="G7:G49">
    <cfRule type="containsErrors" dxfId="83" priority="123">
      <formula>ISERROR(G7)</formula>
    </cfRule>
    <cfRule type="containsText" dxfId="82" priority="124" operator="containsText" text="OK">
      <formula>NOT(ISERROR(SEARCH("OK",G7)))</formula>
    </cfRule>
  </conditionalFormatting>
  <conditionalFormatting sqref="K7:K49">
    <cfRule type="containsErrors" dxfId="81" priority="120">
      <formula>ISERROR(K7)</formula>
    </cfRule>
    <cfRule type="containsText" dxfId="80" priority="121" operator="containsText" text="OK">
      <formula>NOT(ISERROR(SEARCH("OK",K7)))</formula>
    </cfRule>
  </conditionalFormatting>
  <conditionalFormatting sqref="O8:O49">
    <cfRule type="containsErrors" dxfId="79" priority="118">
      <formula>ISERROR(O8)</formula>
    </cfRule>
    <cfRule type="containsText" dxfId="78" priority="119" operator="containsText" text="OK">
      <formula>NOT(ISERROR(SEARCH("OK",O8)))</formula>
    </cfRule>
  </conditionalFormatting>
  <conditionalFormatting sqref="S8:S49">
    <cfRule type="containsErrors" dxfId="77" priority="116">
      <formula>ISERROR(S8)</formula>
    </cfRule>
    <cfRule type="containsText" dxfId="76" priority="117" operator="containsText" text="OK">
      <formula>NOT(ISERROR(SEARCH("OK",S8)))</formula>
    </cfRule>
  </conditionalFormatting>
  <conditionalFormatting sqref="W11:W49">
    <cfRule type="containsErrors" dxfId="75" priority="112">
      <formula>ISERROR(W11)</formula>
    </cfRule>
    <cfRule type="containsText" dxfId="74" priority="113" operator="containsText" text="OK">
      <formula>NOT(ISERROR(SEARCH("OK",W11)))</formula>
    </cfRule>
  </conditionalFormatting>
  <conditionalFormatting sqref="A7:A76">
    <cfRule type="containsText" dxfId="73" priority="20" operator="containsText" text="⚠️">
      <formula>NOT(ISERROR(SEARCH("⚠️",A7)))</formula>
    </cfRule>
    <cfRule type="containsErrors" dxfId="72" priority="21">
      <formula>ISERROR(A7)</formula>
    </cfRule>
    <cfRule type="containsText" dxfId="71" priority="106" operator="containsText" text="🗑️">
      <formula>NOT(ISERROR(SEARCH("🗑️",A7)))</formula>
    </cfRule>
    <cfRule type="containsText" dxfId="70" priority="107" operator="containsText" text="☑️">
      <formula>NOT(ISERROR(SEARCH("☑️",A7)))</formula>
    </cfRule>
  </conditionalFormatting>
  <conditionalFormatting sqref="G50:G59">
    <cfRule type="containsErrors" dxfId="69" priority="103">
      <formula>ISERROR(G50)</formula>
    </cfRule>
    <cfRule type="containsText" dxfId="68" priority="104" operator="containsText" text="OK">
      <formula>NOT(ISERROR(SEARCH("OK",G50)))</formula>
    </cfRule>
  </conditionalFormatting>
  <conditionalFormatting sqref="K50:K59">
    <cfRule type="containsErrors" dxfId="67" priority="100">
      <formula>ISERROR(K50)</formula>
    </cfRule>
    <cfRule type="containsText" dxfId="66" priority="101" operator="containsText" text="OK">
      <formula>NOT(ISERROR(SEARCH("OK",K50)))</formula>
    </cfRule>
  </conditionalFormatting>
  <conditionalFormatting sqref="O50:O59">
    <cfRule type="containsErrors" dxfId="65" priority="98">
      <formula>ISERROR(O50)</formula>
    </cfRule>
    <cfRule type="containsText" dxfId="64" priority="99" operator="containsText" text="OK">
      <formula>NOT(ISERROR(SEARCH("OK",O50)))</formula>
    </cfRule>
  </conditionalFormatting>
  <conditionalFormatting sqref="S50:S59">
    <cfRule type="containsErrors" dxfId="63" priority="96">
      <formula>ISERROR(S50)</formula>
    </cfRule>
    <cfRule type="containsText" dxfId="62" priority="97" operator="containsText" text="OK">
      <formula>NOT(ISERROR(SEARCH("OK",S50)))</formula>
    </cfRule>
  </conditionalFormatting>
  <conditionalFormatting sqref="W50:W59">
    <cfRule type="containsErrors" dxfId="61" priority="94">
      <formula>ISERROR(W50)</formula>
    </cfRule>
    <cfRule type="containsText" dxfId="60" priority="95" operator="containsText" text="OK">
      <formula>NOT(ISERROR(SEARCH("OK",W50)))</formula>
    </cfRule>
  </conditionalFormatting>
  <conditionalFormatting sqref="G60:G67">
    <cfRule type="containsErrors" dxfId="59" priority="87">
      <formula>ISERROR(G60)</formula>
    </cfRule>
    <cfRule type="containsText" dxfId="58" priority="88" operator="containsText" text="OK">
      <formula>NOT(ISERROR(SEARCH("OK",G60)))</formula>
    </cfRule>
  </conditionalFormatting>
  <conditionalFormatting sqref="K60:K67">
    <cfRule type="containsErrors" dxfId="57" priority="84">
      <formula>ISERROR(K60)</formula>
    </cfRule>
    <cfRule type="containsText" dxfId="56" priority="85" operator="containsText" text="OK">
      <formula>NOT(ISERROR(SEARCH("OK",K60)))</formula>
    </cfRule>
  </conditionalFormatting>
  <conditionalFormatting sqref="O60:O67">
    <cfRule type="containsErrors" dxfId="55" priority="82">
      <formula>ISERROR(O60)</formula>
    </cfRule>
    <cfRule type="containsText" dxfId="54" priority="83" operator="containsText" text="OK">
      <formula>NOT(ISERROR(SEARCH("OK",O60)))</formula>
    </cfRule>
  </conditionalFormatting>
  <conditionalFormatting sqref="S60:S67">
    <cfRule type="containsErrors" dxfId="53" priority="80">
      <formula>ISERROR(S60)</formula>
    </cfRule>
    <cfRule type="containsText" dxfId="52" priority="81" operator="containsText" text="OK">
      <formula>NOT(ISERROR(SEARCH("OK",S60)))</formula>
    </cfRule>
  </conditionalFormatting>
  <conditionalFormatting sqref="W60:W67">
    <cfRule type="containsErrors" dxfId="51" priority="78">
      <formula>ISERROR(W60)</formula>
    </cfRule>
    <cfRule type="containsText" dxfId="50" priority="79" operator="containsText" text="OK">
      <formula>NOT(ISERROR(SEARCH("OK",W60)))</formula>
    </cfRule>
  </conditionalFormatting>
  <conditionalFormatting sqref="G68">
    <cfRule type="containsErrors" dxfId="49" priority="71">
      <formula>ISERROR(G68)</formula>
    </cfRule>
    <cfRule type="containsText" dxfId="48" priority="72" operator="containsText" text="OK">
      <formula>NOT(ISERROR(SEARCH("OK",G68)))</formula>
    </cfRule>
  </conditionalFormatting>
  <conditionalFormatting sqref="K68">
    <cfRule type="containsErrors" dxfId="47" priority="68">
      <formula>ISERROR(K68)</formula>
    </cfRule>
    <cfRule type="containsText" dxfId="46" priority="69" operator="containsText" text="OK">
      <formula>NOT(ISERROR(SEARCH("OK",K68)))</formula>
    </cfRule>
  </conditionalFormatting>
  <conditionalFormatting sqref="O68">
    <cfRule type="containsErrors" dxfId="45" priority="66">
      <formula>ISERROR(O68)</formula>
    </cfRule>
    <cfRule type="containsText" dxfId="44" priority="67" operator="containsText" text="OK">
      <formula>NOT(ISERROR(SEARCH("OK",O68)))</formula>
    </cfRule>
  </conditionalFormatting>
  <conditionalFormatting sqref="S68">
    <cfRule type="containsErrors" dxfId="43" priority="64">
      <formula>ISERROR(S68)</formula>
    </cfRule>
    <cfRule type="containsText" dxfId="42" priority="65" operator="containsText" text="OK">
      <formula>NOT(ISERROR(SEARCH("OK",S68)))</formula>
    </cfRule>
  </conditionalFormatting>
  <conditionalFormatting sqref="W68">
    <cfRule type="containsErrors" dxfId="41" priority="62">
      <formula>ISERROR(W68)</formula>
    </cfRule>
    <cfRule type="containsText" dxfId="40" priority="63" operator="containsText" text="OK">
      <formula>NOT(ISERROR(SEARCH("OK",W68)))</formula>
    </cfRule>
  </conditionalFormatting>
  <conditionalFormatting sqref="G69:G77">
    <cfRule type="containsErrors" dxfId="39" priority="55">
      <formula>ISERROR(G69)</formula>
    </cfRule>
    <cfRule type="containsText" dxfId="38" priority="56" operator="containsText" text="OK">
      <formula>NOT(ISERROR(SEARCH("OK",G69)))</formula>
    </cfRule>
  </conditionalFormatting>
  <conditionalFormatting sqref="K69:K77">
    <cfRule type="containsErrors" dxfId="37" priority="52">
      <formula>ISERROR(K69)</formula>
    </cfRule>
    <cfRule type="containsText" dxfId="36" priority="53" operator="containsText" text="OK">
      <formula>NOT(ISERROR(SEARCH("OK",K69)))</formula>
    </cfRule>
  </conditionalFormatting>
  <conditionalFormatting sqref="O69:O77">
    <cfRule type="containsErrors" dxfId="35" priority="50">
      <formula>ISERROR(O69)</formula>
    </cfRule>
    <cfRule type="containsText" dxfId="34" priority="51" operator="containsText" text="OK">
      <formula>NOT(ISERROR(SEARCH("OK",O69)))</formula>
    </cfRule>
  </conditionalFormatting>
  <conditionalFormatting sqref="S69:S77">
    <cfRule type="containsErrors" dxfId="33" priority="48">
      <formula>ISERROR(S69)</formula>
    </cfRule>
    <cfRule type="containsText" dxfId="32" priority="49" operator="containsText" text="OK">
      <formula>NOT(ISERROR(SEARCH("OK",S69)))</formula>
    </cfRule>
  </conditionalFormatting>
  <conditionalFormatting sqref="W69:W77">
    <cfRule type="containsErrors" dxfId="31" priority="46">
      <formula>ISERROR(W69)</formula>
    </cfRule>
    <cfRule type="containsText" dxfId="30" priority="47" operator="containsText" text="OK">
      <formula>NOT(ISERROR(SEARCH("OK",W69)))</formula>
    </cfRule>
  </conditionalFormatting>
  <conditionalFormatting sqref="A77">
    <cfRule type="containsText" dxfId="29" priority="42" operator="containsText" text="🗑️">
      <formula>NOT(ISERROR(SEARCH("🗑️",A77)))</formula>
    </cfRule>
    <cfRule type="containsText" dxfId="28" priority="43" operator="containsText" text="☑️">
      <formula>NOT(ISERROR(SEARCH("☑️",A77)))</formula>
    </cfRule>
  </conditionalFormatting>
  <conditionalFormatting sqref="A6:C6">
    <cfRule type="expression" dxfId="27" priority="39">
      <formula>$B78="CORRECTO"</formula>
    </cfRule>
  </conditionalFormatting>
  <conditionalFormatting sqref="E6:G6">
    <cfRule type="expression" dxfId="26" priority="38">
      <formula>$F78="CORRECTO"</formula>
    </cfRule>
  </conditionalFormatting>
  <conditionalFormatting sqref="M6:O6">
    <cfRule type="expression" dxfId="25" priority="36">
      <formula>$N78="CORRECTO"</formula>
    </cfRule>
  </conditionalFormatting>
  <conditionalFormatting sqref="Q6:S6">
    <cfRule type="expression" dxfId="24" priority="35">
      <formula>$R78="CORRECTO"</formula>
    </cfRule>
  </conditionalFormatting>
  <conditionalFormatting sqref="U6:W6">
    <cfRule type="expression" dxfId="23" priority="34">
      <formula>$V78="CORRECTO"</formula>
    </cfRule>
  </conditionalFormatting>
  <conditionalFormatting sqref="E7:E76">
    <cfRule type="containsText" dxfId="22" priority="19" operator="containsText" text="⚠️">
      <formula>NOT(ISERROR(SEARCH("⚠️",E7)))</formula>
    </cfRule>
    <cfRule type="containsText" dxfId="21" priority="32" operator="containsText" text="☑️">
      <formula>NOT(ISERROR(SEARCH("☑️",E7)))</formula>
    </cfRule>
    <cfRule type="containsText" dxfId="20" priority="33" operator="containsText" text="🗑️">
      <formula>NOT(ISERROR(SEARCH("🗑️",E7)))</formula>
    </cfRule>
  </conditionalFormatting>
  <conditionalFormatting sqref="I7:I76">
    <cfRule type="containsText" dxfId="19" priority="30" operator="containsText" text="☑️">
      <formula>NOT(ISERROR(SEARCH("☑️",I7)))</formula>
    </cfRule>
    <cfRule type="containsText" dxfId="18" priority="31" operator="containsText" text="🗑️">
      <formula>NOT(ISERROR(SEARCH("🗑️",I7)))</formula>
    </cfRule>
  </conditionalFormatting>
  <conditionalFormatting sqref="M7:M76">
    <cfRule type="containsText" dxfId="17" priority="28" operator="containsText" text="☑️">
      <formula>NOT(ISERROR(SEARCH("☑️",M7)))</formula>
    </cfRule>
    <cfRule type="containsText" dxfId="16" priority="29" operator="containsText" text="🗑️">
      <formula>NOT(ISERROR(SEARCH("🗑️",M7)))</formula>
    </cfRule>
  </conditionalFormatting>
  <conditionalFormatting sqref="Q7:Q76">
    <cfRule type="containsText" dxfId="15" priority="26" operator="containsText" text="🗑️">
      <formula>NOT(ISERROR(SEARCH("🗑️",Q7)))</formula>
    </cfRule>
    <cfRule type="containsText" dxfId="14" priority="27" operator="containsText" text="☑️">
      <formula>NOT(ISERROR(SEARCH("☑️",Q7)))</formula>
    </cfRule>
  </conditionalFormatting>
  <conditionalFormatting sqref="U7:U76">
    <cfRule type="containsText" dxfId="13" priority="24" operator="containsText" text="☑️">
      <formula>NOT(ISERROR(SEARCH("☑️",U7)))</formula>
    </cfRule>
    <cfRule type="containsText" dxfId="12" priority="25" operator="containsText" text="🗑️">
      <formula>NOT(ISERROR(SEARCH("🗑️",U7)))</formula>
    </cfRule>
  </conditionalFormatting>
  <conditionalFormatting sqref="I6:K6">
    <cfRule type="expression" dxfId="11" priority="23" stopIfTrue="1">
      <formula>$J78="CORRECTO"</formula>
    </cfRule>
  </conditionalFormatting>
  <conditionalFormatting sqref="I7:I76 M7:M76">
    <cfRule type="containsText" dxfId="10" priority="18" operator="containsText" text="⚠️">
      <formula>NOT(ISERROR(SEARCH("⚠️",I7)))</formula>
    </cfRule>
  </conditionalFormatting>
  <conditionalFormatting sqref="Q7:Q76 U7:U76">
    <cfRule type="containsText" dxfId="9" priority="17" operator="containsText" text="⚠️">
      <formula>NOT(ISERROR(SEARCH("⚠️",Q7)))</formula>
    </cfRule>
  </conditionalFormatting>
  <conditionalFormatting sqref="O7">
    <cfRule type="containsErrors" dxfId="8" priority="14">
      <formula>ISERROR(O7)</formula>
    </cfRule>
    <cfRule type="containsText" dxfId="7" priority="15" operator="containsText" text="OK">
      <formula>NOT(ISERROR(SEARCH("OK",O7)))</formula>
    </cfRule>
  </conditionalFormatting>
  <conditionalFormatting sqref="S7">
    <cfRule type="containsErrors" dxfId="6" priority="11">
      <formula>ISERROR(S7)</formula>
    </cfRule>
    <cfRule type="containsText" dxfId="5" priority="12" operator="containsText" text="OK">
      <formula>NOT(ISERROR(SEARCH("OK",S7)))</formula>
    </cfRule>
  </conditionalFormatting>
  <conditionalFormatting sqref="W7:W10">
    <cfRule type="containsErrors" dxfId="4" priority="8">
      <formula>ISERROR(W7)</formula>
    </cfRule>
    <cfRule type="containsText" dxfId="3" priority="9" operator="containsText" text="OK">
      <formula>NOT(ISERROR(SEARCH("OK",W7)))</formula>
    </cfRule>
  </conditionalFormatting>
  <conditionalFormatting sqref="V7:V76 B7:B76 J7:J76 F7:F76 N7:N76 R7:R76">
    <cfRule type="duplicateValues" dxfId="2" priority="1"/>
  </conditionalFormatting>
  <dataValidations count="8">
    <dataValidation type="list" allowBlank="1" showInputMessage="1" showErrorMessage="1" sqref="B4:C4 F4:G4 J4:K4 N4:O4 R4:S4 V4:W4" xr:uid="{ACC06FB2-5D5E-4E32-9ABC-CD27026FDFF8}">
      <formula1>$Y$1:$Y$5</formula1>
    </dataValidation>
    <dataValidation type="list" allowBlank="1" showInputMessage="1" showErrorMessage="1" sqref="N1:Q1" xr:uid="{086C7E0E-F542-4F89-9C4E-16A25075DF4F}">
      <formula1>"INCIDENCIA,PEDIDO_EN_PROCESO,HABILITADO_RUTEO,CARGADO_VEHICULO,PEDIDO_EN_TRANSITO,ENTREGA EN TRANSITO"</formula1>
    </dataValidation>
    <dataValidation type="list" allowBlank="1" showInputMessage="1" showErrorMessage="1" sqref="A7:A76" xr:uid="{DF48A107-570C-41A3-9D21-BF169AF85B77}">
      <formula1>$Y7</formula1>
    </dataValidation>
    <dataValidation type="list" showInputMessage="1" showErrorMessage="1" sqref="E7:E76" xr:uid="{A9DD852C-06D2-4CF8-B548-511939F5E528}">
      <formula1>$Z7</formula1>
    </dataValidation>
    <dataValidation type="list" allowBlank="1" showInputMessage="1" showErrorMessage="1" sqref="I7:I76" xr:uid="{455843F7-DF8D-4DA7-873E-053A6DBB644B}">
      <formula1>$AA7</formula1>
    </dataValidation>
    <dataValidation type="list" allowBlank="1" showInputMessage="1" showErrorMessage="1" sqref="M7:M76" xr:uid="{97E743A7-71E1-40BC-A175-5E57DDA0D5A2}">
      <formula1>$AB7</formula1>
    </dataValidation>
    <dataValidation type="list" allowBlank="1" showInputMessage="1" showErrorMessage="1" sqref="Q7:Q76" xr:uid="{BAA131D6-B7EA-45B2-AB54-A836C414CFE4}">
      <formula1>$AC7</formula1>
    </dataValidation>
    <dataValidation type="list" allowBlank="1" showInputMessage="1" showErrorMessage="1" sqref="U7:U76" xr:uid="{BCB1D3BF-8C5C-41DB-B13B-225C3AD93EBE}">
      <formula1>$AD7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rearCartaPorte">
                <anchor moveWithCells="1" sizeWithCells="1">
                  <from>
                    <xdr:col>1</xdr:col>
                    <xdr:colOff>47625</xdr:colOff>
                    <xdr:row>0</xdr:row>
                    <xdr:rowOff>38100</xdr:rowOff>
                  </from>
                  <to>
                    <xdr:col>2</xdr:col>
                    <xdr:colOff>47625</xdr:colOff>
                    <xdr:row>1</xdr:row>
                    <xdr:rowOff>209550</xdr:rowOff>
                  </to>
                </anchor>
              </controlPr>
            </control>
          </mc:Choice>
        </mc:AlternateContent>
        <mc:AlternateContent xmlns:mc="http://schemas.openxmlformats.org/markup-compatibility/2006">
          <mc:Choice Requires="x14">
            <control shapeId="1028" r:id="rId5" name="Button 4">
              <controlPr defaultSize="0" print="0" autoFill="0" autoPict="0" macro="[0]!LIMPIARMASIVA">
                <anchor moveWithCells="1" sizeWithCells="1">
                  <from>
                    <xdr:col>10</xdr:col>
                    <xdr:colOff>19050</xdr:colOff>
                    <xdr:row>0</xdr:row>
                    <xdr:rowOff>28575</xdr:rowOff>
                  </from>
                  <to>
                    <xdr:col>12</xdr:col>
                    <xdr:colOff>114300</xdr:colOff>
                    <xdr:row>1</xdr:row>
                    <xdr:rowOff>209550</xdr:rowOff>
                  </to>
                </anchor>
              </controlPr>
            </control>
          </mc:Choice>
        </mc:AlternateContent>
        <mc:AlternateContent xmlns:mc="http://schemas.openxmlformats.org/markup-compatibility/2006">
          <mc:Choice Requires="x14">
            <control shapeId="1033" r:id="rId6" name="Button 9">
              <controlPr defaultSize="0" print="0" autoFill="0" autoPict="0" macro="[0]!DepurarReferencia">
                <anchor moveWithCells="1" sizeWithCells="1">
                  <from>
                    <xdr:col>17</xdr:col>
                    <xdr:colOff>190500</xdr:colOff>
                    <xdr:row>0</xdr:row>
                    <xdr:rowOff>38100</xdr:rowOff>
                  </from>
                  <to>
                    <xdr:col>18</xdr:col>
                    <xdr:colOff>314325</xdr:colOff>
                    <xdr:row>1</xdr:row>
                    <xdr:rowOff>209550</xdr:rowOff>
                  </to>
                </anchor>
              </controlPr>
            </control>
          </mc:Choice>
        </mc:AlternateContent>
        <mc:AlternateContent xmlns:mc="http://schemas.openxmlformats.org/markup-compatibility/2006">
          <mc:Choice Requires="x14">
            <control shapeId="1039" r:id="rId7" name="Button 15">
              <controlPr defaultSize="0" print="0" autoFill="0" autoPict="0" macro="[0]!CAMBIOEVENTOS">
                <anchor moveWithCells="1" sizeWithCells="1">
                  <from>
                    <xdr:col>22</xdr:col>
                    <xdr:colOff>85725</xdr:colOff>
                    <xdr:row>0</xdr:row>
                    <xdr:rowOff>38100</xdr:rowOff>
                  </from>
                  <to>
                    <xdr:col>23</xdr:col>
                    <xdr:colOff>104775</xdr:colOff>
                    <xdr:row>1</xdr:row>
                    <xdr:rowOff>190500</xdr:rowOff>
                  </to>
                </anchor>
              </controlPr>
            </control>
          </mc:Choice>
        </mc:AlternateContent>
        <mc:AlternateContent xmlns:mc="http://schemas.openxmlformats.org/markup-compatibility/2006">
          <mc:Choice Requires="x14">
            <control shapeId="1045" r:id="rId8" name="Button 21">
              <controlPr defaultSize="0" print="0" autoFill="0" autoPict="0" macro="[0]!LIMPIARrUTA1">
                <anchor moveWithCells="1" sizeWithCells="1">
                  <from>
                    <xdr:col>2</xdr:col>
                    <xdr:colOff>85725</xdr:colOff>
                    <xdr:row>2</xdr:row>
                    <xdr:rowOff>9525</xdr:rowOff>
                  </from>
                  <to>
                    <xdr:col>2</xdr:col>
                    <xdr:colOff>542925</xdr:colOff>
                    <xdr:row>2</xdr:row>
                    <xdr:rowOff>190500</xdr:rowOff>
                  </to>
                </anchor>
              </controlPr>
            </control>
          </mc:Choice>
        </mc:AlternateContent>
        <mc:AlternateContent xmlns:mc="http://schemas.openxmlformats.org/markup-compatibility/2006">
          <mc:Choice Requires="x14">
            <control shapeId="1046" r:id="rId9" name="Button 22">
              <controlPr defaultSize="0" print="0" autoFill="0" autoPict="0" macro="[0]!LIMPIARrUTA2">
                <anchor moveWithCells="1" sizeWithCells="1">
                  <from>
                    <xdr:col>6</xdr:col>
                    <xdr:colOff>95250</xdr:colOff>
                    <xdr:row>2</xdr:row>
                    <xdr:rowOff>9525</xdr:rowOff>
                  </from>
                  <to>
                    <xdr:col>6</xdr:col>
                    <xdr:colOff>552450</xdr:colOff>
                    <xdr:row>2</xdr:row>
                    <xdr:rowOff>190500</xdr:rowOff>
                  </to>
                </anchor>
              </controlPr>
            </control>
          </mc:Choice>
        </mc:AlternateContent>
        <mc:AlternateContent xmlns:mc="http://schemas.openxmlformats.org/markup-compatibility/2006">
          <mc:Choice Requires="x14">
            <control shapeId="1047" r:id="rId10" name="Button 23">
              <controlPr defaultSize="0" print="0" autoFill="0" autoPict="0" macro="[0]!LIMPIARrUTA3">
                <anchor moveWithCells="1" sizeWithCells="1">
                  <from>
                    <xdr:col>10</xdr:col>
                    <xdr:colOff>76200</xdr:colOff>
                    <xdr:row>2</xdr:row>
                    <xdr:rowOff>9525</xdr:rowOff>
                  </from>
                  <to>
                    <xdr:col>10</xdr:col>
                    <xdr:colOff>542925</xdr:colOff>
                    <xdr:row>2</xdr:row>
                    <xdr:rowOff>190500</xdr:rowOff>
                  </to>
                </anchor>
              </controlPr>
            </control>
          </mc:Choice>
        </mc:AlternateContent>
        <mc:AlternateContent xmlns:mc="http://schemas.openxmlformats.org/markup-compatibility/2006">
          <mc:Choice Requires="x14">
            <control shapeId="1048" r:id="rId11" name="Button 24">
              <controlPr defaultSize="0" print="0" autoFill="0" autoPict="0" macro="[0]!LIMPIARrUTA4">
                <anchor moveWithCells="1" sizeWithCells="1">
                  <from>
                    <xdr:col>14</xdr:col>
                    <xdr:colOff>85725</xdr:colOff>
                    <xdr:row>2</xdr:row>
                    <xdr:rowOff>9525</xdr:rowOff>
                  </from>
                  <to>
                    <xdr:col>14</xdr:col>
                    <xdr:colOff>552450</xdr:colOff>
                    <xdr:row>2</xdr:row>
                    <xdr:rowOff>190500</xdr:rowOff>
                  </to>
                </anchor>
              </controlPr>
            </control>
          </mc:Choice>
        </mc:AlternateContent>
        <mc:AlternateContent xmlns:mc="http://schemas.openxmlformats.org/markup-compatibility/2006">
          <mc:Choice Requires="x14">
            <control shapeId="1049" r:id="rId12" name="Button 25">
              <controlPr defaultSize="0" print="0" autoFill="0" autoPict="0" macro="[0]!LIMPIARrUTA5">
                <anchor moveWithCells="1" sizeWithCells="1">
                  <from>
                    <xdr:col>18</xdr:col>
                    <xdr:colOff>66675</xdr:colOff>
                    <xdr:row>2</xdr:row>
                    <xdr:rowOff>9525</xdr:rowOff>
                  </from>
                  <to>
                    <xdr:col>18</xdr:col>
                    <xdr:colOff>542925</xdr:colOff>
                    <xdr:row>2</xdr:row>
                    <xdr:rowOff>190500</xdr:rowOff>
                  </to>
                </anchor>
              </controlPr>
            </control>
          </mc:Choice>
        </mc:AlternateContent>
        <mc:AlternateContent xmlns:mc="http://schemas.openxmlformats.org/markup-compatibility/2006">
          <mc:Choice Requires="x14">
            <control shapeId="1050" r:id="rId13" name="Button 26">
              <controlPr defaultSize="0" print="0" autoFill="0" autoPict="0" macro="[0]!LIMPIARrUTA6">
                <anchor moveWithCells="1" sizeWithCells="1">
                  <from>
                    <xdr:col>22</xdr:col>
                    <xdr:colOff>76200</xdr:colOff>
                    <xdr:row>2</xdr:row>
                    <xdr:rowOff>9525</xdr:rowOff>
                  </from>
                  <to>
                    <xdr:col>22</xdr:col>
                    <xdr:colOff>552450</xdr:colOff>
                    <xdr:row>2</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32A76-0CD8-44D6-BF63-203B281F095B}">
  <sheetPr codeName="Hoja1">
    <tabColor rgb="FF0070C0"/>
  </sheetPr>
  <dimension ref="A1:T433"/>
  <sheetViews>
    <sheetView zoomScaleNormal="100" workbookViewId="0"/>
  </sheetViews>
  <sheetFormatPr baseColWidth="10" defaultRowHeight="15" x14ac:dyDescent="0.25"/>
  <cols>
    <col min="4" max="4" width="22.85546875" customWidth="1"/>
    <col min="5" max="5" width="23.140625" customWidth="1"/>
    <col min="6" max="6" width="22.7109375" customWidth="1"/>
    <col min="8" max="8" width="23" customWidth="1"/>
  </cols>
  <sheetData>
    <row r="1" spans="1:20"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x14ac:dyDescent="0.25">
      <c r="A2" s="4" t="str">
        <f>IF(E2&lt;&gt;"",BASE!$B$4,"")</f>
        <v/>
      </c>
      <c r="B2" s="4" t="str">
        <f>IF(E2&lt;&gt;"",BASE!$B$5,"")</f>
        <v/>
      </c>
      <c r="C2" s="5" t="str">
        <f>IF(D2&lt;&gt;"","1","")</f>
        <v/>
      </c>
      <c r="D2" s="4" t="str">
        <f>IF(E2&lt;&gt;"",IF(E2="Inicio","0",IF(E2="Fin","2","1")),"")</f>
        <v/>
      </c>
      <c r="E2" s="4" t="str">
        <f>IF(BASE!$A$78&lt;&gt;"","Inicio","")</f>
        <v/>
      </c>
      <c r="F2" s="4" t="str">
        <f>IF(BASE!$A$78&lt;&gt;"","FLEXNET","")</f>
        <v/>
      </c>
      <c r="G2" s="4"/>
      <c r="H2" s="4"/>
      <c r="I2" s="4"/>
      <c r="J2" s="4"/>
      <c r="K2" s="4"/>
      <c r="L2" s="4"/>
      <c r="M2" s="4"/>
      <c r="N2" s="4"/>
      <c r="O2" s="4"/>
      <c r="P2" s="4"/>
      <c r="Q2" s="4"/>
      <c r="R2" s="4"/>
      <c r="S2" s="4"/>
      <c r="T2" s="4"/>
    </row>
    <row r="3" spans="1:20" x14ac:dyDescent="0.25">
      <c r="A3" s="4" t="str">
        <f>IF(E3&lt;&gt;"",BASE!$B$4,"")</f>
        <v/>
      </c>
      <c r="B3" s="4" t="str">
        <f>IF(E3&lt;&gt;"",BASE!$B$5,"")</f>
        <v/>
      </c>
      <c r="C3" s="5" t="str">
        <f t="shared" ref="C3:C24" si="0">IF(D3&lt;&gt;"","1","")</f>
        <v/>
      </c>
      <c r="D3" s="4" t="str">
        <f t="shared" ref="D3:D93" si="1">IF(E3&lt;&gt;"",IF(E3="Inicio","0",IF(E3="Fin","2","1")),"")</f>
        <v/>
      </c>
      <c r="E3" s="4" t="str">
        <f>IF(BASE!B7&lt;&gt;"",_xlfn.IFNA(_xlfn.CONCAT(VLOOKUP(BASE!B7,[1]control_de_carga!$C:$D,2,0),",",VLOOKUP(BASE!B7,[1]control_de_carga!$A:$B,2,0)),_xlfn.CONCAT(VLOOKUP(BASE!D7,[1]control_de_carga!$C:$D,2,0),",",VLOOKUP(BASE!D7,[1]control_de_carga!$A:$B,2,0))),"")</f>
        <v/>
      </c>
      <c r="F3" s="4" t="str">
        <f>IF(BASE!B7&lt;&gt;"",_xlfn.IFNA(VLOOKUP(BASE!B7,[1]control_de_carga!$C:$L,10,0),VLOOKUP(BASE!D7,[1]control_de_carga!$C:$L,10,0)),"")</f>
        <v/>
      </c>
      <c r="G3" s="4"/>
      <c r="H3" s="4"/>
      <c r="I3" s="4"/>
      <c r="J3" s="4"/>
      <c r="K3" s="4"/>
      <c r="L3" s="4"/>
      <c r="M3" s="4"/>
      <c r="N3" s="4" t="str">
        <f>IF(BASE!B7&lt;&gt;"",_xlfn.IFNA(VLOOKUP(BASE!B7,[1]control_de_carga!$A:$B,2,0),VLOOKUP(BASE!D7,[1]control_de_carga!$A:$B,2,0)),"")</f>
        <v/>
      </c>
      <c r="O3" s="4"/>
      <c r="P3" s="4"/>
      <c r="Q3" s="4"/>
      <c r="R3" s="4"/>
      <c r="S3" s="4"/>
      <c r="T3" s="4"/>
    </row>
    <row r="4" spans="1:20" x14ac:dyDescent="0.25">
      <c r="A4" s="4" t="str">
        <f>IF(E4&lt;&gt;"",BASE!$B$4,"")</f>
        <v/>
      </c>
      <c r="B4" s="4" t="str">
        <f>IF(E4&lt;&gt;"",BASE!$B$5,"")</f>
        <v/>
      </c>
      <c r="C4" s="5" t="str">
        <f t="shared" si="0"/>
        <v/>
      </c>
      <c r="D4" s="4" t="str">
        <f t="shared" si="1"/>
        <v/>
      </c>
      <c r="E4" s="4" t="str">
        <f>IF(BASE!B8&lt;&gt;"",_xlfn.IFNA(_xlfn.CONCAT(VLOOKUP(BASE!B8,[1]control_de_carga!$C:$D,2,0),",",VLOOKUP(BASE!B8,[1]control_de_carga!$A:$B,2,0)),_xlfn.CONCAT(VLOOKUP(BASE!D8,[1]control_de_carga!$C:$D,2,0),",",VLOOKUP(BASE!D8,[1]control_de_carga!$A:$B,2,0))),"")</f>
        <v/>
      </c>
      <c r="F4" s="4" t="str">
        <f>IF(BASE!B8&lt;&gt;"",_xlfn.IFNA(VLOOKUP(BASE!B8,[1]control_de_carga!$C:$L,10,0),VLOOKUP(BASE!D8,[1]control_de_carga!$C:$L,10,0)),"")</f>
        <v/>
      </c>
      <c r="G4" s="4"/>
      <c r="H4" s="4"/>
      <c r="I4" s="4"/>
      <c r="J4" s="4"/>
      <c r="K4" s="4"/>
      <c r="L4" s="4"/>
      <c r="M4" s="4"/>
      <c r="N4" s="4" t="str">
        <f>IF(BASE!B8&lt;&gt;"",_xlfn.IFNA(VLOOKUP(BASE!B8,[1]control_de_carga!$A:$B,2,0),VLOOKUP(BASE!D8,[1]control_de_carga!$A:$B,2,0)),"")</f>
        <v/>
      </c>
      <c r="O4" s="4"/>
      <c r="P4" s="4"/>
      <c r="Q4" s="4"/>
      <c r="R4" s="4"/>
      <c r="S4" s="4"/>
      <c r="T4" s="4"/>
    </row>
    <row r="5" spans="1:20" x14ac:dyDescent="0.25">
      <c r="A5" s="4" t="str">
        <f>IF(E5&lt;&gt;"",BASE!$B$4,"")</f>
        <v/>
      </c>
      <c r="B5" s="4" t="str">
        <f>IF(E5&lt;&gt;"",BASE!$B$5,"")</f>
        <v/>
      </c>
      <c r="C5" s="5" t="str">
        <f t="shared" si="0"/>
        <v/>
      </c>
      <c r="D5" s="4" t="str">
        <f t="shared" si="1"/>
        <v/>
      </c>
      <c r="E5" s="4" t="str">
        <f>IF(BASE!B9&lt;&gt;"",_xlfn.IFNA(_xlfn.CONCAT(VLOOKUP(BASE!B9,[1]control_de_carga!$C:$D,2,0),",",VLOOKUP(BASE!B9,[1]control_de_carga!$A:$B,2,0)),_xlfn.CONCAT(VLOOKUP(BASE!D9,[1]control_de_carga!$C:$D,2,0),",",VLOOKUP(BASE!D9,[1]control_de_carga!$A:$B,2,0))),"")</f>
        <v/>
      </c>
      <c r="F5" s="4" t="str">
        <f>IF(BASE!B9&lt;&gt;"",_xlfn.IFNA(VLOOKUP(BASE!B9,[1]control_de_carga!$C:$L,10,0),VLOOKUP(BASE!D9,[1]control_de_carga!$C:$L,10,0)),"")</f>
        <v/>
      </c>
      <c r="G5" s="4"/>
      <c r="H5" s="4"/>
      <c r="I5" s="4"/>
      <c r="J5" s="4"/>
      <c r="K5" s="4"/>
      <c r="L5" s="4"/>
      <c r="M5" s="4"/>
      <c r="N5" s="4" t="str">
        <f>IF(BASE!B9&lt;&gt;"",_xlfn.IFNA(VLOOKUP(BASE!B9,[1]control_de_carga!$A:$B,2,0),VLOOKUP(BASE!D9,[1]control_de_carga!$A:$B,2,0)),"")</f>
        <v/>
      </c>
      <c r="O5" s="4"/>
      <c r="P5" s="4"/>
      <c r="Q5" s="4"/>
      <c r="R5" s="4"/>
      <c r="S5" s="4"/>
      <c r="T5" s="4"/>
    </row>
    <row r="6" spans="1:20" x14ac:dyDescent="0.25">
      <c r="A6" s="4" t="str">
        <f>IF(E6&lt;&gt;"",BASE!$B$4,"")</f>
        <v/>
      </c>
      <c r="B6" s="4" t="str">
        <f>IF(E6&lt;&gt;"",BASE!$B$5,"")</f>
        <v/>
      </c>
      <c r="C6" s="5" t="str">
        <f t="shared" si="0"/>
        <v/>
      </c>
      <c r="D6" s="4" t="str">
        <f t="shared" si="1"/>
        <v/>
      </c>
      <c r="E6" s="4" t="str">
        <f>IF(BASE!B10&lt;&gt;"",_xlfn.IFNA(_xlfn.CONCAT(VLOOKUP(BASE!B10,[1]control_de_carga!$C:$D,2,0),",",VLOOKUP(BASE!B10,[1]control_de_carga!$A:$B,2,0)),_xlfn.CONCAT(VLOOKUP(BASE!D10,[1]control_de_carga!$C:$D,2,0),",",VLOOKUP(BASE!D10,[1]control_de_carga!$A:$B,2,0))),"")</f>
        <v/>
      </c>
      <c r="F6" s="4" t="str">
        <f>IF(BASE!B10&lt;&gt;"",_xlfn.IFNA(VLOOKUP(BASE!B10,[1]control_de_carga!$C:$L,10,0),VLOOKUP(BASE!D10,[1]control_de_carga!$C:$L,10,0)),"")</f>
        <v/>
      </c>
      <c r="G6" s="4"/>
      <c r="H6" s="4"/>
      <c r="I6" s="4"/>
      <c r="J6" s="4"/>
      <c r="K6" s="4"/>
      <c r="L6" s="4"/>
      <c r="M6" s="4"/>
      <c r="N6" s="4" t="str">
        <f>IF(BASE!B10&lt;&gt;"",_xlfn.IFNA(VLOOKUP(BASE!B10,[1]control_de_carga!$A:$B,2,0),VLOOKUP(BASE!D10,[1]control_de_carga!$A:$B,2,0)),"")</f>
        <v/>
      </c>
      <c r="O6" s="4"/>
      <c r="P6" s="4"/>
      <c r="Q6" s="4"/>
      <c r="R6" s="4"/>
      <c r="S6" s="4"/>
      <c r="T6" s="4"/>
    </row>
    <row r="7" spans="1:20" x14ac:dyDescent="0.25">
      <c r="A7" s="4" t="str">
        <f>IF(E7&lt;&gt;"",BASE!$B$4,"")</f>
        <v/>
      </c>
      <c r="B7" s="4" t="str">
        <f>IF(E7&lt;&gt;"",BASE!$B$5,"")</f>
        <v/>
      </c>
      <c r="C7" s="5" t="str">
        <f t="shared" si="0"/>
        <v/>
      </c>
      <c r="D7" s="4" t="str">
        <f t="shared" si="1"/>
        <v/>
      </c>
      <c r="E7" s="4" t="str">
        <f>IF(BASE!B11&lt;&gt;"",_xlfn.IFNA(_xlfn.CONCAT(VLOOKUP(BASE!B11,[1]control_de_carga!$C:$D,2,0),",",VLOOKUP(BASE!B11,[1]control_de_carga!$A:$B,2,0)),_xlfn.CONCAT(VLOOKUP(BASE!D11,[1]control_de_carga!$C:$D,2,0),",",VLOOKUP(BASE!D11,[1]control_de_carga!$A:$B,2,0))),"")</f>
        <v/>
      </c>
      <c r="F7" s="4" t="str">
        <f>IF(BASE!B11&lt;&gt;"",_xlfn.IFNA(VLOOKUP(BASE!B11,[1]control_de_carga!$C:$L,10,0),VLOOKUP(BASE!D11,[1]control_de_carga!$C:$L,10,0)),"")</f>
        <v/>
      </c>
      <c r="G7" s="4"/>
      <c r="H7" s="4"/>
      <c r="I7" s="4"/>
      <c r="J7" s="4"/>
      <c r="K7" s="4"/>
      <c r="L7" s="4"/>
      <c r="M7" s="4"/>
      <c r="N7" s="4" t="str">
        <f>IF(BASE!B11&lt;&gt;"",_xlfn.IFNA(VLOOKUP(BASE!B11,[1]control_de_carga!$A:$B,2,0),VLOOKUP(BASE!D11,[1]control_de_carga!$A:$B,2,0)),"")</f>
        <v/>
      </c>
      <c r="O7" s="4"/>
      <c r="P7" s="4"/>
      <c r="Q7" s="4"/>
      <c r="R7" s="4"/>
      <c r="S7" s="4"/>
      <c r="T7" s="4"/>
    </row>
    <row r="8" spans="1:20" x14ac:dyDescent="0.25">
      <c r="A8" s="4" t="str">
        <f>IF(E8&lt;&gt;"",BASE!$B$4,"")</f>
        <v/>
      </c>
      <c r="B8" s="4" t="str">
        <f>IF(E8&lt;&gt;"",BASE!$B$5,"")</f>
        <v/>
      </c>
      <c r="C8" s="5" t="str">
        <f t="shared" si="0"/>
        <v/>
      </c>
      <c r="D8" s="4" t="str">
        <f t="shared" si="1"/>
        <v/>
      </c>
      <c r="E8" s="4" t="str">
        <f>IF(BASE!B12&lt;&gt;"",_xlfn.IFNA(_xlfn.CONCAT(VLOOKUP(BASE!B12,[1]control_de_carga!$C:$D,2,0),",",VLOOKUP(BASE!B12,[1]control_de_carga!$A:$B,2,0)),_xlfn.CONCAT(VLOOKUP(BASE!D12,[1]control_de_carga!$C:$D,2,0),",",VLOOKUP(BASE!D12,[1]control_de_carga!$A:$B,2,0))),"")</f>
        <v/>
      </c>
      <c r="F8" s="4" t="str">
        <f>IF(BASE!B12&lt;&gt;"",_xlfn.IFNA(VLOOKUP(BASE!B12,[1]control_de_carga!$C:$L,10,0),VLOOKUP(BASE!D12,[1]control_de_carga!$C:$L,10,0)),"")</f>
        <v/>
      </c>
      <c r="G8" s="4"/>
      <c r="H8" s="4"/>
      <c r="I8" s="4"/>
      <c r="J8" s="4"/>
      <c r="K8" s="4"/>
      <c r="L8" s="4"/>
      <c r="M8" s="4"/>
      <c r="N8" s="4" t="str">
        <f>IF(BASE!B12&lt;&gt;"",_xlfn.IFNA(VLOOKUP(BASE!B12,[1]control_de_carga!$A:$B,2,0),VLOOKUP(BASE!D12,[1]control_de_carga!$A:$B,2,0)),"")</f>
        <v/>
      </c>
      <c r="O8" s="4"/>
      <c r="P8" s="4"/>
      <c r="Q8" s="4"/>
      <c r="R8" s="4"/>
      <c r="S8" s="4"/>
      <c r="T8" s="4"/>
    </row>
    <row r="9" spans="1:20" x14ac:dyDescent="0.25">
      <c r="A9" s="4" t="str">
        <f>IF(E9&lt;&gt;"",BASE!$B$4,"")</f>
        <v/>
      </c>
      <c r="B9" s="4" t="str">
        <f>IF(E9&lt;&gt;"",BASE!$B$5,"")</f>
        <v/>
      </c>
      <c r="C9" s="5" t="str">
        <f t="shared" si="0"/>
        <v/>
      </c>
      <c r="D9" s="4" t="str">
        <f t="shared" si="1"/>
        <v/>
      </c>
      <c r="E9" s="4" t="str">
        <f>IF(BASE!B13&lt;&gt;"",_xlfn.IFNA(_xlfn.CONCAT(VLOOKUP(BASE!B13,[1]control_de_carga!$C:$D,2,0),",",VLOOKUP(BASE!B13,[1]control_de_carga!$A:$B,2,0)),_xlfn.CONCAT(VLOOKUP(BASE!D13,[1]control_de_carga!$C:$D,2,0),",",VLOOKUP(BASE!D13,[1]control_de_carga!$A:$B,2,0))),"")</f>
        <v/>
      </c>
      <c r="F9" s="4" t="str">
        <f>IF(BASE!B13&lt;&gt;"",_xlfn.IFNA(VLOOKUP(BASE!B13,[1]control_de_carga!$C:$L,10,0),VLOOKUP(BASE!D13,[1]control_de_carga!$C:$L,10,0)),"")</f>
        <v/>
      </c>
      <c r="G9" s="4"/>
      <c r="H9" s="4"/>
      <c r="I9" s="4"/>
      <c r="J9" s="4"/>
      <c r="K9" s="4"/>
      <c r="L9" s="4"/>
      <c r="M9" s="4"/>
      <c r="N9" s="4" t="str">
        <f>IF(BASE!B13&lt;&gt;"",_xlfn.IFNA(VLOOKUP(BASE!B13,[1]control_de_carga!$A:$B,2,0),VLOOKUP(BASE!D13,[1]control_de_carga!$A:$B,2,0)),"")</f>
        <v/>
      </c>
      <c r="O9" s="4"/>
      <c r="P9" s="4"/>
      <c r="Q9" s="4"/>
      <c r="R9" s="4"/>
      <c r="S9" s="4"/>
      <c r="T9" s="4"/>
    </row>
    <row r="10" spans="1:20" x14ac:dyDescent="0.25">
      <c r="A10" s="4" t="str">
        <f>IF(E10&lt;&gt;"",BASE!$B$4,"")</f>
        <v/>
      </c>
      <c r="B10" s="4" t="str">
        <f>IF(E10&lt;&gt;"",BASE!$B$5,"")</f>
        <v/>
      </c>
      <c r="C10" s="5" t="str">
        <f t="shared" si="0"/>
        <v/>
      </c>
      <c r="D10" s="4" t="str">
        <f t="shared" si="1"/>
        <v/>
      </c>
      <c r="E10" s="4" t="str">
        <f>IF(BASE!B14&lt;&gt;"",_xlfn.IFNA(_xlfn.CONCAT(VLOOKUP(BASE!B14,[1]control_de_carga!$C:$D,2,0),",",VLOOKUP(BASE!B14,[1]control_de_carga!$A:$B,2,0)),_xlfn.CONCAT(VLOOKUP(BASE!D14,[1]control_de_carga!$C:$D,2,0),",",VLOOKUP(BASE!D14,[1]control_de_carga!$A:$B,2,0))),"")</f>
        <v/>
      </c>
      <c r="F10" s="4" t="str">
        <f>IF(BASE!B14&lt;&gt;"",_xlfn.IFNA(VLOOKUP(BASE!B14,[1]control_de_carga!$C:$L,10,0),VLOOKUP(BASE!D14,[1]control_de_carga!$C:$L,10,0)),"")</f>
        <v/>
      </c>
      <c r="G10" s="4"/>
      <c r="H10" s="4"/>
      <c r="I10" s="4"/>
      <c r="J10" s="4"/>
      <c r="K10" s="4"/>
      <c r="L10" s="4"/>
      <c r="M10" s="4"/>
      <c r="N10" s="4" t="str">
        <f>IF(BASE!B14&lt;&gt;"",_xlfn.IFNA(VLOOKUP(BASE!B14,[1]control_de_carga!$A:$B,2,0),VLOOKUP(BASE!D14,[1]control_de_carga!$A:$B,2,0)),"")</f>
        <v/>
      </c>
      <c r="O10" s="4"/>
      <c r="P10" s="4"/>
      <c r="Q10" s="4"/>
      <c r="R10" s="4"/>
      <c r="S10" s="4"/>
      <c r="T10" s="4"/>
    </row>
    <row r="11" spans="1:20" x14ac:dyDescent="0.25">
      <c r="A11" s="4" t="str">
        <f>IF(E11&lt;&gt;"",BASE!$B$4,"")</f>
        <v/>
      </c>
      <c r="B11" s="4" t="str">
        <f>IF(E11&lt;&gt;"",BASE!$B$5,"")</f>
        <v/>
      </c>
      <c r="C11" s="5" t="str">
        <f t="shared" si="0"/>
        <v/>
      </c>
      <c r="D11" s="4" t="str">
        <f t="shared" si="1"/>
        <v/>
      </c>
      <c r="E11" s="4" t="str">
        <f>IF(BASE!B15&lt;&gt;"",_xlfn.IFNA(_xlfn.CONCAT(VLOOKUP(BASE!B15,[1]control_de_carga!$C:$D,2,0),",",VLOOKUP(BASE!B15,[1]control_de_carga!$A:$B,2,0)),_xlfn.CONCAT(VLOOKUP(BASE!D15,[1]control_de_carga!$C:$D,2,0),",",VLOOKUP(BASE!D15,[1]control_de_carga!$A:$B,2,0))),"")</f>
        <v/>
      </c>
      <c r="F11" s="4" t="str">
        <f>IF(BASE!B15&lt;&gt;"",_xlfn.IFNA(VLOOKUP(BASE!B15,[1]control_de_carga!$C:$L,10,0),VLOOKUP(BASE!D15,[1]control_de_carga!$C:$L,10,0)),"")</f>
        <v/>
      </c>
      <c r="G11" s="4"/>
      <c r="H11" s="4"/>
      <c r="I11" s="4"/>
      <c r="J11" s="4"/>
      <c r="K11" s="4"/>
      <c r="L11" s="4"/>
      <c r="M11" s="4"/>
      <c r="N11" s="4" t="str">
        <f>IF(BASE!B15&lt;&gt;"",_xlfn.IFNA(VLOOKUP(BASE!B15,[1]control_de_carga!$A:$B,2,0),VLOOKUP(BASE!D15,[1]control_de_carga!$A:$B,2,0)),"")</f>
        <v/>
      </c>
      <c r="O11" s="4"/>
      <c r="P11" s="4"/>
      <c r="Q11" s="4"/>
      <c r="R11" s="4"/>
      <c r="S11" s="4"/>
      <c r="T11" s="4"/>
    </row>
    <row r="12" spans="1:20" x14ac:dyDescent="0.25">
      <c r="A12" s="4" t="str">
        <f>IF(E12&lt;&gt;"",BASE!$B$4,"")</f>
        <v/>
      </c>
      <c r="B12" s="4" t="str">
        <f>IF(E12&lt;&gt;"",BASE!$B$5,"")</f>
        <v/>
      </c>
      <c r="C12" s="5" t="str">
        <f t="shared" si="0"/>
        <v/>
      </c>
      <c r="D12" s="4" t="str">
        <f t="shared" si="1"/>
        <v/>
      </c>
      <c r="E12" s="4" t="str">
        <f>IF(BASE!B16&lt;&gt;"",_xlfn.IFNA(_xlfn.CONCAT(VLOOKUP(BASE!B16,[1]control_de_carga!$C:$D,2,0),",",VLOOKUP(BASE!B16,[1]control_de_carga!$A:$B,2,0)),_xlfn.CONCAT(VLOOKUP(BASE!D16,[1]control_de_carga!$C:$D,2,0),",",VLOOKUP(BASE!D16,[1]control_de_carga!$A:$B,2,0))),"")</f>
        <v/>
      </c>
      <c r="F12" s="4" t="str">
        <f>IF(BASE!B16&lt;&gt;"",_xlfn.IFNA(VLOOKUP(BASE!B16,[1]control_de_carga!$C:$L,10,0),VLOOKUP(BASE!D16,[1]control_de_carga!$C:$L,10,0)),"")</f>
        <v/>
      </c>
      <c r="G12" s="4"/>
      <c r="H12" s="4"/>
      <c r="I12" s="4"/>
      <c r="J12" s="4"/>
      <c r="K12" s="4"/>
      <c r="L12" s="4"/>
      <c r="M12" s="4"/>
      <c r="N12" s="4" t="str">
        <f>IF(BASE!B16&lt;&gt;"",_xlfn.IFNA(VLOOKUP(BASE!B16,[1]control_de_carga!$A:$B,2,0),VLOOKUP(BASE!D16,[1]control_de_carga!$A:$B,2,0)),"")</f>
        <v/>
      </c>
      <c r="O12" s="4"/>
      <c r="P12" s="4"/>
      <c r="Q12" s="4"/>
      <c r="R12" s="4"/>
      <c r="S12" s="4"/>
      <c r="T12" s="4"/>
    </row>
    <row r="13" spans="1:20" x14ac:dyDescent="0.25">
      <c r="A13" s="4" t="str">
        <f>IF(E13&lt;&gt;"",BASE!$B$4,"")</f>
        <v/>
      </c>
      <c r="B13" s="4" t="str">
        <f>IF(E13&lt;&gt;"",BASE!$B$5,"")</f>
        <v/>
      </c>
      <c r="C13" s="5" t="str">
        <f t="shared" si="0"/>
        <v/>
      </c>
      <c r="D13" s="4" t="str">
        <f t="shared" si="1"/>
        <v/>
      </c>
      <c r="E13" s="4" t="str">
        <f>IF(BASE!B17&lt;&gt;"",_xlfn.IFNA(_xlfn.CONCAT(VLOOKUP(BASE!B17,[1]control_de_carga!$C:$D,2,0),",",VLOOKUP(BASE!B17,[1]control_de_carga!$A:$B,2,0)),_xlfn.CONCAT(VLOOKUP(BASE!D17,[1]control_de_carga!$C:$D,2,0),",",VLOOKUP(BASE!D17,[1]control_de_carga!$A:$B,2,0))),"")</f>
        <v/>
      </c>
      <c r="F13" s="4" t="str">
        <f>IF(BASE!B17&lt;&gt;"",_xlfn.IFNA(VLOOKUP(BASE!B17,[1]control_de_carga!$C:$L,10,0),VLOOKUP(BASE!D17,[1]control_de_carga!$C:$L,10,0)),"")</f>
        <v/>
      </c>
      <c r="G13" s="4"/>
      <c r="H13" s="4"/>
      <c r="I13" s="4"/>
      <c r="J13" s="4"/>
      <c r="K13" s="4"/>
      <c r="L13" s="4"/>
      <c r="M13" s="4"/>
      <c r="N13" s="4" t="str">
        <f>IF(BASE!B17&lt;&gt;"",_xlfn.IFNA(VLOOKUP(BASE!B17,[1]control_de_carga!$A:$B,2,0),VLOOKUP(BASE!D17,[1]control_de_carga!$A:$B,2,0)),"")</f>
        <v/>
      </c>
      <c r="O13" s="4"/>
      <c r="P13" s="4"/>
      <c r="Q13" s="4"/>
      <c r="R13" s="4"/>
      <c r="S13" s="4"/>
      <c r="T13" s="4"/>
    </row>
    <row r="14" spans="1:20" x14ac:dyDescent="0.25">
      <c r="A14" s="4" t="str">
        <f>IF(E14&lt;&gt;"",BASE!$B$4,"")</f>
        <v/>
      </c>
      <c r="B14" s="4" t="str">
        <f>IF(E14&lt;&gt;"",BASE!$B$5,"")</f>
        <v/>
      </c>
      <c r="C14" s="5" t="str">
        <f t="shared" si="0"/>
        <v/>
      </c>
      <c r="D14" s="4" t="str">
        <f t="shared" si="1"/>
        <v/>
      </c>
      <c r="E14" s="4" t="str">
        <f>IF(BASE!B18&lt;&gt;"",_xlfn.IFNA(_xlfn.CONCAT(VLOOKUP(BASE!B18,[1]control_de_carga!$C:$D,2,0),",",VLOOKUP(BASE!B18,[1]control_de_carga!$A:$B,2,0)),_xlfn.CONCAT(VLOOKUP(BASE!D18,[1]control_de_carga!$C:$D,2,0),",",VLOOKUP(BASE!D18,[1]control_de_carga!$A:$B,2,0))),"")</f>
        <v/>
      </c>
      <c r="F14" s="4" t="str">
        <f>IF(BASE!B18&lt;&gt;"",_xlfn.IFNA(VLOOKUP(BASE!B18,[1]control_de_carga!$C:$L,10,0),VLOOKUP(BASE!D18,[1]control_de_carga!$C:$L,10,0)),"")</f>
        <v/>
      </c>
      <c r="G14" s="4"/>
      <c r="H14" s="4"/>
      <c r="I14" s="4"/>
      <c r="J14" s="4"/>
      <c r="K14" s="4"/>
      <c r="L14" s="4"/>
      <c r="M14" s="4"/>
      <c r="N14" s="4" t="str">
        <f>IF(BASE!B18&lt;&gt;"",_xlfn.IFNA(VLOOKUP(BASE!B18,[1]control_de_carga!$A:$B,2,0),VLOOKUP(BASE!D18,[1]control_de_carga!$A:$B,2,0)),"")</f>
        <v/>
      </c>
      <c r="O14" s="4"/>
      <c r="P14" s="4"/>
      <c r="Q14" s="4"/>
      <c r="R14" s="4"/>
      <c r="S14" s="4"/>
      <c r="T14" s="4"/>
    </row>
    <row r="15" spans="1:20" x14ac:dyDescent="0.25">
      <c r="A15" s="4" t="str">
        <f>IF(E15&lt;&gt;"",BASE!$B$4,"")</f>
        <v/>
      </c>
      <c r="B15" s="4" t="str">
        <f>IF(E15&lt;&gt;"",BASE!$B$5,"")</f>
        <v/>
      </c>
      <c r="C15" s="5" t="str">
        <f t="shared" si="0"/>
        <v/>
      </c>
      <c r="D15" s="4" t="str">
        <f t="shared" si="1"/>
        <v/>
      </c>
      <c r="E15" s="4" t="str">
        <f>IF(BASE!B19&lt;&gt;"",_xlfn.IFNA(_xlfn.CONCAT(VLOOKUP(BASE!B19,[1]control_de_carga!$C:$D,2,0),",",VLOOKUP(BASE!B19,[1]control_de_carga!$A:$B,2,0)),_xlfn.CONCAT(VLOOKUP(BASE!D19,[1]control_de_carga!$C:$D,2,0),",",VLOOKUP(BASE!D19,[1]control_de_carga!$A:$B,2,0))),"")</f>
        <v/>
      </c>
      <c r="F15" s="4" t="str">
        <f>IF(BASE!B19&lt;&gt;"",_xlfn.IFNA(VLOOKUP(BASE!B19,[1]control_de_carga!$C:$L,10,0),VLOOKUP(BASE!D19,[1]control_de_carga!$C:$L,10,0)),"")</f>
        <v/>
      </c>
      <c r="G15" s="4"/>
      <c r="H15" s="4"/>
      <c r="I15" s="4"/>
      <c r="J15" s="4"/>
      <c r="K15" s="4"/>
      <c r="L15" s="4"/>
      <c r="M15" s="4"/>
      <c r="N15" s="4" t="str">
        <f>IF(BASE!B19&lt;&gt;"",_xlfn.IFNA(VLOOKUP(BASE!B19,[1]control_de_carga!$A:$B,2,0),VLOOKUP(BASE!D19,[1]control_de_carga!$A:$B,2,0)),"")</f>
        <v/>
      </c>
      <c r="O15" s="4"/>
      <c r="P15" s="4"/>
      <c r="Q15" s="4"/>
      <c r="R15" s="4"/>
      <c r="S15" s="4"/>
      <c r="T15" s="4"/>
    </row>
    <row r="16" spans="1:20" x14ac:dyDescent="0.25">
      <c r="A16" s="4" t="str">
        <f>IF(E16&lt;&gt;"",BASE!$B$4,"")</f>
        <v/>
      </c>
      <c r="B16" s="4" t="str">
        <f>IF(E16&lt;&gt;"",BASE!$B$5,"")</f>
        <v/>
      </c>
      <c r="C16" s="5" t="str">
        <f t="shared" si="0"/>
        <v/>
      </c>
      <c r="D16" s="4" t="str">
        <f t="shared" si="1"/>
        <v/>
      </c>
      <c r="E16" s="4" t="str">
        <f>IF(BASE!B20&lt;&gt;"",_xlfn.IFNA(_xlfn.CONCAT(VLOOKUP(BASE!B20,[1]control_de_carga!$C:$D,2,0),",",VLOOKUP(BASE!B20,[1]control_de_carga!$A:$B,2,0)),_xlfn.CONCAT(VLOOKUP(BASE!D20,[1]control_de_carga!$C:$D,2,0),",",VLOOKUP(BASE!D20,[1]control_de_carga!$A:$B,2,0))),"")</f>
        <v/>
      </c>
      <c r="F16" s="4" t="str">
        <f>IF(BASE!B20&lt;&gt;"",_xlfn.IFNA(VLOOKUP(BASE!B20,[1]control_de_carga!$C:$L,10,0),VLOOKUP(BASE!D20,[1]control_de_carga!$C:$L,10,0)),"")</f>
        <v/>
      </c>
      <c r="G16" s="4"/>
      <c r="H16" s="4"/>
      <c r="I16" s="4"/>
      <c r="J16" s="4"/>
      <c r="K16" s="4"/>
      <c r="L16" s="4"/>
      <c r="M16" s="4"/>
      <c r="N16" s="4" t="str">
        <f>IF(BASE!B20&lt;&gt;"",_xlfn.IFNA(VLOOKUP(BASE!B20,[1]control_de_carga!$A:$B,2,0),VLOOKUP(BASE!D20,[1]control_de_carga!$A:$B,2,0)),"")</f>
        <v/>
      </c>
      <c r="O16" s="4"/>
      <c r="P16" s="4"/>
      <c r="Q16" s="4"/>
      <c r="R16" s="4"/>
      <c r="S16" s="4"/>
      <c r="T16" s="4"/>
    </row>
    <row r="17" spans="1:20" x14ac:dyDescent="0.25">
      <c r="A17" s="4" t="str">
        <f>IF(E17&lt;&gt;"",BASE!$B$4,"")</f>
        <v/>
      </c>
      <c r="B17" s="4" t="str">
        <f>IF(E17&lt;&gt;"",BASE!$B$5,"")</f>
        <v/>
      </c>
      <c r="C17" s="5" t="str">
        <f t="shared" si="0"/>
        <v/>
      </c>
      <c r="D17" s="4" t="str">
        <f t="shared" si="1"/>
        <v/>
      </c>
      <c r="E17" s="4" t="str">
        <f>IF(BASE!B21&lt;&gt;"",_xlfn.IFNA(_xlfn.CONCAT(VLOOKUP(BASE!B21,[1]control_de_carga!$C:$D,2,0),",",VLOOKUP(BASE!B21,[1]control_de_carga!$A:$B,2,0)),_xlfn.CONCAT(VLOOKUP(BASE!D21,[1]control_de_carga!$C:$D,2,0),",",VLOOKUP(BASE!D21,[1]control_de_carga!$A:$B,2,0))),"")</f>
        <v/>
      </c>
      <c r="F17" s="4" t="str">
        <f>IF(BASE!B21&lt;&gt;"",_xlfn.IFNA(VLOOKUP(BASE!B21,[1]control_de_carga!$C:$L,10,0),VLOOKUP(BASE!D21,[1]control_de_carga!$C:$L,10,0)),"")</f>
        <v/>
      </c>
      <c r="G17" s="4"/>
      <c r="H17" s="4"/>
      <c r="I17" s="4"/>
      <c r="J17" s="4"/>
      <c r="K17" s="4"/>
      <c r="L17" s="4"/>
      <c r="M17" s="4"/>
      <c r="N17" s="4" t="str">
        <f>IF(BASE!B21&lt;&gt;"",_xlfn.IFNA(VLOOKUP(BASE!B21,[1]control_de_carga!$A:$B,2,0),VLOOKUP(BASE!D21,[1]control_de_carga!$A:$B,2,0)),"")</f>
        <v/>
      </c>
      <c r="O17" s="4"/>
      <c r="P17" s="4"/>
      <c r="Q17" s="4"/>
      <c r="R17" s="4"/>
      <c r="S17" s="4"/>
      <c r="T17" s="4"/>
    </row>
    <row r="18" spans="1:20" x14ac:dyDescent="0.25">
      <c r="A18" s="4" t="str">
        <f>IF(E18&lt;&gt;"",BASE!$B$4,"")</f>
        <v/>
      </c>
      <c r="B18" s="4" t="str">
        <f>IF(E18&lt;&gt;"",BASE!$B$5,"")</f>
        <v/>
      </c>
      <c r="C18" s="5" t="str">
        <f t="shared" si="0"/>
        <v/>
      </c>
      <c r="D18" s="4" t="str">
        <f t="shared" si="1"/>
        <v/>
      </c>
      <c r="E18" s="4" t="str">
        <f>IF(BASE!B22&lt;&gt;"",_xlfn.IFNA(_xlfn.CONCAT(VLOOKUP(BASE!B22,[1]control_de_carga!$C:$D,2,0),",",VLOOKUP(BASE!B22,[1]control_de_carga!$A:$B,2,0)),_xlfn.CONCAT(VLOOKUP(BASE!D22,[1]control_de_carga!$C:$D,2,0),",",VLOOKUP(BASE!D22,[1]control_de_carga!$A:$B,2,0))),"")</f>
        <v/>
      </c>
      <c r="F18" s="4" t="str">
        <f>IF(BASE!B22&lt;&gt;"",_xlfn.IFNA(VLOOKUP(BASE!B22,[1]control_de_carga!$C:$L,10,0),VLOOKUP(BASE!D22,[1]control_de_carga!$C:$L,10,0)),"")</f>
        <v/>
      </c>
      <c r="G18" s="4"/>
      <c r="H18" s="4"/>
      <c r="I18" s="4"/>
      <c r="J18" s="4"/>
      <c r="K18" s="4"/>
      <c r="L18" s="4"/>
      <c r="M18" s="4"/>
      <c r="N18" s="4" t="str">
        <f>IF(BASE!B22&lt;&gt;"",_xlfn.IFNA(VLOOKUP(BASE!B22,[1]control_de_carga!$A:$B,2,0),VLOOKUP(BASE!D22,[1]control_de_carga!$A:$B,2,0)),"")</f>
        <v/>
      </c>
      <c r="O18" s="4"/>
      <c r="P18" s="4"/>
      <c r="Q18" s="4"/>
      <c r="R18" s="4"/>
      <c r="S18" s="4"/>
      <c r="T18" s="4"/>
    </row>
    <row r="19" spans="1:20" x14ac:dyDescent="0.25">
      <c r="A19" s="4" t="str">
        <f>IF(E19&lt;&gt;"",BASE!$B$4,"")</f>
        <v/>
      </c>
      <c r="B19" s="4" t="str">
        <f>IF(E19&lt;&gt;"",BASE!$B$5,"")</f>
        <v/>
      </c>
      <c r="C19" s="5" t="str">
        <f t="shared" si="0"/>
        <v/>
      </c>
      <c r="D19" s="4" t="str">
        <f t="shared" si="1"/>
        <v/>
      </c>
      <c r="E19" s="4" t="str">
        <f>IF(BASE!B23&lt;&gt;"",_xlfn.IFNA(_xlfn.CONCAT(VLOOKUP(BASE!B23,[1]control_de_carga!$C:$D,2,0),",",VLOOKUP(BASE!B23,[1]control_de_carga!$A:$B,2,0)),_xlfn.CONCAT(VLOOKUP(BASE!D23,[1]control_de_carga!$C:$D,2,0),",",VLOOKUP(BASE!D23,[1]control_de_carga!$A:$B,2,0))),"")</f>
        <v/>
      </c>
      <c r="F19" s="4" t="str">
        <f>IF(BASE!B23&lt;&gt;"",_xlfn.IFNA(VLOOKUP(BASE!B23,[1]control_de_carga!$C:$L,10,0),VLOOKUP(BASE!D23,[1]control_de_carga!$C:$L,10,0)),"")</f>
        <v/>
      </c>
      <c r="G19" s="4"/>
      <c r="H19" s="4"/>
      <c r="I19" s="4"/>
      <c r="J19" s="4"/>
      <c r="K19" s="4"/>
      <c r="L19" s="4"/>
      <c r="M19" s="4"/>
      <c r="N19" s="4" t="str">
        <f>IF(BASE!B23&lt;&gt;"",_xlfn.IFNA(VLOOKUP(BASE!B23,[1]control_de_carga!$A:$B,2,0),VLOOKUP(BASE!D23,[1]control_de_carga!$A:$B,2,0)),"")</f>
        <v/>
      </c>
      <c r="O19" s="4"/>
      <c r="P19" s="4"/>
      <c r="Q19" s="4"/>
      <c r="R19" s="4"/>
      <c r="S19" s="4"/>
      <c r="T19" s="4"/>
    </row>
    <row r="20" spans="1:20" x14ac:dyDescent="0.25">
      <c r="A20" s="4" t="str">
        <f>IF(E20&lt;&gt;"",BASE!$B$4,"")</f>
        <v/>
      </c>
      <c r="B20" s="4" t="str">
        <f>IF(E20&lt;&gt;"",BASE!$B$5,"")</f>
        <v/>
      </c>
      <c r="C20" s="5" t="str">
        <f t="shared" si="0"/>
        <v/>
      </c>
      <c r="D20" s="4" t="str">
        <f t="shared" si="1"/>
        <v/>
      </c>
      <c r="E20" s="4" t="str">
        <f>IF(BASE!B24&lt;&gt;"",_xlfn.IFNA(_xlfn.CONCAT(VLOOKUP(BASE!B24,[1]control_de_carga!$C:$D,2,0),",",VLOOKUP(BASE!B24,[1]control_de_carga!$A:$B,2,0)),_xlfn.CONCAT(VLOOKUP(BASE!D24,[1]control_de_carga!$C:$D,2,0),",",VLOOKUP(BASE!D24,[1]control_de_carga!$A:$B,2,0))),"")</f>
        <v/>
      </c>
      <c r="F20" s="4" t="str">
        <f>IF(BASE!B24&lt;&gt;"",_xlfn.IFNA(VLOOKUP(BASE!B24,[1]control_de_carga!$C:$L,10,0),VLOOKUP(BASE!D24,[1]control_de_carga!$C:$L,10,0)),"")</f>
        <v/>
      </c>
      <c r="G20" s="4"/>
      <c r="H20" s="4"/>
      <c r="I20" s="4"/>
      <c r="J20" s="4"/>
      <c r="K20" s="4"/>
      <c r="L20" s="4"/>
      <c r="M20" s="4"/>
      <c r="N20" s="4" t="str">
        <f>IF(BASE!B24&lt;&gt;"",_xlfn.IFNA(VLOOKUP(BASE!B24,[1]control_de_carga!$A:$B,2,0),VLOOKUP(BASE!D24,[1]control_de_carga!$A:$B,2,0)),"")</f>
        <v/>
      </c>
      <c r="O20" s="4"/>
      <c r="P20" s="4"/>
      <c r="Q20" s="4"/>
      <c r="R20" s="4"/>
      <c r="S20" s="4"/>
      <c r="T20" s="4"/>
    </row>
    <row r="21" spans="1:20" x14ac:dyDescent="0.25">
      <c r="A21" s="4" t="str">
        <f>IF(E21&lt;&gt;"",BASE!$B$4,"")</f>
        <v/>
      </c>
      <c r="B21" s="4" t="str">
        <f>IF(E21&lt;&gt;"",BASE!$B$5,"")</f>
        <v/>
      </c>
      <c r="C21" s="5" t="str">
        <f t="shared" si="0"/>
        <v/>
      </c>
      <c r="D21" s="4" t="str">
        <f t="shared" si="1"/>
        <v/>
      </c>
      <c r="E21" s="4" t="str">
        <f>IF(BASE!B25&lt;&gt;"",_xlfn.IFNA(_xlfn.CONCAT(VLOOKUP(BASE!B25,[1]control_de_carga!$C:$D,2,0),",",VLOOKUP(BASE!B25,[1]control_de_carga!$A:$B,2,0)),_xlfn.CONCAT(VLOOKUP(BASE!D25,[1]control_de_carga!$C:$D,2,0),",",VLOOKUP(BASE!D25,[1]control_de_carga!$A:$B,2,0))),"")</f>
        <v/>
      </c>
      <c r="F21" s="4" t="str">
        <f>IF(BASE!B25&lt;&gt;"",_xlfn.IFNA(VLOOKUP(BASE!B25,[1]control_de_carga!$C:$L,10,0),VLOOKUP(BASE!D25,[1]control_de_carga!$C:$L,10,0)),"")</f>
        <v/>
      </c>
      <c r="G21" s="4"/>
      <c r="H21" s="4"/>
      <c r="I21" s="4"/>
      <c r="J21" s="4"/>
      <c r="K21" s="4"/>
      <c r="L21" s="4"/>
      <c r="M21" s="4"/>
      <c r="N21" s="4" t="str">
        <f>IF(BASE!B25&lt;&gt;"",_xlfn.IFNA(VLOOKUP(BASE!B25,[1]control_de_carga!$A:$B,2,0),VLOOKUP(BASE!D25,[1]control_de_carga!$A:$B,2,0)),"")</f>
        <v/>
      </c>
      <c r="O21" s="4"/>
      <c r="P21" s="4"/>
      <c r="Q21" s="4"/>
      <c r="R21" s="4"/>
      <c r="S21" s="4"/>
      <c r="T21" s="4"/>
    </row>
    <row r="22" spans="1:20" x14ac:dyDescent="0.25">
      <c r="A22" s="4" t="str">
        <f>IF(E22&lt;&gt;"",BASE!$B$4,"")</f>
        <v/>
      </c>
      <c r="B22" s="4" t="str">
        <f>IF(E22&lt;&gt;"",BASE!$B$5,"")</f>
        <v/>
      </c>
      <c r="C22" s="5" t="str">
        <f t="shared" si="0"/>
        <v/>
      </c>
      <c r="D22" s="4" t="str">
        <f t="shared" si="1"/>
        <v/>
      </c>
      <c r="E22" s="4" t="str">
        <f>IF(BASE!B26&lt;&gt;"",_xlfn.IFNA(_xlfn.CONCAT(VLOOKUP(BASE!B26,[1]control_de_carga!$C:$D,2,0),",",VLOOKUP(BASE!B26,[1]control_de_carga!$A:$B,2,0)),_xlfn.CONCAT(VLOOKUP(BASE!D26,[1]control_de_carga!$C:$D,2,0),",",VLOOKUP(BASE!D26,[1]control_de_carga!$A:$B,2,0))),"")</f>
        <v/>
      </c>
      <c r="F22" s="4" t="str">
        <f>IF(BASE!B26&lt;&gt;"",_xlfn.IFNA(VLOOKUP(BASE!B26,[1]control_de_carga!$C:$L,10,0),VLOOKUP(BASE!D26,[1]control_de_carga!$C:$L,10,0)),"")</f>
        <v/>
      </c>
      <c r="G22" s="4"/>
      <c r="H22" s="4"/>
      <c r="I22" s="4"/>
      <c r="J22" s="4"/>
      <c r="K22" s="4"/>
      <c r="L22" s="4"/>
      <c r="M22" s="4"/>
      <c r="N22" s="4" t="str">
        <f>IF(BASE!B26&lt;&gt;"",_xlfn.IFNA(VLOOKUP(BASE!B26,[1]control_de_carga!$A:$B,2,0),VLOOKUP(BASE!D26,[1]control_de_carga!$A:$B,2,0)),"")</f>
        <v/>
      </c>
      <c r="O22" s="4"/>
      <c r="P22" s="4"/>
      <c r="Q22" s="4"/>
      <c r="R22" s="4"/>
      <c r="S22" s="4"/>
      <c r="T22" s="4"/>
    </row>
    <row r="23" spans="1:20" x14ac:dyDescent="0.25">
      <c r="A23" s="4" t="str">
        <f>IF(E23&lt;&gt;"",BASE!$B$4,"")</f>
        <v/>
      </c>
      <c r="B23" s="4" t="str">
        <f>IF(E23&lt;&gt;"",BASE!$B$5,"")</f>
        <v/>
      </c>
      <c r="C23" s="5" t="str">
        <f t="shared" si="0"/>
        <v/>
      </c>
      <c r="D23" s="4" t="str">
        <f t="shared" si="1"/>
        <v/>
      </c>
      <c r="E23" s="4" t="str">
        <f>IF(BASE!B27&lt;&gt;"",_xlfn.IFNA(_xlfn.CONCAT(VLOOKUP(BASE!B27,[1]control_de_carga!$C:$D,2,0),",",VLOOKUP(BASE!B27,[1]control_de_carga!$A:$B,2,0)),_xlfn.CONCAT(VLOOKUP(BASE!D27,[1]control_de_carga!$C:$D,2,0),",",VLOOKUP(BASE!D27,[1]control_de_carga!$A:$B,2,0))),"")</f>
        <v/>
      </c>
      <c r="F23" s="4" t="str">
        <f>IF(BASE!B27&lt;&gt;"",_xlfn.IFNA(VLOOKUP(BASE!B27,[1]control_de_carga!$C:$L,10,0),VLOOKUP(BASE!D27,[1]control_de_carga!$C:$L,10,0)),"")</f>
        <v/>
      </c>
      <c r="G23" s="4"/>
      <c r="H23" s="4"/>
      <c r="I23" s="4"/>
      <c r="J23" s="4"/>
      <c r="K23" s="4"/>
      <c r="L23" s="4"/>
      <c r="M23" s="4"/>
      <c r="N23" s="4" t="str">
        <f>IF(BASE!B27&lt;&gt;"",_xlfn.IFNA(VLOOKUP(BASE!B27,[1]control_de_carga!$A:$B,2,0),VLOOKUP(BASE!D27,[1]control_de_carga!$A:$B,2,0)),"")</f>
        <v/>
      </c>
      <c r="O23" s="4"/>
      <c r="P23" s="4"/>
      <c r="Q23" s="4"/>
      <c r="R23" s="4"/>
      <c r="S23" s="4"/>
      <c r="T23" s="4"/>
    </row>
    <row r="24" spans="1:20" x14ac:dyDescent="0.25">
      <c r="A24" s="4" t="str">
        <f>IF(E24&lt;&gt;"",BASE!$B$4,"")</f>
        <v/>
      </c>
      <c r="B24" s="4" t="str">
        <f>IF(E24&lt;&gt;"",BASE!$B$5,"")</f>
        <v/>
      </c>
      <c r="C24" s="5" t="str">
        <f t="shared" si="0"/>
        <v/>
      </c>
      <c r="D24" s="4" t="str">
        <f t="shared" si="1"/>
        <v/>
      </c>
      <c r="E24" s="4" t="str">
        <f>IF(BASE!B28&lt;&gt;"",_xlfn.IFNA(_xlfn.CONCAT(VLOOKUP(BASE!B28,[1]control_de_carga!$C:$D,2,0),",",VLOOKUP(BASE!B28,[1]control_de_carga!$A:$B,2,0)),_xlfn.CONCAT(VLOOKUP(BASE!D28,[1]control_de_carga!$C:$D,2,0),",",VLOOKUP(BASE!D28,[1]control_de_carga!$A:$B,2,0))),"")</f>
        <v/>
      </c>
      <c r="F24" s="4" t="str">
        <f>IF(BASE!B28&lt;&gt;"",_xlfn.IFNA(VLOOKUP(BASE!B28,[1]control_de_carga!$C:$L,10,0),VLOOKUP(BASE!D28,[1]control_de_carga!$C:$L,10,0)),"")</f>
        <v/>
      </c>
      <c r="G24" s="4"/>
      <c r="H24" s="4"/>
      <c r="I24" s="4"/>
      <c r="J24" s="4"/>
      <c r="K24" s="4"/>
      <c r="L24" s="4"/>
      <c r="M24" s="4"/>
      <c r="N24" s="4" t="str">
        <f>IF(BASE!B28&lt;&gt;"",_xlfn.IFNA(VLOOKUP(BASE!B28,[1]control_de_carga!$A:$B,2,0),VLOOKUP(BASE!D28,[1]control_de_carga!$A:$B,2,0)),"")</f>
        <v/>
      </c>
      <c r="O24" s="4"/>
      <c r="P24" s="4"/>
      <c r="Q24" s="4"/>
      <c r="R24" s="4"/>
      <c r="S24" s="4"/>
      <c r="T24" s="4"/>
    </row>
    <row r="25" spans="1:20" x14ac:dyDescent="0.25">
      <c r="A25" s="4" t="str">
        <f>IF(E25&lt;&gt;"",BASE!$B$4,"")</f>
        <v/>
      </c>
      <c r="B25" s="4" t="str">
        <f>IF(E25&lt;&gt;"",BASE!$B$5,"")</f>
        <v/>
      </c>
      <c r="C25" s="5" t="str">
        <f t="shared" ref="C25:C45" si="2">IF(D25&lt;&gt;"","1","")</f>
        <v/>
      </c>
      <c r="D25" s="4" t="str">
        <f t="shared" si="1"/>
        <v/>
      </c>
      <c r="E25" s="4" t="str">
        <f>IF(BASE!B29&lt;&gt;"",_xlfn.IFNA(_xlfn.CONCAT(VLOOKUP(BASE!B29,[1]control_de_carga!$C:$D,2,0),",",VLOOKUP(BASE!B29,[1]control_de_carga!$A:$B,2,0)),_xlfn.CONCAT(VLOOKUP(BASE!D29,[1]control_de_carga!$C:$D,2,0),",",VLOOKUP(BASE!D29,[1]control_de_carga!$A:$B,2,0))),"")</f>
        <v/>
      </c>
      <c r="F25" s="4" t="str">
        <f>IF(BASE!B29&lt;&gt;"",_xlfn.IFNA(VLOOKUP(BASE!B29,[1]control_de_carga!$C:$L,10,0),VLOOKUP(BASE!D29,[1]control_de_carga!$C:$L,10,0)),"")</f>
        <v/>
      </c>
      <c r="G25" s="4"/>
      <c r="H25" s="4"/>
      <c r="I25" s="4"/>
      <c r="J25" s="4"/>
      <c r="K25" s="4"/>
      <c r="L25" s="4"/>
      <c r="M25" s="4"/>
      <c r="N25" s="4" t="str">
        <f>IF(BASE!B29&lt;&gt;"",_xlfn.IFNA(VLOOKUP(BASE!B29,[1]control_de_carga!$A:$B,2,0),VLOOKUP(BASE!D29,[1]control_de_carga!$A:$B,2,0)),"")</f>
        <v/>
      </c>
      <c r="O25" s="4"/>
      <c r="P25" s="4"/>
      <c r="Q25" s="4"/>
      <c r="R25" s="4"/>
      <c r="S25" s="4"/>
      <c r="T25" s="4"/>
    </row>
    <row r="26" spans="1:20" x14ac:dyDescent="0.25">
      <c r="A26" s="4" t="str">
        <f>IF(E26&lt;&gt;"",BASE!$B$4,"")</f>
        <v/>
      </c>
      <c r="B26" s="4" t="str">
        <f>IF(E26&lt;&gt;"",BASE!$B$5,"")</f>
        <v/>
      </c>
      <c r="C26" s="5" t="str">
        <f t="shared" si="2"/>
        <v/>
      </c>
      <c r="D26" s="4" t="str">
        <f t="shared" si="1"/>
        <v/>
      </c>
      <c r="E26" s="4" t="str">
        <f>IF(BASE!B30&lt;&gt;"",_xlfn.IFNA(_xlfn.CONCAT(VLOOKUP(BASE!B30,[1]control_de_carga!$C:$D,2,0),",",VLOOKUP(BASE!B30,[1]control_de_carga!$A:$B,2,0)),_xlfn.CONCAT(VLOOKUP(BASE!D30,[1]control_de_carga!$C:$D,2,0),",",VLOOKUP(BASE!D30,[1]control_de_carga!$A:$B,2,0))),"")</f>
        <v/>
      </c>
      <c r="F26" s="4" t="str">
        <f>IF(BASE!B30&lt;&gt;"",_xlfn.IFNA(VLOOKUP(BASE!B30,[1]control_de_carga!$C:$L,10,0),VLOOKUP(BASE!D30,[1]control_de_carga!$C:$L,10,0)),"")</f>
        <v/>
      </c>
      <c r="G26" s="4"/>
      <c r="H26" s="4"/>
      <c r="I26" s="4"/>
      <c r="J26" s="4"/>
      <c r="K26" s="4"/>
      <c r="L26" s="4"/>
      <c r="M26" s="4"/>
      <c r="N26" s="4" t="str">
        <f>IF(BASE!B30&lt;&gt;"",_xlfn.IFNA(VLOOKUP(BASE!B30,[1]control_de_carga!$A:$B,2,0),VLOOKUP(BASE!D30,[1]control_de_carga!$A:$B,2,0)),"")</f>
        <v/>
      </c>
      <c r="O26" s="4"/>
      <c r="P26" s="4"/>
      <c r="Q26" s="4"/>
      <c r="R26" s="4"/>
      <c r="S26" s="4"/>
      <c r="T26" s="4"/>
    </row>
    <row r="27" spans="1:20" x14ac:dyDescent="0.25">
      <c r="A27" s="4" t="str">
        <f>IF(E27&lt;&gt;"",BASE!$B$4,"")</f>
        <v/>
      </c>
      <c r="B27" s="4" t="str">
        <f>IF(E27&lt;&gt;"",BASE!$B$5,"")</f>
        <v/>
      </c>
      <c r="C27" s="5" t="str">
        <f t="shared" si="2"/>
        <v/>
      </c>
      <c r="D27" s="4" t="str">
        <f t="shared" si="1"/>
        <v/>
      </c>
      <c r="E27" s="4" t="str">
        <f>IF(BASE!B31&lt;&gt;"",_xlfn.IFNA(_xlfn.CONCAT(VLOOKUP(BASE!B31,[1]control_de_carga!$C:$D,2,0),",",VLOOKUP(BASE!B31,[1]control_de_carga!$A:$B,2,0)),_xlfn.CONCAT(VLOOKUP(BASE!D31,[1]control_de_carga!$C:$D,2,0),",",VLOOKUP(BASE!D31,[1]control_de_carga!$A:$B,2,0))),"")</f>
        <v/>
      </c>
      <c r="F27" s="4" t="str">
        <f>IF(BASE!B31&lt;&gt;"",_xlfn.IFNA(VLOOKUP(BASE!B31,[1]control_de_carga!$C:$L,10,0),VLOOKUP(BASE!D31,[1]control_de_carga!$C:$L,10,0)),"")</f>
        <v/>
      </c>
      <c r="G27" s="4"/>
      <c r="H27" s="4"/>
      <c r="I27" s="4"/>
      <c r="J27" s="4"/>
      <c r="K27" s="4"/>
      <c r="L27" s="4"/>
      <c r="M27" s="4"/>
      <c r="N27" s="4" t="str">
        <f>IF(BASE!B31&lt;&gt;"",_xlfn.IFNA(VLOOKUP(BASE!B31,[1]control_de_carga!$A:$B,2,0),VLOOKUP(BASE!D31,[1]control_de_carga!$A:$B,2,0)),"")</f>
        <v/>
      </c>
      <c r="O27" s="4"/>
      <c r="P27" s="4"/>
      <c r="Q27" s="4"/>
      <c r="R27" s="4"/>
      <c r="S27" s="4"/>
      <c r="T27" s="4"/>
    </row>
    <row r="28" spans="1:20" x14ac:dyDescent="0.25">
      <c r="A28" s="4" t="str">
        <f>IF(E28&lt;&gt;"",BASE!$B$4,"")</f>
        <v/>
      </c>
      <c r="B28" s="4" t="str">
        <f>IF(E28&lt;&gt;"",BASE!$B$5,"")</f>
        <v/>
      </c>
      <c r="C28" s="5" t="str">
        <f t="shared" si="2"/>
        <v/>
      </c>
      <c r="D28" s="4" t="str">
        <f t="shared" si="1"/>
        <v/>
      </c>
      <c r="E28" s="4" t="str">
        <f>IF(BASE!B32&lt;&gt;"",_xlfn.IFNA(_xlfn.CONCAT(VLOOKUP(BASE!B32,[1]control_de_carga!$C:$D,2,0),",",VLOOKUP(BASE!B32,[1]control_de_carga!$A:$B,2,0)),_xlfn.CONCAT(VLOOKUP(BASE!D32,[1]control_de_carga!$C:$D,2,0),",",VLOOKUP(BASE!D32,[1]control_de_carga!$A:$B,2,0))),"")</f>
        <v/>
      </c>
      <c r="F28" s="4" t="str">
        <f>IF(BASE!B32&lt;&gt;"",_xlfn.IFNA(VLOOKUP(BASE!B32,[1]control_de_carga!$C:$L,10,0),VLOOKUP(BASE!D32,[1]control_de_carga!$C:$L,10,0)),"")</f>
        <v/>
      </c>
      <c r="G28" s="4"/>
      <c r="H28" s="4"/>
      <c r="I28" s="4"/>
      <c r="J28" s="4"/>
      <c r="K28" s="4"/>
      <c r="L28" s="4"/>
      <c r="M28" s="4"/>
      <c r="N28" s="4" t="str">
        <f>IF(BASE!B32&lt;&gt;"",_xlfn.IFNA(VLOOKUP(BASE!B32,[1]control_de_carga!$A:$B,2,0),VLOOKUP(BASE!D32,[1]control_de_carga!$A:$B,2,0)),"")</f>
        <v/>
      </c>
      <c r="O28" s="4"/>
      <c r="P28" s="4"/>
      <c r="Q28" s="4"/>
      <c r="R28" s="4"/>
      <c r="S28" s="4"/>
      <c r="T28" s="4"/>
    </row>
    <row r="29" spans="1:20" x14ac:dyDescent="0.25">
      <c r="A29" s="4" t="str">
        <f>IF(E29&lt;&gt;"",BASE!$B$4,"")</f>
        <v/>
      </c>
      <c r="B29" s="4" t="str">
        <f>IF(E29&lt;&gt;"",BASE!$B$5,"")</f>
        <v/>
      </c>
      <c r="C29" s="5" t="str">
        <f t="shared" si="2"/>
        <v/>
      </c>
      <c r="D29" s="4" t="str">
        <f t="shared" si="1"/>
        <v/>
      </c>
      <c r="E29" s="4" t="str">
        <f>IF(BASE!B33&lt;&gt;"",_xlfn.IFNA(_xlfn.CONCAT(VLOOKUP(BASE!B33,[1]control_de_carga!$C:$D,2,0),",",VLOOKUP(BASE!B33,[1]control_de_carga!$A:$B,2,0)),_xlfn.CONCAT(VLOOKUP(BASE!D33,[1]control_de_carga!$C:$D,2,0),",",VLOOKUP(BASE!D33,[1]control_de_carga!$A:$B,2,0))),"")</f>
        <v/>
      </c>
      <c r="F29" s="4" t="str">
        <f>IF(BASE!B33&lt;&gt;"",_xlfn.IFNA(VLOOKUP(BASE!B33,[1]control_de_carga!$C:$L,10,0),VLOOKUP(BASE!D33,[1]control_de_carga!$C:$L,10,0)),"")</f>
        <v/>
      </c>
      <c r="G29" s="4"/>
      <c r="H29" s="4"/>
      <c r="I29" s="4"/>
      <c r="J29" s="4"/>
      <c r="K29" s="4"/>
      <c r="L29" s="4"/>
      <c r="M29" s="4"/>
      <c r="N29" s="4" t="str">
        <f>IF(BASE!B33&lt;&gt;"",_xlfn.IFNA(VLOOKUP(BASE!B33,[1]control_de_carga!$A:$B,2,0),VLOOKUP(BASE!D33,[1]control_de_carga!$A:$B,2,0)),"")</f>
        <v/>
      </c>
      <c r="O29" s="4"/>
      <c r="P29" s="4"/>
      <c r="Q29" s="4"/>
      <c r="R29" s="4"/>
      <c r="S29" s="4"/>
      <c r="T29" s="4"/>
    </row>
    <row r="30" spans="1:20" x14ac:dyDescent="0.25">
      <c r="A30" s="4" t="str">
        <f>IF(E30&lt;&gt;"",BASE!$B$4,"")</f>
        <v/>
      </c>
      <c r="B30" s="4" t="str">
        <f>IF(E30&lt;&gt;"",BASE!$B$5,"")</f>
        <v/>
      </c>
      <c r="C30" s="5" t="str">
        <f t="shared" si="2"/>
        <v/>
      </c>
      <c r="D30" s="4" t="str">
        <f t="shared" si="1"/>
        <v/>
      </c>
      <c r="E30" s="4" t="str">
        <f>IF(BASE!B34&lt;&gt;"",_xlfn.IFNA(_xlfn.CONCAT(VLOOKUP(BASE!B34,[1]control_de_carga!$C:$D,2,0),",",VLOOKUP(BASE!B34,[1]control_de_carga!$A:$B,2,0)),_xlfn.CONCAT(VLOOKUP(BASE!D34,[1]control_de_carga!$C:$D,2,0),",",VLOOKUP(BASE!D34,[1]control_de_carga!$A:$B,2,0))),"")</f>
        <v/>
      </c>
      <c r="F30" s="4" t="str">
        <f>IF(BASE!B34&lt;&gt;"",_xlfn.IFNA(VLOOKUP(BASE!B34,[1]control_de_carga!$C:$L,10,0),VLOOKUP(BASE!D34,[1]control_de_carga!$C:$L,10,0)),"")</f>
        <v/>
      </c>
      <c r="G30" s="4"/>
      <c r="H30" s="4"/>
      <c r="I30" s="4"/>
      <c r="J30" s="4"/>
      <c r="K30" s="4"/>
      <c r="L30" s="4"/>
      <c r="M30" s="4"/>
      <c r="N30" s="4" t="str">
        <f>IF(BASE!B34&lt;&gt;"",_xlfn.IFNA(VLOOKUP(BASE!B34,[1]control_de_carga!$A:$B,2,0),VLOOKUP(BASE!D34,[1]control_de_carga!$A:$B,2,0)),"")</f>
        <v/>
      </c>
      <c r="O30" s="4"/>
      <c r="P30" s="4"/>
      <c r="Q30" s="4"/>
      <c r="R30" s="4"/>
      <c r="S30" s="4"/>
      <c r="T30" s="4"/>
    </row>
    <row r="31" spans="1:20" x14ac:dyDescent="0.25">
      <c r="A31" s="4" t="str">
        <f>IF(E31&lt;&gt;"",BASE!$B$4,"")</f>
        <v/>
      </c>
      <c r="B31" s="4" t="str">
        <f>IF(E31&lt;&gt;"",BASE!$B$5,"")</f>
        <v/>
      </c>
      <c r="C31" s="5" t="str">
        <f t="shared" si="2"/>
        <v/>
      </c>
      <c r="D31" s="4" t="str">
        <f t="shared" si="1"/>
        <v/>
      </c>
      <c r="E31" s="4" t="str">
        <f>IF(BASE!B35&lt;&gt;"",_xlfn.IFNA(_xlfn.CONCAT(VLOOKUP(BASE!B35,[1]control_de_carga!$C:$D,2,0),",",VLOOKUP(BASE!B35,[1]control_de_carga!$A:$B,2,0)),_xlfn.CONCAT(VLOOKUP(BASE!D35,[1]control_de_carga!$C:$D,2,0),",",VLOOKUP(BASE!D35,[1]control_de_carga!$A:$B,2,0))),"")</f>
        <v/>
      </c>
      <c r="F31" s="4" t="str">
        <f>IF(BASE!B35&lt;&gt;"",_xlfn.IFNA(VLOOKUP(BASE!B35,[1]control_de_carga!$C:$L,10,0),VLOOKUP(BASE!D35,[1]control_de_carga!$C:$L,10,0)),"")</f>
        <v/>
      </c>
      <c r="G31" s="4"/>
      <c r="H31" s="4"/>
      <c r="I31" s="4"/>
      <c r="J31" s="4"/>
      <c r="K31" s="4"/>
      <c r="L31" s="4"/>
      <c r="M31" s="4"/>
      <c r="N31" s="4" t="str">
        <f>IF(BASE!B35&lt;&gt;"",_xlfn.IFNA(VLOOKUP(BASE!B35,[1]control_de_carga!$A:$B,2,0),VLOOKUP(BASE!D35,[1]control_de_carga!$A:$B,2,0)),"")</f>
        <v/>
      </c>
      <c r="O31" s="4"/>
      <c r="P31" s="4"/>
      <c r="Q31" s="4"/>
      <c r="R31" s="4"/>
      <c r="S31" s="4"/>
      <c r="T31" s="4"/>
    </row>
    <row r="32" spans="1:20" x14ac:dyDescent="0.25">
      <c r="A32" s="4" t="str">
        <f>IF(E32&lt;&gt;"",BASE!$B$4,"")</f>
        <v/>
      </c>
      <c r="B32" s="4" t="str">
        <f>IF(E32&lt;&gt;"",BASE!$B$5,"")</f>
        <v/>
      </c>
      <c r="C32" s="5" t="str">
        <f t="shared" si="2"/>
        <v/>
      </c>
      <c r="D32" s="4" t="str">
        <f t="shared" si="1"/>
        <v/>
      </c>
      <c r="E32" s="4" t="str">
        <f>IF(BASE!B36&lt;&gt;"",_xlfn.IFNA(_xlfn.CONCAT(VLOOKUP(BASE!B36,[1]control_de_carga!$C:$D,2,0),",",VLOOKUP(BASE!B36,[1]control_de_carga!$A:$B,2,0)),_xlfn.CONCAT(VLOOKUP(BASE!D36,[1]control_de_carga!$C:$D,2,0),",",VLOOKUP(BASE!D36,[1]control_de_carga!$A:$B,2,0))),"")</f>
        <v/>
      </c>
      <c r="F32" s="4" t="str">
        <f>IF(BASE!B36&lt;&gt;"",_xlfn.IFNA(VLOOKUP(BASE!B36,[1]control_de_carga!$C:$L,10,0),VLOOKUP(BASE!D36,[1]control_de_carga!$C:$L,10,0)),"")</f>
        <v/>
      </c>
      <c r="G32" s="4"/>
      <c r="H32" s="4"/>
      <c r="I32" s="4"/>
      <c r="J32" s="4"/>
      <c r="K32" s="4"/>
      <c r="L32" s="4"/>
      <c r="M32" s="4"/>
      <c r="N32" s="4" t="str">
        <f>IF(BASE!B36&lt;&gt;"",_xlfn.IFNA(VLOOKUP(BASE!B36,[1]control_de_carga!$A:$B,2,0),VLOOKUP(BASE!D36,[1]control_de_carga!$A:$B,2,0)),"")</f>
        <v/>
      </c>
      <c r="O32" s="4"/>
      <c r="P32" s="4"/>
      <c r="Q32" s="4"/>
      <c r="R32" s="4"/>
      <c r="S32" s="4"/>
      <c r="T32" s="4"/>
    </row>
    <row r="33" spans="1:20" x14ac:dyDescent="0.25">
      <c r="A33" s="4" t="str">
        <f>IF(E33&lt;&gt;"",BASE!$B$4,"")</f>
        <v/>
      </c>
      <c r="B33" s="4" t="str">
        <f>IF(E33&lt;&gt;"",BASE!$B$5,"")</f>
        <v/>
      </c>
      <c r="C33" s="5" t="str">
        <f t="shared" si="2"/>
        <v/>
      </c>
      <c r="D33" s="4" t="str">
        <f t="shared" si="1"/>
        <v/>
      </c>
      <c r="E33" s="4" t="str">
        <f>IF(BASE!B37&lt;&gt;"",_xlfn.IFNA(_xlfn.CONCAT(VLOOKUP(BASE!B37,[1]control_de_carga!$C:$D,2,0),",",VLOOKUP(BASE!B37,[1]control_de_carga!$A:$B,2,0)),_xlfn.CONCAT(VLOOKUP(BASE!D37,[1]control_de_carga!$C:$D,2,0),",",VLOOKUP(BASE!D37,[1]control_de_carga!$A:$B,2,0))),"")</f>
        <v/>
      </c>
      <c r="F33" s="4" t="str">
        <f>IF(BASE!B37&lt;&gt;"",_xlfn.IFNA(VLOOKUP(BASE!B37,[1]control_de_carga!$C:$L,10,0),VLOOKUP(BASE!D37,[1]control_de_carga!$C:$L,10,0)),"")</f>
        <v/>
      </c>
      <c r="G33" s="4"/>
      <c r="H33" s="4"/>
      <c r="I33" s="4"/>
      <c r="J33" s="4"/>
      <c r="K33" s="4"/>
      <c r="L33" s="4"/>
      <c r="M33" s="4"/>
      <c r="N33" s="4" t="str">
        <f>IF(BASE!B37&lt;&gt;"",_xlfn.IFNA(VLOOKUP(BASE!B37,[1]control_de_carga!$A:$B,2,0),VLOOKUP(BASE!D37,[1]control_de_carga!$A:$B,2,0)),"")</f>
        <v/>
      </c>
      <c r="O33" s="4"/>
      <c r="P33" s="4"/>
      <c r="Q33" s="4"/>
      <c r="R33" s="4"/>
      <c r="S33" s="4"/>
      <c r="T33" s="4"/>
    </row>
    <row r="34" spans="1:20" x14ac:dyDescent="0.25">
      <c r="A34" s="4" t="str">
        <f>IF(E34&lt;&gt;"",BASE!$B$4,"")</f>
        <v/>
      </c>
      <c r="B34" s="4" t="str">
        <f>IF(E34&lt;&gt;"",BASE!$B$5,"")</f>
        <v/>
      </c>
      <c r="C34" s="5" t="str">
        <f t="shared" si="2"/>
        <v/>
      </c>
      <c r="D34" s="4" t="str">
        <f t="shared" si="1"/>
        <v/>
      </c>
      <c r="E34" s="4" t="str">
        <f>IF(BASE!B38&lt;&gt;"",_xlfn.IFNA(_xlfn.CONCAT(VLOOKUP(BASE!B38,[1]control_de_carga!$C:$D,2,0),",",VLOOKUP(BASE!B38,[1]control_de_carga!$A:$B,2,0)),_xlfn.CONCAT(VLOOKUP(BASE!D38,[1]control_de_carga!$C:$D,2,0),",",VLOOKUP(BASE!D38,[1]control_de_carga!$A:$B,2,0))),"")</f>
        <v/>
      </c>
      <c r="F34" s="4" t="str">
        <f>IF(BASE!B38&lt;&gt;"",_xlfn.IFNA(VLOOKUP(BASE!B38,[1]control_de_carga!$C:$L,10,0),VLOOKUP(BASE!D38,[1]control_de_carga!$C:$L,10,0)),"")</f>
        <v/>
      </c>
      <c r="G34" s="4"/>
      <c r="H34" s="4"/>
      <c r="I34" s="4"/>
      <c r="J34" s="4"/>
      <c r="K34" s="4"/>
      <c r="L34" s="4"/>
      <c r="M34" s="4"/>
      <c r="N34" s="4" t="str">
        <f>IF(BASE!B38&lt;&gt;"",_xlfn.IFNA(VLOOKUP(BASE!B38,[1]control_de_carga!$A:$B,2,0),VLOOKUP(BASE!D38,[1]control_de_carga!$A:$B,2,0)),"")</f>
        <v/>
      </c>
      <c r="O34" s="4"/>
      <c r="P34" s="4"/>
      <c r="Q34" s="4"/>
      <c r="R34" s="4"/>
      <c r="S34" s="4"/>
      <c r="T34" s="4"/>
    </row>
    <row r="35" spans="1:20" x14ac:dyDescent="0.25">
      <c r="A35" s="4" t="str">
        <f>IF(E35&lt;&gt;"",BASE!$B$4,"")</f>
        <v/>
      </c>
      <c r="B35" s="4" t="str">
        <f>IF(E35&lt;&gt;"",BASE!$B$5,"")</f>
        <v/>
      </c>
      <c r="C35" s="5" t="str">
        <f t="shared" si="2"/>
        <v/>
      </c>
      <c r="D35" s="4" t="str">
        <f t="shared" si="1"/>
        <v/>
      </c>
      <c r="E35" s="4" t="str">
        <f>IF(BASE!B39&lt;&gt;"",_xlfn.IFNA(_xlfn.CONCAT(VLOOKUP(BASE!B39,[1]control_de_carga!$C:$D,2,0),",",VLOOKUP(BASE!B39,[1]control_de_carga!$A:$B,2,0)),_xlfn.CONCAT(VLOOKUP(BASE!D39,[1]control_de_carga!$C:$D,2,0),",",VLOOKUP(BASE!D39,[1]control_de_carga!$A:$B,2,0))),"")</f>
        <v/>
      </c>
      <c r="F35" s="4" t="str">
        <f>IF(BASE!B39&lt;&gt;"",_xlfn.IFNA(VLOOKUP(BASE!B39,[1]control_de_carga!$C:$L,10,0),VLOOKUP(BASE!D39,[1]control_de_carga!$C:$L,10,0)),"")</f>
        <v/>
      </c>
      <c r="G35" s="4"/>
      <c r="H35" s="4"/>
      <c r="I35" s="4"/>
      <c r="J35" s="4"/>
      <c r="K35" s="4"/>
      <c r="L35" s="4"/>
      <c r="M35" s="4"/>
      <c r="N35" s="4" t="str">
        <f>IF(BASE!B39&lt;&gt;"",_xlfn.IFNA(VLOOKUP(BASE!B39,[1]control_de_carga!$A:$B,2,0),VLOOKUP(BASE!D39,[1]control_de_carga!$A:$B,2,0)),"")</f>
        <v/>
      </c>
      <c r="O35" s="4"/>
      <c r="P35" s="4"/>
      <c r="Q35" s="4"/>
      <c r="R35" s="4"/>
      <c r="S35" s="4"/>
      <c r="T35" s="4"/>
    </row>
    <row r="36" spans="1:20" x14ac:dyDescent="0.25">
      <c r="A36" s="4" t="str">
        <f>IF(E36&lt;&gt;"",BASE!$B$4,"")</f>
        <v/>
      </c>
      <c r="B36" s="4" t="str">
        <f>IF(E36&lt;&gt;"",BASE!$B$5,"")</f>
        <v/>
      </c>
      <c r="C36" s="5" t="str">
        <f t="shared" si="2"/>
        <v/>
      </c>
      <c r="D36" s="4" t="str">
        <f t="shared" si="1"/>
        <v/>
      </c>
      <c r="E36" s="4" t="str">
        <f>IF(BASE!B40&lt;&gt;"",_xlfn.IFNA(_xlfn.CONCAT(VLOOKUP(BASE!B40,[1]control_de_carga!$C:$D,2,0),",",VLOOKUP(BASE!B40,[1]control_de_carga!$A:$B,2,0)),_xlfn.CONCAT(VLOOKUP(BASE!D40,[1]control_de_carga!$C:$D,2,0),",",VLOOKUP(BASE!D40,[1]control_de_carga!$A:$B,2,0))),"")</f>
        <v/>
      </c>
      <c r="F36" s="4" t="str">
        <f>IF(BASE!B40&lt;&gt;"",_xlfn.IFNA(VLOOKUP(BASE!B40,[1]control_de_carga!$C:$L,10,0),VLOOKUP(BASE!D40,[1]control_de_carga!$C:$L,10,0)),"")</f>
        <v/>
      </c>
      <c r="G36" s="4"/>
      <c r="H36" s="4"/>
      <c r="I36" s="4"/>
      <c r="J36" s="4"/>
      <c r="K36" s="4"/>
      <c r="L36" s="4"/>
      <c r="M36" s="4"/>
      <c r="N36" s="4" t="str">
        <f>IF(BASE!B40&lt;&gt;"",_xlfn.IFNA(VLOOKUP(BASE!B40,[1]control_de_carga!$A:$B,2,0),VLOOKUP(BASE!D40,[1]control_de_carga!$A:$B,2,0)),"")</f>
        <v/>
      </c>
      <c r="O36" s="4"/>
      <c r="P36" s="4"/>
      <c r="Q36" s="4"/>
      <c r="R36" s="4"/>
      <c r="S36" s="4"/>
      <c r="T36" s="4"/>
    </row>
    <row r="37" spans="1:20" x14ac:dyDescent="0.25">
      <c r="A37" s="4" t="str">
        <f>IF(E37&lt;&gt;"",BASE!$B$4,"")</f>
        <v/>
      </c>
      <c r="B37" s="4" t="str">
        <f>IF(E37&lt;&gt;"",BASE!$B$5,"")</f>
        <v/>
      </c>
      <c r="C37" s="5" t="str">
        <f t="shared" si="2"/>
        <v/>
      </c>
      <c r="D37" s="4" t="str">
        <f t="shared" si="1"/>
        <v/>
      </c>
      <c r="E37" s="4" t="str">
        <f>IF(BASE!B41&lt;&gt;"",_xlfn.IFNA(_xlfn.CONCAT(VLOOKUP(BASE!B41,[1]control_de_carga!$C:$D,2,0),",",VLOOKUP(BASE!B41,[1]control_de_carga!$A:$B,2,0)),_xlfn.CONCAT(VLOOKUP(BASE!D41,[1]control_de_carga!$C:$D,2,0),",",VLOOKUP(BASE!D41,[1]control_de_carga!$A:$B,2,0))),"")</f>
        <v/>
      </c>
      <c r="F37" s="4" t="str">
        <f>IF(BASE!B41&lt;&gt;"",_xlfn.IFNA(VLOOKUP(BASE!B41,[1]control_de_carga!$C:$L,10,0),VLOOKUP(BASE!D41,[1]control_de_carga!$C:$L,10,0)),"")</f>
        <v/>
      </c>
      <c r="G37" s="4"/>
      <c r="H37" s="4"/>
      <c r="I37" s="4"/>
      <c r="J37" s="4"/>
      <c r="K37" s="4"/>
      <c r="L37" s="4"/>
      <c r="M37" s="4"/>
      <c r="N37" s="4" t="str">
        <f>IF(BASE!B41&lt;&gt;"",_xlfn.IFNA(VLOOKUP(BASE!B41,[1]control_de_carga!$A:$B,2,0),VLOOKUP(BASE!D41,[1]control_de_carga!$A:$B,2,0)),"")</f>
        <v/>
      </c>
      <c r="O37" s="4"/>
      <c r="P37" s="4"/>
      <c r="Q37" s="4"/>
      <c r="R37" s="4"/>
      <c r="S37" s="4"/>
      <c r="T37" s="4"/>
    </row>
    <row r="38" spans="1:20" x14ac:dyDescent="0.25">
      <c r="A38" s="4" t="str">
        <f>IF(E38&lt;&gt;"",BASE!$B$4,"")</f>
        <v/>
      </c>
      <c r="B38" s="4" t="str">
        <f>IF(E38&lt;&gt;"",BASE!$B$5,"")</f>
        <v/>
      </c>
      <c r="C38" s="5" t="str">
        <f t="shared" si="2"/>
        <v/>
      </c>
      <c r="D38" s="4" t="str">
        <f t="shared" si="1"/>
        <v/>
      </c>
      <c r="E38" s="4" t="str">
        <f>IF(BASE!B42&lt;&gt;"",_xlfn.IFNA(_xlfn.CONCAT(VLOOKUP(BASE!B42,[1]control_de_carga!$C:$D,2,0),",",VLOOKUP(BASE!B42,[1]control_de_carga!$A:$B,2,0)),_xlfn.CONCAT(VLOOKUP(BASE!D42,[1]control_de_carga!$C:$D,2,0),",",VLOOKUP(BASE!D42,[1]control_de_carga!$A:$B,2,0))),"")</f>
        <v/>
      </c>
      <c r="F38" s="4" t="str">
        <f>IF(BASE!B42&lt;&gt;"",_xlfn.IFNA(VLOOKUP(BASE!B42,[1]control_de_carga!$C:$L,10,0),VLOOKUP(BASE!D42,[1]control_de_carga!$C:$L,10,0)),"")</f>
        <v/>
      </c>
      <c r="G38" s="4"/>
      <c r="H38" s="4"/>
      <c r="I38" s="4"/>
      <c r="J38" s="4"/>
      <c r="K38" s="4"/>
      <c r="L38" s="4"/>
      <c r="M38" s="4"/>
      <c r="N38" s="4" t="str">
        <f>IF(BASE!B42&lt;&gt;"",_xlfn.IFNA(VLOOKUP(BASE!B42,[1]control_de_carga!$A:$B,2,0),VLOOKUP(BASE!D42,[1]control_de_carga!$A:$B,2,0)),"")</f>
        <v/>
      </c>
      <c r="O38" s="4"/>
      <c r="P38" s="4"/>
      <c r="Q38" s="4"/>
      <c r="R38" s="4"/>
      <c r="S38" s="4"/>
      <c r="T38" s="4"/>
    </row>
    <row r="39" spans="1:20" x14ac:dyDescent="0.25">
      <c r="A39" s="4" t="str">
        <f>IF(E39&lt;&gt;"",BASE!$B$4,"")</f>
        <v/>
      </c>
      <c r="B39" s="4" t="str">
        <f>IF(E39&lt;&gt;"",BASE!$B$5,"")</f>
        <v/>
      </c>
      <c r="C39" s="5" t="str">
        <f t="shared" si="2"/>
        <v/>
      </c>
      <c r="D39" s="4" t="str">
        <f t="shared" si="1"/>
        <v/>
      </c>
      <c r="E39" s="4" t="str">
        <f>IF(BASE!B43&lt;&gt;"",_xlfn.IFNA(_xlfn.CONCAT(VLOOKUP(BASE!B43,[1]control_de_carga!$C:$D,2,0),",",VLOOKUP(BASE!B43,[1]control_de_carga!$A:$B,2,0)),_xlfn.CONCAT(VLOOKUP(BASE!D43,[1]control_de_carga!$C:$D,2,0),",",VLOOKUP(BASE!D43,[1]control_de_carga!$A:$B,2,0))),"")</f>
        <v/>
      </c>
      <c r="F39" s="4" t="str">
        <f>IF(BASE!B43&lt;&gt;"",_xlfn.IFNA(VLOOKUP(BASE!B43,[1]control_de_carga!$C:$L,10,0),VLOOKUP(BASE!D43,[1]control_de_carga!$C:$L,10,0)),"")</f>
        <v/>
      </c>
      <c r="G39" s="4"/>
      <c r="H39" s="4"/>
      <c r="I39" s="4"/>
      <c r="J39" s="4"/>
      <c r="K39" s="4"/>
      <c r="L39" s="4"/>
      <c r="M39" s="4"/>
      <c r="N39" s="4" t="str">
        <f>IF(BASE!B43&lt;&gt;"",_xlfn.IFNA(VLOOKUP(BASE!B43,[1]control_de_carga!$A:$B,2,0),VLOOKUP(BASE!D43,[1]control_de_carga!$A:$B,2,0)),"")</f>
        <v/>
      </c>
      <c r="O39" s="4"/>
      <c r="P39" s="4"/>
      <c r="Q39" s="4"/>
      <c r="R39" s="4"/>
      <c r="S39" s="4"/>
      <c r="T39" s="4"/>
    </row>
    <row r="40" spans="1:20" x14ac:dyDescent="0.25">
      <c r="A40" s="4" t="str">
        <f>IF(E40&lt;&gt;"",BASE!$B$4,"")</f>
        <v/>
      </c>
      <c r="B40" s="4" t="str">
        <f>IF(E40&lt;&gt;"",BASE!$B$5,"")</f>
        <v/>
      </c>
      <c r="C40" s="5" t="str">
        <f t="shared" si="2"/>
        <v/>
      </c>
      <c r="D40" s="4" t="str">
        <f t="shared" si="1"/>
        <v/>
      </c>
      <c r="E40" s="4" t="str">
        <f>IF(BASE!B44&lt;&gt;"",_xlfn.IFNA(_xlfn.CONCAT(VLOOKUP(BASE!B44,[1]control_de_carga!$C:$D,2,0),",",VLOOKUP(BASE!B44,[1]control_de_carga!$A:$B,2,0)),_xlfn.CONCAT(VLOOKUP(BASE!D44,[1]control_de_carga!$C:$D,2,0),",",VLOOKUP(BASE!D44,[1]control_de_carga!$A:$B,2,0))),"")</f>
        <v/>
      </c>
      <c r="F40" s="4" t="str">
        <f>IF(BASE!B44&lt;&gt;"",_xlfn.IFNA(VLOOKUP(BASE!B44,[1]control_de_carga!$C:$L,10,0),VLOOKUP(BASE!D44,[1]control_de_carga!$C:$L,10,0)),"")</f>
        <v/>
      </c>
      <c r="G40" s="4"/>
      <c r="H40" s="4"/>
      <c r="I40" s="4"/>
      <c r="J40" s="4"/>
      <c r="K40" s="4"/>
      <c r="L40" s="4"/>
      <c r="M40" s="4"/>
      <c r="N40" s="4" t="str">
        <f>IF(BASE!B44&lt;&gt;"",_xlfn.IFNA(VLOOKUP(BASE!B44,[1]control_de_carga!$A:$B,2,0),VLOOKUP(BASE!D44,[1]control_de_carga!$A:$B,2,0)),"")</f>
        <v/>
      </c>
      <c r="O40" s="4"/>
      <c r="P40" s="4"/>
      <c r="Q40" s="4"/>
      <c r="R40" s="4"/>
      <c r="S40" s="4"/>
      <c r="T40" s="4"/>
    </row>
    <row r="41" spans="1:20" x14ac:dyDescent="0.25">
      <c r="A41" s="4" t="str">
        <f>IF(E41&lt;&gt;"",BASE!$B$4,"")</f>
        <v/>
      </c>
      <c r="B41" s="4" t="str">
        <f>IF(E41&lt;&gt;"",BASE!$B$5,"")</f>
        <v/>
      </c>
      <c r="C41" s="5" t="str">
        <f t="shared" si="2"/>
        <v/>
      </c>
      <c r="D41" s="4" t="str">
        <f t="shared" si="1"/>
        <v/>
      </c>
      <c r="E41" s="4" t="str">
        <f>IF(BASE!B45&lt;&gt;"",_xlfn.IFNA(_xlfn.CONCAT(VLOOKUP(BASE!B45,[1]control_de_carga!$C:$D,2,0),",",VLOOKUP(BASE!B45,[1]control_de_carga!$A:$B,2,0)),_xlfn.CONCAT(VLOOKUP(BASE!D45,[1]control_de_carga!$C:$D,2,0),",",VLOOKUP(BASE!D45,[1]control_de_carga!$A:$B,2,0))),"")</f>
        <v/>
      </c>
      <c r="F41" s="4" t="str">
        <f>IF(BASE!B45&lt;&gt;"",_xlfn.IFNA(VLOOKUP(BASE!B45,[1]control_de_carga!$C:$L,10,0),VLOOKUP(BASE!D45,[1]control_de_carga!$C:$L,10,0)),"")</f>
        <v/>
      </c>
      <c r="G41" s="4"/>
      <c r="H41" s="4"/>
      <c r="I41" s="4"/>
      <c r="J41" s="4"/>
      <c r="K41" s="4"/>
      <c r="L41" s="4"/>
      <c r="M41" s="4"/>
      <c r="N41" s="4" t="str">
        <f>IF(BASE!B45&lt;&gt;"",_xlfn.IFNA(VLOOKUP(BASE!B45,[1]control_de_carga!$A:$B,2,0),VLOOKUP(BASE!D45,[1]control_de_carga!$A:$B,2,0)),"")</f>
        <v/>
      </c>
      <c r="O41" s="4"/>
      <c r="P41" s="4"/>
      <c r="Q41" s="4"/>
      <c r="R41" s="4"/>
      <c r="S41" s="4"/>
      <c r="T41" s="4"/>
    </row>
    <row r="42" spans="1:20" x14ac:dyDescent="0.25">
      <c r="A42" s="4" t="str">
        <f>IF(E42&lt;&gt;"",BASE!$B$4,"")</f>
        <v/>
      </c>
      <c r="B42" s="4" t="str">
        <f>IF(E42&lt;&gt;"",BASE!$B$5,"")</f>
        <v/>
      </c>
      <c r="C42" s="5" t="str">
        <f t="shared" si="2"/>
        <v/>
      </c>
      <c r="D42" s="4" t="str">
        <f t="shared" si="1"/>
        <v/>
      </c>
      <c r="E42" s="4" t="str">
        <f>IF(BASE!B46&lt;&gt;"",_xlfn.IFNA(_xlfn.CONCAT(VLOOKUP(BASE!B46,[1]control_de_carga!$C:$D,2,0),",",VLOOKUP(BASE!B46,[1]control_de_carga!$A:$B,2,0)),_xlfn.CONCAT(VLOOKUP(BASE!D46,[1]control_de_carga!$C:$D,2,0),",",VLOOKUP(BASE!D46,[1]control_de_carga!$A:$B,2,0))),"")</f>
        <v/>
      </c>
      <c r="F42" s="4" t="str">
        <f>IF(BASE!B46&lt;&gt;"",_xlfn.IFNA(VLOOKUP(BASE!B46,[1]control_de_carga!$C:$L,10,0),VLOOKUP(BASE!D46,[1]control_de_carga!$C:$L,10,0)),"")</f>
        <v/>
      </c>
      <c r="G42" s="4"/>
      <c r="H42" s="4"/>
      <c r="I42" s="4"/>
      <c r="J42" s="4"/>
      <c r="K42" s="4"/>
      <c r="L42" s="4"/>
      <c r="M42" s="4"/>
      <c r="N42" s="4" t="str">
        <f>IF(BASE!B46&lt;&gt;"",_xlfn.IFNA(VLOOKUP(BASE!B46,[1]control_de_carga!$A:$B,2,0),VLOOKUP(BASE!D46,[1]control_de_carga!$A:$B,2,0)),"")</f>
        <v/>
      </c>
      <c r="O42" s="4"/>
      <c r="P42" s="4"/>
      <c r="Q42" s="4"/>
      <c r="R42" s="4"/>
      <c r="S42" s="4"/>
      <c r="T42" s="4"/>
    </row>
    <row r="43" spans="1:20" x14ac:dyDescent="0.25">
      <c r="A43" s="4" t="str">
        <f>IF(E43&lt;&gt;"",BASE!$B$4,"")</f>
        <v/>
      </c>
      <c r="B43" s="4" t="str">
        <f>IF(E43&lt;&gt;"",BASE!$B$5,"")</f>
        <v/>
      </c>
      <c r="C43" s="5" t="str">
        <f t="shared" si="2"/>
        <v/>
      </c>
      <c r="D43" s="4" t="str">
        <f t="shared" si="1"/>
        <v/>
      </c>
      <c r="E43" s="4" t="str">
        <f>IF(BASE!B47&lt;&gt;"",_xlfn.IFNA(_xlfn.CONCAT(VLOOKUP(BASE!B47,[1]control_de_carga!$C:$D,2,0),",",VLOOKUP(BASE!B47,[1]control_de_carga!$A:$B,2,0)),_xlfn.CONCAT(VLOOKUP(BASE!D47,[1]control_de_carga!$C:$D,2,0),",",VLOOKUP(BASE!D47,[1]control_de_carga!$A:$B,2,0))),"")</f>
        <v/>
      </c>
      <c r="F43" s="4" t="str">
        <f>IF(BASE!B47&lt;&gt;"",_xlfn.IFNA(VLOOKUP(BASE!B47,[1]control_de_carga!$C:$L,10,0),VLOOKUP(BASE!D47,[1]control_de_carga!$C:$L,10,0)),"")</f>
        <v/>
      </c>
      <c r="G43" s="4"/>
      <c r="H43" s="4"/>
      <c r="I43" s="4"/>
      <c r="J43" s="4"/>
      <c r="K43" s="4"/>
      <c r="L43" s="4"/>
      <c r="M43" s="4"/>
      <c r="N43" s="4" t="str">
        <f>IF(BASE!B47&lt;&gt;"",_xlfn.IFNA(VLOOKUP(BASE!B47,[1]control_de_carga!$A:$B,2,0),VLOOKUP(BASE!D47,[1]control_de_carga!$A:$B,2,0)),"")</f>
        <v/>
      </c>
      <c r="O43" s="4"/>
      <c r="P43" s="4"/>
      <c r="Q43" s="4"/>
      <c r="R43" s="4"/>
      <c r="S43" s="4"/>
      <c r="T43" s="4"/>
    </row>
    <row r="44" spans="1:20" x14ac:dyDescent="0.25">
      <c r="A44" s="4" t="str">
        <f>IF(E44&lt;&gt;"",BASE!$B$4,"")</f>
        <v/>
      </c>
      <c r="B44" s="4" t="str">
        <f>IF(E44&lt;&gt;"",BASE!$B$5,"")</f>
        <v/>
      </c>
      <c r="C44" s="5" t="str">
        <f t="shared" si="2"/>
        <v/>
      </c>
      <c r="D44" s="4" t="str">
        <f t="shared" si="1"/>
        <v/>
      </c>
      <c r="E44" s="4" t="str">
        <f>IF(BASE!B48&lt;&gt;"",_xlfn.IFNA(_xlfn.CONCAT(VLOOKUP(BASE!B48,[1]control_de_carga!$C:$D,2,0),",",VLOOKUP(BASE!B48,[1]control_de_carga!$A:$B,2,0)),_xlfn.CONCAT(VLOOKUP(BASE!D48,[1]control_de_carga!$C:$D,2,0),",",VLOOKUP(BASE!D48,[1]control_de_carga!$A:$B,2,0))),"")</f>
        <v/>
      </c>
      <c r="F44" s="4" t="str">
        <f>IF(BASE!B48&lt;&gt;"",_xlfn.IFNA(VLOOKUP(BASE!B48,[1]control_de_carga!$C:$L,10,0),VLOOKUP(BASE!D48,[1]control_de_carga!$C:$L,10,0)),"")</f>
        <v/>
      </c>
      <c r="G44" s="4"/>
      <c r="H44" s="4"/>
      <c r="I44" s="4"/>
      <c r="J44" s="4"/>
      <c r="K44" s="4"/>
      <c r="L44" s="4"/>
      <c r="M44" s="4"/>
      <c r="N44" s="4" t="str">
        <f>IF(BASE!B48&lt;&gt;"",_xlfn.IFNA(VLOOKUP(BASE!B48,[1]control_de_carga!$A:$B,2,0),VLOOKUP(BASE!D48,[1]control_de_carga!$A:$B,2,0)),"")</f>
        <v/>
      </c>
      <c r="O44" s="4"/>
      <c r="P44" s="4"/>
      <c r="Q44" s="4"/>
      <c r="R44" s="4"/>
      <c r="S44" s="4"/>
      <c r="T44" s="4"/>
    </row>
    <row r="45" spans="1:20" x14ac:dyDescent="0.25">
      <c r="A45" s="4" t="str">
        <f>IF(E45&lt;&gt;"",BASE!$B$4,"")</f>
        <v/>
      </c>
      <c r="B45" s="4" t="str">
        <f>IF(E45&lt;&gt;"",BASE!$B$5,"")</f>
        <v/>
      </c>
      <c r="C45" s="5" t="str">
        <f t="shared" si="2"/>
        <v/>
      </c>
      <c r="D45" s="4" t="str">
        <f t="shared" si="1"/>
        <v/>
      </c>
      <c r="E45" s="4" t="str">
        <f>IF(BASE!B49&lt;&gt;"",_xlfn.IFNA(_xlfn.CONCAT(VLOOKUP(BASE!B49,[1]control_de_carga!$C:$D,2,0),",",VLOOKUP(BASE!B49,[1]control_de_carga!$A:$B,2,0)),_xlfn.CONCAT(VLOOKUP(BASE!D49,[1]control_de_carga!$C:$D,2,0),",",VLOOKUP(BASE!D49,[1]control_de_carga!$A:$B,2,0))),"")</f>
        <v/>
      </c>
      <c r="F45" s="4" t="str">
        <f>IF(BASE!B49&lt;&gt;"",_xlfn.IFNA(VLOOKUP(BASE!B49,[1]control_de_carga!$C:$L,10,0),VLOOKUP(BASE!D49,[1]control_de_carga!$C:$L,10,0)),"")</f>
        <v/>
      </c>
      <c r="G45" s="4"/>
      <c r="H45" s="4"/>
      <c r="I45" s="4"/>
      <c r="J45" s="4"/>
      <c r="K45" s="4"/>
      <c r="L45" s="4"/>
      <c r="M45" s="4"/>
      <c r="N45" s="4" t="str">
        <f>IF(BASE!B49&lt;&gt;"",_xlfn.IFNA(VLOOKUP(BASE!B49,[1]control_de_carga!$A:$B,2,0),VLOOKUP(BASE!D49,[1]control_de_carga!$A:$B,2,0)),"")</f>
        <v/>
      </c>
      <c r="O45" s="4"/>
      <c r="P45" s="4"/>
      <c r="Q45" s="4"/>
      <c r="R45" s="4"/>
      <c r="S45" s="4"/>
      <c r="T45" s="4"/>
    </row>
    <row r="46" spans="1:20" x14ac:dyDescent="0.25">
      <c r="A46" s="4" t="str">
        <f>IF(E46&lt;&gt;"",BASE!$B$4,"")</f>
        <v/>
      </c>
      <c r="B46" s="4" t="str">
        <f>IF(E46&lt;&gt;"",BASE!$B$5,"")</f>
        <v/>
      </c>
      <c r="C46" s="5" t="str">
        <f t="shared" ref="C46:C72" si="3">IF(D46&lt;&gt;"","1","")</f>
        <v/>
      </c>
      <c r="D46" s="4" t="str">
        <f t="shared" ref="D46:D72" si="4">IF(E46&lt;&gt;"",IF(E46="Inicio","0",IF(E46="Fin","2","1")),"")</f>
        <v/>
      </c>
      <c r="E46" s="4" t="str">
        <f>IF(BASE!B50&lt;&gt;"",_xlfn.IFNA(_xlfn.CONCAT(VLOOKUP(BASE!B50,[1]control_de_carga!$C:$D,2,0),",",VLOOKUP(BASE!B50,[1]control_de_carga!$A:$B,2,0)),_xlfn.CONCAT(VLOOKUP(BASE!D50,[1]control_de_carga!$C:$D,2,0),",",VLOOKUP(BASE!D50,[1]control_de_carga!$A:$B,2,0))),"")</f>
        <v/>
      </c>
      <c r="F46" s="4" t="str">
        <f>IF(BASE!B50&lt;&gt;"",_xlfn.IFNA(VLOOKUP(BASE!B50,[1]control_de_carga!$C:$L,10,0),VLOOKUP(BASE!D50,[1]control_de_carga!$C:$L,10,0)),"")</f>
        <v/>
      </c>
      <c r="G46" s="4"/>
      <c r="H46" s="4"/>
      <c r="I46" s="4"/>
      <c r="J46" s="4"/>
      <c r="K46" s="4"/>
      <c r="L46" s="4"/>
      <c r="M46" s="4"/>
      <c r="N46" s="4" t="str">
        <f>IF(BASE!B50&lt;&gt;"",_xlfn.IFNA(VLOOKUP(BASE!B50,[1]control_de_carga!$A:$B,2,0),VLOOKUP(BASE!D50,[1]control_de_carga!$A:$B,2,0)),"")</f>
        <v/>
      </c>
      <c r="O46" s="4"/>
      <c r="P46" s="4"/>
      <c r="Q46" s="4"/>
      <c r="R46" s="4"/>
      <c r="S46" s="4"/>
      <c r="T46" s="4"/>
    </row>
    <row r="47" spans="1:20" x14ac:dyDescent="0.25">
      <c r="A47" s="4" t="str">
        <f>IF(E47&lt;&gt;"",BASE!$B$4,"")</f>
        <v/>
      </c>
      <c r="B47" s="4" t="str">
        <f>IF(E47&lt;&gt;"",BASE!$B$5,"")</f>
        <v/>
      </c>
      <c r="C47" s="5" t="str">
        <f t="shared" si="3"/>
        <v/>
      </c>
      <c r="D47" s="4" t="str">
        <f t="shared" si="4"/>
        <v/>
      </c>
      <c r="E47" s="4" t="str">
        <f>IF(BASE!B51&lt;&gt;"",_xlfn.IFNA(_xlfn.CONCAT(VLOOKUP(BASE!B51,[1]control_de_carga!$C:$D,2,0),",",VLOOKUP(BASE!B51,[1]control_de_carga!$A:$B,2,0)),_xlfn.CONCAT(VLOOKUP(BASE!D51,[1]control_de_carga!$C:$D,2,0),",",VLOOKUP(BASE!D51,[1]control_de_carga!$A:$B,2,0))),"")</f>
        <v/>
      </c>
      <c r="F47" s="4" t="str">
        <f>IF(BASE!B51&lt;&gt;"",_xlfn.IFNA(VLOOKUP(BASE!B51,[1]control_de_carga!$C:$L,10,0),VLOOKUP(BASE!D51,[1]control_de_carga!$C:$L,10,0)),"")</f>
        <v/>
      </c>
      <c r="G47" s="4"/>
      <c r="H47" s="4"/>
      <c r="I47" s="4"/>
      <c r="J47" s="4"/>
      <c r="K47" s="4"/>
      <c r="L47" s="4"/>
      <c r="M47" s="4"/>
      <c r="N47" s="4" t="str">
        <f>IF(BASE!B51&lt;&gt;"",_xlfn.IFNA(VLOOKUP(BASE!B51,[1]control_de_carga!$A:$B,2,0),VLOOKUP(BASE!D51,[1]control_de_carga!$A:$B,2,0)),"")</f>
        <v/>
      </c>
      <c r="O47" s="4"/>
      <c r="P47" s="4"/>
      <c r="Q47" s="4"/>
      <c r="R47" s="4"/>
      <c r="S47" s="4"/>
      <c r="T47" s="4"/>
    </row>
    <row r="48" spans="1:20" x14ac:dyDescent="0.25">
      <c r="A48" s="4" t="str">
        <f>IF(E48&lt;&gt;"",BASE!$B$4,"")</f>
        <v/>
      </c>
      <c r="B48" s="4" t="str">
        <f>IF(E48&lt;&gt;"",BASE!$B$5,"")</f>
        <v/>
      </c>
      <c r="C48" s="5" t="str">
        <f t="shared" si="3"/>
        <v/>
      </c>
      <c r="D48" s="4" t="str">
        <f t="shared" si="4"/>
        <v/>
      </c>
      <c r="E48" s="4" t="str">
        <f>IF(BASE!B52&lt;&gt;"",_xlfn.IFNA(_xlfn.CONCAT(VLOOKUP(BASE!B52,[1]control_de_carga!$C:$D,2,0),",",VLOOKUP(BASE!B52,[1]control_de_carga!$A:$B,2,0)),_xlfn.CONCAT(VLOOKUP(BASE!D52,[1]control_de_carga!$C:$D,2,0),",",VLOOKUP(BASE!D52,[1]control_de_carga!$A:$B,2,0))),"")</f>
        <v/>
      </c>
      <c r="F48" s="4" t="str">
        <f>IF(BASE!B52&lt;&gt;"",_xlfn.IFNA(VLOOKUP(BASE!B52,[1]control_de_carga!$C:$L,10,0),VLOOKUP(BASE!D52,[1]control_de_carga!$C:$L,10,0)),"")</f>
        <v/>
      </c>
      <c r="G48" s="4"/>
      <c r="H48" s="4"/>
      <c r="I48" s="4"/>
      <c r="J48" s="4"/>
      <c r="K48" s="4"/>
      <c r="L48" s="4"/>
      <c r="M48" s="4"/>
      <c r="N48" s="4" t="str">
        <f>IF(BASE!B52&lt;&gt;"",_xlfn.IFNA(VLOOKUP(BASE!B52,[1]control_de_carga!$A:$B,2,0),VLOOKUP(BASE!D52,[1]control_de_carga!$A:$B,2,0)),"")</f>
        <v/>
      </c>
      <c r="O48" s="4"/>
      <c r="P48" s="4"/>
      <c r="Q48" s="4"/>
      <c r="R48" s="4"/>
      <c r="S48" s="4"/>
      <c r="T48" s="4"/>
    </row>
    <row r="49" spans="1:20" x14ac:dyDescent="0.25">
      <c r="A49" s="4" t="str">
        <f>IF(E49&lt;&gt;"",BASE!$B$4,"")</f>
        <v/>
      </c>
      <c r="B49" s="4" t="str">
        <f>IF(E49&lt;&gt;"",BASE!$B$5,"")</f>
        <v/>
      </c>
      <c r="C49" s="5" t="str">
        <f t="shared" si="3"/>
        <v/>
      </c>
      <c r="D49" s="4" t="str">
        <f t="shared" si="4"/>
        <v/>
      </c>
      <c r="E49" s="4" t="str">
        <f>IF(BASE!B53&lt;&gt;"",_xlfn.IFNA(_xlfn.CONCAT(VLOOKUP(BASE!B53,[1]control_de_carga!$C:$D,2,0),",",VLOOKUP(BASE!B53,[1]control_de_carga!$A:$B,2,0)),_xlfn.CONCAT(VLOOKUP(BASE!D53,[1]control_de_carga!$C:$D,2,0),",",VLOOKUP(BASE!D53,[1]control_de_carga!$A:$B,2,0))),"")</f>
        <v/>
      </c>
      <c r="F49" s="4" t="str">
        <f>IF(BASE!B53&lt;&gt;"",_xlfn.IFNA(VLOOKUP(BASE!B53,[1]control_de_carga!$C:$L,10,0),VLOOKUP(BASE!D53,[1]control_de_carga!$C:$L,10,0)),"")</f>
        <v/>
      </c>
      <c r="G49" s="4"/>
      <c r="H49" s="4"/>
      <c r="I49" s="4"/>
      <c r="J49" s="4"/>
      <c r="K49" s="4"/>
      <c r="L49" s="4"/>
      <c r="M49" s="4"/>
      <c r="N49" s="4" t="str">
        <f>IF(BASE!B53&lt;&gt;"",_xlfn.IFNA(VLOOKUP(BASE!B53,[1]control_de_carga!$A:$B,2,0),VLOOKUP(BASE!D53,[1]control_de_carga!$A:$B,2,0)),"")</f>
        <v/>
      </c>
      <c r="O49" s="4"/>
      <c r="P49" s="4"/>
      <c r="Q49" s="4"/>
      <c r="R49" s="4"/>
      <c r="S49" s="4"/>
      <c r="T49" s="4"/>
    </row>
    <row r="50" spans="1:20" x14ac:dyDescent="0.25">
      <c r="A50" s="4" t="str">
        <f>IF(E50&lt;&gt;"",BASE!$B$4,"")</f>
        <v/>
      </c>
      <c r="B50" s="4" t="str">
        <f>IF(E50&lt;&gt;"",BASE!$B$5,"")</f>
        <v/>
      </c>
      <c r="C50" s="5" t="str">
        <f t="shared" si="3"/>
        <v/>
      </c>
      <c r="D50" s="4" t="str">
        <f t="shared" si="4"/>
        <v/>
      </c>
      <c r="E50" s="4" t="str">
        <f>IF(BASE!B54&lt;&gt;"",_xlfn.IFNA(_xlfn.CONCAT(VLOOKUP(BASE!B54,[1]control_de_carga!$C:$D,2,0),",",VLOOKUP(BASE!B54,[1]control_de_carga!$A:$B,2,0)),_xlfn.CONCAT(VLOOKUP(BASE!D54,[1]control_de_carga!$C:$D,2,0),",",VLOOKUP(BASE!D54,[1]control_de_carga!$A:$B,2,0))),"")</f>
        <v/>
      </c>
      <c r="F50" s="4" t="str">
        <f>IF(BASE!B54&lt;&gt;"",_xlfn.IFNA(VLOOKUP(BASE!B54,[1]control_de_carga!$C:$L,10,0),VLOOKUP(BASE!D54,[1]control_de_carga!$C:$L,10,0)),"")</f>
        <v/>
      </c>
      <c r="G50" s="4"/>
      <c r="H50" s="4"/>
      <c r="I50" s="4"/>
      <c r="J50" s="4"/>
      <c r="K50" s="4"/>
      <c r="L50" s="4"/>
      <c r="M50" s="4"/>
      <c r="N50" s="4" t="str">
        <f>IF(BASE!B54&lt;&gt;"",_xlfn.IFNA(VLOOKUP(BASE!B54,[1]control_de_carga!$A:$B,2,0),VLOOKUP(BASE!D54,[1]control_de_carga!$A:$B,2,0)),"")</f>
        <v/>
      </c>
      <c r="O50" s="4"/>
      <c r="P50" s="4"/>
      <c r="Q50" s="4"/>
      <c r="R50" s="4"/>
      <c r="S50" s="4"/>
      <c r="T50" s="4"/>
    </row>
    <row r="51" spans="1:20" x14ac:dyDescent="0.25">
      <c r="A51" s="4" t="str">
        <f>IF(E51&lt;&gt;"",BASE!$B$4,"")</f>
        <v/>
      </c>
      <c r="B51" s="4" t="str">
        <f>IF(E51&lt;&gt;"",BASE!$B$5,"")</f>
        <v/>
      </c>
      <c r="C51" s="5" t="str">
        <f t="shared" si="3"/>
        <v/>
      </c>
      <c r="D51" s="4" t="str">
        <f t="shared" si="4"/>
        <v/>
      </c>
      <c r="E51" s="4" t="str">
        <f>IF(BASE!B55&lt;&gt;"",_xlfn.IFNA(_xlfn.CONCAT(VLOOKUP(BASE!B55,[1]control_de_carga!$C:$D,2,0),",",VLOOKUP(BASE!B55,[1]control_de_carga!$A:$B,2,0)),_xlfn.CONCAT(VLOOKUP(BASE!D55,[1]control_de_carga!$C:$D,2,0),",",VLOOKUP(BASE!D55,[1]control_de_carga!$A:$B,2,0))),"")</f>
        <v/>
      </c>
      <c r="F51" s="4" t="str">
        <f>IF(BASE!B55&lt;&gt;"",_xlfn.IFNA(VLOOKUP(BASE!B55,[1]control_de_carga!$C:$L,10,0),VLOOKUP(BASE!D55,[1]control_de_carga!$C:$L,10,0)),"")</f>
        <v/>
      </c>
      <c r="G51" s="4"/>
      <c r="H51" s="4"/>
      <c r="I51" s="4"/>
      <c r="J51" s="4"/>
      <c r="K51" s="4"/>
      <c r="L51" s="4"/>
      <c r="M51" s="4"/>
      <c r="N51" s="4" t="str">
        <f>IF(BASE!B55&lt;&gt;"",_xlfn.IFNA(VLOOKUP(BASE!B55,[1]control_de_carga!$A:$B,2,0),VLOOKUP(BASE!D55,[1]control_de_carga!$A:$B,2,0)),"")</f>
        <v/>
      </c>
      <c r="O51" s="4"/>
      <c r="P51" s="4"/>
      <c r="Q51" s="4"/>
      <c r="R51" s="4"/>
      <c r="S51" s="4"/>
      <c r="T51" s="4"/>
    </row>
    <row r="52" spans="1:20" x14ac:dyDescent="0.25">
      <c r="A52" s="4" t="str">
        <f>IF(E52&lt;&gt;"",BASE!$B$4,"")</f>
        <v/>
      </c>
      <c r="B52" s="4" t="str">
        <f>IF(E52&lt;&gt;"",BASE!$B$5,"")</f>
        <v/>
      </c>
      <c r="C52" s="5" t="str">
        <f t="shared" si="3"/>
        <v/>
      </c>
      <c r="D52" s="4" t="str">
        <f t="shared" si="4"/>
        <v/>
      </c>
      <c r="E52" s="4" t="str">
        <f>IF(BASE!B56&lt;&gt;"",_xlfn.IFNA(_xlfn.CONCAT(VLOOKUP(BASE!B56,[1]control_de_carga!$C:$D,2,0),",",VLOOKUP(BASE!B56,[1]control_de_carga!$A:$B,2,0)),_xlfn.CONCAT(VLOOKUP(BASE!D56,[1]control_de_carga!$C:$D,2,0),",",VLOOKUP(BASE!D56,[1]control_de_carga!$A:$B,2,0))),"")</f>
        <v/>
      </c>
      <c r="F52" s="4" t="str">
        <f>IF(BASE!B56&lt;&gt;"",_xlfn.IFNA(VLOOKUP(BASE!B56,[1]control_de_carga!$C:$L,10,0),VLOOKUP(BASE!D56,[1]control_de_carga!$C:$L,10,0)),"")</f>
        <v/>
      </c>
      <c r="G52" s="4"/>
      <c r="H52" s="4"/>
      <c r="I52" s="4"/>
      <c r="J52" s="4"/>
      <c r="K52" s="4"/>
      <c r="L52" s="4"/>
      <c r="M52" s="4"/>
      <c r="N52" s="4" t="str">
        <f>IF(BASE!B56&lt;&gt;"",_xlfn.IFNA(VLOOKUP(BASE!B56,[1]control_de_carga!$A:$B,2,0),VLOOKUP(BASE!D56,[1]control_de_carga!$A:$B,2,0)),"")</f>
        <v/>
      </c>
      <c r="O52" s="4"/>
      <c r="P52" s="4"/>
      <c r="Q52" s="4"/>
      <c r="R52" s="4"/>
      <c r="S52" s="4"/>
      <c r="T52" s="4"/>
    </row>
    <row r="53" spans="1:20" x14ac:dyDescent="0.25">
      <c r="A53" s="4" t="str">
        <f>IF(E53&lt;&gt;"",BASE!$B$4,"")</f>
        <v/>
      </c>
      <c r="B53" s="4" t="str">
        <f>IF(E53&lt;&gt;"",BASE!$B$5,"")</f>
        <v/>
      </c>
      <c r="C53" s="5" t="str">
        <f t="shared" si="3"/>
        <v/>
      </c>
      <c r="D53" s="4" t="str">
        <f t="shared" si="4"/>
        <v/>
      </c>
      <c r="E53" s="4" t="str">
        <f>IF(BASE!B57&lt;&gt;"",_xlfn.IFNA(_xlfn.CONCAT(VLOOKUP(BASE!B57,[1]control_de_carga!$C:$D,2,0),",",VLOOKUP(BASE!B57,[1]control_de_carga!$A:$B,2,0)),_xlfn.CONCAT(VLOOKUP(BASE!D57,[1]control_de_carga!$C:$D,2,0),",",VLOOKUP(BASE!D57,[1]control_de_carga!$A:$B,2,0))),"")</f>
        <v/>
      </c>
      <c r="F53" s="4" t="str">
        <f>IF(BASE!B57&lt;&gt;"",_xlfn.IFNA(VLOOKUP(BASE!B57,[1]control_de_carga!$C:$L,10,0),VLOOKUP(BASE!D57,[1]control_de_carga!$C:$L,10,0)),"")</f>
        <v/>
      </c>
      <c r="G53" s="4"/>
      <c r="H53" s="4"/>
      <c r="I53" s="4"/>
      <c r="J53" s="4"/>
      <c r="K53" s="4"/>
      <c r="L53" s="4"/>
      <c r="M53" s="4"/>
      <c r="N53" s="4" t="str">
        <f>IF(BASE!B57&lt;&gt;"",_xlfn.IFNA(VLOOKUP(BASE!B57,[1]control_de_carga!$A:$B,2,0),VLOOKUP(BASE!D57,[1]control_de_carga!$A:$B,2,0)),"")</f>
        <v/>
      </c>
      <c r="O53" s="4"/>
      <c r="P53" s="4"/>
      <c r="Q53" s="4"/>
      <c r="R53" s="4"/>
      <c r="S53" s="4"/>
      <c r="T53" s="4"/>
    </row>
    <row r="54" spans="1:20" x14ac:dyDescent="0.25">
      <c r="A54" s="4" t="str">
        <f>IF(E54&lt;&gt;"",BASE!$B$4,"")</f>
        <v/>
      </c>
      <c r="B54" s="4" t="str">
        <f>IF(E54&lt;&gt;"",BASE!$B$5,"")</f>
        <v/>
      </c>
      <c r="C54" s="5" t="str">
        <f t="shared" si="3"/>
        <v/>
      </c>
      <c r="D54" s="4" t="str">
        <f t="shared" si="4"/>
        <v/>
      </c>
      <c r="E54" s="4" t="str">
        <f>IF(BASE!B58&lt;&gt;"",_xlfn.IFNA(_xlfn.CONCAT(VLOOKUP(BASE!B58,[1]control_de_carga!$C:$D,2,0),",",VLOOKUP(BASE!B58,[1]control_de_carga!$A:$B,2,0)),_xlfn.CONCAT(VLOOKUP(BASE!D58,[1]control_de_carga!$C:$D,2,0),",",VLOOKUP(BASE!D58,[1]control_de_carga!$A:$B,2,0))),"")</f>
        <v/>
      </c>
      <c r="F54" s="4" t="str">
        <f>IF(BASE!B58&lt;&gt;"",_xlfn.IFNA(VLOOKUP(BASE!B58,[1]control_de_carga!$C:$L,10,0),VLOOKUP(BASE!D58,[1]control_de_carga!$C:$L,10,0)),"")</f>
        <v/>
      </c>
      <c r="G54" s="4"/>
      <c r="H54" s="4"/>
      <c r="I54" s="4"/>
      <c r="J54" s="4"/>
      <c r="K54" s="4"/>
      <c r="L54" s="4"/>
      <c r="M54" s="4"/>
      <c r="N54" s="4" t="str">
        <f>IF(BASE!B58&lt;&gt;"",_xlfn.IFNA(VLOOKUP(BASE!B58,[1]control_de_carga!$A:$B,2,0),VLOOKUP(BASE!D58,[1]control_de_carga!$A:$B,2,0)),"")</f>
        <v/>
      </c>
      <c r="O54" s="4"/>
      <c r="P54" s="4"/>
      <c r="Q54" s="4"/>
      <c r="R54" s="4"/>
      <c r="S54" s="4"/>
      <c r="T54" s="4"/>
    </row>
    <row r="55" spans="1:20" x14ac:dyDescent="0.25">
      <c r="A55" s="4" t="str">
        <f>IF(E55&lt;&gt;"",BASE!$B$4,"")</f>
        <v/>
      </c>
      <c r="B55" s="4" t="str">
        <f>IF(E55&lt;&gt;"",BASE!$B$5,"")</f>
        <v/>
      </c>
      <c r="C55" s="5" t="str">
        <f t="shared" si="3"/>
        <v/>
      </c>
      <c r="D55" s="4" t="str">
        <f t="shared" si="4"/>
        <v/>
      </c>
      <c r="E55" s="4" t="str">
        <f>IF(BASE!B59&lt;&gt;"",_xlfn.IFNA(_xlfn.CONCAT(VLOOKUP(BASE!B59,[1]control_de_carga!$C:$D,2,0),",",VLOOKUP(BASE!B59,[1]control_de_carga!$A:$B,2,0)),_xlfn.CONCAT(VLOOKUP(BASE!D59,[1]control_de_carga!$C:$D,2,0),",",VLOOKUP(BASE!D59,[1]control_de_carga!$A:$B,2,0))),"")</f>
        <v/>
      </c>
      <c r="F55" s="4" t="str">
        <f>IF(BASE!B59&lt;&gt;"",_xlfn.IFNA(VLOOKUP(BASE!B59,[1]control_de_carga!$C:$L,10,0),VLOOKUP(BASE!D59,[1]control_de_carga!$C:$L,10,0)),"")</f>
        <v/>
      </c>
      <c r="G55" s="4"/>
      <c r="H55" s="4"/>
      <c r="I55" s="4"/>
      <c r="J55" s="4"/>
      <c r="K55" s="4"/>
      <c r="L55" s="4"/>
      <c r="M55" s="4"/>
      <c r="N55" s="4" t="str">
        <f>IF(BASE!B59&lt;&gt;"",_xlfn.IFNA(VLOOKUP(BASE!B59,[1]control_de_carga!$A:$B,2,0),VLOOKUP(BASE!D59,[1]control_de_carga!$A:$B,2,0)),"")</f>
        <v/>
      </c>
      <c r="O55" s="4"/>
      <c r="P55" s="4"/>
      <c r="Q55" s="4"/>
      <c r="R55" s="4"/>
      <c r="S55" s="4"/>
      <c r="T55" s="4"/>
    </row>
    <row r="56" spans="1:20" x14ac:dyDescent="0.25">
      <c r="A56" s="4" t="str">
        <f>IF(E56&lt;&gt;"",BASE!$B$4,"")</f>
        <v/>
      </c>
      <c r="B56" s="4" t="str">
        <f>IF(E56&lt;&gt;"",BASE!$B$5,"")</f>
        <v/>
      </c>
      <c r="C56" s="5" t="str">
        <f t="shared" si="3"/>
        <v/>
      </c>
      <c r="D56" s="4" t="str">
        <f t="shared" si="4"/>
        <v/>
      </c>
      <c r="E56" s="4" t="str">
        <f>IF(BASE!B60&lt;&gt;"",_xlfn.IFNA(_xlfn.CONCAT(VLOOKUP(BASE!B60,[1]control_de_carga!$C:$D,2,0),",",VLOOKUP(BASE!B60,[1]control_de_carga!$A:$B,2,0)),_xlfn.CONCAT(VLOOKUP(BASE!D60,[1]control_de_carga!$C:$D,2,0),",",VLOOKUP(BASE!D60,[1]control_de_carga!$A:$B,2,0))),"")</f>
        <v/>
      </c>
      <c r="F56" s="4" t="str">
        <f>IF(BASE!B60&lt;&gt;"",_xlfn.IFNA(VLOOKUP(BASE!B60,[1]control_de_carga!$C:$L,10,0),VLOOKUP(BASE!D60,[1]control_de_carga!$C:$L,10,0)),"")</f>
        <v/>
      </c>
      <c r="G56" s="4"/>
      <c r="H56" s="4"/>
      <c r="I56" s="4"/>
      <c r="J56" s="4"/>
      <c r="K56" s="4"/>
      <c r="L56" s="4"/>
      <c r="M56" s="4"/>
      <c r="N56" s="4" t="str">
        <f>IF(BASE!B60&lt;&gt;"",_xlfn.IFNA(VLOOKUP(BASE!B60,[1]control_de_carga!$A:$B,2,0),VLOOKUP(BASE!D60,[1]control_de_carga!$A:$B,2,0)),"")</f>
        <v/>
      </c>
      <c r="O56" s="4"/>
      <c r="P56" s="4"/>
      <c r="Q56" s="4"/>
      <c r="R56" s="4"/>
      <c r="S56" s="4"/>
      <c r="T56" s="4"/>
    </row>
    <row r="57" spans="1:20" x14ac:dyDescent="0.25">
      <c r="A57" s="4" t="str">
        <f>IF(E57&lt;&gt;"",BASE!$B$4,"")</f>
        <v/>
      </c>
      <c r="B57" s="4" t="str">
        <f>IF(E57&lt;&gt;"",BASE!$B$5,"")</f>
        <v/>
      </c>
      <c r="C57" s="5" t="str">
        <f t="shared" si="3"/>
        <v/>
      </c>
      <c r="D57" s="4" t="str">
        <f t="shared" si="4"/>
        <v/>
      </c>
      <c r="E57" s="4" t="str">
        <f>IF(BASE!B61&lt;&gt;"",_xlfn.IFNA(_xlfn.CONCAT(VLOOKUP(BASE!B61,[1]control_de_carga!$C:$D,2,0),",",VLOOKUP(BASE!B61,[1]control_de_carga!$A:$B,2,0)),_xlfn.CONCAT(VLOOKUP(BASE!D61,[1]control_de_carga!$C:$D,2,0),",",VLOOKUP(BASE!D61,[1]control_de_carga!$A:$B,2,0))),"")</f>
        <v/>
      </c>
      <c r="F57" s="4" t="str">
        <f>IF(BASE!B61&lt;&gt;"",_xlfn.IFNA(VLOOKUP(BASE!B61,[1]control_de_carga!$C:$L,10,0),VLOOKUP(BASE!D61,[1]control_de_carga!$C:$L,10,0)),"")</f>
        <v/>
      </c>
      <c r="G57" s="4"/>
      <c r="H57" s="4"/>
      <c r="I57" s="4"/>
      <c r="J57" s="4"/>
      <c r="K57" s="4"/>
      <c r="L57" s="4"/>
      <c r="M57" s="4"/>
      <c r="N57" s="4" t="str">
        <f>IF(BASE!B61&lt;&gt;"",_xlfn.IFNA(VLOOKUP(BASE!B61,[1]control_de_carga!$A:$B,2,0),VLOOKUP(BASE!D61,[1]control_de_carga!$A:$B,2,0)),"")</f>
        <v/>
      </c>
      <c r="O57" s="4"/>
      <c r="P57" s="4"/>
      <c r="Q57" s="4"/>
      <c r="R57" s="4"/>
      <c r="S57" s="4"/>
      <c r="T57" s="4"/>
    </row>
    <row r="58" spans="1:20" x14ac:dyDescent="0.25">
      <c r="A58" s="4" t="str">
        <f>IF(E58&lt;&gt;"",BASE!$B$4,"")</f>
        <v/>
      </c>
      <c r="B58" s="4" t="str">
        <f>IF(E58&lt;&gt;"",BASE!$B$5,"")</f>
        <v/>
      </c>
      <c r="C58" s="5" t="str">
        <f t="shared" si="3"/>
        <v/>
      </c>
      <c r="D58" s="4" t="str">
        <f t="shared" si="4"/>
        <v/>
      </c>
      <c r="E58" s="4" t="str">
        <f>IF(BASE!B62&lt;&gt;"",_xlfn.IFNA(_xlfn.CONCAT(VLOOKUP(BASE!B62,[1]control_de_carga!$C:$D,2,0),",",VLOOKUP(BASE!B62,[1]control_de_carga!$A:$B,2,0)),_xlfn.CONCAT(VLOOKUP(BASE!D62,[1]control_de_carga!$C:$D,2,0),",",VLOOKUP(BASE!D62,[1]control_de_carga!$A:$B,2,0))),"")</f>
        <v/>
      </c>
      <c r="F58" s="4" t="str">
        <f>IF(BASE!B62&lt;&gt;"",_xlfn.IFNA(VLOOKUP(BASE!B62,[1]control_de_carga!$C:$L,10,0),VLOOKUP(BASE!D62,[1]control_de_carga!$C:$L,10,0)),"")</f>
        <v/>
      </c>
      <c r="G58" s="4"/>
      <c r="H58" s="4"/>
      <c r="I58" s="4"/>
      <c r="J58" s="4"/>
      <c r="K58" s="4"/>
      <c r="L58" s="4"/>
      <c r="M58" s="4"/>
      <c r="N58" s="4" t="str">
        <f>IF(BASE!B62&lt;&gt;"",_xlfn.IFNA(VLOOKUP(BASE!B62,[1]control_de_carga!$A:$B,2,0),VLOOKUP(BASE!D62,[1]control_de_carga!$A:$B,2,0)),"")</f>
        <v/>
      </c>
      <c r="O58" s="4"/>
      <c r="P58" s="4"/>
      <c r="Q58" s="4"/>
      <c r="R58" s="4"/>
      <c r="S58" s="4"/>
      <c r="T58" s="4"/>
    </row>
    <row r="59" spans="1:20" x14ac:dyDescent="0.25">
      <c r="A59" s="4" t="str">
        <f>IF(E59&lt;&gt;"",BASE!$B$4,"")</f>
        <v/>
      </c>
      <c r="B59" s="4" t="str">
        <f>IF(E59&lt;&gt;"",BASE!$B$5,"")</f>
        <v/>
      </c>
      <c r="C59" s="5" t="str">
        <f t="shared" si="3"/>
        <v/>
      </c>
      <c r="D59" s="4" t="str">
        <f t="shared" si="4"/>
        <v/>
      </c>
      <c r="E59" s="4" t="str">
        <f>IF(BASE!B63&lt;&gt;"",_xlfn.IFNA(_xlfn.CONCAT(VLOOKUP(BASE!B63,[1]control_de_carga!$C:$D,2,0),",",VLOOKUP(BASE!B63,[1]control_de_carga!$A:$B,2,0)),_xlfn.CONCAT(VLOOKUP(BASE!D63,[1]control_de_carga!$C:$D,2,0),",",VLOOKUP(BASE!D63,[1]control_de_carga!$A:$B,2,0))),"")</f>
        <v/>
      </c>
      <c r="F59" s="4" t="str">
        <f>IF(BASE!B63&lt;&gt;"",_xlfn.IFNA(VLOOKUP(BASE!B63,[1]control_de_carga!$C:$L,10,0),VLOOKUP(BASE!D63,[1]control_de_carga!$C:$L,10,0)),"")</f>
        <v/>
      </c>
      <c r="G59" s="4"/>
      <c r="H59" s="4"/>
      <c r="I59" s="4"/>
      <c r="J59" s="4"/>
      <c r="K59" s="4"/>
      <c r="L59" s="4"/>
      <c r="M59" s="4"/>
      <c r="N59" s="4" t="str">
        <f>IF(BASE!B63&lt;&gt;"",_xlfn.IFNA(VLOOKUP(BASE!B63,[1]control_de_carga!$A:$B,2,0),VLOOKUP(BASE!D63,[1]control_de_carga!$A:$B,2,0)),"")</f>
        <v/>
      </c>
      <c r="O59" s="4"/>
      <c r="P59" s="4"/>
      <c r="Q59" s="4"/>
      <c r="R59" s="4"/>
      <c r="S59" s="4"/>
      <c r="T59" s="4"/>
    </row>
    <row r="60" spans="1:20" x14ac:dyDescent="0.25">
      <c r="A60" s="4" t="str">
        <f>IF(E60&lt;&gt;"",BASE!$B$4,"")</f>
        <v/>
      </c>
      <c r="B60" s="4" t="str">
        <f>IF(E60&lt;&gt;"",BASE!$B$5,"")</f>
        <v/>
      </c>
      <c r="C60" s="5" t="str">
        <f t="shared" si="3"/>
        <v/>
      </c>
      <c r="D60" s="4" t="str">
        <f t="shared" si="4"/>
        <v/>
      </c>
      <c r="E60" s="4" t="str">
        <f>IF(BASE!B64&lt;&gt;"",_xlfn.IFNA(_xlfn.CONCAT(VLOOKUP(BASE!B64,[1]control_de_carga!$C:$D,2,0),",",VLOOKUP(BASE!B64,[1]control_de_carga!$A:$B,2,0)),_xlfn.CONCAT(VLOOKUP(BASE!D64,[1]control_de_carga!$C:$D,2,0),",",VLOOKUP(BASE!D64,[1]control_de_carga!$A:$B,2,0))),"")</f>
        <v/>
      </c>
      <c r="F60" s="4" t="str">
        <f>IF(BASE!B64&lt;&gt;"",_xlfn.IFNA(VLOOKUP(BASE!B64,[1]control_de_carga!$C:$L,10,0),VLOOKUP(BASE!D64,[1]control_de_carga!$C:$L,10,0)),"")</f>
        <v/>
      </c>
      <c r="G60" s="4"/>
      <c r="H60" s="4"/>
      <c r="I60" s="4"/>
      <c r="J60" s="4"/>
      <c r="K60" s="4"/>
      <c r="L60" s="4"/>
      <c r="M60" s="4"/>
      <c r="N60" s="4" t="str">
        <f>IF(BASE!B64&lt;&gt;"",_xlfn.IFNA(VLOOKUP(BASE!B64,[1]control_de_carga!$A:$B,2,0),VLOOKUP(BASE!D64,[1]control_de_carga!$A:$B,2,0)),"")</f>
        <v/>
      </c>
      <c r="O60" s="4"/>
      <c r="P60" s="4"/>
      <c r="Q60" s="4"/>
      <c r="R60" s="4"/>
      <c r="S60" s="4"/>
      <c r="T60" s="4"/>
    </row>
    <row r="61" spans="1:20" x14ac:dyDescent="0.25">
      <c r="A61" s="4" t="str">
        <f>IF(E61&lt;&gt;"",BASE!$B$4,"")</f>
        <v/>
      </c>
      <c r="B61" s="4" t="str">
        <f>IF(E61&lt;&gt;"",BASE!$B$5,"")</f>
        <v/>
      </c>
      <c r="C61" s="5" t="str">
        <f t="shared" si="3"/>
        <v/>
      </c>
      <c r="D61" s="4" t="str">
        <f t="shared" si="4"/>
        <v/>
      </c>
      <c r="E61" s="4" t="str">
        <f>IF(BASE!B65&lt;&gt;"",_xlfn.IFNA(_xlfn.CONCAT(VLOOKUP(BASE!B65,[1]control_de_carga!$C:$D,2,0),",",VLOOKUP(BASE!B65,[1]control_de_carga!$A:$B,2,0)),_xlfn.CONCAT(VLOOKUP(BASE!D65,[1]control_de_carga!$C:$D,2,0),",",VLOOKUP(BASE!D65,[1]control_de_carga!$A:$B,2,0))),"")</f>
        <v/>
      </c>
      <c r="F61" s="4" t="str">
        <f>IF(BASE!B65&lt;&gt;"",_xlfn.IFNA(VLOOKUP(BASE!B65,[1]control_de_carga!$C:$L,10,0),VLOOKUP(BASE!D65,[1]control_de_carga!$C:$L,10,0)),"")</f>
        <v/>
      </c>
      <c r="G61" s="4"/>
      <c r="H61" s="4"/>
      <c r="I61" s="4"/>
      <c r="J61" s="4"/>
      <c r="K61" s="4"/>
      <c r="L61" s="4"/>
      <c r="M61" s="4"/>
      <c r="N61" s="4" t="str">
        <f>IF(BASE!B65&lt;&gt;"",_xlfn.IFNA(VLOOKUP(BASE!B65,[1]control_de_carga!$A:$B,2,0),VLOOKUP(BASE!D65,[1]control_de_carga!$A:$B,2,0)),"")</f>
        <v/>
      </c>
      <c r="O61" s="4"/>
      <c r="P61" s="4"/>
      <c r="Q61" s="4"/>
      <c r="R61" s="4"/>
      <c r="S61" s="4"/>
      <c r="T61" s="4"/>
    </row>
    <row r="62" spans="1:20" x14ac:dyDescent="0.25">
      <c r="A62" s="4" t="str">
        <f>IF(E62&lt;&gt;"",BASE!$B$4,"")</f>
        <v/>
      </c>
      <c r="B62" s="4" t="str">
        <f>IF(E62&lt;&gt;"",BASE!$B$5,"")</f>
        <v/>
      </c>
      <c r="C62" s="5" t="str">
        <f t="shared" si="3"/>
        <v/>
      </c>
      <c r="D62" s="4" t="str">
        <f t="shared" si="4"/>
        <v/>
      </c>
      <c r="E62" s="4" t="str">
        <f>IF(BASE!B66&lt;&gt;"",_xlfn.IFNA(_xlfn.CONCAT(VLOOKUP(BASE!B66,[1]control_de_carga!$C:$D,2,0),",",VLOOKUP(BASE!B66,[1]control_de_carga!$A:$B,2,0)),_xlfn.CONCAT(VLOOKUP(BASE!D66,[1]control_de_carga!$C:$D,2,0),",",VLOOKUP(BASE!D66,[1]control_de_carga!$A:$B,2,0))),"")</f>
        <v/>
      </c>
      <c r="F62" s="4" t="str">
        <f>IF(BASE!B66&lt;&gt;"",_xlfn.IFNA(VLOOKUP(BASE!B66,[1]control_de_carga!$C:$L,10,0),VLOOKUP(BASE!D66,[1]control_de_carga!$C:$L,10,0)),"")</f>
        <v/>
      </c>
      <c r="G62" s="4"/>
      <c r="H62" s="4"/>
      <c r="I62" s="4"/>
      <c r="J62" s="4"/>
      <c r="K62" s="4"/>
      <c r="L62" s="4"/>
      <c r="M62" s="4"/>
      <c r="N62" s="4" t="str">
        <f>IF(BASE!B66&lt;&gt;"",_xlfn.IFNA(VLOOKUP(BASE!B66,[1]control_de_carga!$A:$B,2,0),VLOOKUP(BASE!D66,[1]control_de_carga!$A:$B,2,0)),"")</f>
        <v/>
      </c>
      <c r="O62" s="4"/>
      <c r="P62" s="4"/>
      <c r="Q62" s="4"/>
      <c r="R62" s="4"/>
      <c r="S62" s="4"/>
      <c r="T62" s="4"/>
    </row>
    <row r="63" spans="1:20" x14ac:dyDescent="0.25">
      <c r="A63" s="4" t="str">
        <f>IF(E63&lt;&gt;"",BASE!$B$4,"")</f>
        <v/>
      </c>
      <c r="B63" s="4" t="str">
        <f>IF(E63&lt;&gt;"",BASE!$B$5,"")</f>
        <v/>
      </c>
      <c r="C63" s="5" t="str">
        <f t="shared" si="3"/>
        <v/>
      </c>
      <c r="D63" s="4" t="str">
        <f t="shared" si="4"/>
        <v/>
      </c>
      <c r="E63" s="4" t="str">
        <f>IF(BASE!B67&lt;&gt;"",_xlfn.IFNA(_xlfn.CONCAT(VLOOKUP(BASE!B67,[1]control_de_carga!$C:$D,2,0),",",VLOOKUP(BASE!B67,[1]control_de_carga!$A:$B,2,0)),_xlfn.CONCAT(VLOOKUP(BASE!D67,[1]control_de_carga!$C:$D,2,0),",",VLOOKUP(BASE!D67,[1]control_de_carga!$A:$B,2,0))),"")</f>
        <v/>
      </c>
      <c r="F63" s="4" t="str">
        <f>IF(BASE!B67&lt;&gt;"",_xlfn.IFNA(VLOOKUP(BASE!B67,[1]control_de_carga!$C:$L,10,0),VLOOKUP(BASE!D67,[1]control_de_carga!$C:$L,10,0)),"")</f>
        <v/>
      </c>
      <c r="G63" s="4"/>
      <c r="H63" s="4"/>
      <c r="I63" s="4"/>
      <c r="J63" s="4"/>
      <c r="K63" s="4"/>
      <c r="L63" s="4"/>
      <c r="M63" s="4"/>
      <c r="N63" s="4" t="str">
        <f>IF(BASE!B67&lt;&gt;"",_xlfn.IFNA(VLOOKUP(BASE!B67,[1]control_de_carga!$A:$B,2,0),VLOOKUP(BASE!D67,[1]control_de_carga!$A:$B,2,0)),"")</f>
        <v/>
      </c>
      <c r="O63" s="4"/>
      <c r="P63" s="4"/>
      <c r="Q63" s="4"/>
      <c r="R63" s="4"/>
      <c r="S63" s="4"/>
      <c r="T63" s="4"/>
    </row>
    <row r="64" spans="1:20" x14ac:dyDescent="0.25">
      <c r="A64" s="4" t="str">
        <f>IF(E64&lt;&gt;"",BASE!$B$4,"")</f>
        <v/>
      </c>
      <c r="B64" s="4" t="str">
        <f>IF(E64&lt;&gt;"",BASE!$B$5,"")</f>
        <v/>
      </c>
      <c r="C64" s="5" t="str">
        <f t="shared" si="3"/>
        <v/>
      </c>
      <c r="D64" s="4" t="str">
        <f t="shared" si="4"/>
        <v/>
      </c>
      <c r="E64" s="4" t="str">
        <f>IF(BASE!B68&lt;&gt;"",_xlfn.IFNA(_xlfn.CONCAT(VLOOKUP(BASE!B68,[1]control_de_carga!$C:$D,2,0),",",VLOOKUP(BASE!B68,[1]control_de_carga!$A:$B,2,0)),_xlfn.CONCAT(VLOOKUP(BASE!D68,[1]control_de_carga!$C:$D,2,0),",",VLOOKUP(BASE!D68,[1]control_de_carga!$A:$B,2,0))),"")</f>
        <v/>
      </c>
      <c r="F64" s="4" t="str">
        <f>IF(BASE!B68&lt;&gt;"",_xlfn.IFNA(VLOOKUP(BASE!B68,[1]control_de_carga!$C:$L,10,0),VLOOKUP(BASE!D68,[1]control_de_carga!$C:$L,10,0)),"")</f>
        <v/>
      </c>
      <c r="G64" s="4"/>
      <c r="H64" s="4"/>
      <c r="I64" s="4"/>
      <c r="J64" s="4"/>
      <c r="K64" s="4"/>
      <c r="L64" s="4"/>
      <c r="M64" s="4"/>
      <c r="N64" s="4" t="str">
        <f>IF(BASE!B68&lt;&gt;"",_xlfn.IFNA(VLOOKUP(BASE!B68,[1]control_de_carga!$A:$B,2,0),VLOOKUP(BASE!D68,[1]control_de_carga!$A:$B,2,0)),"")</f>
        <v/>
      </c>
      <c r="O64" s="4"/>
      <c r="P64" s="4"/>
      <c r="Q64" s="4"/>
      <c r="R64" s="4"/>
      <c r="S64" s="4"/>
      <c r="T64" s="4"/>
    </row>
    <row r="65" spans="1:20" x14ac:dyDescent="0.25">
      <c r="A65" s="4" t="str">
        <f>IF(E65&lt;&gt;"",BASE!$B$4,"")</f>
        <v/>
      </c>
      <c r="B65" s="4" t="str">
        <f>IF(E65&lt;&gt;"",BASE!$B$5,"")</f>
        <v/>
      </c>
      <c r="C65" s="5" t="str">
        <f t="shared" si="3"/>
        <v/>
      </c>
      <c r="D65" s="4" t="str">
        <f t="shared" si="4"/>
        <v/>
      </c>
      <c r="E65" s="4" t="str">
        <f>IF(BASE!B69&lt;&gt;"",_xlfn.IFNA(_xlfn.CONCAT(VLOOKUP(BASE!B69,[1]control_de_carga!$C:$D,2,0),",",VLOOKUP(BASE!B69,[1]control_de_carga!$A:$B,2,0)),_xlfn.CONCAT(VLOOKUP(BASE!D69,[1]control_de_carga!$C:$D,2,0),",",VLOOKUP(BASE!D69,[1]control_de_carga!$A:$B,2,0))),"")</f>
        <v/>
      </c>
      <c r="F65" s="4" t="str">
        <f>IF(BASE!B69&lt;&gt;"",_xlfn.IFNA(VLOOKUP(BASE!B69,[1]control_de_carga!$C:$L,10,0),VLOOKUP(BASE!D69,[1]control_de_carga!$C:$L,10,0)),"")</f>
        <v/>
      </c>
      <c r="G65" s="4"/>
      <c r="H65" s="4"/>
      <c r="I65" s="4"/>
      <c r="J65" s="4"/>
      <c r="K65" s="4"/>
      <c r="L65" s="4"/>
      <c r="M65" s="4"/>
      <c r="N65" s="4" t="str">
        <f>IF(BASE!B69&lt;&gt;"",_xlfn.IFNA(VLOOKUP(BASE!B69,[1]control_de_carga!$A:$B,2,0),VLOOKUP(BASE!D69,[1]control_de_carga!$A:$B,2,0)),"")</f>
        <v/>
      </c>
      <c r="O65" s="4"/>
      <c r="P65" s="4"/>
      <c r="Q65" s="4"/>
      <c r="R65" s="4"/>
      <c r="S65" s="4"/>
      <c r="T65" s="4"/>
    </row>
    <row r="66" spans="1:20" x14ac:dyDescent="0.25">
      <c r="A66" s="4" t="str">
        <f>IF(E66&lt;&gt;"",BASE!$B$4,"")</f>
        <v/>
      </c>
      <c r="B66" s="4" t="str">
        <f>IF(E66&lt;&gt;"",BASE!$B$5,"")</f>
        <v/>
      </c>
      <c r="C66" s="5" t="str">
        <f t="shared" si="3"/>
        <v/>
      </c>
      <c r="D66" s="4" t="str">
        <f t="shared" si="4"/>
        <v/>
      </c>
      <c r="E66" s="4" t="str">
        <f>IF(BASE!B70&lt;&gt;"",_xlfn.IFNA(_xlfn.CONCAT(VLOOKUP(BASE!B70,[1]control_de_carga!$C:$D,2,0),",",VLOOKUP(BASE!B70,[1]control_de_carga!$A:$B,2,0)),_xlfn.CONCAT(VLOOKUP(BASE!D70,[1]control_de_carga!$C:$D,2,0),",",VLOOKUP(BASE!D70,[1]control_de_carga!$A:$B,2,0))),"")</f>
        <v/>
      </c>
      <c r="F66" s="4" t="str">
        <f>IF(BASE!B70&lt;&gt;"",_xlfn.IFNA(VLOOKUP(BASE!B70,[1]control_de_carga!$C:$L,10,0),VLOOKUP(BASE!D70,[1]control_de_carga!$C:$L,10,0)),"")</f>
        <v/>
      </c>
      <c r="G66" s="4"/>
      <c r="H66" s="4"/>
      <c r="I66" s="4"/>
      <c r="J66" s="4"/>
      <c r="K66" s="4"/>
      <c r="L66" s="4"/>
      <c r="M66" s="4"/>
      <c r="N66" s="4" t="str">
        <f>IF(BASE!B70&lt;&gt;"",_xlfn.IFNA(VLOOKUP(BASE!B70,[1]control_de_carga!$A:$B,2,0),VLOOKUP(BASE!D70,[1]control_de_carga!$A:$B,2,0)),"")</f>
        <v/>
      </c>
      <c r="O66" s="4"/>
      <c r="P66" s="4"/>
      <c r="Q66" s="4"/>
      <c r="R66" s="4"/>
      <c r="S66" s="4"/>
      <c r="T66" s="4"/>
    </row>
    <row r="67" spans="1:20" x14ac:dyDescent="0.25">
      <c r="A67" s="4" t="str">
        <f>IF(E67&lt;&gt;"",BASE!$B$4,"")</f>
        <v/>
      </c>
      <c r="B67" s="4" t="str">
        <f>IF(E67&lt;&gt;"",BASE!$B$5,"")</f>
        <v/>
      </c>
      <c r="C67" s="5" t="str">
        <f t="shared" si="3"/>
        <v/>
      </c>
      <c r="D67" s="4" t="str">
        <f t="shared" si="4"/>
        <v/>
      </c>
      <c r="E67" s="4" t="str">
        <f>IF(BASE!B71&lt;&gt;"",_xlfn.IFNA(_xlfn.CONCAT(VLOOKUP(BASE!B71,[1]control_de_carga!$C:$D,2,0),",",VLOOKUP(BASE!B71,[1]control_de_carga!$A:$B,2,0)),_xlfn.CONCAT(VLOOKUP(BASE!D71,[1]control_de_carga!$C:$D,2,0),",",VLOOKUP(BASE!D71,[1]control_de_carga!$A:$B,2,0))),"")</f>
        <v/>
      </c>
      <c r="F67" s="4" t="str">
        <f>IF(BASE!B71&lt;&gt;"",_xlfn.IFNA(VLOOKUP(BASE!B71,[1]control_de_carga!$C:$L,10,0),VLOOKUP(BASE!D71,[1]control_de_carga!$C:$L,10,0)),"")</f>
        <v/>
      </c>
      <c r="G67" s="4"/>
      <c r="H67" s="4"/>
      <c r="I67" s="4"/>
      <c r="J67" s="4"/>
      <c r="K67" s="4"/>
      <c r="L67" s="4"/>
      <c r="M67" s="4"/>
      <c r="N67" s="4" t="str">
        <f>IF(BASE!B71&lt;&gt;"",_xlfn.IFNA(VLOOKUP(BASE!B71,[1]control_de_carga!$A:$B,2,0),VLOOKUP(BASE!D71,[1]control_de_carga!$A:$B,2,0)),"")</f>
        <v/>
      </c>
      <c r="O67" s="4"/>
      <c r="P67" s="4"/>
      <c r="Q67" s="4"/>
      <c r="R67" s="4"/>
      <c r="S67" s="4"/>
      <c r="T67" s="4"/>
    </row>
    <row r="68" spans="1:20" x14ac:dyDescent="0.25">
      <c r="A68" s="4" t="str">
        <f>IF(E68&lt;&gt;"",BASE!$B$4,"")</f>
        <v/>
      </c>
      <c r="B68" s="4" t="str">
        <f>IF(E68&lt;&gt;"",BASE!$B$5,"")</f>
        <v/>
      </c>
      <c r="C68" s="5" t="str">
        <f t="shared" si="3"/>
        <v/>
      </c>
      <c r="D68" s="4" t="str">
        <f t="shared" si="4"/>
        <v/>
      </c>
      <c r="E68" s="4" t="str">
        <f>IF(BASE!B72&lt;&gt;"",_xlfn.IFNA(_xlfn.CONCAT(VLOOKUP(BASE!B72,[1]control_de_carga!$C:$D,2,0),",",VLOOKUP(BASE!B72,[1]control_de_carga!$A:$B,2,0)),_xlfn.CONCAT(VLOOKUP(BASE!D72,[1]control_de_carga!$C:$D,2,0),",",VLOOKUP(BASE!D72,[1]control_de_carga!$A:$B,2,0))),"")</f>
        <v/>
      </c>
      <c r="F68" s="4" t="str">
        <f>IF(BASE!B72&lt;&gt;"",_xlfn.IFNA(VLOOKUP(BASE!B72,[1]control_de_carga!$C:$L,10,0),VLOOKUP(BASE!D72,[1]control_de_carga!$C:$L,10,0)),"")</f>
        <v/>
      </c>
      <c r="G68" s="4"/>
      <c r="H68" s="4"/>
      <c r="I68" s="4"/>
      <c r="J68" s="4"/>
      <c r="K68" s="4"/>
      <c r="L68" s="4"/>
      <c r="M68" s="4"/>
      <c r="N68" s="4" t="str">
        <f>IF(BASE!B72&lt;&gt;"",_xlfn.IFNA(VLOOKUP(BASE!B72,[1]control_de_carga!$A:$B,2,0),VLOOKUP(BASE!D72,[1]control_de_carga!$A:$B,2,0)),"")</f>
        <v/>
      </c>
      <c r="O68" s="4"/>
      <c r="P68" s="4"/>
      <c r="Q68" s="4"/>
      <c r="R68" s="4"/>
      <c r="S68" s="4"/>
      <c r="T68" s="4"/>
    </row>
    <row r="69" spans="1:20" x14ac:dyDescent="0.25">
      <c r="A69" s="4" t="str">
        <f>IF(E69&lt;&gt;"",BASE!$B$4,"")</f>
        <v/>
      </c>
      <c r="B69" s="4" t="str">
        <f>IF(E69&lt;&gt;"",BASE!$B$5,"")</f>
        <v/>
      </c>
      <c r="C69" s="5" t="str">
        <f t="shared" si="3"/>
        <v/>
      </c>
      <c r="D69" s="4" t="str">
        <f t="shared" si="4"/>
        <v/>
      </c>
      <c r="E69" s="4" t="str">
        <f>IF(BASE!B73&lt;&gt;"",_xlfn.IFNA(_xlfn.CONCAT(VLOOKUP(BASE!B73,[1]control_de_carga!$C:$D,2,0),",",VLOOKUP(BASE!B73,[1]control_de_carga!$A:$B,2,0)),_xlfn.CONCAT(VLOOKUP(BASE!D73,[1]control_de_carga!$C:$D,2,0),",",VLOOKUP(BASE!D73,[1]control_de_carga!$A:$B,2,0))),"")</f>
        <v/>
      </c>
      <c r="F69" s="4" t="str">
        <f>IF(BASE!B73&lt;&gt;"",_xlfn.IFNA(VLOOKUP(BASE!B73,[1]control_de_carga!$C:$L,10,0),VLOOKUP(BASE!D73,[1]control_de_carga!$C:$L,10,0)),"")</f>
        <v/>
      </c>
      <c r="G69" s="4"/>
      <c r="H69" s="4"/>
      <c r="I69" s="4"/>
      <c r="J69" s="4"/>
      <c r="K69" s="4"/>
      <c r="L69" s="4"/>
      <c r="M69" s="4"/>
      <c r="N69" s="4" t="str">
        <f>IF(BASE!B73&lt;&gt;"",_xlfn.IFNA(VLOOKUP(BASE!B73,[1]control_de_carga!$A:$B,2,0),VLOOKUP(BASE!D73,[1]control_de_carga!$A:$B,2,0)),"")</f>
        <v/>
      </c>
      <c r="O69" s="4"/>
      <c r="P69" s="4"/>
      <c r="Q69" s="4"/>
      <c r="R69" s="4"/>
      <c r="S69" s="4"/>
      <c r="T69" s="4"/>
    </row>
    <row r="70" spans="1:20" x14ac:dyDescent="0.25">
      <c r="A70" s="4" t="str">
        <f>IF(E70&lt;&gt;"",BASE!$B$4,"")</f>
        <v/>
      </c>
      <c r="B70" s="4" t="str">
        <f>IF(E70&lt;&gt;"",BASE!$B$5,"")</f>
        <v/>
      </c>
      <c r="C70" s="5" t="str">
        <f t="shared" si="3"/>
        <v/>
      </c>
      <c r="D70" s="4" t="str">
        <f t="shared" si="4"/>
        <v/>
      </c>
      <c r="E70" s="4" t="str">
        <f>IF(BASE!B74&lt;&gt;"",_xlfn.IFNA(_xlfn.CONCAT(VLOOKUP(BASE!B74,[1]control_de_carga!$C:$D,2,0),",",VLOOKUP(BASE!B74,[1]control_de_carga!$A:$B,2,0)),_xlfn.CONCAT(VLOOKUP(BASE!D74,[1]control_de_carga!$C:$D,2,0),",",VLOOKUP(BASE!D74,[1]control_de_carga!$A:$B,2,0))),"")</f>
        <v/>
      </c>
      <c r="F70" s="4" t="str">
        <f>IF(BASE!B74&lt;&gt;"",_xlfn.IFNA(VLOOKUP(BASE!B74,[1]control_de_carga!$C:$L,10,0),VLOOKUP(BASE!D74,[1]control_de_carga!$C:$L,10,0)),"")</f>
        <v/>
      </c>
      <c r="G70" s="4"/>
      <c r="H70" s="4"/>
      <c r="I70" s="4"/>
      <c r="J70" s="4"/>
      <c r="K70" s="4"/>
      <c r="L70" s="4"/>
      <c r="M70" s="4"/>
      <c r="N70" s="4" t="str">
        <f>IF(BASE!B74&lt;&gt;"",_xlfn.IFNA(VLOOKUP(BASE!B74,[1]control_de_carga!$A:$B,2,0),VLOOKUP(BASE!D74,[1]control_de_carga!$A:$B,2,0)),"")</f>
        <v/>
      </c>
      <c r="O70" s="4"/>
      <c r="P70" s="4"/>
      <c r="Q70" s="4"/>
      <c r="R70" s="4"/>
      <c r="S70" s="4"/>
      <c r="T70" s="4"/>
    </row>
    <row r="71" spans="1:20" x14ac:dyDescent="0.25">
      <c r="A71" s="4" t="str">
        <f>IF(E71&lt;&gt;"",BASE!$B$4,"")</f>
        <v/>
      </c>
      <c r="B71" s="4" t="str">
        <f>IF(E71&lt;&gt;"",BASE!$B$5,"")</f>
        <v/>
      </c>
      <c r="C71" s="5" t="str">
        <f t="shared" si="3"/>
        <v/>
      </c>
      <c r="D71" s="4" t="str">
        <f t="shared" si="4"/>
        <v/>
      </c>
      <c r="E71" s="4" t="str">
        <f>IF(BASE!B75&lt;&gt;"",_xlfn.IFNA(_xlfn.CONCAT(VLOOKUP(BASE!B75,[1]control_de_carga!$C:$D,2,0),",",VLOOKUP(BASE!B75,[1]control_de_carga!$A:$B,2,0)),_xlfn.CONCAT(VLOOKUP(BASE!D75,[1]control_de_carga!$C:$D,2,0),",",VLOOKUP(BASE!D75,[1]control_de_carga!$A:$B,2,0))),"")</f>
        <v/>
      </c>
      <c r="F71" s="4" t="str">
        <f>IF(BASE!B75&lt;&gt;"",_xlfn.IFNA(VLOOKUP(BASE!B75,[1]control_de_carga!$C:$L,10,0),VLOOKUP(BASE!D75,[1]control_de_carga!$C:$L,10,0)),"")</f>
        <v/>
      </c>
      <c r="G71" s="4"/>
      <c r="H71" s="4"/>
      <c r="I71" s="4"/>
      <c r="J71" s="4"/>
      <c r="K71" s="4"/>
      <c r="L71" s="4"/>
      <c r="M71" s="4"/>
      <c r="N71" s="4" t="str">
        <f>IF(BASE!B75&lt;&gt;"",_xlfn.IFNA(VLOOKUP(BASE!B75,[1]control_de_carga!$A:$B,2,0),VLOOKUP(BASE!D75,[1]control_de_carga!$A:$B,2,0)),"")</f>
        <v/>
      </c>
      <c r="O71" s="4"/>
      <c r="P71" s="4"/>
      <c r="Q71" s="4"/>
      <c r="R71" s="4"/>
      <c r="S71" s="4"/>
      <c r="T71" s="4"/>
    </row>
    <row r="72" spans="1:20" x14ac:dyDescent="0.25">
      <c r="A72" s="4" t="str">
        <f>IF(E72&lt;&gt;"",BASE!$B$4,"")</f>
        <v/>
      </c>
      <c r="B72" s="4" t="str">
        <f>IF(E72&lt;&gt;"",BASE!$B$5,"")</f>
        <v/>
      </c>
      <c r="C72" s="5" t="str">
        <f t="shared" si="3"/>
        <v/>
      </c>
      <c r="D72" s="4" t="str">
        <f t="shared" si="4"/>
        <v/>
      </c>
      <c r="E72" s="4" t="str">
        <f>IF(BASE!B76&lt;&gt;"",_xlfn.IFNA(_xlfn.CONCAT(VLOOKUP(BASE!B76,[1]control_de_carga!$C:$D,2,0),",",VLOOKUP(BASE!B76,[1]control_de_carga!$A:$B,2,0)),_xlfn.CONCAT(VLOOKUP(BASE!D76,[1]control_de_carga!$C:$D,2,0),",",VLOOKUP(BASE!D76,[1]control_de_carga!$A:$B,2,0))),"")</f>
        <v/>
      </c>
      <c r="F72" s="4" t="str">
        <f>IF(BASE!B76&lt;&gt;"",_xlfn.IFNA(VLOOKUP(BASE!B76,[1]control_de_carga!$C:$L,10,0),VLOOKUP(BASE!D76,[1]control_de_carga!$C:$L,10,0)),"")</f>
        <v/>
      </c>
      <c r="G72" s="4"/>
      <c r="H72" s="4"/>
      <c r="I72" s="4"/>
      <c r="J72" s="4"/>
      <c r="K72" s="4"/>
      <c r="L72" s="4"/>
      <c r="M72" s="4"/>
      <c r="N72" s="4" t="str">
        <f>IF(BASE!B76&lt;&gt;"",_xlfn.IFNA(VLOOKUP(BASE!B76,[1]control_de_carga!$A:$B,2,0),VLOOKUP(BASE!D76,[1]control_de_carga!$A:$B,2,0)),"")</f>
        <v/>
      </c>
      <c r="O72" s="4"/>
      <c r="P72" s="4"/>
      <c r="Q72" s="4"/>
      <c r="R72" s="4"/>
      <c r="S72" s="4"/>
      <c r="T72" s="4"/>
    </row>
    <row r="73" spans="1:20" x14ac:dyDescent="0.25">
      <c r="A73" s="4" t="str">
        <f>IF(E73&lt;&gt;"",BASE!$B$4,"")</f>
        <v/>
      </c>
      <c r="B73" s="4" t="str">
        <f>IF(E73&lt;&gt;"",BASE!$B$5,"")</f>
        <v/>
      </c>
      <c r="C73" s="5" t="str">
        <f t="shared" ref="C73" si="5">IF(D73&lt;&gt;"","1","")</f>
        <v/>
      </c>
      <c r="D73" s="4" t="str">
        <f t="shared" ref="D73" si="6">IF(E73&lt;&gt;"",IF(E73="Inicio","0",IF(E73="Fin","2","1")),"")</f>
        <v/>
      </c>
      <c r="E73" s="4" t="str">
        <f>IF(BASE!$A$78&lt;&gt;"","Fin","")</f>
        <v/>
      </c>
      <c r="F73" s="4" t="str">
        <f>IF(BASE!$A$78&lt;&gt;"","FLEXNET","")</f>
        <v/>
      </c>
      <c r="G73" s="4"/>
      <c r="H73" s="4"/>
      <c r="I73" s="4"/>
      <c r="J73" s="4"/>
      <c r="K73" s="4"/>
      <c r="L73" s="4"/>
      <c r="M73" s="4"/>
      <c r="N73" s="4"/>
      <c r="O73" s="4"/>
      <c r="P73" s="4"/>
      <c r="Q73" s="4"/>
      <c r="R73" s="4"/>
      <c r="S73" s="4"/>
      <c r="T73" s="4"/>
    </row>
    <row r="74" spans="1:20" x14ac:dyDescent="0.25">
      <c r="A74" s="6" t="str">
        <f>IF(E74&lt;&gt;"",BASE!$F$4,"")</f>
        <v/>
      </c>
      <c r="B74" s="6" t="str">
        <f>IF(E74&lt;&gt;"",BASE!$F$5,"")</f>
        <v/>
      </c>
      <c r="C74" s="7" t="str">
        <f>IF(D74&lt;&gt;"","1","")</f>
        <v/>
      </c>
      <c r="D74" s="6" t="str">
        <f t="shared" si="1"/>
        <v/>
      </c>
      <c r="E74" s="6" t="str">
        <f>IF(BASE!$E$78&lt;&gt;"","Inicio","")</f>
        <v/>
      </c>
      <c r="F74" s="6" t="str">
        <f>IF(BASE!$E$78&lt;&gt;"","FLEXNET","")</f>
        <v/>
      </c>
      <c r="G74" s="6"/>
      <c r="H74" s="6"/>
      <c r="I74" s="6"/>
      <c r="J74" s="6"/>
      <c r="K74" s="6"/>
      <c r="L74" s="6"/>
      <c r="M74" s="6"/>
      <c r="N74" s="6"/>
      <c r="O74" s="6"/>
      <c r="P74" s="6"/>
      <c r="Q74" s="6"/>
      <c r="R74" s="6"/>
      <c r="S74" s="6"/>
      <c r="T74" s="6"/>
    </row>
    <row r="75" spans="1:20" x14ac:dyDescent="0.25">
      <c r="A75" s="6" t="str">
        <f>IF(E75&lt;&gt;"",BASE!$F$4,"")</f>
        <v/>
      </c>
      <c r="B75" s="6" t="str">
        <f>IF(E75&lt;&gt;"",BASE!$F$5,"")</f>
        <v/>
      </c>
      <c r="C75" s="7" t="str">
        <f t="shared" ref="C75:C117" si="7">IF(D75&lt;&gt;"","1","")</f>
        <v/>
      </c>
      <c r="D75" s="6" t="str">
        <f t="shared" si="1"/>
        <v/>
      </c>
      <c r="E75" s="6" t="str">
        <f>IF(BASE!F7&lt;&gt;"",_xlfn.IFNA(_xlfn.CONCAT(VLOOKUP(BASE!F7,[1]control_de_carga!$C:$D,2,0),",",VLOOKUP(BASE!F7,[1]control_de_carga!$A:$B,2,0)),_xlfn.CONCAT(VLOOKUP(BASE!H7,[1]control_de_carga!$C:$D,2,0),",",VLOOKUP(BASE!H7,[1]control_de_carga!$A:$B,2,0))),"")</f>
        <v/>
      </c>
      <c r="F75" s="6" t="str">
        <f>IF(BASE!F7&lt;&gt;"",IFERROR(VLOOKUP(BASE!F7,[1]control_de_carga!$C:$L,10,0),VLOOKUP(BASE!H7,[1]control_de_carga!$C:$L,10,0)),"")</f>
        <v/>
      </c>
      <c r="G75" s="6"/>
      <c r="H75" s="6"/>
      <c r="I75" s="6"/>
      <c r="J75" s="6"/>
      <c r="K75" s="6"/>
      <c r="L75" s="6"/>
      <c r="M75" s="6"/>
      <c r="N75" s="6" t="str">
        <f>IF(BASE!F7&lt;&gt;"",_xlfn.IFNA(VLOOKUP(BASE!F7,[1]control_de_carga!$A:$B,2,0),VLOOKUP(BASE!H7,[1]control_de_carga!$A:$B,2,0)),"")</f>
        <v/>
      </c>
      <c r="O75" s="6"/>
      <c r="P75" s="6"/>
      <c r="Q75" s="6"/>
      <c r="R75" s="6"/>
      <c r="S75" s="6"/>
      <c r="T75" s="6"/>
    </row>
    <row r="76" spans="1:20" x14ac:dyDescent="0.25">
      <c r="A76" s="6" t="str">
        <f>IF(E76&lt;&gt;"",BASE!$F$4,"")</f>
        <v/>
      </c>
      <c r="B76" s="6" t="str">
        <f>IF(E76&lt;&gt;"",BASE!$F$5,"")</f>
        <v/>
      </c>
      <c r="C76" s="7" t="str">
        <f t="shared" si="7"/>
        <v/>
      </c>
      <c r="D76" s="6" t="str">
        <f t="shared" si="1"/>
        <v/>
      </c>
      <c r="E76" s="6" t="str">
        <f>IF(BASE!F8&lt;&gt;"",_xlfn.IFNA(_xlfn.CONCAT(VLOOKUP(BASE!F8,[1]control_de_carga!$C:$D,2,0),",",VLOOKUP(BASE!F8,[1]control_de_carga!$A:$B,2,0)),_xlfn.CONCAT(VLOOKUP(BASE!H8,[1]control_de_carga!$C:$D,2,0),",",VLOOKUP(BASE!H8,[1]control_de_carga!$A:$B,2,0))),"")</f>
        <v/>
      </c>
      <c r="F76" s="6" t="str">
        <f>IF(BASE!F8&lt;&gt;"",IFERROR(VLOOKUP(BASE!F8,[1]control_de_carga!$C:$L,10,0),VLOOKUP(BASE!H8,[1]control_de_carga!$C:$L,10,0)),"")</f>
        <v/>
      </c>
      <c r="G76" s="6"/>
      <c r="H76" s="6"/>
      <c r="I76" s="6"/>
      <c r="J76" s="6"/>
      <c r="K76" s="6"/>
      <c r="L76" s="6"/>
      <c r="M76" s="6"/>
      <c r="N76" s="6" t="str">
        <f>IF(BASE!F8&lt;&gt;"",_xlfn.IFNA(VLOOKUP(BASE!F8,[1]control_de_carga!$A:$B,2,0),VLOOKUP(BASE!H8,[1]control_de_carga!$A:$B,2,0)),"")</f>
        <v/>
      </c>
      <c r="O76" s="6"/>
      <c r="P76" s="6"/>
      <c r="Q76" s="6"/>
      <c r="R76" s="6"/>
      <c r="S76" s="6"/>
      <c r="T76" s="6"/>
    </row>
    <row r="77" spans="1:20" x14ac:dyDescent="0.25">
      <c r="A77" s="6" t="str">
        <f>IF(E77&lt;&gt;"",BASE!$F$4,"")</f>
        <v/>
      </c>
      <c r="B77" s="6" t="str">
        <f>IF(E77&lt;&gt;"",BASE!$F$5,"")</f>
        <v/>
      </c>
      <c r="C77" s="7" t="str">
        <f t="shared" si="7"/>
        <v/>
      </c>
      <c r="D77" s="6" t="str">
        <f t="shared" si="1"/>
        <v/>
      </c>
      <c r="E77" s="6" t="str">
        <f>IF(BASE!F9&lt;&gt;"",_xlfn.IFNA(_xlfn.CONCAT(VLOOKUP(BASE!F9,[1]control_de_carga!$C:$D,2,0),",",VLOOKUP(BASE!F9,[1]control_de_carga!$A:$B,2,0)),_xlfn.CONCAT(VLOOKUP(BASE!H9,[1]control_de_carga!$C:$D,2,0),",",VLOOKUP(BASE!H9,[1]control_de_carga!$A:$B,2,0))),"")</f>
        <v/>
      </c>
      <c r="F77" s="6" t="str">
        <f>IF(BASE!F9&lt;&gt;"",IFERROR(VLOOKUP(BASE!F9,[1]control_de_carga!$C:$L,10,0),VLOOKUP(BASE!H9,[1]control_de_carga!$C:$L,10,0)),"")</f>
        <v/>
      </c>
      <c r="G77" s="6"/>
      <c r="H77" s="6"/>
      <c r="I77" s="6"/>
      <c r="J77" s="6"/>
      <c r="K77" s="6"/>
      <c r="L77" s="6"/>
      <c r="M77" s="6"/>
      <c r="N77" s="6" t="str">
        <f>IF(BASE!F9&lt;&gt;"",_xlfn.IFNA(VLOOKUP(BASE!F9,[1]control_de_carga!$A:$B,2,0),VLOOKUP(BASE!H9,[1]control_de_carga!$A:$B,2,0)),"")</f>
        <v/>
      </c>
      <c r="O77" s="6"/>
      <c r="P77" s="6"/>
      <c r="Q77" s="6"/>
      <c r="R77" s="6"/>
      <c r="S77" s="6"/>
      <c r="T77" s="6"/>
    </row>
    <row r="78" spans="1:20" x14ac:dyDescent="0.25">
      <c r="A78" s="6" t="str">
        <f>IF(E78&lt;&gt;"",BASE!$F$4,"")</f>
        <v/>
      </c>
      <c r="B78" s="6" t="str">
        <f>IF(E78&lt;&gt;"",BASE!$F$5,"")</f>
        <v/>
      </c>
      <c r="C78" s="7" t="str">
        <f t="shared" si="7"/>
        <v/>
      </c>
      <c r="D78" s="6" t="str">
        <f t="shared" si="1"/>
        <v/>
      </c>
      <c r="E78" s="6" t="str">
        <f>IF(BASE!F10&lt;&gt;"",_xlfn.IFNA(_xlfn.CONCAT(VLOOKUP(BASE!F10,[1]control_de_carga!$C:$D,2,0),",",VLOOKUP(BASE!F10,[1]control_de_carga!$A:$B,2,0)),_xlfn.CONCAT(VLOOKUP(BASE!H10,[1]control_de_carga!$C:$D,2,0),",",VLOOKUP(BASE!H10,[1]control_de_carga!$A:$B,2,0))),"")</f>
        <v/>
      </c>
      <c r="F78" s="6" t="str">
        <f>IF(BASE!F10&lt;&gt;"",IFERROR(VLOOKUP(BASE!F10,[1]control_de_carga!$C:$L,10,0),VLOOKUP(BASE!H10,[1]control_de_carga!$C:$L,10,0)),"")</f>
        <v/>
      </c>
      <c r="G78" s="6"/>
      <c r="H78" s="6"/>
      <c r="I78" s="6"/>
      <c r="J78" s="6"/>
      <c r="K78" s="6"/>
      <c r="L78" s="6"/>
      <c r="M78" s="6"/>
      <c r="N78" s="6" t="str">
        <f>IF(BASE!F10&lt;&gt;"",_xlfn.IFNA(VLOOKUP(BASE!F10,[1]control_de_carga!$A:$B,2,0),VLOOKUP(BASE!H10,[1]control_de_carga!$A:$B,2,0)),"")</f>
        <v/>
      </c>
      <c r="O78" s="6"/>
      <c r="P78" s="6"/>
      <c r="Q78" s="6"/>
      <c r="R78" s="6"/>
      <c r="S78" s="6"/>
      <c r="T78" s="6"/>
    </row>
    <row r="79" spans="1:20" x14ac:dyDescent="0.25">
      <c r="A79" s="6" t="str">
        <f>IF(E79&lt;&gt;"",BASE!$F$4,"")</f>
        <v/>
      </c>
      <c r="B79" s="6" t="str">
        <f>IF(E79&lt;&gt;"",BASE!$F$5,"")</f>
        <v/>
      </c>
      <c r="C79" s="7" t="str">
        <f t="shared" si="7"/>
        <v/>
      </c>
      <c r="D79" s="6" t="str">
        <f t="shared" si="1"/>
        <v/>
      </c>
      <c r="E79" s="6" t="str">
        <f>IF(BASE!F11&lt;&gt;"",_xlfn.IFNA(_xlfn.CONCAT(VLOOKUP(BASE!F11,[1]control_de_carga!$C:$D,2,0),",",VLOOKUP(BASE!F11,[1]control_de_carga!$A:$B,2,0)),_xlfn.CONCAT(VLOOKUP(BASE!H11,[1]control_de_carga!$C:$D,2,0),",",VLOOKUP(BASE!H11,[1]control_de_carga!$A:$B,2,0))),"")</f>
        <v/>
      </c>
      <c r="F79" s="6" t="str">
        <f>IF(BASE!F11&lt;&gt;"",IFERROR(VLOOKUP(BASE!F11,[1]control_de_carga!$C:$L,10,0),VLOOKUP(BASE!H11,[1]control_de_carga!$C:$L,10,0)),"")</f>
        <v/>
      </c>
      <c r="G79" s="6"/>
      <c r="H79" s="6"/>
      <c r="I79" s="6"/>
      <c r="J79" s="6"/>
      <c r="K79" s="6"/>
      <c r="L79" s="6"/>
      <c r="M79" s="6"/>
      <c r="N79" s="6" t="str">
        <f>IF(BASE!F11&lt;&gt;"",_xlfn.IFNA(VLOOKUP(BASE!F11,[1]control_de_carga!$A:$B,2,0),VLOOKUP(BASE!H11,[1]control_de_carga!$A:$B,2,0)),"")</f>
        <v/>
      </c>
      <c r="O79" s="6"/>
      <c r="P79" s="6"/>
      <c r="Q79" s="6"/>
      <c r="R79" s="6"/>
      <c r="S79" s="6"/>
      <c r="T79" s="6"/>
    </row>
    <row r="80" spans="1:20" x14ac:dyDescent="0.25">
      <c r="A80" s="6" t="str">
        <f>IF(E80&lt;&gt;"",BASE!$F$4,"")</f>
        <v/>
      </c>
      <c r="B80" s="6" t="str">
        <f>IF(E80&lt;&gt;"",BASE!$F$5,"")</f>
        <v/>
      </c>
      <c r="C80" s="7" t="str">
        <f t="shared" si="7"/>
        <v/>
      </c>
      <c r="D80" s="6" t="str">
        <f t="shared" si="1"/>
        <v/>
      </c>
      <c r="E80" s="6" t="str">
        <f>IF(BASE!F12&lt;&gt;"",_xlfn.IFNA(_xlfn.CONCAT(VLOOKUP(BASE!F12,[1]control_de_carga!$C:$D,2,0),",",VLOOKUP(BASE!F12,[1]control_de_carga!$A:$B,2,0)),_xlfn.CONCAT(VLOOKUP(BASE!H12,[1]control_de_carga!$C:$D,2,0),",",VLOOKUP(BASE!H12,[1]control_de_carga!$A:$B,2,0))),"")</f>
        <v/>
      </c>
      <c r="F80" s="6" t="str">
        <f>IF(BASE!F12&lt;&gt;"",IFERROR(VLOOKUP(BASE!F12,[1]control_de_carga!$C:$L,10,0),VLOOKUP(BASE!H12,[1]control_de_carga!$C:$L,10,0)),"")</f>
        <v/>
      </c>
      <c r="G80" s="6"/>
      <c r="H80" s="6"/>
      <c r="I80" s="6"/>
      <c r="J80" s="6"/>
      <c r="K80" s="6"/>
      <c r="L80" s="6"/>
      <c r="M80" s="6"/>
      <c r="N80" s="6" t="str">
        <f>IF(BASE!F12&lt;&gt;"",_xlfn.IFNA(VLOOKUP(BASE!F12,[1]control_de_carga!$A:$B,2,0),VLOOKUP(BASE!H12,[1]control_de_carga!$A:$B,2,0)),"")</f>
        <v/>
      </c>
      <c r="O80" s="6"/>
      <c r="P80" s="6"/>
      <c r="Q80" s="6"/>
      <c r="R80" s="6"/>
      <c r="S80" s="6"/>
      <c r="T80" s="6"/>
    </row>
    <row r="81" spans="1:20" x14ac:dyDescent="0.25">
      <c r="A81" s="6" t="str">
        <f>IF(E81&lt;&gt;"",BASE!$F$4,"")</f>
        <v/>
      </c>
      <c r="B81" s="6" t="str">
        <f>IF(E81&lt;&gt;"",BASE!$F$5,"")</f>
        <v/>
      </c>
      <c r="C81" s="7" t="str">
        <f t="shared" si="7"/>
        <v/>
      </c>
      <c r="D81" s="6" t="str">
        <f t="shared" si="1"/>
        <v/>
      </c>
      <c r="E81" s="6" t="str">
        <f>IF(BASE!F13&lt;&gt;"",_xlfn.IFNA(_xlfn.CONCAT(VLOOKUP(BASE!F13,[1]control_de_carga!$C:$D,2,0),",",VLOOKUP(BASE!F13,[1]control_de_carga!$A:$B,2,0)),_xlfn.CONCAT(VLOOKUP(BASE!H13,[1]control_de_carga!$C:$D,2,0),",",VLOOKUP(BASE!H13,[1]control_de_carga!$A:$B,2,0))),"")</f>
        <v/>
      </c>
      <c r="F81" s="6" t="str">
        <f>IF(BASE!F13&lt;&gt;"",IFERROR(VLOOKUP(BASE!F13,[1]control_de_carga!$C:$L,10,0),VLOOKUP(BASE!H13,[1]control_de_carga!$C:$L,10,0)),"")</f>
        <v/>
      </c>
      <c r="G81" s="6"/>
      <c r="H81" s="6"/>
      <c r="I81" s="6"/>
      <c r="J81" s="6"/>
      <c r="K81" s="6"/>
      <c r="L81" s="6"/>
      <c r="M81" s="6"/>
      <c r="N81" s="6" t="str">
        <f>IF(BASE!F13&lt;&gt;"",_xlfn.IFNA(VLOOKUP(BASE!F13,[1]control_de_carga!$A:$B,2,0),VLOOKUP(BASE!H13,[1]control_de_carga!$A:$B,2,0)),"")</f>
        <v/>
      </c>
      <c r="O81" s="6"/>
      <c r="P81" s="6"/>
      <c r="Q81" s="6"/>
      <c r="R81" s="6"/>
      <c r="S81" s="6"/>
      <c r="T81" s="6"/>
    </row>
    <row r="82" spans="1:20" x14ac:dyDescent="0.25">
      <c r="A82" s="6" t="str">
        <f>IF(E82&lt;&gt;"",BASE!$F$4,"")</f>
        <v/>
      </c>
      <c r="B82" s="6" t="str">
        <f>IF(E82&lt;&gt;"",BASE!$F$5,"")</f>
        <v/>
      </c>
      <c r="C82" s="7" t="str">
        <f t="shared" si="7"/>
        <v/>
      </c>
      <c r="D82" s="6" t="str">
        <f t="shared" si="1"/>
        <v/>
      </c>
      <c r="E82" s="6" t="str">
        <f>IF(BASE!F14&lt;&gt;"",_xlfn.IFNA(_xlfn.CONCAT(VLOOKUP(BASE!F14,[1]control_de_carga!$C:$D,2,0),",",VLOOKUP(BASE!F14,[1]control_de_carga!$A:$B,2,0)),_xlfn.CONCAT(VLOOKUP(BASE!H14,[1]control_de_carga!$C:$D,2,0),",",VLOOKUP(BASE!H14,[1]control_de_carga!$A:$B,2,0))),"")</f>
        <v/>
      </c>
      <c r="F82" s="6" t="str">
        <f>IF(BASE!F14&lt;&gt;"",IFERROR(VLOOKUP(BASE!F14,[1]control_de_carga!$C:$L,10,0),VLOOKUP(BASE!H14,[1]control_de_carga!$C:$L,10,0)),"")</f>
        <v/>
      </c>
      <c r="G82" s="6"/>
      <c r="H82" s="6"/>
      <c r="I82" s="6"/>
      <c r="J82" s="6"/>
      <c r="K82" s="6"/>
      <c r="L82" s="6"/>
      <c r="M82" s="6"/>
      <c r="N82" s="6" t="str">
        <f>IF(BASE!F14&lt;&gt;"",_xlfn.IFNA(VLOOKUP(BASE!F14,[1]control_de_carga!$A:$B,2,0),VLOOKUP(BASE!H14,[1]control_de_carga!$A:$B,2,0)),"")</f>
        <v/>
      </c>
      <c r="O82" s="6"/>
      <c r="P82" s="6"/>
      <c r="Q82" s="6"/>
      <c r="R82" s="6"/>
      <c r="S82" s="6"/>
      <c r="T82" s="6"/>
    </row>
    <row r="83" spans="1:20" x14ac:dyDescent="0.25">
      <c r="A83" s="6" t="str">
        <f>IF(E83&lt;&gt;"",BASE!$F$4,"")</f>
        <v/>
      </c>
      <c r="B83" s="6" t="str">
        <f>IF(E83&lt;&gt;"",BASE!$F$5,"")</f>
        <v/>
      </c>
      <c r="C83" s="7" t="str">
        <f t="shared" si="7"/>
        <v/>
      </c>
      <c r="D83" s="6" t="str">
        <f t="shared" si="1"/>
        <v/>
      </c>
      <c r="E83" s="6" t="str">
        <f>IF(BASE!F15&lt;&gt;"",_xlfn.IFNA(_xlfn.CONCAT(VLOOKUP(BASE!F15,[1]control_de_carga!$C:$D,2,0),",",VLOOKUP(BASE!F15,[1]control_de_carga!$A:$B,2,0)),_xlfn.CONCAT(VLOOKUP(BASE!H15,[1]control_de_carga!$C:$D,2,0),",",VLOOKUP(BASE!H15,[1]control_de_carga!$A:$B,2,0))),"")</f>
        <v/>
      </c>
      <c r="F83" s="6" t="str">
        <f>IF(BASE!F15&lt;&gt;"",IFERROR(VLOOKUP(BASE!F15,[1]control_de_carga!$C:$L,10,0),VLOOKUP(BASE!H15,[1]control_de_carga!$C:$L,10,0)),"")</f>
        <v/>
      </c>
      <c r="G83" s="6"/>
      <c r="H83" s="6"/>
      <c r="I83" s="6"/>
      <c r="J83" s="6"/>
      <c r="K83" s="6"/>
      <c r="L83" s="6"/>
      <c r="M83" s="6"/>
      <c r="N83" s="6" t="str">
        <f>IF(BASE!F15&lt;&gt;"",_xlfn.IFNA(VLOOKUP(BASE!F15,[1]control_de_carga!$A:$B,2,0),VLOOKUP(BASE!H15,[1]control_de_carga!$A:$B,2,0)),"")</f>
        <v/>
      </c>
      <c r="O83" s="6"/>
      <c r="P83" s="6"/>
      <c r="Q83" s="6"/>
      <c r="R83" s="6"/>
      <c r="S83" s="6"/>
      <c r="T83" s="6"/>
    </row>
    <row r="84" spans="1:20" x14ac:dyDescent="0.25">
      <c r="A84" s="6" t="str">
        <f>IF(E84&lt;&gt;"",BASE!$F$4,"")</f>
        <v/>
      </c>
      <c r="B84" s="6" t="str">
        <f>IF(E84&lt;&gt;"",BASE!$F$5,"")</f>
        <v/>
      </c>
      <c r="C84" s="7" t="str">
        <f t="shared" si="7"/>
        <v/>
      </c>
      <c r="D84" s="6" t="str">
        <f t="shared" si="1"/>
        <v/>
      </c>
      <c r="E84" s="6" t="str">
        <f>IF(BASE!F16&lt;&gt;"",_xlfn.IFNA(_xlfn.CONCAT(VLOOKUP(BASE!F16,[1]control_de_carga!$C:$D,2,0),",",VLOOKUP(BASE!F16,[1]control_de_carga!$A:$B,2,0)),_xlfn.CONCAT(VLOOKUP(BASE!H16,[1]control_de_carga!$C:$D,2,0),",",VLOOKUP(BASE!H16,[1]control_de_carga!$A:$B,2,0))),"")</f>
        <v/>
      </c>
      <c r="F84" s="6" t="str">
        <f>IF(BASE!F16&lt;&gt;"",IFERROR(VLOOKUP(BASE!F16,[1]control_de_carga!$C:$L,10,0),VLOOKUP(BASE!H16,[1]control_de_carga!$C:$L,10,0)),"")</f>
        <v/>
      </c>
      <c r="G84" s="6"/>
      <c r="H84" s="6"/>
      <c r="I84" s="6"/>
      <c r="J84" s="6"/>
      <c r="K84" s="6"/>
      <c r="L84" s="6"/>
      <c r="M84" s="6"/>
      <c r="N84" s="6" t="str">
        <f>IF(BASE!F16&lt;&gt;"",_xlfn.IFNA(VLOOKUP(BASE!F16,[1]control_de_carga!$A:$B,2,0),VLOOKUP(BASE!H16,[1]control_de_carga!$A:$B,2,0)),"")</f>
        <v/>
      </c>
      <c r="O84" s="6"/>
      <c r="P84" s="6"/>
      <c r="Q84" s="6"/>
      <c r="R84" s="6"/>
      <c r="S84" s="6"/>
      <c r="T84" s="6"/>
    </row>
    <row r="85" spans="1:20" x14ac:dyDescent="0.25">
      <c r="A85" s="6" t="str">
        <f>IF(E85&lt;&gt;"",BASE!$F$4,"")</f>
        <v/>
      </c>
      <c r="B85" s="6" t="str">
        <f>IF(E85&lt;&gt;"",BASE!$F$5,"")</f>
        <v/>
      </c>
      <c r="C85" s="7" t="str">
        <f t="shared" si="7"/>
        <v/>
      </c>
      <c r="D85" s="6" t="str">
        <f t="shared" si="1"/>
        <v/>
      </c>
      <c r="E85" s="6" t="str">
        <f>IF(BASE!F17&lt;&gt;"",_xlfn.IFNA(_xlfn.CONCAT(VLOOKUP(BASE!F17,[1]control_de_carga!$C:$D,2,0),",",VLOOKUP(BASE!F17,[1]control_de_carga!$A:$B,2,0)),_xlfn.CONCAT(VLOOKUP(BASE!H17,[1]control_de_carga!$C:$D,2,0),",",VLOOKUP(BASE!H17,[1]control_de_carga!$A:$B,2,0))),"")</f>
        <v/>
      </c>
      <c r="F85" s="6" t="str">
        <f>IF(BASE!F17&lt;&gt;"",IFERROR(VLOOKUP(BASE!F17,[1]control_de_carga!$C:$L,10,0),VLOOKUP(BASE!H17,[1]control_de_carga!$C:$L,10,0)),"")</f>
        <v/>
      </c>
      <c r="G85" s="6"/>
      <c r="H85" s="6"/>
      <c r="I85" s="6"/>
      <c r="J85" s="6"/>
      <c r="K85" s="6"/>
      <c r="L85" s="6"/>
      <c r="M85" s="6"/>
      <c r="N85" s="6" t="str">
        <f>IF(BASE!F17&lt;&gt;"",_xlfn.IFNA(VLOOKUP(BASE!F17,[1]control_de_carga!$A:$B,2,0),VLOOKUP(BASE!H17,[1]control_de_carga!$A:$B,2,0)),"")</f>
        <v/>
      </c>
      <c r="O85" s="6"/>
      <c r="P85" s="6"/>
      <c r="Q85" s="6"/>
      <c r="R85" s="6"/>
      <c r="S85" s="6"/>
      <c r="T85" s="6"/>
    </row>
    <row r="86" spans="1:20" x14ac:dyDescent="0.25">
      <c r="A86" s="6" t="str">
        <f>IF(E86&lt;&gt;"",BASE!$F$4,"")</f>
        <v/>
      </c>
      <c r="B86" s="6" t="str">
        <f>IF(E86&lt;&gt;"",BASE!$F$5,"")</f>
        <v/>
      </c>
      <c r="C86" s="7" t="str">
        <f t="shared" si="7"/>
        <v/>
      </c>
      <c r="D86" s="6" t="str">
        <f t="shared" si="1"/>
        <v/>
      </c>
      <c r="E86" s="6" t="str">
        <f>IF(BASE!F18&lt;&gt;"",_xlfn.IFNA(_xlfn.CONCAT(VLOOKUP(BASE!F18,[1]control_de_carga!$C:$D,2,0),",",VLOOKUP(BASE!F18,[1]control_de_carga!$A:$B,2,0)),_xlfn.CONCAT(VLOOKUP(BASE!H18,[1]control_de_carga!$C:$D,2,0),",",VLOOKUP(BASE!H18,[1]control_de_carga!$A:$B,2,0))),"")</f>
        <v/>
      </c>
      <c r="F86" s="6" t="str">
        <f>IF(BASE!F18&lt;&gt;"",IFERROR(VLOOKUP(BASE!F18,[1]control_de_carga!$C:$L,10,0),VLOOKUP(BASE!H18,[1]control_de_carga!$C:$L,10,0)),"")</f>
        <v/>
      </c>
      <c r="G86" s="6"/>
      <c r="H86" s="6"/>
      <c r="I86" s="6"/>
      <c r="J86" s="6"/>
      <c r="K86" s="6"/>
      <c r="L86" s="6"/>
      <c r="M86" s="6"/>
      <c r="N86" s="6" t="str">
        <f>IF(BASE!F18&lt;&gt;"",_xlfn.IFNA(VLOOKUP(BASE!F18,[1]control_de_carga!$A:$B,2,0),VLOOKUP(BASE!H18,[1]control_de_carga!$A:$B,2,0)),"")</f>
        <v/>
      </c>
      <c r="O86" s="6"/>
      <c r="P86" s="6"/>
      <c r="Q86" s="6"/>
      <c r="R86" s="6"/>
      <c r="S86" s="6"/>
      <c r="T86" s="6"/>
    </row>
    <row r="87" spans="1:20" x14ac:dyDescent="0.25">
      <c r="A87" s="6" t="str">
        <f>IF(E87&lt;&gt;"",BASE!$F$4,"")</f>
        <v/>
      </c>
      <c r="B87" s="6" t="str">
        <f>IF(E87&lt;&gt;"",BASE!$F$5,"")</f>
        <v/>
      </c>
      <c r="C87" s="7" t="str">
        <f t="shared" si="7"/>
        <v/>
      </c>
      <c r="D87" s="6" t="str">
        <f t="shared" si="1"/>
        <v/>
      </c>
      <c r="E87" s="6" t="str">
        <f>IF(BASE!F19&lt;&gt;"",_xlfn.IFNA(_xlfn.CONCAT(VLOOKUP(BASE!F19,[1]control_de_carga!$C:$D,2,0),",",VLOOKUP(BASE!F19,[1]control_de_carga!$A:$B,2,0)),_xlfn.CONCAT(VLOOKUP(BASE!H19,[1]control_de_carga!$C:$D,2,0),",",VLOOKUP(BASE!H19,[1]control_de_carga!$A:$B,2,0))),"")</f>
        <v/>
      </c>
      <c r="F87" s="6" t="str">
        <f>IF(BASE!F19&lt;&gt;"",IFERROR(VLOOKUP(BASE!F19,[1]control_de_carga!$C:$L,10,0),VLOOKUP(BASE!H19,[1]control_de_carga!$C:$L,10,0)),"")</f>
        <v/>
      </c>
      <c r="G87" s="6"/>
      <c r="H87" s="6"/>
      <c r="I87" s="6"/>
      <c r="J87" s="6"/>
      <c r="K87" s="6"/>
      <c r="L87" s="6"/>
      <c r="M87" s="6"/>
      <c r="N87" s="6" t="str">
        <f>IF(BASE!F19&lt;&gt;"",_xlfn.IFNA(VLOOKUP(BASE!F19,[1]control_de_carga!$A:$B,2,0),VLOOKUP(BASE!H19,[1]control_de_carga!$A:$B,2,0)),"")</f>
        <v/>
      </c>
      <c r="O87" s="6"/>
      <c r="P87" s="6"/>
      <c r="Q87" s="6"/>
      <c r="R87" s="6"/>
      <c r="S87" s="6"/>
      <c r="T87" s="6"/>
    </row>
    <row r="88" spans="1:20" x14ac:dyDescent="0.25">
      <c r="A88" s="6" t="str">
        <f>IF(E88&lt;&gt;"",BASE!$F$4,"")</f>
        <v/>
      </c>
      <c r="B88" s="6" t="str">
        <f>IF(E88&lt;&gt;"",BASE!$F$5,"")</f>
        <v/>
      </c>
      <c r="C88" s="7" t="str">
        <f t="shared" si="7"/>
        <v/>
      </c>
      <c r="D88" s="6" t="str">
        <f t="shared" si="1"/>
        <v/>
      </c>
      <c r="E88" s="6" t="str">
        <f>IF(BASE!F20&lt;&gt;"",_xlfn.IFNA(_xlfn.CONCAT(VLOOKUP(BASE!F20,[1]control_de_carga!$C:$D,2,0),",",VLOOKUP(BASE!F20,[1]control_de_carga!$A:$B,2,0)),_xlfn.CONCAT(VLOOKUP(BASE!H20,[1]control_de_carga!$C:$D,2,0),",",VLOOKUP(BASE!H20,[1]control_de_carga!$A:$B,2,0))),"")</f>
        <v/>
      </c>
      <c r="F88" s="6" t="str">
        <f>IF(BASE!F20&lt;&gt;"",IFERROR(VLOOKUP(BASE!F20,[1]control_de_carga!$C:$L,10,0),VLOOKUP(BASE!H20,[1]control_de_carga!$C:$L,10,0)),"")</f>
        <v/>
      </c>
      <c r="G88" s="6"/>
      <c r="H88" s="6"/>
      <c r="I88" s="6"/>
      <c r="J88" s="6"/>
      <c r="K88" s="6"/>
      <c r="L88" s="6"/>
      <c r="M88" s="6"/>
      <c r="N88" s="6" t="str">
        <f>IF(BASE!F20&lt;&gt;"",_xlfn.IFNA(VLOOKUP(BASE!F20,[1]control_de_carga!$A:$B,2,0),VLOOKUP(BASE!H20,[1]control_de_carga!$A:$B,2,0)),"")</f>
        <v/>
      </c>
      <c r="O88" s="6"/>
      <c r="P88" s="6"/>
      <c r="Q88" s="6"/>
      <c r="R88" s="6"/>
      <c r="S88" s="6"/>
      <c r="T88" s="6"/>
    </row>
    <row r="89" spans="1:20" x14ac:dyDescent="0.25">
      <c r="A89" s="6" t="str">
        <f>IF(E89&lt;&gt;"",BASE!$F$4,"")</f>
        <v/>
      </c>
      <c r="B89" s="6" t="str">
        <f>IF(E89&lt;&gt;"",BASE!$F$5,"")</f>
        <v/>
      </c>
      <c r="C89" s="7" t="str">
        <f t="shared" si="7"/>
        <v/>
      </c>
      <c r="D89" s="6" t="str">
        <f t="shared" si="1"/>
        <v/>
      </c>
      <c r="E89" s="6" t="str">
        <f>IF(BASE!F21&lt;&gt;"",_xlfn.IFNA(_xlfn.CONCAT(VLOOKUP(BASE!F21,[1]control_de_carga!$C:$D,2,0),",",VLOOKUP(BASE!F21,[1]control_de_carga!$A:$B,2,0)),_xlfn.CONCAT(VLOOKUP(BASE!H21,[1]control_de_carga!$C:$D,2,0),",",VLOOKUP(BASE!H21,[1]control_de_carga!$A:$B,2,0))),"")</f>
        <v/>
      </c>
      <c r="F89" s="6" t="str">
        <f>IF(BASE!F21&lt;&gt;"",IFERROR(VLOOKUP(BASE!F21,[1]control_de_carga!$C:$L,10,0),VLOOKUP(BASE!H21,[1]control_de_carga!$C:$L,10,0)),"")</f>
        <v/>
      </c>
      <c r="G89" s="6"/>
      <c r="H89" s="6"/>
      <c r="I89" s="6"/>
      <c r="J89" s="6"/>
      <c r="K89" s="6"/>
      <c r="L89" s="6"/>
      <c r="M89" s="6"/>
      <c r="N89" s="6" t="str">
        <f>IF(BASE!F21&lt;&gt;"",_xlfn.IFNA(VLOOKUP(BASE!F21,[1]control_de_carga!$A:$B,2,0),VLOOKUP(BASE!H21,[1]control_de_carga!$A:$B,2,0)),"")</f>
        <v/>
      </c>
      <c r="O89" s="6"/>
      <c r="P89" s="6"/>
      <c r="Q89" s="6"/>
      <c r="R89" s="6"/>
      <c r="S89" s="6"/>
      <c r="T89" s="6"/>
    </row>
    <row r="90" spans="1:20" x14ac:dyDescent="0.25">
      <c r="A90" s="6" t="str">
        <f>IF(E90&lt;&gt;"",BASE!$F$4,"")</f>
        <v/>
      </c>
      <c r="B90" s="6" t="str">
        <f>IF(E90&lt;&gt;"",BASE!$F$5,"")</f>
        <v/>
      </c>
      <c r="C90" s="7" t="str">
        <f t="shared" si="7"/>
        <v/>
      </c>
      <c r="D90" s="6" t="str">
        <f t="shared" si="1"/>
        <v/>
      </c>
      <c r="E90" s="6" t="str">
        <f>IF(BASE!F22&lt;&gt;"",_xlfn.IFNA(_xlfn.CONCAT(VLOOKUP(BASE!F22,[1]control_de_carga!$C:$D,2,0),",",VLOOKUP(BASE!F22,[1]control_de_carga!$A:$B,2,0)),_xlfn.CONCAT(VLOOKUP(BASE!H22,[1]control_de_carga!$C:$D,2,0),",",VLOOKUP(BASE!H22,[1]control_de_carga!$A:$B,2,0))),"")</f>
        <v/>
      </c>
      <c r="F90" s="6" t="str">
        <f>IF(BASE!F22&lt;&gt;"",IFERROR(VLOOKUP(BASE!F22,[1]control_de_carga!$C:$L,10,0),VLOOKUP(BASE!H22,[1]control_de_carga!$C:$L,10,0)),"")</f>
        <v/>
      </c>
      <c r="G90" s="6"/>
      <c r="H90" s="6"/>
      <c r="I90" s="6"/>
      <c r="J90" s="6"/>
      <c r="K90" s="6"/>
      <c r="L90" s="6"/>
      <c r="M90" s="6"/>
      <c r="N90" s="6" t="str">
        <f>IF(BASE!F22&lt;&gt;"",_xlfn.IFNA(VLOOKUP(BASE!F22,[1]control_de_carga!$A:$B,2,0),VLOOKUP(BASE!H22,[1]control_de_carga!$A:$B,2,0)),"")</f>
        <v/>
      </c>
      <c r="O90" s="6"/>
      <c r="P90" s="6"/>
      <c r="Q90" s="6"/>
      <c r="R90" s="6"/>
      <c r="S90" s="6"/>
      <c r="T90" s="6"/>
    </row>
    <row r="91" spans="1:20" x14ac:dyDescent="0.25">
      <c r="A91" s="6" t="str">
        <f>IF(E91&lt;&gt;"",BASE!$F$4,"")</f>
        <v/>
      </c>
      <c r="B91" s="6" t="str">
        <f>IF(E91&lt;&gt;"",BASE!$F$5,"")</f>
        <v/>
      </c>
      <c r="C91" s="7" t="str">
        <f t="shared" si="7"/>
        <v/>
      </c>
      <c r="D91" s="6" t="str">
        <f t="shared" si="1"/>
        <v/>
      </c>
      <c r="E91" s="6" t="str">
        <f>IF(BASE!F23&lt;&gt;"",_xlfn.IFNA(_xlfn.CONCAT(VLOOKUP(BASE!F23,[1]control_de_carga!$C:$D,2,0),",",VLOOKUP(BASE!F23,[1]control_de_carga!$A:$B,2,0)),_xlfn.CONCAT(VLOOKUP(BASE!H23,[1]control_de_carga!$C:$D,2,0),",",VLOOKUP(BASE!H23,[1]control_de_carga!$A:$B,2,0))),"")</f>
        <v/>
      </c>
      <c r="F91" s="6" t="str">
        <f>IF(BASE!F23&lt;&gt;"",IFERROR(VLOOKUP(BASE!F23,[1]control_de_carga!$C:$L,10,0),VLOOKUP(BASE!H23,[1]control_de_carga!$C:$L,10,0)),"")</f>
        <v/>
      </c>
      <c r="G91" s="6"/>
      <c r="H91" s="6"/>
      <c r="I91" s="6"/>
      <c r="J91" s="6"/>
      <c r="K91" s="6"/>
      <c r="L91" s="6"/>
      <c r="M91" s="6"/>
      <c r="N91" s="6" t="str">
        <f>IF(BASE!F23&lt;&gt;"",_xlfn.IFNA(VLOOKUP(BASE!F23,[1]control_de_carga!$A:$B,2,0),VLOOKUP(BASE!H23,[1]control_de_carga!$A:$B,2,0)),"")</f>
        <v/>
      </c>
      <c r="O91" s="6"/>
      <c r="P91" s="6"/>
      <c r="Q91" s="6"/>
      <c r="R91" s="6"/>
      <c r="S91" s="6"/>
      <c r="T91" s="6"/>
    </row>
    <row r="92" spans="1:20" x14ac:dyDescent="0.25">
      <c r="A92" s="6" t="str">
        <f>IF(E92&lt;&gt;"",BASE!$F$4,"")</f>
        <v/>
      </c>
      <c r="B92" s="6" t="str">
        <f>IF(E92&lt;&gt;"",BASE!$F$5,"")</f>
        <v/>
      </c>
      <c r="C92" s="7" t="str">
        <f t="shared" si="7"/>
        <v/>
      </c>
      <c r="D92" s="6" t="str">
        <f t="shared" si="1"/>
        <v/>
      </c>
      <c r="E92" s="6" t="str">
        <f>IF(BASE!F24&lt;&gt;"",_xlfn.IFNA(_xlfn.CONCAT(VLOOKUP(BASE!F24,[1]control_de_carga!$C:$D,2,0),",",VLOOKUP(BASE!F24,[1]control_de_carga!$A:$B,2,0)),_xlfn.CONCAT(VLOOKUP(BASE!H24,[1]control_de_carga!$C:$D,2,0),",",VLOOKUP(BASE!H24,[1]control_de_carga!$A:$B,2,0))),"")</f>
        <v/>
      </c>
      <c r="F92" s="6" t="str">
        <f>IF(BASE!F24&lt;&gt;"",IFERROR(VLOOKUP(BASE!F24,[1]control_de_carga!$C:$L,10,0),VLOOKUP(BASE!H24,[1]control_de_carga!$C:$L,10,0)),"")</f>
        <v/>
      </c>
      <c r="G92" s="6"/>
      <c r="H92" s="6"/>
      <c r="I92" s="6"/>
      <c r="J92" s="6"/>
      <c r="K92" s="6"/>
      <c r="L92" s="6"/>
      <c r="M92" s="6"/>
      <c r="N92" s="6" t="str">
        <f>IF(BASE!F24&lt;&gt;"",_xlfn.IFNA(VLOOKUP(BASE!F24,[1]control_de_carga!$A:$B,2,0),VLOOKUP(BASE!H24,[1]control_de_carga!$A:$B,2,0)),"")</f>
        <v/>
      </c>
      <c r="O92" s="6"/>
      <c r="P92" s="6"/>
      <c r="Q92" s="6"/>
      <c r="R92" s="6"/>
      <c r="S92" s="6"/>
      <c r="T92" s="6"/>
    </row>
    <row r="93" spans="1:20" x14ac:dyDescent="0.25">
      <c r="A93" s="6" t="str">
        <f>IF(E93&lt;&gt;"",BASE!$F$4,"")</f>
        <v/>
      </c>
      <c r="B93" s="6" t="str">
        <f>IF(E93&lt;&gt;"",BASE!$F$5,"")</f>
        <v/>
      </c>
      <c r="C93" s="7" t="str">
        <f t="shared" si="7"/>
        <v/>
      </c>
      <c r="D93" s="6" t="str">
        <f t="shared" si="1"/>
        <v/>
      </c>
      <c r="E93" s="6" t="str">
        <f>IF(BASE!F25&lt;&gt;"",_xlfn.IFNA(_xlfn.CONCAT(VLOOKUP(BASE!F25,[1]control_de_carga!$C:$D,2,0),",",VLOOKUP(BASE!F25,[1]control_de_carga!$A:$B,2,0)),_xlfn.CONCAT(VLOOKUP(BASE!H25,[1]control_de_carga!$C:$D,2,0),",",VLOOKUP(BASE!H25,[1]control_de_carga!$A:$B,2,0))),"")</f>
        <v/>
      </c>
      <c r="F93" s="6" t="str">
        <f>IF(BASE!F25&lt;&gt;"",IFERROR(VLOOKUP(BASE!F25,[1]control_de_carga!$C:$L,10,0),VLOOKUP(BASE!H25,[1]control_de_carga!$C:$L,10,0)),"")</f>
        <v/>
      </c>
      <c r="G93" s="6"/>
      <c r="H93" s="6"/>
      <c r="I93" s="6"/>
      <c r="J93" s="6"/>
      <c r="K93" s="6"/>
      <c r="L93" s="6"/>
      <c r="M93" s="6"/>
      <c r="N93" s="6" t="str">
        <f>IF(BASE!F25&lt;&gt;"",_xlfn.IFNA(VLOOKUP(BASE!F25,[1]control_de_carga!$A:$B,2,0),VLOOKUP(BASE!H25,[1]control_de_carga!$A:$B,2,0)),"")</f>
        <v/>
      </c>
      <c r="O93" s="6"/>
      <c r="P93" s="6"/>
      <c r="Q93" s="6"/>
      <c r="R93" s="6"/>
      <c r="S93" s="6"/>
      <c r="T93" s="6"/>
    </row>
    <row r="94" spans="1:20" x14ac:dyDescent="0.25">
      <c r="A94" s="6" t="str">
        <f>IF(E94&lt;&gt;"",BASE!$F$4,"")</f>
        <v/>
      </c>
      <c r="B94" s="6" t="str">
        <f>IF(E94&lt;&gt;"",BASE!$F$5,"")</f>
        <v/>
      </c>
      <c r="C94" s="7" t="str">
        <f t="shared" si="7"/>
        <v/>
      </c>
      <c r="D94" s="6" t="str">
        <f t="shared" ref="D94:D180" si="8">IF(E94&lt;&gt;"",IF(E94="Inicio","0",IF(E94="Fin","2","1")),"")</f>
        <v/>
      </c>
      <c r="E94" s="6" t="str">
        <f>IF(BASE!F26&lt;&gt;"",_xlfn.IFNA(_xlfn.CONCAT(VLOOKUP(BASE!F26,[1]control_de_carga!$C:$D,2,0),",",VLOOKUP(BASE!F26,[1]control_de_carga!$A:$B,2,0)),_xlfn.CONCAT(VLOOKUP(BASE!H26,[1]control_de_carga!$C:$D,2,0),",",VLOOKUP(BASE!H26,[1]control_de_carga!$A:$B,2,0))),"")</f>
        <v/>
      </c>
      <c r="F94" s="6" t="str">
        <f>IF(BASE!F26&lt;&gt;"",IFERROR(VLOOKUP(BASE!F26,[1]control_de_carga!$C:$L,10,0),VLOOKUP(BASE!H26,[1]control_de_carga!$C:$L,10,0)),"")</f>
        <v/>
      </c>
      <c r="G94" s="6"/>
      <c r="H94" s="6"/>
      <c r="I94" s="6"/>
      <c r="J94" s="6"/>
      <c r="K94" s="6"/>
      <c r="L94" s="6"/>
      <c r="M94" s="6"/>
      <c r="N94" s="6" t="str">
        <f>IF(BASE!F26&lt;&gt;"",_xlfn.IFNA(VLOOKUP(BASE!F26,[1]control_de_carga!$A:$B,2,0),VLOOKUP(BASE!H26,[1]control_de_carga!$A:$B,2,0)),"")</f>
        <v/>
      </c>
      <c r="O94" s="6"/>
      <c r="P94" s="6"/>
      <c r="Q94" s="6"/>
      <c r="R94" s="6"/>
      <c r="S94" s="6"/>
      <c r="T94" s="6"/>
    </row>
    <row r="95" spans="1:20" x14ac:dyDescent="0.25">
      <c r="A95" s="6" t="str">
        <f>IF(E95&lt;&gt;"",BASE!$F$4,"")</f>
        <v/>
      </c>
      <c r="B95" s="6" t="str">
        <f>IF(E95&lt;&gt;"",BASE!$F$5,"")</f>
        <v/>
      </c>
      <c r="C95" s="7" t="str">
        <f t="shared" si="7"/>
        <v/>
      </c>
      <c r="D95" s="6" t="str">
        <f t="shared" si="8"/>
        <v/>
      </c>
      <c r="E95" s="6" t="str">
        <f>IF(BASE!F27&lt;&gt;"",_xlfn.IFNA(_xlfn.CONCAT(VLOOKUP(BASE!F27,[1]control_de_carga!$C:$D,2,0),",",VLOOKUP(BASE!F27,[1]control_de_carga!$A:$B,2,0)),_xlfn.CONCAT(VLOOKUP(BASE!H27,[1]control_de_carga!$C:$D,2,0),",",VLOOKUP(BASE!H27,[1]control_de_carga!$A:$B,2,0))),"")</f>
        <v/>
      </c>
      <c r="F95" s="6" t="str">
        <f>IF(BASE!F27&lt;&gt;"",IFERROR(VLOOKUP(BASE!F27,[1]control_de_carga!$C:$L,10,0),VLOOKUP(BASE!H27,[1]control_de_carga!$C:$L,10,0)),"")</f>
        <v/>
      </c>
      <c r="G95" s="6"/>
      <c r="H95" s="6"/>
      <c r="I95" s="6"/>
      <c r="J95" s="6"/>
      <c r="K95" s="6"/>
      <c r="L95" s="6"/>
      <c r="M95" s="6"/>
      <c r="N95" s="6" t="str">
        <f>IF(BASE!F27&lt;&gt;"",_xlfn.IFNA(VLOOKUP(BASE!F27,[1]control_de_carga!$A:$B,2,0),VLOOKUP(BASE!H27,[1]control_de_carga!$A:$B,2,0)),"")</f>
        <v/>
      </c>
      <c r="O95" s="6"/>
      <c r="P95" s="6"/>
      <c r="Q95" s="6"/>
      <c r="R95" s="6"/>
      <c r="S95" s="6"/>
      <c r="T95" s="6"/>
    </row>
    <row r="96" spans="1:20" x14ac:dyDescent="0.25">
      <c r="A96" s="6" t="str">
        <f>IF(E96&lt;&gt;"",BASE!$F$4,"")</f>
        <v/>
      </c>
      <c r="B96" s="6" t="str">
        <f>IF(E96&lt;&gt;"",BASE!$F$5,"")</f>
        <v/>
      </c>
      <c r="C96" s="7" t="str">
        <f t="shared" si="7"/>
        <v/>
      </c>
      <c r="D96" s="6" t="str">
        <f t="shared" si="8"/>
        <v/>
      </c>
      <c r="E96" s="6" t="str">
        <f>IF(BASE!F28&lt;&gt;"",_xlfn.IFNA(_xlfn.CONCAT(VLOOKUP(BASE!F28,[1]control_de_carga!$C:$D,2,0),",",VLOOKUP(BASE!F28,[1]control_de_carga!$A:$B,2,0)),_xlfn.CONCAT(VLOOKUP(BASE!H28,[1]control_de_carga!$C:$D,2,0),",",VLOOKUP(BASE!H28,[1]control_de_carga!$A:$B,2,0))),"")</f>
        <v/>
      </c>
      <c r="F96" s="6" t="str">
        <f>IF(BASE!F28&lt;&gt;"",IFERROR(VLOOKUP(BASE!F28,[1]control_de_carga!$C:$L,10,0),VLOOKUP(BASE!H28,[1]control_de_carga!$C:$L,10,0)),"")</f>
        <v/>
      </c>
      <c r="G96" s="6"/>
      <c r="H96" s="6"/>
      <c r="I96" s="6"/>
      <c r="J96" s="6"/>
      <c r="K96" s="6"/>
      <c r="L96" s="6"/>
      <c r="M96" s="6"/>
      <c r="N96" s="6" t="str">
        <f>IF(BASE!F28&lt;&gt;"",_xlfn.IFNA(VLOOKUP(BASE!F28,[1]control_de_carga!$A:$B,2,0),VLOOKUP(BASE!H28,[1]control_de_carga!$A:$B,2,0)),"")</f>
        <v/>
      </c>
      <c r="O96" s="6"/>
      <c r="P96" s="6"/>
      <c r="Q96" s="6"/>
      <c r="R96" s="6"/>
      <c r="S96" s="6"/>
      <c r="T96" s="6"/>
    </row>
    <row r="97" spans="1:20" x14ac:dyDescent="0.25">
      <c r="A97" s="6" t="str">
        <f>IF(E97&lt;&gt;"",BASE!$F$4,"")</f>
        <v/>
      </c>
      <c r="B97" s="6" t="str">
        <f>IF(E97&lt;&gt;"",BASE!$F$5,"")</f>
        <v/>
      </c>
      <c r="C97" s="7" t="str">
        <f t="shared" si="7"/>
        <v/>
      </c>
      <c r="D97" s="6" t="str">
        <f t="shared" si="8"/>
        <v/>
      </c>
      <c r="E97" s="6" t="str">
        <f>IF(BASE!F29&lt;&gt;"",_xlfn.IFNA(_xlfn.CONCAT(VLOOKUP(BASE!F29,[1]control_de_carga!$C:$D,2,0),",",VLOOKUP(BASE!F29,[1]control_de_carga!$A:$B,2,0)),_xlfn.CONCAT(VLOOKUP(BASE!H29,[1]control_de_carga!$C:$D,2,0),",",VLOOKUP(BASE!H29,[1]control_de_carga!$A:$B,2,0))),"")</f>
        <v/>
      </c>
      <c r="F97" s="6" t="str">
        <f>IF(BASE!F29&lt;&gt;"",IFERROR(VLOOKUP(BASE!F29,[1]control_de_carga!$C:$L,10,0),VLOOKUP(BASE!H29,[1]control_de_carga!$C:$L,10,0)),"")</f>
        <v/>
      </c>
      <c r="G97" s="6"/>
      <c r="H97" s="6"/>
      <c r="I97" s="6"/>
      <c r="J97" s="6"/>
      <c r="K97" s="6"/>
      <c r="L97" s="6"/>
      <c r="M97" s="6"/>
      <c r="N97" s="6" t="str">
        <f>IF(BASE!F29&lt;&gt;"",_xlfn.IFNA(VLOOKUP(BASE!F29,[1]control_de_carga!$A:$B,2,0),VLOOKUP(BASE!H29,[1]control_de_carga!$A:$B,2,0)),"")</f>
        <v/>
      </c>
      <c r="O97" s="6"/>
      <c r="P97" s="6"/>
      <c r="Q97" s="6"/>
      <c r="R97" s="6"/>
      <c r="S97" s="6"/>
      <c r="T97" s="6"/>
    </row>
    <row r="98" spans="1:20" x14ac:dyDescent="0.25">
      <c r="A98" s="6" t="str">
        <f>IF(E98&lt;&gt;"",BASE!$F$4,"")</f>
        <v/>
      </c>
      <c r="B98" s="6" t="str">
        <f>IF(E98&lt;&gt;"",BASE!$F$5,"")</f>
        <v/>
      </c>
      <c r="C98" s="7" t="str">
        <f t="shared" si="7"/>
        <v/>
      </c>
      <c r="D98" s="6" t="str">
        <f t="shared" si="8"/>
        <v/>
      </c>
      <c r="E98" s="6" t="str">
        <f>IF(BASE!F30&lt;&gt;"",_xlfn.IFNA(_xlfn.CONCAT(VLOOKUP(BASE!F30,[1]control_de_carga!$C:$D,2,0),",",VLOOKUP(BASE!F30,[1]control_de_carga!$A:$B,2,0)),_xlfn.CONCAT(VLOOKUP(BASE!H30,[1]control_de_carga!$C:$D,2,0),",",VLOOKUP(BASE!H30,[1]control_de_carga!$A:$B,2,0))),"")</f>
        <v/>
      </c>
      <c r="F98" s="6" t="str">
        <f>IF(BASE!F30&lt;&gt;"",IFERROR(VLOOKUP(BASE!F30,[1]control_de_carga!$C:$L,10,0),VLOOKUP(BASE!H30,[1]control_de_carga!$C:$L,10,0)),"")</f>
        <v/>
      </c>
      <c r="G98" s="6"/>
      <c r="H98" s="6"/>
      <c r="I98" s="6"/>
      <c r="J98" s="6"/>
      <c r="K98" s="6"/>
      <c r="L98" s="6"/>
      <c r="M98" s="6"/>
      <c r="N98" s="6" t="str">
        <f>IF(BASE!F30&lt;&gt;"",_xlfn.IFNA(VLOOKUP(BASE!F30,[1]control_de_carga!$A:$B,2,0),VLOOKUP(BASE!H30,[1]control_de_carga!$A:$B,2,0)),"")</f>
        <v/>
      </c>
      <c r="O98" s="6"/>
      <c r="P98" s="6"/>
      <c r="Q98" s="6"/>
      <c r="R98" s="6"/>
      <c r="S98" s="6"/>
      <c r="T98" s="6"/>
    </row>
    <row r="99" spans="1:20" x14ac:dyDescent="0.25">
      <c r="A99" s="6" t="str">
        <f>IF(E99&lt;&gt;"",BASE!$F$4,"")</f>
        <v/>
      </c>
      <c r="B99" s="6" t="str">
        <f>IF(E99&lt;&gt;"",BASE!$F$5,"")</f>
        <v/>
      </c>
      <c r="C99" s="7" t="str">
        <f t="shared" si="7"/>
        <v/>
      </c>
      <c r="D99" s="6" t="str">
        <f t="shared" si="8"/>
        <v/>
      </c>
      <c r="E99" s="6" t="str">
        <f>IF(BASE!F31&lt;&gt;"",_xlfn.IFNA(_xlfn.CONCAT(VLOOKUP(BASE!F31,[1]control_de_carga!$C:$D,2,0),",",VLOOKUP(BASE!F31,[1]control_de_carga!$A:$B,2,0)),_xlfn.CONCAT(VLOOKUP(BASE!H31,[1]control_de_carga!$C:$D,2,0),",",VLOOKUP(BASE!H31,[1]control_de_carga!$A:$B,2,0))),"")</f>
        <v/>
      </c>
      <c r="F99" s="6" t="str">
        <f>IF(BASE!F31&lt;&gt;"",IFERROR(VLOOKUP(BASE!F31,[1]control_de_carga!$C:$L,10,0),VLOOKUP(BASE!H31,[1]control_de_carga!$C:$L,10,0)),"")</f>
        <v/>
      </c>
      <c r="G99" s="6"/>
      <c r="H99" s="6"/>
      <c r="I99" s="6"/>
      <c r="J99" s="6"/>
      <c r="K99" s="6"/>
      <c r="L99" s="6"/>
      <c r="M99" s="6"/>
      <c r="N99" s="6" t="str">
        <f>IF(BASE!F31&lt;&gt;"",_xlfn.IFNA(VLOOKUP(BASE!F31,[1]control_de_carga!$A:$B,2,0),VLOOKUP(BASE!H31,[1]control_de_carga!$A:$B,2,0)),"")</f>
        <v/>
      </c>
      <c r="O99" s="6"/>
      <c r="P99" s="6"/>
      <c r="Q99" s="6"/>
      <c r="R99" s="6"/>
      <c r="S99" s="6"/>
      <c r="T99" s="6"/>
    </row>
    <row r="100" spans="1:20" x14ac:dyDescent="0.25">
      <c r="A100" s="6" t="str">
        <f>IF(E100&lt;&gt;"",BASE!$F$4,"")</f>
        <v/>
      </c>
      <c r="B100" s="6" t="str">
        <f>IF(E100&lt;&gt;"",BASE!$F$5,"")</f>
        <v/>
      </c>
      <c r="C100" s="7" t="str">
        <f t="shared" si="7"/>
        <v/>
      </c>
      <c r="D100" s="6" t="str">
        <f t="shared" si="8"/>
        <v/>
      </c>
      <c r="E100" s="6" t="str">
        <f>IF(BASE!F32&lt;&gt;"",_xlfn.IFNA(_xlfn.CONCAT(VLOOKUP(BASE!F32,[1]control_de_carga!$C:$D,2,0),",",VLOOKUP(BASE!F32,[1]control_de_carga!$A:$B,2,0)),_xlfn.CONCAT(VLOOKUP(BASE!H32,[1]control_de_carga!$C:$D,2,0),",",VLOOKUP(BASE!H32,[1]control_de_carga!$A:$B,2,0))),"")</f>
        <v/>
      </c>
      <c r="F100" s="6" t="str">
        <f>IF(BASE!F32&lt;&gt;"",IFERROR(VLOOKUP(BASE!F32,[1]control_de_carga!$C:$L,10,0),VLOOKUP(BASE!H32,[1]control_de_carga!$C:$L,10,0)),"")</f>
        <v/>
      </c>
      <c r="G100" s="6"/>
      <c r="H100" s="6"/>
      <c r="I100" s="6"/>
      <c r="J100" s="6"/>
      <c r="K100" s="6"/>
      <c r="L100" s="6"/>
      <c r="M100" s="6"/>
      <c r="N100" s="6" t="str">
        <f>IF(BASE!F32&lt;&gt;"",_xlfn.IFNA(VLOOKUP(BASE!F32,[1]control_de_carga!$A:$B,2,0),VLOOKUP(BASE!H32,[1]control_de_carga!$A:$B,2,0)),"")</f>
        <v/>
      </c>
      <c r="O100" s="6"/>
      <c r="P100" s="6"/>
      <c r="Q100" s="6"/>
      <c r="R100" s="6"/>
      <c r="S100" s="6"/>
      <c r="T100" s="6"/>
    </row>
    <row r="101" spans="1:20" x14ac:dyDescent="0.25">
      <c r="A101" s="6" t="str">
        <f>IF(E101&lt;&gt;"",BASE!$F$4,"")</f>
        <v/>
      </c>
      <c r="B101" s="6" t="str">
        <f>IF(E101&lt;&gt;"",BASE!$F$5,"")</f>
        <v/>
      </c>
      <c r="C101" s="7" t="str">
        <f t="shared" si="7"/>
        <v/>
      </c>
      <c r="D101" s="6" t="str">
        <f t="shared" si="8"/>
        <v/>
      </c>
      <c r="E101" s="6" t="str">
        <f>IF(BASE!F33&lt;&gt;"",_xlfn.IFNA(_xlfn.CONCAT(VLOOKUP(BASE!F33,[1]control_de_carga!$C:$D,2,0),",",VLOOKUP(BASE!F33,[1]control_de_carga!$A:$B,2,0)),_xlfn.CONCAT(VLOOKUP(BASE!H33,[1]control_de_carga!$C:$D,2,0),",",VLOOKUP(BASE!H33,[1]control_de_carga!$A:$B,2,0))),"")</f>
        <v/>
      </c>
      <c r="F101" s="6" t="str">
        <f>IF(BASE!F33&lt;&gt;"",IFERROR(VLOOKUP(BASE!F33,[1]control_de_carga!$C:$L,10,0),VLOOKUP(BASE!H33,[1]control_de_carga!$C:$L,10,0)),"")</f>
        <v/>
      </c>
      <c r="G101" s="6"/>
      <c r="H101" s="6"/>
      <c r="I101" s="6"/>
      <c r="J101" s="6"/>
      <c r="K101" s="6"/>
      <c r="L101" s="6"/>
      <c r="M101" s="6"/>
      <c r="N101" s="6" t="str">
        <f>IF(BASE!F33&lt;&gt;"",_xlfn.IFNA(VLOOKUP(BASE!F33,[1]control_de_carga!$A:$B,2,0),VLOOKUP(BASE!H33,[1]control_de_carga!$A:$B,2,0)),"")</f>
        <v/>
      </c>
      <c r="O101" s="6"/>
      <c r="P101" s="6"/>
      <c r="Q101" s="6"/>
      <c r="R101" s="6"/>
      <c r="S101" s="6"/>
      <c r="T101" s="6"/>
    </row>
    <row r="102" spans="1:20" x14ac:dyDescent="0.25">
      <c r="A102" s="6" t="str">
        <f>IF(E102&lt;&gt;"",BASE!$F$4,"")</f>
        <v/>
      </c>
      <c r="B102" s="6" t="str">
        <f>IF(E102&lt;&gt;"",BASE!$F$5,"")</f>
        <v/>
      </c>
      <c r="C102" s="7" t="str">
        <f t="shared" si="7"/>
        <v/>
      </c>
      <c r="D102" s="6" t="str">
        <f t="shared" si="8"/>
        <v/>
      </c>
      <c r="E102" s="6" t="str">
        <f>IF(BASE!F34&lt;&gt;"",_xlfn.IFNA(_xlfn.CONCAT(VLOOKUP(BASE!F34,[1]control_de_carga!$C:$D,2,0),",",VLOOKUP(BASE!F34,[1]control_de_carga!$A:$B,2,0)),_xlfn.CONCAT(VLOOKUP(BASE!H34,[1]control_de_carga!$C:$D,2,0),",",VLOOKUP(BASE!H34,[1]control_de_carga!$A:$B,2,0))),"")</f>
        <v/>
      </c>
      <c r="F102" s="6" t="str">
        <f>IF(BASE!F34&lt;&gt;"",IFERROR(VLOOKUP(BASE!F34,[1]control_de_carga!$C:$L,10,0),VLOOKUP(BASE!H34,[1]control_de_carga!$C:$L,10,0)),"")</f>
        <v/>
      </c>
      <c r="G102" s="6"/>
      <c r="H102" s="6"/>
      <c r="I102" s="6"/>
      <c r="J102" s="6"/>
      <c r="K102" s="6"/>
      <c r="L102" s="6"/>
      <c r="M102" s="6"/>
      <c r="N102" s="6" t="str">
        <f>IF(BASE!F34&lt;&gt;"",_xlfn.IFNA(VLOOKUP(BASE!F34,[1]control_de_carga!$A:$B,2,0),VLOOKUP(BASE!H34,[1]control_de_carga!$A:$B,2,0)),"")</f>
        <v/>
      </c>
      <c r="O102" s="6"/>
      <c r="P102" s="6"/>
      <c r="Q102" s="6"/>
      <c r="R102" s="6"/>
      <c r="S102" s="6"/>
      <c r="T102" s="6"/>
    </row>
    <row r="103" spans="1:20" x14ac:dyDescent="0.25">
      <c r="A103" s="6" t="str">
        <f>IF(E103&lt;&gt;"",BASE!$F$4,"")</f>
        <v/>
      </c>
      <c r="B103" s="6" t="str">
        <f>IF(E103&lt;&gt;"",BASE!$F$5,"")</f>
        <v/>
      </c>
      <c r="C103" s="7" t="str">
        <f t="shared" si="7"/>
        <v/>
      </c>
      <c r="D103" s="6" t="str">
        <f t="shared" si="8"/>
        <v/>
      </c>
      <c r="E103" s="6" t="str">
        <f>IF(BASE!F35&lt;&gt;"",_xlfn.IFNA(_xlfn.CONCAT(VLOOKUP(BASE!F35,[1]control_de_carga!$C:$D,2,0),",",VLOOKUP(BASE!F35,[1]control_de_carga!$A:$B,2,0)),_xlfn.CONCAT(VLOOKUP(BASE!H35,[1]control_de_carga!$C:$D,2,0),",",VLOOKUP(BASE!H35,[1]control_de_carga!$A:$B,2,0))),"")</f>
        <v/>
      </c>
      <c r="F103" s="6" t="str">
        <f>IF(BASE!F35&lt;&gt;"",IFERROR(VLOOKUP(BASE!F35,[1]control_de_carga!$C:$L,10,0),VLOOKUP(BASE!H35,[1]control_de_carga!$C:$L,10,0)),"")</f>
        <v/>
      </c>
      <c r="G103" s="6"/>
      <c r="H103" s="6"/>
      <c r="I103" s="6"/>
      <c r="J103" s="6"/>
      <c r="K103" s="6"/>
      <c r="L103" s="6"/>
      <c r="M103" s="6"/>
      <c r="N103" s="6" t="str">
        <f>IF(BASE!F35&lt;&gt;"",_xlfn.IFNA(VLOOKUP(BASE!F35,[1]control_de_carga!$A:$B,2,0),VLOOKUP(BASE!H35,[1]control_de_carga!$A:$B,2,0)),"")</f>
        <v/>
      </c>
      <c r="O103" s="6"/>
      <c r="P103" s="6"/>
      <c r="Q103" s="6"/>
      <c r="R103" s="6"/>
      <c r="S103" s="6"/>
      <c r="T103" s="6"/>
    </row>
    <row r="104" spans="1:20" x14ac:dyDescent="0.25">
      <c r="A104" s="6" t="str">
        <f>IF(E104&lt;&gt;"",BASE!$F$4,"")</f>
        <v/>
      </c>
      <c r="B104" s="6" t="str">
        <f>IF(E104&lt;&gt;"",BASE!$F$5,"")</f>
        <v/>
      </c>
      <c r="C104" s="7" t="str">
        <f t="shared" si="7"/>
        <v/>
      </c>
      <c r="D104" s="6" t="str">
        <f t="shared" si="8"/>
        <v/>
      </c>
      <c r="E104" s="6" t="str">
        <f>IF(BASE!F36&lt;&gt;"",_xlfn.IFNA(_xlfn.CONCAT(VLOOKUP(BASE!F36,[1]control_de_carga!$C:$D,2,0),",",VLOOKUP(BASE!F36,[1]control_de_carga!$A:$B,2,0)),_xlfn.CONCAT(VLOOKUP(BASE!H36,[1]control_de_carga!$C:$D,2,0),",",VLOOKUP(BASE!H36,[1]control_de_carga!$A:$B,2,0))),"")</f>
        <v/>
      </c>
      <c r="F104" s="6" t="str">
        <f>IF(BASE!F36&lt;&gt;"",IFERROR(VLOOKUP(BASE!F36,[1]control_de_carga!$C:$L,10,0),VLOOKUP(BASE!H36,[1]control_de_carga!$C:$L,10,0)),"")</f>
        <v/>
      </c>
      <c r="G104" s="6"/>
      <c r="H104" s="6"/>
      <c r="I104" s="6"/>
      <c r="J104" s="6"/>
      <c r="K104" s="6"/>
      <c r="L104" s="6"/>
      <c r="M104" s="6"/>
      <c r="N104" s="6" t="str">
        <f>IF(BASE!F36&lt;&gt;"",_xlfn.IFNA(VLOOKUP(BASE!F36,[1]control_de_carga!$A:$B,2,0),VLOOKUP(BASE!H36,[1]control_de_carga!$A:$B,2,0)),"")</f>
        <v/>
      </c>
      <c r="O104" s="6"/>
      <c r="P104" s="6"/>
      <c r="Q104" s="6"/>
      <c r="R104" s="6"/>
      <c r="S104" s="6"/>
      <c r="T104" s="6"/>
    </row>
    <row r="105" spans="1:20" x14ac:dyDescent="0.25">
      <c r="A105" s="6" t="str">
        <f>IF(E105&lt;&gt;"",BASE!$F$4,"")</f>
        <v/>
      </c>
      <c r="B105" s="6" t="str">
        <f>IF(E105&lt;&gt;"",BASE!$F$5,"")</f>
        <v/>
      </c>
      <c r="C105" s="7" t="str">
        <f t="shared" si="7"/>
        <v/>
      </c>
      <c r="D105" s="6" t="str">
        <f t="shared" si="8"/>
        <v/>
      </c>
      <c r="E105" s="6" t="str">
        <f>IF(BASE!F37&lt;&gt;"",_xlfn.IFNA(_xlfn.CONCAT(VLOOKUP(BASE!F37,[1]control_de_carga!$C:$D,2,0),",",VLOOKUP(BASE!F37,[1]control_de_carga!$A:$B,2,0)),_xlfn.CONCAT(VLOOKUP(BASE!H37,[1]control_de_carga!$C:$D,2,0),",",VLOOKUP(BASE!H37,[1]control_de_carga!$A:$B,2,0))),"")</f>
        <v/>
      </c>
      <c r="F105" s="6" t="str">
        <f>IF(BASE!F37&lt;&gt;"",IFERROR(VLOOKUP(BASE!F37,[1]control_de_carga!$C:$L,10,0),VLOOKUP(BASE!H37,[1]control_de_carga!$C:$L,10,0)),"")</f>
        <v/>
      </c>
      <c r="G105" s="6"/>
      <c r="H105" s="6"/>
      <c r="I105" s="6"/>
      <c r="J105" s="6"/>
      <c r="K105" s="6"/>
      <c r="L105" s="6"/>
      <c r="M105" s="6"/>
      <c r="N105" s="6" t="str">
        <f>IF(BASE!F37&lt;&gt;"",_xlfn.IFNA(VLOOKUP(BASE!F37,[1]control_de_carga!$A:$B,2,0),VLOOKUP(BASE!H37,[1]control_de_carga!$A:$B,2,0)),"")</f>
        <v/>
      </c>
      <c r="O105" s="6"/>
      <c r="P105" s="6"/>
      <c r="Q105" s="6"/>
      <c r="R105" s="6"/>
      <c r="S105" s="6"/>
      <c r="T105" s="6"/>
    </row>
    <row r="106" spans="1:20" x14ac:dyDescent="0.25">
      <c r="A106" s="6" t="str">
        <f>IF(E106&lt;&gt;"",BASE!$F$4,"")</f>
        <v/>
      </c>
      <c r="B106" s="6" t="str">
        <f>IF(E106&lt;&gt;"",BASE!$F$5,"")</f>
        <v/>
      </c>
      <c r="C106" s="7" t="str">
        <f t="shared" si="7"/>
        <v/>
      </c>
      <c r="D106" s="6" t="str">
        <f t="shared" si="8"/>
        <v/>
      </c>
      <c r="E106" s="6" t="str">
        <f>IF(BASE!F38&lt;&gt;"",_xlfn.IFNA(_xlfn.CONCAT(VLOOKUP(BASE!F38,[1]control_de_carga!$C:$D,2,0),",",VLOOKUP(BASE!F38,[1]control_de_carga!$A:$B,2,0)),_xlfn.CONCAT(VLOOKUP(BASE!H38,[1]control_de_carga!$C:$D,2,0),",",VLOOKUP(BASE!H38,[1]control_de_carga!$A:$B,2,0))),"")</f>
        <v/>
      </c>
      <c r="F106" s="6" t="str">
        <f>IF(BASE!F38&lt;&gt;"",IFERROR(VLOOKUP(BASE!F38,[1]control_de_carga!$C:$L,10,0),VLOOKUP(BASE!H38,[1]control_de_carga!$C:$L,10,0)),"")</f>
        <v/>
      </c>
      <c r="G106" s="6"/>
      <c r="H106" s="6"/>
      <c r="I106" s="6"/>
      <c r="J106" s="6"/>
      <c r="K106" s="6"/>
      <c r="L106" s="6"/>
      <c r="M106" s="6"/>
      <c r="N106" s="6" t="str">
        <f>IF(BASE!F38&lt;&gt;"",_xlfn.IFNA(VLOOKUP(BASE!F38,[1]control_de_carga!$A:$B,2,0),VLOOKUP(BASE!H38,[1]control_de_carga!$A:$B,2,0)),"")</f>
        <v/>
      </c>
      <c r="O106" s="6"/>
      <c r="P106" s="6"/>
      <c r="Q106" s="6"/>
      <c r="R106" s="6"/>
      <c r="S106" s="6"/>
      <c r="T106" s="6"/>
    </row>
    <row r="107" spans="1:20" x14ac:dyDescent="0.25">
      <c r="A107" s="6" t="str">
        <f>IF(E107&lt;&gt;"",BASE!$F$4,"")</f>
        <v/>
      </c>
      <c r="B107" s="6" t="str">
        <f>IF(E107&lt;&gt;"",BASE!$F$5,"")</f>
        <v/>
      </c>
      <c r="C107" s="7" t="str">
        <f t="shared" si="7"/>
        <v/>
      </c>
      <c r="D107" s="6" t="str">
        <f t="shared" si="8"/>
        <v/>
      </c>
      <c r="E107" s="6" t="str">
        <f>IF(BASE!F39&lt;&gt;"",_xlfn.IFNA(_xlfn.CONCAT(VLOOKUP(BASE!F39,[1]control_de_carga!$C:$D,2,0),",",VLOOKUP(BASE!F39,[1]control_de_carga!$A:$B,2,0)),_xlfn.CONCAT(VLOOKUP(BASE!H39,[1]control_de_carga!$C:$D,2,0),",",VLOOKUP(BASE!H39,[1]control_de_carga!$A:$B,2,0))),"")</f>
        <v/>
      </c>
      <c r="F107" s="6" t="str">
        <f>IF(BASE!F39&lt;&gt;"",IFERROR(VLOOKUP(BASE!F39,[1]control_de_carga!$C:$L,10,0),VLOOKUP(BASE!H39,[1]control_de_carga!$C:$L,10,0)),"")</f>
        <v/>
      </c>
      <c r="G107" s="6"/>
      <c r="H107" s="6"/>
      <c r="I107" s="6"/>
      <c r="J107" s="6"/>
      <c r="K107" s="6"/>
      <c r="L107" s="6"/>
      <c r="M107" s="6"/>
      <c r="N107" s="6" t="str">
        <f>IF(BASE!F39&lt;&gt;"",_xlfn.IFNA(VLOOKUP(BASE!F39,[1]control_de_carga!$A:$B,2,0),VLOOKUP(BASE!H39,[1]control_de_carga!$A:$B,2,0)),"")</f>
        <v/>
      </c>
      <c r="O107" s="6"/>
      <c r="P107" s="6"/>
      <c r="Q107" s="6"/>
      <c r="R107" s="6"/>
      <c r="S107" s="6"/>
      <c r="T107" s="6"/>
    </row>
    <row r="108" spans="1:20" x14ac:dyDescent="0.25">
      <c r="A108" s="6" t="str">
        <f>IF(E108&lt;&gt;"",BASE!$F$4,"")</f>
        <v/>
      </c>
      <c r="B108" s="6" t="str">
        <f>IF(E108&lt;&gt;"",BASE!$F$5,"")</f>
        <v/>
      </c>
      <c r="C108" s="7" t="str">
        <f t="shared" si="7"/>
        <v/>
      </c>
      <c r="D108" s="6" t="str">
        <f t="shared" si="8"/>
        <v/>
      </c>
      <c r="E108" s="6" t="str">
        <f>IF(BASE!F40&lt;&gt;"",_xlfn.IFNA(_xlfn.CONCAT(VLOOKUP(BASE!F40,[1]control_de_carga!$C:$D,2,0),",",VLOOKUP(BASE!F40,[1]control_de_carga!$A:$B,2,0)),_xlfn.CONCAT(VLOOKUP(BASE!H40,[1]control_de_carga!$C:$D,2,0),",",VLOOKUP(BASE!H40,[1]control_de_carga!$A:$B,2,0))),"")</f>
        <v/>
      </c>
      <c r="F108" s="6" t="str">
        <f>IF(BASE!F40&lt;&gt;"",IFERROR(VLOOKUP(BASE!F40,[1]control_de_carga!$C:$L,10,0),VLOOKUP(BASE!H40,[1]control_de_carga!$C:$L,10,0)),"")</f>
        <v/>
      </c>
      <c r="G108" s="6"/>
      <c r="H108" s="6"/>
      <c r="I108" s="6"/>
      <c r="J108" s="6"/>
      <c r="K108" s="6"/>
      <c r="L108" s="6"/>
      <c r="M108" s="6"/>
      <c r="N108" s="6" t="str">
        <f>IF(BASE!F40&lt;&gt;"",_xlfn.IFNA(VLOOKUP(BASE!F40,[1]control_de_carga!$A:$B,2,0),VLOOKUP(BASE!H40,[1]control_de_carga!$A:$B,2,0)),"")</f>
        <v/>
      </c>
      <c r="O108" s="6"/>
      <c r="P108" s="6"/>
      <c r="Q108" s="6"/>
      <c r="R108" s="6"/>
      <c r="S108" s="6"/>
      <c r="T108" s="6"/>
    </row>
    <row r="109" spans="1:20" x14ac:dyDescent="0.25">
      <c r="A109" s="6" t="str">
        <f>IF(E109&lt;&gt;"",BASE!$F$4,"")</f>
        <v/>
      </c>
      <c r="B109" s="6" t="str">
        <f>IF(E109&lt;&gt;"",BASE!$F$5,"")</f>
        <v/>
      </c>
      <c r="C109" s="7" t="str">
        <f t="shared" si="7"/>
        <v/>
      </c>
      <c r="D109" s="6" t="str">
        <f t="shared" si="8"/>
        <v/>
      </c>
      <c r="E109" s="6" t="str">
        <f>IF(BASE!F41&lt;&gt;"",_xlfn.IFNA(_xlfn.CONCAT(VLOOKUP(BASE!F41,[1]control_de_carga!$C:$D,2,0),",",VLOOKUP(BASE!F41,[1]control_de_carga!$A:$B,2,0)),_xlfn.CONCAT(VLOOKUP(BASE!H41,[1]control_de_carga!$C:$D,2,0),",",VLOOKUP(BASE!H41,[1]control_de_carga!$A:$B,2,0))),"")</f>
        <v/>
      </c>
      <c r="F109" s="6" t="str">
        <f>IF(BASE!F41&lt;&gt;"",IFERROR(VLOOKUP(BASE!F41,[1]control_de_carga!$C:$L,10,0),VLOOKUP(BASE!H41,[1]control_de_carga!$C:$L,10,0)),"")</f>
        <v/>
      </c>
      <c r="G109" s="6"/>
      <c r="H109" s="6"/>
      <c r="I109" s="6"/>
      <c r="J109" s="6"/>
      <c r="K109" s="6"/>
      <c r="L109" s="6"/>
      <c r="M109" s="6"/>
      <c r="N109" s="6" t="str">
        <f>IF(BASE!F41&lt;&gt;"",_xlfn.IFNA(VLOOKUP(BASE!F41,[1]control_de_carga!$A:$B,2,0),VLOOKUP(BASE!H41,[1]control_de_carga!$A:$B,2,0)),"")</f>
        <v/>
      </c>
      <c r="O109" s="6"/>
      <c r="P109" s="6"/>
      <c r="Q109" s="6"/>
      <c r="R109" s="6"/>
      <c r="S109" s="6"/>
      <c r="T109" s="6"/>
    </row>
    <row r="110" spans="1:20" x14ac:dyDescent="0.25">
      <c r="A110" s="6" t="str">
        <f>IF(E110&lt;&gt;"",BASE!$F$4,"")</f>
        <v/>
      </c>
      <c r="B110" s="6" t="str">
        <f>IF(E110&lt;&gt;"",BASE!$F$5,"")</f>
        <v/>
      </c>
      <c r="C110" s="7" t="str">
        <f t="shared" si="7"/>
        <v/>
      </c>
      <c r="D110" s="6" t="str">
        <f t="shared" si="8"/>
        <v/>
      </c>
      <c r="E110" s="6" t="str">
        <f>IF(BASE!F42&lt;&gt;"",_xlfn.IFNA(_xlfn.CONCAT(VLOOKUP(BASE!F42,[1]control_de_carga!$C:$D,2,0),",",VLOOKUP(BASE!F42,[1]control_de_carga!$A:$B,2,0)),_xlfn.CONCAT(VLOOKUP(BASE!H42,[1]control_de_carga!$C:$D,2,0),",",VLOOKUP(BASE!H42,[1]control_de_carga!$A:$B,2,0))),"")</f>
        <v/>
      </c>
      <c r="F110" s="6" t="str">
        <f>IF(BASE!F42&lt;&gt;"",IFERROR(VLOOKUP(BASE!F42,[1]control_de_carga!$C:$L,10,0),VLOOKUP(BASE!H42,[1]control_de_carga!$C:$L,10,0)),"")</f>
        <v/>
      </c>
      <c r="G110" s="6"/>
      <c r="H110" s="6"/>
      <c r="I110" s="6"/>
      <c r="J110" s="6"/>
      <c r="K110" s="6"/>
      <c r="L110" s="6"/>
      <c r="M110" s="6"/>
      <c r="N110" s="6" t="str">
        <f>IF(BASE!F42&lt;&gt;"",_xlfn.IFNA(VLOOKUP(BASE!F42,[1]control_de_carga!$A:$B,2,0),VLOOKUP(BASE!H42,[1]control_de_carga!$A:$B,2,0)),"")</f>
        <v/>
      </c>
      <c r="O110" s="6"/>
      <c r="P110" s="6"/>
      <c r="Q110" s="6"/>
      <c r="R110" s="6"/>
      <c r="S110" s="6"/>
      <c r="T110" s="6"/>
    </row>
    <row r="111" spans="1:20" x14ac:dyDescent="0.25">
      <c r="A111" s="6" t="str">
        <f>IF(E111&lt;&gt;"",BASE!$F$4,"")</f>
        <v/>
      </c>
      <c r="B111" s="6" t="str">
        <f>IF(E111&lt;&gt;"",BASE!$F$5,"")</f>
        <v/>
      </c>
      <c r="C111" s="7" t="str">
        <f t="shared" si="7"/>
        <v/>
      </c>
      <c r="D111" s="6" t="str">
        <f t="shared" si="8"/>
        <v/>
      </c>
      <c r="E111" s="6" t="str">
        <f>IF(BASE!F43&lt;&gt;"",_xlfn.IFNA(_xlfn.CONCAT(VLOOKUP(BASE!F43,[1]control_de_carga!$C:$D,2,0),",",VLOOKUP(BASE!F43,[1]control_de_carga!$A:$B,2,0)),_xlfn.CONCAT(VLOOKUP(BASE!H43,[1]control_de_carga!$C:$D,2,0),",",VLOOKUP(BASE!H43,[1]control_de_carga!$A:$B,2,0))),"")</f>
        <v/>
      </c>
      <c r="F111" s="6" t="str">
        <f>IF(BASE!F43&lt;&gt;"",IFERROR(VLOOKUP(BASE!F43,[1]control_de_carga!$C:$L,10,0),VLOOKUP(BASE!H43,[1]control_de_carga!$C:$L,10,0)),"")</f>
        <v/>
      </c>
      <c r="G111" s="6"/>
      <c r="H111" s="6"/>
      <c r="I111" s="6"/>
      <c r="J111" s="6"/>
      <c r="K111" s="6"/>
      <c r="L111" s="6"/>
      <c r="M111" s="6"/>
      <c r="N111" s="6" t="str">
        <f>IF(BASE!F43&lt;&gt;"",_xlfn.IFNA(VLOOKUP(BASE!F43,[1]control_de_carga!$A:$B,2,0),VLOOKUP(BASE!H43,[1]control_de_carga!$A:$B,2,0)),"")</f>
        <v/>
      </c>
      <c r="O111" s="6"/>
      <c r="P111" s="6"/>
      <c r="Q111" s="6"/>
      <c r="R111" s="6"/>
      <c r="S111" s="6"/>
      <c r="T111" s="6"/>
    </row>
    <row r="112" spans="1:20" x14ac:dyDescent="0.25">
      <c r="A112" s="6" t="str">
        <f>IF(E112&lt;&gt;"",BASE!$F$4,"")</f>
        <v/>
      </c>
      <c r="B112" s="6" t="str">
        <f>IF(E112&lt;&gt;"",BASE!$F$5,"")</f>
        <v/>
      </c>
      <c r="C112" s="7" t="str">
        <f t="shared" si="7"/>
        <v/>
      </c>
      <c r="D112" s="6" t="str">
        <f t="shared" si="8"/>
        <v/>
      </c>
      <c r="E112" s="6" t="str">
        <f>IF(BASE!F44&lt;&gt;"",_xlfn.IFNA(_xlfn.CONCAT(VLOOKUP(BASE!F44,[1]control_de_carga!$C:$D,2,0),",",VLOOKUP(BASE!F44,[1]control_de_carga!$A:$B,2,0)),_xlfn.CONCAT(VLOOKUP(BASE!H44,[1]control_de_carga!$C:$D,2,0),",",VLOOKUP(BASE!H44,[1]control_de_carga!$A:$B,2,0))),"")</f>
        <v/>
      </c>
      <c r="F112" s="6" t="str">
        <f>IF(BASE!F44&lt;&gt;"",IFERROR(VLOOKUP(BASE!F44,[1]control_de_carga!$C:$L,10,0),VLOOKUP(BASE!H44,[1]control_de_carga!$C:$L,10,0)),"")</f>
        <v/>
      </c>
      <c r="G112" s="6"/>
      <c r="H112" s="6"/>
      <c r="I112" s="6"/>
      <c r="J112" s="6"/>
      <c r="K112" s="6"/>
      <c r="L112" s="6"/>
      <c r="M112" s="6"/>
      <c r="N112" s="6" t="str">
        <f>IF(BASE!F44&lt;&gt;"",_xlfn.IFNA(VLOOKUP(BASE!F44,[1]control_de_carga!$A:$B,2,0),VLOOKUP(BASE!H44,[1]control_de_carga!$A:$B,2,0)),"")</f>
        <v/>
      </c>
      <c r="O112" s="6"/>
      <c r="P112" s="6"/>
      <c r="Q112" s="6"/>
      <c r="R112" s="6"/>
      <c r="S112" s="6"/>
      <c r="T112" s="6"/>
    </row>
    <row r="113" spans="1:20" x14ac:dyDescent="0.25">
      <c r="A113" s="6" t="str">
        <f>IF(E113&lt;&gt;"",BASE!$F$4,"")</f>
        <v/>
      </c>
      <c r="B113" s="6" t="str">
        <f>IF(E113&lt;&gt;"",BASE!$F$5,"")</f>
        <v/>
      </c>
      <c r="C113" s="7" t="str">
        <f t="shared" si="7"/>
        <v/>
      </c>
      <c r="D113" s="6" t="str">
        <f t="shared" si="8"/>
        <v/>
      </c>
      <c r="E113" s="6" t="str">
        <f>IF(BASE!F45&lt;&gt;"",_xlfn.IFNA(_xlfn.CONCAT(VLOOKUP(BASE!F45,[1]control_de_carga!$C:$D,2,0),",",VLOOKUP(BASE!F45,[1]control_de_carga!$A:$B,2,0)),_xlfn.CONCAT(VLOOKUP(BASE!H45,[1]control_de_carga!$C:$D,2,0),",",VLOOKUP(BASE!H45,[1]control_de_carga!$A:$B,2,0))),"")</f>
        <v/>
      </c>
      <c r="F113" s="6" t="str">
        <f>IF(BASE!F45&lt;&gt;"",IFERROR(VLOOKUP(BASE!F45,[1]control_de_carga!$C:$L,10,0),VLOOKUP(BASE!H45,[1]control_de_carga!$C:$L,10,0)),"")</f>
        <v/>
      </c>
      <c r="G113" s="6"/>
      <c r="H113" s="6"/>
      <c r="I113" s="6"/>
      <c r="J113" s="6"/>
      <c r="K113" s="6"/>
      <c r="L113" s="6"/>
      <c r="M113" s="6"/>
      <c r="N113" s="6" t="str">
        <f>IF(BASE!F45&lt;&gt;"",_xlfn.IFNA(VLOOKUP(BASE!F45,[1]control_de_carga!$A:$B,2,0),VLOOKUP(BASE!H45,[1]control_de_carga!$A:$B,2,0)),"")</f>
        <v/>
      </c>
      <c r="O113" s="6"/>
      <c r="P113" s="6"/>
      <c r="Q113" s="6"/>
      <c r="R113" s="6"/>
      <c r="S113" s="6"/>
      <c r="T113" s="6"/>
    </row>
    <row r="114" spans="1:20" x14ac:dyDescent="0.25">
      <c r="A114" s="6" t="str">
        <f>IF(E114&lt;&gt;"",BASE!$F$4,"")</f>
        <v/>
      </c>
      <c r="B114" s="6" t="str">
        <f>IF(E114&lt;&gt;"",BASE!$F$5,"")</f>
        <v/>
      </c>
      <c r="C114" s="7" t="str">
        <f t="shared" si="7"/>
        <v/>
      </c>
      <c r="D114" s="6" t="str">
        <f t="shared" si="8"/>
        <v/>
      </c>
      <c r="E114" s="6" t="str">
        <f>IF(BASE!F46&lt;&gt;"",_xlfn.IFNA(_xlfn.CONCAT(VLOOKUP(BASE!F46,[1]control_de_carga!$C:$D,2,0),",",VLOOKUP(BASE!F46,[1]control_de_carga!$A:$B,2,0)),_xlfn.CONCAT(VLOOKUP(BASE!H46,[1]control_de_carga!$C:$D,2,0),",",VLOOKUP(BASE!H46,[1]control_de_carga!$A:$B,2,0))),"")</f>
        <v/>
      </c>
      <c r="F114" s="6" t="str">
        <f>IF(BASE!F46&lt;&gt;"",IFERROR(VLOOKUP(BASE!F46,[1]control_de_carga!$C:$L,10,0),VLOOKUP(BASE!H46,[1]control_de_carga!$C:$L,10,0)),"")</f>
        <v/>
      </c>
      <c r="G114" s="6"/>
      <c r="H114" s="6"/>
      <c r="I114" s="6"/>
      <c r="J114" s="6"/>
      <c r="K114" s="6"/>
      <c r="L114" s="6"/>
      <c r="M114" s="6"/>
      <c r="N114" s="6" t="str">
        <f>IF(BASE!F46&lt;&gt;"",_xlfn.IFNA(VLOOKUP(BASE!F46,[1]control_de_carga!$A:$B,2,0),VLOOKUP(BASE!H46,[1]control_de_carga!$A:$B,2,0)),"")</f>
        <v/>
      </c>
      <c r="O114" s="6"/>
      <c r="P114" s="6"/>
      <c r="Q114" s="6"/>
      <c r="R114" s="6"/>
      <c r="S114" s="6"/>
      <c r="T114" s="6"/>
    </row>
    <row r="115" spans="1:20" x14ac:dyDescent="0.25">
      <c r="A115" s="6" t="str">
        <f>IF(E115&lt;&gt;"",BASE!$F$4,"")</f>
        <v/>
      </c>
      <c r="B115" s="6" t="str">
        <f>IF(E115&lt;&gt;"",BASE!$F$5,"")</f>
        <v/>
      </c>
      <c r="C115" s="7" t="str">
        <f t="shared" si="7"/>
        <v/>
      </c>
      <c r="D115" s="6" t="str">
        <f t="shared" si="8"/>
        <v/>
      </c>
      <c r="E115" s="6" t="str">
        <f>IF(BASE!F47&lt;&gt;"",_xlfn.IFNA(_xlfn.CONCAT(VLOOKUP(BASE!F47,[1]control_de_carga!$C:$D,2,0),",",VLOOKUP(BASE!F47,[1]control_de_carga!$A:$B,2,0)),_xlfn.CONCAT(VLOOKUP(BASE!H47,[1]control_de_carga!$C:$D,2,0),",",VLOOKUP(BASE!H47,[1]control_de_carga!$A:$B,2,0))),"")</f>
        <v/>
      </c>
      <c r="F115" s="6" t="str">
        <f>IF(BASE!F47&lt;&gt;"",IFERROR(VLOOKUP(BASE!F47,[1]control_de_carga!$C:$L,10,0),VLOOKUP(BASE!H47,[1]control_de_carga!$C:$L,10,0)),"")</f>
        <v/>
      </c>
      <c r="G115" s="6"/>
      <c r="H115" s="6"/>
      <c r="I115" s="6"/>
      <c r="J115" s="6"/>
      <c r="K115" s="6"/>
      <c r="L115" s="6"/>
      <c r="M115" s="6"/>
      <c r="N115" s="6" t="str">
        <f>IF(BASE!F47&lt;&gt;"",_xlfn.IFNA(VLOOKUP(BASE!F47,[1]control_de_carga!$A:$B,2,0),VLOOKUP(BASE!H47,[1]control_de_carga!$A:$B,2,0)),"")</f>
        <v/>
      </c>
      <c r="O115" s="6"/>
      <c r="P115" s="6"/>
      <c r="Q115" s="6"/>
      <c r="R115" s="6"/>
      <c r="S115" s="6"/>
      <c r="T115" s="6"/>
    </row>
    <row r="116" spans="1:20" x14ac:dyDescent="0.25">
      <c r="A116" s="6" t="str">
        <f>IF(E116&lt;&gt;"",BASE!$F$4,"")</f>
        <v/>
      </c>
      <c r="B116" s="6" t="str">
        <f>IF(E116&lt;&gt;"",BASE!$F$5,"")</f>
        <v/>
      </c>
      <c r="C116" s="7" t="str">
        <f t="shared" si="7"/>
        <v/>
      </c>
      <c r="D116" s="6" t="str">
        <f t="shared" si="8"/>
        <v/>
      </c>
      <c r="E116" s="6" t="str">
        <f>IF(BASE!F48&lt;&gt;"",_xlfn.IFNA(_xlfn.CONCAT(VLOOKUP(BASE!F48,[1]control_de_carga!$C:$D,2,0),",",VLOOKUP(BASE!F48,[1]control_de_carga!$A:$B,2,0)),_xlfn.CONCAT(VLOOKUP(BASE!H48,[1]control_de_carga!$C:$D,2,0),",",VLOOKUP(BASE!H48,[1]control_de_carga!$A:$B,2,0))),"")</f>
        <v/>
      </c>
      <c r="F116" s="6" t="str">
        <f>IF(BASE!F48&lt;&gt;"",IFERROR(VLOOKUP(BASE!F48,[1]control_de_carga!$C:$L,10,0),VLOOKUP(BASE!H48,[1]control_de_carga!$C:$L,10,0)),"")</f>
        <v/>
      </c>
      <c r="G116" s="6"/>
      <c r="H116" s="6"/>
      <c r="I116" s="6"/>
      <c r="J116" s="6"/>
      <c r="K116" s="6"/>
      <c r="L116" s="6"/>
      <c r="M116" s="6"/>
      <c r="N116" s="6" t="str">
        <f>IF(BASE!F48&lt;&gt;"",_xlfn.IFNA(VLOOKUP(BASE!F48,[1]control_de_carga!$A:$B,2,0),VLOOKUP(BASE!H48,[1]control_de_carga!$A:$B,2,0)),"")</f>
        <v/>
      </c>
      <c r="O116" s="6"/>
      <c r="P116" s="6"/>
      <c r="Q116" s="6"/>
      <c r="R116" s="6"/>
      <c r="S116" s="6"/>
      <c r="T116" s="6"/>
    </row>
    <row r="117" spans="1:20" x14ac:dyDescent="0.25">
      <c r="A117" s="6" t="str">
        <f>IF(E117&lt;&gt;"",BASE!$F$4,"")</f>
        <v/>
      </c>
      <c r="B117" s="6" t="str">
        <f>IF(E117&lt;&gt;"",BASE!$F$5,"")</f>
        <v/>
      </c>
      <c r="C117" s="7" t="str">
        <f t="shared" si="7"/>
        <v/>
      </c>
      <c r="D117" s="6" t="str">
        <f t="shared" si="8"/>
        <v/>
      </c>
      <c r="E117" s="6" t="str">
        <f>IF(BASE!F49&lt;&gt;"",_xlfn.IFNA(_xlfn.CONCAT(VLOOKUP(BASE!F49,[1]control_de_carga!$C:$D,2,0),",",VLOOKUP(BASE!F49,[1]control_de_carga!$A:$B,2,0)),_xlfn.CONCAT(VLOOKUP(BASE!H49,[1]control_de_carga!$C:$D,2,0),",",VLOOKUP(BASE!H49,[1]control_de_carga!$A:$B,2,0))),"")</f>
        <v/>
      </c>
      <c r="F117" s="6" t="str">
        <f>IF(BASE!F49&lt;&gt;"",IFERROR(VLOOKUP(BASE!F49,[1]control_de_carga!$C:$L,10,0),VLOOKUP(BASE!H49,[1]control_de_carga!$C:$L,10,0)),"")</f>
        <v/>
      </c>
      <c r="G117" s="6"/>
      <c r="H117" s="6"/>
      <c r="I117" s="6"/>
      <c r="J117" s="6"/>
      <c r="K117" s="6"/>
      <c r="L117" s="6"/>
      <c r="M117" s="6"/>
      <c r="N117" s="6" t="str">
        <f>IF(BASE!F49&lt;&gt;"",_xlfn.IFNA(VLOOKUP(BASE!F49,[1]control_de_carga!$A:$B,2,0),VLOOKUP(BASE!H49,[1]control_de_carga!$A:$B,2,0)),"")</f>
        <v/>
      </c>
      <c r="O117" s="6"/>
      <c r="P117" s="6"/>
      <c r="Q117" s="6"/>
      <c r="R117" s="6"/>
      <c r="S117" s="6"/>
      <c r="T117" s="6"/>
    </row>
    <row r="118" spans="1:20" x14ac:dyDescent="0.25">
      <c r="A118" s="6" t="str">
        <f>IF(E118&lt;&gt;"",BASE!$F$4,"")</f>
        <v/>
      </c>
      <c r="B118" s="6" t="str">
        <f>IF(E118&lt;&gt;"",BASE!$F$5,"")</f>
        <v/>
      </c>
      <c r="C118" s="7" t="str">
        <f t="shared" ref="C118:C144" si="9">IF(D118&lt;&gt;"","1","")</f>
        <v/>
      </c>
      <c r="D118" s="6" t="str">
        <f t="shared" ref="D118:D144" si="10">IF(E118&lt;&gt;"",IF(E118="Inicio","0",IF(E118="Fin","2","1")),"")</f>
        <v/>
      </c>
      <c r="E118" s="6" t="str">
        <f>IF(BASE!F50&lt;&gt;"",_xlfn.IFNA(_xlfn.CONCAT(VLOOKUP(BASE!F50,[1]control_de_carga!$C:$D,2,0),",",VLOOKUP(BASE!F50,[1]control_de_carga!$A:$B,2,0)),_xlfn.CONCAT(VLOOKUP(BASE!H50,[1]control_de_carga!$C:$D,2,0),",",VLOOKUP(BASE!H50,[1]control_de_carga!$A:$B,2,0))),"")</f>
        <v/>
      </c>
      <c r="F118" s="6" t="str">
        <f>IF(BASE!F50&lt;&gt;"",IFERROR(VLOOKUP(BASE!F50,[1]control_de_carga!$C:$L,10,0),VLOOKUP(BASE!H50,[1]control_de_carga!$C:$L,10,0)),"")</f>
        <v/>
      </c>
      <c r="G118" s="6"/>
      <c r="H118" s="6"/>
      <c r="I118" s="6"/>
      <c r="J118" s="6"/>
      <c r="K118" s="6"/>
      <c r="L118" s="6"/>
      <c r="M118" s="6"/>
      <c r="N118" s="6" t="str">
        <f>IF(BASE!F50&lt;&gt;"",_xlfn.IFNA(VLOOKUP(BASE!F50,[1]control_de_carga!$A:$B,2,0),VLOOKUP(BASE!H50,[1]control_de_carga!$A:$B,2,0)),"")</f>
        <v/>
      </c>
      <c r="O118" s="6"/>
      <c r="P118" s="6"/>
      <c r="Q118" s="6"/>
      <c r="R118" s="6"/>
      <c r="S118" s="6"/>
      <c r="T118" s="6"/>
    </row>
    <row r="119" spans="1:20" x14ac:dyDescent="0.25">
      <c r="A119" s="6" t="str">
        <f>IF(E119&lt;&gt;"",BASE!$F$4,"")</f>
        <v/>
      </c>
      <c r="B119" s="6" t="str">
        <f>IF(E119&lt;&gt;"",BASE!$F$5,"")</f>
        <v/>
      </c>
      <c r="C119" s="7" t="str">
        <f t="shared" si="9"/>
        <v/>
      </c>
      <c r="D119" s="6" t="str">
        <f t="shared" si="10"/>
        <v/>
      </c>
      <c r="E119" s="6" t="str">
        <f>IF(BASE!F51&lt;&gt;"",_xlfn.IFNA(_xlfn.CONCAT(VLOOKUP(BASE!F51,[1]control_de_carga!$C:$D,2,0),",",VLOOKUP(BASE!F51,[1]control_de_carga!$A:$B,2,0)),_xlfn.CONCAT(VLOOKUP(BASE!H51,[1]control_de_carga!$C:$D,2,0),",",VLOOKUP(BASE!H51,[1]control_de_carga!$A:$B,2,0))),"")</f>
        <v/>
      </c>
      <c r="F119" s="6" t="str">
        <f>IF(BASE!F51&lt;&gt;"",IFERROR(VLOOKUP(BASE!F51,[1]control_de_carga!$C:$L,10,0),VLOOKUP(BASE!H51,[1]control_de_carga!$C:$L,10,0)),"")</f>
        <v/>
      </c>
      <c r="G119" s="6"/>
      <c r="H119" s="6"/>
      <c r="I119" s="6"/>
      <c r="J119" s="6"/>
      <c r="K119" s="6"/>
      <c r="L119" s="6"/>
      <c r="M119" s="6"/>
      <c r="N119" s="6" t="str">
        <f>IF(BASE!F51&lt;&gt;"",_xlfn.IFNA(VLOOKUP(BASE!F51,[1]control_de_carga!$A:$B,2,0),VLOOKUP(BASE!H51,[1]control_de_carga!$A:$B,2,0)),"")</f>
        <v/>
      </c>
      <c r="O119" s="6"/>
      <c r="P119" s="6"/>
      <c r="Q119" s="6"/>
      <c r="R119" s="6"/>
      <c r="S119" s="6"/>
      <c r="T119" s="6"/>
    </row>
    <row r="120" spans="1:20" x14ac:dyDescent="0.25">
      <c r="A120" s="6" t="str">
        <f>IF(E120&lt;&gt;"",BASE!$F$4,"")</f>
        <v/>
      </c>
      <c r="B120" s="6" t="str">
        <f>IF(E120&lt;&gt;"",BASE!$F$5,"")</f>
        <v/>
      </c>
      <c r="C120" s="7" t="str">
        <f t="shared" si="9"/>
        <v/>
      </c>
      <c r="D120" s="6" t="str">
        <f t="shared" si="10"/>
        <v/>
      </c>
      <c r="E120" s="6" t="str">
        <f>IF(BASE!F52&lt;&gt;"",_xlfn.IFNA(_xlfn.CONCAT(VLOOKUP(BASE!F52,[1]control_de_carga!$C:$D,2,0),",",VLOOKUP(BASE!F52,[1]control_de_carga!$A:$B,2,0)),_xlfn.CONCAT(VLOOKUP(BASE!H52,[1]control_de_carga!$C:$D,2,0),",",VLOOKUP(BASE!H52,[1]control_de_carga!$A:$B,2,0))),"")</f>
        <v/>
      </c>
      <c r="F120" s="6" t="str">
        <f>IF(BASE!F52&lt;&gt;"",IFERROR(VLOOKUP(BASE!F52,[1]control_de_carga!$C:$L,10,0),VLOOKUP(BASE!H52,[1]control_de_carga!$C:$L,10,0)),"")</f>
        <v/>
      </c>
      <c r="G120" s="6"/>
      <c r="H120" s="6"/>
      <c r="I120" s="6"/>
      <c r="J120" s="6"/>
      <c r="K120" s="6"/>
      <c r="L120" s="6"/>
      <c r="M120" s="6"/>
      <c r="N120" s="6" t="str">
        <f>IF(BASE!F52&lt;&gt;"",_xlfn.IFNA(VLOOKUP(BASE!F52,[1]control_de_carga!$A:$B,2,0),VLOOKUP(BASE!H52,[1]control_de_carga!$A:$B,2,0)),"")</f>
        <v/>
      </c>
      <c r="O120" s="6"/>
      <c r="P120" s="6"/>
      <c r="Q120" s="6"/>
      <c r="R120" s="6"/>
      <c r="S120" s="6"/>
      <c r="T120" s="6"/>
    </row>
    <row r="121" spans="1:20" x14ac:dyDescent="0.25">
      <c r="A121" s="6" t="str">
        <f>IF(E121&lt;&gt;"",BASE!$F$4,"")</f>
        <v/>
      </c>
      <c r="B121" s="6" t="str">
        <f>IF(E121&lt;&gt;"",BASE!$F$5,"")</f>
        <v/>
      </c>
      <c r="C121" s="7" t="str">
        <f t="shared" si="9"/>
        <v/>
      </c>
      <c r="D121" s="6" t="str">
        <f t="shared" si="10"/>
        <v/>
      </c>
      <c r="E121" s="6" t="str">
        <f>IF(BASE!F53&lt;&gt;"",_xlfn.IFNA(_xlfn.CONCAT(VLOOKUP(BASE!F53,[1]control_de_carga!$C:$D,2,0),",",VLOOKUP(BASE!F53,[1]control_de_carga!$A:$B,2,0)),_xlfn.CONCAT(VLOOKUP(BASE!H53,[1]control_de_carga!$C:$D,2,0),",",VLOOKUP(BASE!H53,[1]control_de_carga!$A:$B,2,0))),"")</f>
        <v/>
      </c>
      <c r="F121" s="6" t="str">
        <f>IF(BASE!F53&lt;&gt;"",IFERROR(VLOOKUP(BASE!F53,[1]control_de_carga!$C:$L,10,0),VLOOKUP(BASE!H53,[1]control_de_carga!$C:$L,10,0)),"")</f>
        <v/>
      </c>
      <c r="G121" s="6"/>
      <c r="H121" s="6"/>
      <c r="I121" s="6"/>
      <c r="J121" s="6"/>
      <c r="K121" s="6"/>
      <c r="L121" s="6"/>
      <c r="M121" s="6"/>
      <c r="N121" s="6" t="str">
        <f>IF(BASE!F53&lt;&gt;"",_xlfn.IFNA(VLOOKUP(BASE!F53,[1]control_de_carga!$A:$B,2,0),VLOOKUP(BASE!H53,[1]control_de_carga!$A:$B,2,0)),"")</f>
        <v/>
      </c>
      <c r="O121" s="6"/>
      <c r="P121" s="6"/>
      <c r="Q121" s="6"/>
      <c r="R121" s="6"/>
      <c r="S121" s="6"/>
      <c r="T121" s="6"/>
    </row>
    <row r="122" spans="1:20" x14ac:dyDescent="0.25">
      <c r="A122" s="6" t="str">
        <f>IF(E122&lt;&gt;"",BASE!$F$4,"")</f>
        <v/>
      </c>
      <c r="B122" s="6" t="str">
        <f>IF(E122&lt;&gt;"",BASE!$F$5,"")</f>
        <v/>
      </c>
      <c r="C122" s="7" t="str">
        <f t="shared" si="9"/>
        <v/>
      </c>
      <c r="D122" s="6" t="str">
        <f t="shared" si="10"/>
        <v/>
      </c>
      <c r="E122" s="6" t="str">
        <f>IF(BASE!F54&lt;&gt;"",_xlfn.IFNA(_xlfn.CONCAT(VLOOKUP(BASE!F54,[1]control_de_carga!$C:$D,2,0),",",VLOOKUP(BASE!F54,[1]control_de_carga!$A:$B,2,0)),_xlfn.CONCAT(VLOOKUP(BASE!H54,[1]control_de_carga!$C:$D,2,0),",",VLOOKUP(BASE!H54,[1]control_de_carga!$A:$B,2,0))),"")</f>
        <v/>
      </c>
      <c r="F122" s="6" t="str">
        <f>IF(BASE!F54&lt;&gt;"",IFERROR(VLOOKUP(BASE!F54,[1]control_de_carga!$C:$L,10,0),VLOOKUP(BASE!H54,[1]control_de_carga!$C:$L,10,0)),"")</f>
        <v/>
      </c>
      <c r="G122" s="6"/>
      <c r="H122" s="6"/>
      <c r="I122" s="6"/>
      <c r="J122" s="6"/>
      <c r="K122" s="6"/>
      <c r="L122" s="6"/>
      <c r="M122" s="6"/>
      <c r="N122" s="6" t="str">
        <f>IF(BASE!F54&lt;&gt;"",_xlfn.IFNA(VLOOKUP(BASE!F54,[1]control_de_carga!$A:$B,2,0),VLOOKUP(BASE!H54,[1]control_de_carga!$A:$B,2,0)),"")</f>
        <v/>
      </c>
      <c r="O122" s="6"/>
      <c r="P122" s="6"/>
      <c r="Q122" s="6"/>
      <c r="R122" s="6"/>
      <c r="S122" s="6"/>
      <c r="T122" s="6"/>
    </row>
    <row r="123" spans="1:20" x14ac:dyDescent="0.25">
      <c r="A123" s="6" t="str">
        <f>IF(E123&lt;&gt;"",BASE!$F$4,"")</f>
        <v/>
      </c>
      <c r="B123" s="6" t="str">
        <f>IF(E123&lt;&gt;"",BASE!$F$5,"")</f>
        <v/>
      </c>
      <c r="C123" s="7" t="str">
        <f t="shared" si="9"/>
        <v/>
      </c>
      <c r="D123" s="6" t="str">
        <f t="shared" si="10"/>
        <v/>
      </c>
      <c r="E123" s="6" t="str">
        <f>IF(BASE!F55&lt;&gt;"",_xlfn.IFNA(_xlfn.CONCAT(VLOOKUP(BASE!F55,[1]control_de_carga!$C:$D,2,0),",",VLOOKUP(BASE!F55,[1]control_de_carga!$A:$B,2,0)),_xlfn.CONCAT(VLOOKUP(BASE!H55,[1]control_de_carga!$C:$D,2,0),",",VLOOKUP(BASE!H55,[1]control_de_carga!$A:$B,2,0))),"")</f>
        <v/>
      </c>
      <c r="F123" s="6" t="str">
        <f>IF(BASE!F55&lt;&gt;"",IFERROR(VLOOKUP(BASE!F55,[1]control_de_carga!$C:$L,10,0),VLOOKUP(BASE!H55,[1]control_de_carga!$C:$L,10,0)),"")</f>
        <v/>
      </c>
      <c r="G123" s="6"/>
      <c r="H123" s="6"/>
      <c r="I123" s="6"/>
      <c r="J123" s="6"/>
      <c r="K123" s="6"/>
      <c r="L123" s="6"/>
      <c r="M123" s="6"/>
      <c r="N123" s="6" t="str">
        <f>IF(BASE!F55&lt;&gt;"",_xlfn.IFNA(VLOOKUP(BASE!F55,[1]control_de_carga!$A:$B,2,0),VLOOKUP(BASE!H55,[1]control_de_carga!$A:$B,2,0)),"")</f>
        <v/>
      </c>
      <c r="O123" s="6"/>
      <c r="P123" s="6"/>
      <c r="Q123" s="6"/>
      <c r="R123" s="6"/>
      <c r="S123" s="6"/>
      <c r="T123" s="6"/>
    </row>
    <row r="124" spans="1:20" x14ac:dyDescent="0.25">
      <c r="A124" s="6" t="str">
        <f>IF(E124&lt;&gt;"",BASE!$F$4,"")</f>
        <v/>
      </c>
      <c r="B124" s="6" t="str">
        <f>IF(E124&lt;&gt;"",BASE!$F$5,"")</f>
        <v/>
      </c>
      <c r="C124" s="7" t="str">
        <f t="shared" si="9"/>
        <v/>
      </c>
      <c r="D124" s="6" t="str">
        <f t="shared" si="10"/>
        <v/>
      </c>
      <c r="E124" s="6" t="str">
        <f>IF(BASE!F56&lt;&gt;"",_xlfn.IFNA(_xlfn.CONCAT(VLOOKUP(BASE!F56,[1]control_de_carga!$C:$D,2,0),",",VLOOKUP(BASE!F56,[1]control_de_carga!$A:$B,2,0)),_xlfn.CONCAT(VLOOKUP(BASE!H56,[1]control_de_carga!$C:$D,2,0),",",VLOOKUP(BASE!H56,[1]control_de_carga!$A:$B,2,0))),"")</f>
        <v/>
      </c>
      <c r="F124" s="6" t="str">
        <f>IF(BASE!F56&lt;&gt;"",IFERROR(VLOOKUP(BASE!F56,[1]control_de_carga!$C:$L,10,0),VLOOKUP(BASE!H56,[1]control_de_carga!$C:$L,10,0)),"")</f>
        <v/>
      </c>
      <c r="G124" s="6"/>
      <c r="H124" s="6"/>
      <c r="I124" s="6"/>
      <c r="J124" s="6"/>
      <c r="K124" s="6"/>
      <c r="L124" s="6"/>
      <c r="M124" s="6"/>
      <c r="N124" s="6" t="str">
        <f>IF(BASE!F56&lt;&gt;"",_xlfn.IFNA(VLOOKUP(BASE!F56,[1]control_de_carga!$A:$B,2,0),VLOOKUP(BASE!H56,[1]control_de_carga!$A:$B,2,0)),"")</f>
        <v/>
      </c>
      <c r="O124" s="6"/>
      <c r="P124" s="6"/>
      <c r="Q124" s="6"/>
      <c r="R124" s="6"/>
      <c r="S124" s="6"/>
      <c r="T124" s="6"/>
    </row>
    <row r="125" spans="1:20" x14ac:dyDescent="0.25">
      <c r="A125" s="6" t="str">
        <f>IF(E125&lt;&gt;"",BASE!$F$4,"")</f>
        <v/>
      </c>
      <c r="B125" s="6" t="str">
        <f>IF(E125&lt;&gt;"",BASE!$F$5,"")</f>
        <v/>
      </c>
      <c r="C125" s="7" t="str">
        <f t="shared" si="9"/>
        <v/>
      </c>
      <c r="D125" s="6" t="str">
        <f t="shared" si="10"/>
        <v/>
      </c>
      <c r="E125" s="6" t="str">
        <f>IF(BASE!F57&lt;&gt;"",_xlfn.IFNA(_xlfn.CONCAT(VLOOKUP(BASE!F57,[1]control_de_carga!$C:$D,2,0),",",VLOOKUP(BASE!F57,[1]control_de_carga!$A:$B,2,0)),_xlfn.CONCAT(VLOOKUP(BASE!H57,[1]control_de_carga!$C:$D,2,0),",",VLOOKUP(BASE!H57,[1]control_de_carga!$A:$B,2,0))),"")</f>
        <v/>
      </c>
      <c r="F125" s="6" t="str">
        <f>IF(BASE!F57&lt;&gt;"",IFERROR(VLOOKUP(BASE!F57,[1]control_de_carga!$C:$L,10,0),VLOOKUP(BASE!H57,[1]control_de_carga!$C:$L,10,0)),"")</f>
        <v/>
      </c>
      <c r="G125" s="6"/>
      <c r="H125" s="6"/>
      <c r="I125" s="6"/>
      <c r="J125" s="6"/>
      <c r="K125" s="6"/>
      <c r="L125" s="6"/>
      <c r="M125" s="6"/>
      <c r="N125" s="6" t="str">
        <f>IF(BASE!F57&lt;&gt;"",_xlfn.IFNA(VLOOKUP(BASE!F57,[1]control_de_carga!$A:$B,2,0),VLOOKUP(BASE!H57,[1]control_de_carga!$A:$B,2,0)),"")</f>
        <v/>
      </c>
      <c r="O125" s="6"/>
      <c r="P125" s="6"/>
      <c r="Q125" s="6"/>
      <c r="R125" s="6"/>
      <c r="S125" s="6"/>
      <c r="T125" s="6"/>
    </row>
    <row r="126" spans="1:20" x14ac:dyDescent="0.25">
      <c r="A126" s="6" t="str">
        <f>IF(E126&lt;&gt;"",BASE!$F$4,"")</f>
        <v/>
      </c>
      <c r="B126" s="6" t="str">
        <f>IF(E126&lt;&gt;"",BASE!$F$5,"")</f>
        <v/>
      </c>
      <c r="C126" s="7" t="str">
        <f t="shared" si="9"/>
        <v/>
      </c>
      <c r="D126" s="6" t="str">
        <f t="shared" si="10"/>
        <v/>
      </c>
      <c r="E126" s="6" t="str">
        <f>IF(BASE!F58&lt;&gt;"",_xlfn.IFNA(_xlfn.CONCAT(VLOOKUP(BASE!F58,[1]control_de_carga!$C:$D,2,0),",",VLOOKUP(BASE!F58,[1]control_de_carga!$A:$B,2,0)),_xlfn.CONCAT(VLOOKUP(BASE!H58,[1]control_de_carga!$C:$D,2,0),",",VLOOKUP(BASE!H58,[1]control_de_carga!$A:$B,2,0))),"")</f>
        <v/>
      </c>
      <c r="F126" s="6" t="str">
        <f>IF(BASE!F58&lt;&gt;"",IFERROR(VLOOKUP(BASE!F58,[1]control_de_carga!$C:$L,10,0),VLOOKUP(BASE!H58,[1]control_de_carga!$C:$L,10,0)),"")</f>
        <v/>
      </c>
      <c r="G126" s="6"/>
      <c r="H126" s="6"/>
      <c r="I126" s="6"/>
      <c r="J126" s="6"/>
      <c r="K126" s="6"/>
      <c r="L126" s="6"/>
      <c r="M126" s="6"/>
      <c r="N126" s="6" t="str">
        <f>IF(BASE!F58&lt;&gt;"",_xlfn.IFNA(VLOOKUP(BASE!F58,[1]control_de_carga!$A:$B,2,0),VLOOKUP(BASE!H58,[1]control_de_carga!$A:$B,2,0)),"")</f>
        <v/>
      </c>
      <c r="O126" s="6"/>
      <c r="P126" s="6"/>
      <c r="Q126" s="6"/>
      <c r="R126" s="6"/>
      <c r="S126" s="6"/>
      <c r="T126" s="6"/>
    </row>
    <row r="127" spans="1:20" x14ac:dyDescent="0.25">
      <c r="A127" s="6" t="str">
        <f>IF(E127&lt;&gt;"",BASE!$F$4,"")</f>
        <v/>
      </c>
      <c r="B127" s="6" t="str">
        <f>IF(E127&lt;&gt;"",BASE!$F$5,"")</f>
        <v/>
      </c>
      <c r="C127" s="7" t="str">
        <f t="shared" si="9"/>
        <v/>
      </c>
      <c r="D127" s="6" t="str">
        <f t="shared" si="10"/>
        <v/>
      </c>
      <c r="E127" s="6" t="str">
        <f>IF(BASE!F59&lt;&gt;"",_xlfn.IFNA(_xlfn.CONCAT(VLOOKUP(BASE!F59,[1]control_de_carga!$C:$D,2,0),",",VLOOKUP(BASE!F59,[1]control_de_carga!$A:$B,2,0)),_xlfn.CONCAT(VLOOKUP(BASE!H59,[1]control_de_carga!$C:$D,2,0),",",VLOOKUP(BASE!H59,[1]control_de_carga!$A:$B,2,0))),"")</f>
        <v/>
      </c>
      <c r="F127" s="6" t="str">
        <f>IF(BASE!F59&lt;&gt;"",IFERROR(VLOOKUP(BASE!F59,[1]control_de_carga!$C:$L,10,0),VLOOKUP(BASE!H59,[1]control_de_carga!$C:$L,10,0)),"")</f>
        <v/>
      </c>
      <c r="G127" s="6"/>
      <c r="H127" s="6"/>
      <c r="I127" s="6"/>
      <c r="J127" s="6"/>
      <c r="K127" s="6"/>
      <c r="L127" s="6"/>
      <c r="M127" s="6"/>
      <c r="N127" s="6" t="str">
        <f>IF(BASE!F59&lt;&gt;"",_xlfn.IFNA(VLOOKUP(BASE!F59,[1]control_de_carga!$A:$B,2,0),VLOOKUP(BASE!H59,[1]control_de_carga!$A:$B,2,0)),"")</f>
        <v/>
      </c>
      <c r="O127" s="6"/>
      <c r="P127" s="6"/>
      <c r="Q127" s="6"/>
      <c r="R127" s="6"/>
      <c r="S127" s="6"/>
      <c r="T127" s="6"/>
    </row>
    <row r="128" spans="1:20" x14ac:dyDescent="0.25">
      <c r="A128" s="6" t="str">
        <f>IF(E128&lt;&gt;"",BASE!$F$4,"")</f>
        <v/>
      </c>
      <c r="B128" s="6" t="str">
        <f>IF(E128&lt;&gt;"",BASE!$F$5,"")</f>
        <v/>
      </c>
      <c r="C128" s="7" t="str">
        <f t="shared" si="9"/>
        <v/>
      </c>
      <c r="D128" s="6" t="str">
        <f t="shared" si="10"/>
        <v/>
      </c>
      <c r="E128" s="6" t="str">
        <f>IF(BASE!F60&lt;&gt;"",_xlfn.IFNA(_xlfn.CONCAT(VLOOKUP(BASE!F60,[1]control_de_carga!$C:$D,2,0),",",VLOOKUP(BASE!F60,[1]control_de_carga!$A:$B,2,0)),_xlfn.CONCAT(VLOOKUP(BASE!H60,[1]control_de_carga!$C:$D,2,0),",",VLOOKUP(BASE!H60,[1]control_de_carga!$A:$B,2,0))),"")</f>
        <v/>
      </c>
      <c r="F128" s="6" t="str">
        <f>IF(BASE!F60&lt;&gt;"",IFERROR(VLOOKUP(BASE!F60,[1]control_de_carga!$C:$L,10,0),VLOOKUP(BASE!H60,[1]control_de_carga!$C:$L,10,0)),"")</f>
        <v/>
      </c>
      <c r="G128" s="6"/>
      <c r="H128" s="6"/>
      <c r="I128" s="6"/>
      <c r="J128" s="6"/>
      <c r="K128" s="6"/>
      <c r="L128" s="6"/>
      <c r="M128" s="6"/>
      <c r="N128" s="6" t="str">
        <f>IF(BASE!F60&lt;&gt;"",_xlfn.IFNA(VLOOKUP(BASE!F60,[1]control_de_carga!$A:$B,2,0),VLOOKUP(BASE!H60,[1]control_de_carga!$A:$B,2,0)),"")</f>
        <v/>
      </c>
      <c r="O128" s="6"/>
      <c r="P128" s="6"/>
      <c r="Q128" s="6"/>
      <c r="R128" s="6"/>
      <c r="S128" s="6"/>
      <c r="T128" s="6"/>
    </row>
    <row r="129" spans="1:20" x14ac:dyDescent="0.25">
      <c r="A129" s="6" t="str">
        <f>IF(E129&lt;&gt;"",BASE!$F$4,"")</f>
        <v/>
      </c>
      <c r="B129" s="6" t="str">
        <f>IF(E129&lt;&gt;"",BASE!$F$5,"")</f>
        <v/>
      </c>
      <c r="C129" s="7" t="str">
        <f t="shared" si="9"/>
        <v/>
      </c>
      <c r="D129" s="6" t="str">
        <f t="shared" si="10"/>
        <v/>
      </c>
      <c r="E129" s="6" t="str">
        <f>IF(BASE!F61&lt;&gt;"",_xlfn.IFNA(_xlfn.CONCAT(VLOOKUP(BASE!F61,[1]control_de_carga!$C:$D,2,0),",",VLOOKUP(BASE!F61,[1]control_de_carga!$A:$B,2,0)),_xlfn.CONCAT(VLOOKUP(BASE!H61,[1]control_de_carga!$C:$D,2,0),",",VLOOKUP(BASE!H61,[1]control_de_carga!$A:$B,2,0))),"")</f>
        <v/>
      </c>
      <c r="F129" s="6" t="str">
        <f>IF(BASE!F61&lt;&gt;"",IFERROR(VLOOKUP(BASE!F61,[1]control_de_carga!$C:$L,10,0),VLOOKUP(BASE!H61,[1]control_de_carga!$C:$L,10,0)),"")</f>
        <v/>
      </c>
      <c r="G129" s="6"/>
      <c r="H129" s="6"/>
      <c r="I129" s="6"/>
      <c r="J129" s="6"/>
      <c r="K129" s="6"/>
      <c r="L129" s="6"/>
      <c r="M129" s="6"/>
      <c r="N129" s="6" t="str">
        <f>IF(BASE!F61&lt;&gt;"",_xlfn.IFNA(VLOOKUP(BASE!F61,[1]control_de_carga!$A:$B,2,0),VLOOKUP(BASE!H61,[1]control_de_carga!$A:$B,2,0)),"")</f>
        <v/>
      </c>
      <c r="O129" s="6"/>
      <c r="P129" s="6"/>
      <c r="Q129" s="6"/>
      <c r="R129" s="6"/>
      <c r="S129" s="6"/>
      <c r="T129" s="6"/>
    </row>
    <row r="130" spans="1:20" x14ac:dyDescent="0.25">
      <c r="A130" s="6" t="str">
        <f>IF(E130&lt;&gt;"",BASE!$F$4,"")</f>
        <v/>
      </c>
      <c r="B130" s="6" t="str">
        <f>IF(E130&lt;&gt;"",BASE!$F$5,"")</f>
        <v/>
      </c>
      <c r="C130" s="7" t="str">
        <f t="shared" si="9"/>
        <v/>
      </c>
      <c r="D130" s="6" t="str">
        <f t="shared" si="10"/>
        <v/>
      </c>
      <c r="E130" s="6" t="str">
        <f>IF(BASE!F62&lt;&gt;"",_xlfn.IFNA(_xlfn.CONCAT(VLOOKUP(BASE!F62,[1]control_de_carga!$C:$D,2,0),",",VLOOKUP(BASE!F62,[1]control_de_carga!$A:$B,2,0)),_xlfn.CONCAT(VLOOKUP(BASE!H62,[1]control_de_carga!$C:$D,2,0),",",VLOOKUP(BASE!H62,[1]control_de_carga!$A:$B,2,0))),"")</f>
        <v/>
      </c>
      <c r="F130" s="6" t="str">
        <f>IF(BASE!F62&lt;&gt;"",IFERROR(VLOOKUP(BASE!F62,[1]control_de_carga!$C:$L,10,0),VLOOKUP(BASE!H62,[1]control_de_carga!$C:$L,10,0)),"")</f>
        <v/>
      </c>
      <c r="G130" s="6"/>
      <c r="H130" s="6"/>
      <c r="I130" s="6"/>
      <c r="J130" s="6"/>
      <c r="K130" s="6"/>
      <c r="L130" s="6"/>
      <c r="M130" s="6"/>
      <c r="N130" s="6" t="str">
        <f>IF(BASE!F62&lt;&gt;"",_xlfn.IFNA(VLOOKUP(BASE!F62,[1]control_de_carga!$A:$B,2,0),VLOOKUP(BASE!H62,[1]control_de_carga!$A:$B,2,0)),"")</f>
        <v/>
      </c>
      <c r="O130" s="6"/>
      <c r="P130" s="6"/>
      <c r="Q130" s="6"/>
      <c r="R130" s="6"/>
      <c r="S130" s="6"/>
      <c r="T130" s="6"/>
    </row>
    <row r="131" spans="1:20" x14ac:dyDescent="0.25">
      <c r="A131" s="6" t="str">
        <f>IF(E131&lt;&gt;"",BASE!$F$4,"")</f>
        <v/>
      </c>
      <c r="B131" s="6" t="str">
        <f>IF(E131&lt;&gt;"",BASE!$F$5,"")</f>
        <v/>
      </c>
      <c r="C131" s="7" t="str">
        <f t="shared" si="9"/>
        <v/>
      </c>
      <c r="D131" s="6" t="str">
        <f t="shared" si="10"/>
        <v/>
      </c>
      <c r="E131" s="6" t="str">
        <f>IF(BASE!F63&lt;&gt;"",_xlfn.IFNA(_xlfn.CONCAT(VLOOKUP(BASE!F63,[1]control_de_carga!$C:$D,2,0),",",VLOOKUP(BASE!F63,[1]control_de_carga!$A:$B,2,0)),_xlfn.CONCAT(VLOOKUP(BASE!H63,[1]control_de_carga!$C:$D,2,0),",",VLOOKUP(BASE!H63,[1]control_de_carga!$A:$B,2,0))),"")</f>
        <v/>
      </c>
      <c r="F131" s="6" t="str">
        <f>IF(BASE!F63&lt;&gt;"",IFERROR(VLOOKUP(BASE!F63,[1]control_de_carga!$C:$L,10,0),VLOOKUP(BASE!H63,[1]control_de_carga!$C:$L,10,0)),"")</f>
        <v/>
      </c>
      <c r="G131" s="6"/>
      <c r="H131" s="6"/>
      <c r="I131" s="6"/>
      <c r="J131" s="6"/>
      <c r="K131" s="6"/>
      <c r="L131" s="6"/>
      <c r="M131" s="6"/>
      <c r="N131" s="6" t="str">
        <f>IF(BASE!F63&lt;&gt;"",_xlfn.IFNA(VLOOKUP(BASE!F63,[1]control_de_carga!$A:$B,2,0),VLOOKUP(BASE!H63,[1]control_de_carga!$A:$B,2,0)),"")</f>
        <v/>
      </c>
      <c r="O131" s="6"/>
      <c r="P131" s="6"/>
      <c r="Q131" s="6"/>
      <c r="R131" s="6"/>
      <c r="S131" s="6"/>
      <c r="T131" s="6"/>
    </row>
    <row r="132" spans="1:20" x14ac:dyDescent="0.25">
      <c r="A132" s="6" t="str">
        <f>IF(E132&lt;&gt;"",BASE!$F$4,"")</f>
        <v/>
      </c>
      <c r="B132" s="6" t="str">
        <f>IF(E132&lt;&gt;"",BASE!$F$5,"")</f>
        <v/>
      </c>
      <c r="C132" s="7" t="str">
        <f t="shared" si="9"/>
        <v/>
      </c>
      <c r="D132" s="6" t="str">
        <f t="shared" si="10"/>
        <v/>
      </c>
      <c r="E132" s="6" t="str">
        <f>IF(BASE!F64&lt;&gt;"",_xlfn.IFNA(_xlfn.CONCAT(VLOOKUP(BASE!F64,[1]control_de_carga!$C:$D,2,0),",",VLOOKUP(BASE!F64,[1]control_de_carga!$A:$B,2,0)),_xlfn.CONCAT(VLOOKUP(BASE!H64,[1]control_de_carga!$C:$D,2,0),",",VLOOKUP(BASE!H64,[1]control_de_carga!$A:$B,2,0))),"")</f>
        <v/>
      </c>
      <c r="F132" s="6" t="str">
        <f>IF(BASE!F64&lt;&gt;"",IFERROR(VLOOKUP(BASE!F64,[1]control_de_carga!$C:$L,10,0),VLOOKUP(BASE!H64,[1]control_de_carga!$C:$L,10,0)),"")</f>
        <v/>
      </c>
      <c r="G132" s="6"/>
      <c r="H132" s="6"/>
      <c r="I132" s="6"/>
      <c r="J132" s="6"/>
      <c r="K132" s="6"/>
      <c r="L132" s="6"/>
      <c r="M132" s="6"/>
      <c r="N132" s="6" t="str">
        <f>IF(BASE!F64&lt;&gt;"",_xlfn.IFNA(VLOOKUP(BASE!F64,[1]control_de_carga!$A:$B,2,0),VLOOKUP(BASE!H64,[1]control_de_carga!$A:$B,2,0)),"")</f>
        <v/>
      </c>
      <c r="O132" s="6"/>
      <c r="P132" s="6"/>
      <c r="Q132" s="6"/>
      <c r="R132" s="6"/>
      <c r="S132" s="6"/>
      <c r="T132" s="6"/>
    </row>
    <row r="133" spans="1:20" x14ac:dyDescent="0.25">
      <c r="A133" s="6" t="str">
        <f>IF(E133&lt;&gt;"",BASE!$F$4,"")</f>
        <v/>
      </c>
      <c r="B133" s="6" t="str">
        <f>IF(E133&lt;&gt;"",BASE!$F$5,"")</f>
        <v/>
      </c>
      <c r="C133" s="7" t="str">
        <f t="shared" si="9"/>
        <v/>
      </c>
      <c r="D133" s="6" t="str">
        <f t="shared" si="10"/>
        <v/>
      </c>
      <c r="E133" s="6" t="str">
        <f>IF(BASE!F65&lt;&gt;"",_xlfn.IFNA(_xlfn.CONCAT(VLOOKUP(BASE!F65,[1]control_de_carga!$C:$D,2,0),",",VLOOKUP(BASE!F65,[1]control_de_carga!$A:$B,2,0)),_xlfn.CONCAT(VLOOKUP(BASE!H65,[1]control_de_carga!$C:$D,2,0),",",VLOOKUP(BASE!H65,[1]control_de_carga!$A:$B,2,0))),"")</f>
        <v/>
      </c>
      <c r="F133" s="6" t="str">
        <f>IF(BASE!F65&lt;&gt;"",IFERROR(VLOOKUP(BASE!F65,[1]control_de_carga!$C:$L,10,0),VLOOKUP(BASE!H65,[1]control_de_carga!$C:$L,10,0)),"")</f>
        <v/>
      </c>
      <c r="G133" s="6"/>
      <c r="H133" s="6"/>
      <c r="I133" s="6"/>
      <c r="J133" s="6"/>
      <c r="K133" s="6"/>
      <c r="L133" s="6"/>
      <c r="M133" s="6"/>
      <c r="N133" s="6" t="str">
        <f>IF(BASE!F65&lt;&gt;"",_xlfn.IFNA(VLOOKUP(BASE!F65,[1]control_de_carga!$A:$B,2,0),VLOOKUP(BASE!H65,[1]control_de_carga!$A:$B,2,0)),"")</f>
        <v/>
      </c>
      <c r="O133" s="6"/>
      <c r="P133" s="6"/>
      <c r="Q133" s="6"/>
      <c r="R133" s="6"/>
      <c r="S133" s="6"/>
      <c r="T133" s="6"/>
    </row>
    <row r="134" spans="1:20" x14ac:dyDescent="0.25">
      <c r="A134" s="6" t="str">
        <f>IF(E134&lt;&gt;"",BASE!$F$4,"")</f>
        <v/>
      </c>
      <c r="B134" s="6" t="str">
        <f>IF(E134&lt;&gt;"",BASE!$F$5,"")</f>
        <v/>
      </c>
      <c r="C134" s="7" t="str">
        <f t="shared" si="9"/>
        <v/>
      </c>
      <c r="D134" s="6" t="str">
        <f t="shared" si="10"/>
        <v/>
      </c>
      <c r="E134" s="6" t="str">
        <f>IF(BASE!F66&lt;&gt;"",_xlfn.IFNA(_xlfn.CONCAT(VLOOKUP(BASE!F66,[1]control_de_carga!$C:$D,2,0),",",VLOOKUP(BASE!F66,[1]control_de_carga!$A:$B,2,0)),_xlfn.CONCAT(VLOOKUP(BASE!H66,[1]control_de_carga!$C:$D,2,0),",",VLOOKUP(BASE!H66,[1]control_de_carga!$A:$B,2,0))),"")</f>
        <v/>
      </c>
      <c r="F134" s="6" t="str">
        <f>IF(BASE!F66&lt;&gt;"",IFERROR(VLOOKUP(BASE!F66,[1]control_de_carga!$C:$L,10,0),VLOOKUP(BASE!H66,[1]control_de_carga!$C:$L,10,0)),"")</f>
        <v/>
      </c>
      <c r="G134" s="6"/>
      <c r="H134" s="6"/>
      <c r="I134" s="6"/>
      <c r="J134" s="6"/>
      <c r="K134" s="6"/>
      <c r="L134" s="6"/>
      <c r="M134" s="6"/>
      <c r="N134" s="6" t="str">
        <f>IF(BASE!F66&lt;&gt;"",_xlfn.IFNA(VLOOKUP(BASE!F66,[1]control_de_carga!$A:$B,2,0),VLOOKUP(BASE!H66,[1]control_de_carga!$A:$B,2,0)),"")</f>
        <v/>
      </c>
      <c r="O134" s="6"/>
      <c r="P134" s="6"/>
      <c r="Q134" s="6"/>
      <c r="R134" s="6"/>
      <c r="S134" s="6"/>
      <c r="T134" s="6"/>
    </row>
    <row r="135" spans="1:20" x14ac:dyDescent="0.25">
      <c r="A135" s="6" t="str">
        <f>IF(E135&lt;&gt;"",BASE!$F$4,"")</f>
        <v/>
      </c>
      <c r="B135" s="6" t="str">
        <f>IF(E135&lt;&gt;"",BASE!$F$5,"")</f>
        <v/>
      </c>
      <c r="C135" s="7" t="str">
        <f t="shared" si="9"/>
        <v/>
      </c>
      <c r="D135" s="6" t="str">
        <f t="shared" si="10"/>
        <v/>
      </c>
      <c r="E135" s="6" t="str">
        <f>IF(BASE!F67&lt;&gt;"",_xlfn.IFNA(_xlfn.CONCAT(VLOOKUP(BASE!F67,[1]control_de_carga!$C:$D,2,0),",",VLOOKUP(BASE!F67,[1]control_de_carga!$A:$B,2,0)),_xlfn.CONCAT(VLOOKUP(BASE!H67,[1]control_de_carga!$C:$D,2,0),",",VLOOKUP(BASE!H67,[1]control_de_carga!$A:$B,2,0))),"")</f>
        <v/>
      </c>
      <c r="F135" s="6" t="str">
        <f>IF(BASE!F67&lt;&gt;"",IFERROR(VLOOKUP(BASE!F67,[1]control_de_carga!$C:$L,10,0),VLOOKUP(BASE!H67,[1]control_de_carga!$C:$L,10,0)),"")</f>
        <v/>
      </c>
      <c r="G135" s="6"/>
      <c r="H135" s="6"/>
      <c r="I135" s="6"/>
      <c r="J135" s="6"/>
      <c r="K135" s="6"/>
      <c r="L135" s="6"/>
      <c r="M135" s="6"/>
      <c r="N135" s="6" t="str">
        <f>IF(BASE!F67&lt;&gt;"",_xlfn.IFNA(VLOOKUP(BASE!F67,[1]control_de_carga!$A:$B,2,0),VLOOKUP(BASE!H67,[1]control_de_carga!$A:$B,2,0)),"")</f>
        <v/>
      </c>
      <c r="O135" s="6"/>
      <c r="P135" s="6"/>
      <c r="Q135" s="6"/>
      <c r="R135" s="6"/>
      <c r="S135" s="6"/>
      <c r="T135" s="6"/>
    </row>
    <row r="136" spans="1:20" x14ac:dyDescent="0.25">
      <c r="A136" s="6" t="str">
        <f>IF(E136&lt;&gt;"",BASE!$F$4,"")</f>
        <v/>
      </c>
      <c r="B136" s="6" t="str">
        <f>IF(E136&lt;&gt;"",BASE!$F$5,"")</f>
        <v/>
      </c>
      <c r="C136" s="7" t="str">
        <f t="shared" si="9"/>
        <v/>
      </c>
      <c r="D136" s="6" t="str">
        <f t="shared" si="10"/>
        <v/>
      </c>
      <c r="E136" s="6" t="str">
        <f>IF(BASE!F68&lt;&gt;"",_xlfn.IFNA(_xlfn.CONCAT(VLOOKUP(BASE!F68,[1]control_de_carga!$C:$D,2,0),",",VLOOKUP(BASE!F68,[1]control_de_carga!$A:$B,2,0)),_xlfn.CONCAT(VLOOKUP(BASE!H68,[1]control_de_carga!$C:$D,2,0),",",VLOOKUP(BASE!H68,[1]control_de_carga!$A:$B,2,0))),"")</f>
        <v/>
      </c>
      <c r="F136" s="6" t="str">
        <f>IF(BASE!F68&lt;&gt;"",IFERROR(VLOOKUP(BASE!F68,[1]control_de_carga!$C:$L,10,0),VLOOKUP(BASE!H68,[1]control_de_carga!$C:$L,10,0)),"")</f>
        <v/>
      </c>
      <c r="G136" s="6"/>
      <c r="H136" s="6"/>
      <c r="I136" s="6"/>
      <c r="J136" s="6"/>
      <c r="K136" s="6"/>
      <c r="L136" s="6"/>
      <c r="M136" s="6"/>
      <c r="N136" s="6" t="str">
        <f>IF(BASE!F68&lt;&gt;"",_xlfn.IFNA(VLOOKUP(BASE!F68,[1]control_de_carga!$A:$B,2,0),VLOOKUP(BASE!H68,[1]control_de_carga!$A:$B,2,0)),"")</f>
        <v/>
      </c>
      <c r="O136" s="6"/>
      <c r="P136" s="6"/>
      <c r="Q136" s="6"/>
      <c r="R136" s="6"/>
      <c r="S136" s="6"/>
      <c r="T136" s="6"/>
    </row>
    <row r="137" spans="1:20" x14ac:dyDescent="0.25">
      <c r="A137" s="6" t="str">
        <f>IF(E137&lt;&gt;"",BASE!$F$4,"")</f>
        <v/>
      </c>
      <c r="B137" s="6" t="str">
        <f>IF(E137&lt;&gt;"",BASE!$F$5,"")</f>
        <v/>
      </c>
      <c r="C137" s="7" t="str">
        <f t="shared" si="9"/>
        <v/>
      </c>
      <c r="D137" s="6" t="str">
        <f t="shared" si="10"/>
        <v/>
      </c>
      <c r="E137" s="6" t="str">
        <f>IF(BASE!F69&lt;&gt;"",_xlfn.IFNA(_xlfn.CONCAT(VLOOKUP(BASE!F69,[1]control_de_carga!$C:$D,2,0),",",VLOOKUP(BASE!F69,[1]control_de_carga!$A:$B,2,0)),_xlfn.CONCAT(VLOOKUP(BASE!H69,[1]control_de_carga!$C:$D,2,0),",",VLOOKUP(BASE!H69,[1]control_de_carga!$A:$B,2,0))),"")</f>
        <v/>
      </c>
      <c r="F137" s="6" t="str">
        <f>IF(BASE!F69&lt;&gt;"",IFERROR(VLOOKUP(BASE!F69,[1]control_de_carga!$C:$L,10,0),VLOOKUP(BASE!H69,[1]control_de_carga!$C:$L,10,0)),"")</f>
        <v/>
      </c>
      <c r="G137" s="6"/>
      <c r="H137" s="6"/>
      <c r="I137" s="6"/>
      <c r="J137" s="6"/>
      <c r="K137" s="6"/>
      <c r="L137" s="6"/>
      <c r="M137" s="6"/>
      <c r="N137" s="6" t="str">
        <f>IF(BASE!F69&lt;&gt;"",_xlfn.IFNA(VLOOKUP(BASE!F69,[1]control_de_carga!$A:$B,2,0),VLOOKUP(BASE!H69,[1]control_de_carga!$A:$B,2,0)),"")</f>
        <v/>
      </c>
      <c r="O137" s="6"/>
      <c r="P137" s="6"/>
      <c r="Q137" s="6"/>
      <c r="R137" s="6"/>
      <c r="S137" s="6"/>
      <c r="T137" s="6"/>
    </row>
    <row r="138" spans="1:20" x14ac:dyDescent="0.25">
      <c r="A138" s="6" t="str">
        <f>IF(E138&lt;&gt;"",BASE!$F$4,"")</f>
        <v/>
      </c>
      <c r="B138" s="6" t="str">
        <f>IF(E138&lt;&gt;"",BASE!$F$5,"")</f>
        <v/>
      </c>
      <c r="C138" s="7" t="str">
        <f t="shared" si="9"/>
        <v/>
      </c>
      <c r="D138" s="6" t="str">
        <f t="shared" si="10"/>
        <v/>
      </c>
      <c r="E138" s="6" t="str">
        <f>IF(BASE!F70&lt;&gt;"",_xlfn.IFNA(_xlfn.CONCAT(VLOOKUP(BASE!F70,[1]control_de_carga!$C:$D,2,0),",",VLOOKUP(BASE!F70,[1]control_de_carga!$A:$B,2,0)),_xlfn.CONCAT(VLOOKUP(BASE!H70,[1]control_de_carga!$C:$D,2,0),",",VLOOKUP(BASE!H70,[1]control_de_carga!$A:$B,2,0))),"")</f>
        <v/>
      </c>
      <c r="F138" s="6" t="str">
        <f>IF(BASE!F70&lt;&gt;"",IFERROR(VLOOKUP(BASE!F70,[1]control_de_carga!$C:$L,10,0),VLOOKUP(BASE!H70,[1]control_de_carga!$C:$L,10,0)),"")</f>
        <v/>
      </c>
      <c r="G138" s="6"/>
      <c r="H138" s="6"/>
      <c r="I138" s="6"/>
      <c r="J138" s="6"/>
      <c r="K138" s="6"/>
      <c r="L138" s="6"/>
      <c r="M138" s="6"/>
      <c r="N138" s="6" t="str">
        <f>IF(BASE!F70&lt;&gt;"",_xlfn.IFNA(VLOOKUP(BASE!F70,[1]control_de_carga!$A:$B,2,0),VLOOKUP(BASE!H70,[1]control_de_carga!$A:$B,2,0)),"")</f>
        <v/>
      </c>
      <c r="O138" s="6"/>
      <c r="P138" s="6"/>
      <c r="Q138" s="6"/>
      <c r="R138" s="6"/>
      <c r="S138" s="6"/>
      <c r="T138" s="6"/>
    </row>
    <row r="139" spans="1:20" x14ac:dyDescent="0.25">
      <c r="A139" s="6" t="str">
        <f>IF(E139&lt;&gt;"",BASE!$F$4,"")</f>
        <v/>
      </c>
      <c r="B139" s="6" t="str">
        <f>IF(E139&lt;&gt;"",BASE!$F$5,"")</f>
        <v/>
      </c>
      <c r="C139" s="7" t="str">
        <f t="shared" si="9"/>
        <v/>
      </c>
      <c r="D139" s="6" t="str">
        <f t="shared" si="10"/>
        <v/>
      </c>
      <c r="E139" s="6" t="str">
        <f>IF(BASE!F71&lt;&gt;"",_xlfn.IFNA(_xlfn.CONCAT(VLOOKUP(BASE!F71,[1]control_de_carga!$C:$D,2,0),",",VLOOKUP(BASE!F71,[1]control_de_carga!$A:$B,2,0)),_xlfn.CONCAT(VLOOKUP(BASE!H71,[1]control_de_carga!$C:$D,2,0),",",VLOOKUP(BASE!H71,[1]control_de_carga!$A:$B,2,0))),"")</f>
        <v/>
      </c>
      <c r="F139" s="6" t="str">
        <f>IF(BASE!F71&lt;&gt;"",IFERROR(VLOOKUP(BASE!F71,[1]control_de_carga!$C:$L,10,0),VLOOKUP(BASE!H71,[1]control_de_carga!$C:$L,10,0)),"")</f>
        <v/>
      </c>
      <c r="G139" s="6"/>
      <c r="H139" s="6"/>
      <c r="I139" s="6"/>
      <c r="J139" s="6"/>
      <c r="K139" s="6"/>
      <c r="L139" s="6"/>
      <c r="M139" s="6"/>
      <c r="N139" s="6" t="str">
        <f>IF(BASE!F71&lt;&gt;"",_xlfn.IFNA(VLOOKUP(BASE!F71,[1]control_de_carga!$A:$B,2,0),VLOOKUP(BASE!H71,[1]control_de_carga!$A:$B,2,0)),"")</f>
        <v/>
      </c>
      <c r="O139" s="6"/>
      <c r="P139" s="6"/>
      <c r="Q139" s="6"/>
      <c r="R139" s="6"/>
      <c r="S139" s="6"/>
      <c r="T139" s="6"/>
    </row>
    <row r="140" spans="1:20" x14ac:dyDescent="0.25">
      <c r="A140" s="6" t="str">
        <f>IF(E140&lt;&gt;"",BASE!$F$4,"")</f>
        <v/>
      </c>
      <c r="B140" s="6" t="str">
        <f>IF(E140&lt;&gt;"",BASE!$F$5,"")</f>
        <v/>
      </c>
      <c r="C140" s="7" t="str">
        <f t="shared" si="9"/>
        <v/>
      </c>
      <c r="D140" s="6" t="str">
        <f t="shared" si="10"/>
        <v/>
      </c>
      <c r="E140" s="6" t="str">
        <f>IF(BASE!F72&lt;&gt;"",_xlfn.IFNA(_xlfn.CONCAT(VLOOKUP(BASE!F72,[1]control_de_carga!$C:$D,2,0),",",VLOOKUP(BASE!F72,[1]control_de_carga!$A:$B,2,0)),_xlfn.CONCAT(VLOOKUP(BASE!H72,[1]control_de_carga!$C:$D,2,0),",",VLOOKUP(BASE!H72,[1]control_de_carga!$A:$B,2,0))),"")</f>
        <v/>
      </c>
      <c r="F140" s="6" t="str">
        <f>IF(BASE!F72&lt;&gt;"",IFERROR(VLOOKUP(BASE!F72,[1]control_de_carga!$C:$L,10,0),VLOOKUP(BASE!H72,[1]control_de_carga!$C:$L,10,0)),"")</f>
        <v/>
      </c>
      <c r="G140" s="6"/>
      <c r="H140" s="6"/>
      <c r="I140" s="6"/>
      <c r="J140" s="6"/>
      <c r="K140" s="6"/>
      <c r="L140" s="6"/>
      <c r="M140" s="6"/>
      <c r="N140" s="6" t="str">
        <f>IF(BASE!F72&lt;&gt;"",_xlfn.IFNA(VLOOKUP(BASE!F72,[1]control_de_carga!$A:$B,2,0),VLOOKUP(BASE!H72,[1]control_de_carga!$A:$B,2,0)),"")</f>
        <v/>
      </c>
      <c r="O140" s="6"/>
      <c r="P140" s="6"/>
      <c r="Q140" s="6"/>
      <c r="R140" s="6"/>
      <c r="S140" s="6"/>
      <c r="T140" s="6"/>
    </row>
    <row r="141" spans="1:20" x14ac:dyDescent="0.25">
      <c r="A141" s="6" t="str">
        <f>IF(E141&lt;&gt;"",BASE!$F$4,"")</f>
        <v/>
      </c>
      <c r="B141" s="6" t="str">
        <f>IF(E141&lt;&gt;"",BASE!$F$5,"")</f>
        <v/>
      </c>
      <c r="C141" s="7" t="str">
        <f t="shared" si="9"/>
        <v/>
      </c>
      <c r="D141" s="6" t="str">
        <f t="shared" si="10"/>
        <v/>
      </c>
      <c r="E141" s="6" t="str">
        <f>IF(BASE!F73&lt;&gt;"",_xlfn.IFNA(_xlfn.CONCAT(VLOOKUP(BASE!F73,[1]control_de_carga!$C:$D,2,0),",",VLOOKUP(BASE!F73,[1]control_de_carga!$A:$B,2,0)),_xlfn.CONCAT(VLOOKUP(BASE!H73,[1]control_de_carga!$C:$D,2,0),",",VLOOKUP(BASE!H73,[1]control_de_carga!$A:$B,2,0))),"")</f>
        <v/>
      </c>
      <c r="F141" s="6" t="str">
        <f>IF(BASE!F73&lt;&gt;"",IFERROR(VLOOKUP(BASE!F73,[1]control_de_carga!$C:$L,10,0),VLOOKUP(BASE!H73,[1]control_de_carga!$C:$L,10,0)),"")</f>
        <v/>
      </c>
      <c r="G141" s="6"/>
      <c r="H141" s="6"/>
      <c r="I141" s="6"/>
      <c r="J141" s="6"/>
      <c r="K141" s="6"/>
      <c r="L141" s="6"/>
      <c r="M141" s="6"/>
      <c r="N141" s="6" t="str">
        <f>IF(BASE!F73&lt;&gt;"",_xlfn.IFNA(VLOOKUP(BASE!F73,[1]control_de_carga!$A:$B,2,0),VLOOKUP(BASE!H73,[1]control_de_carga!$A:$B,2,0)),"")</f>
        <v/>
      </c>
      <c r="O141" s="6"/>
      <c r="P141" s="6"/>
      <c r="Q141" s="6"/>
      <c r="R141" s="6"/>
      <c r="S141" s="6"/>
      <c r="T141" s="6"/>
    </row>
    <row r="142" spans="1:20" x14ac:dyDescent="0.25">
      <c r="A142" s="6" t="str">
        <f>IF(E142&lt;&gt;"",BASE!$F$4,"")</f>
        <v/>
      </c>
      <c r="B142" s="6" t="str">
        <f>IF(E142&lt;&gt;"",BASE!$F$5,"")</f>
        <v/>
      </c>
      <c r="C142" s="7" t="str">
        <f t="shared" si="9"/>
        <v/>
      </c>
      <c r="D142" s="6" t="str">
        <f t="shared" si="10"/>
        <v/>
      </c>
      <c r="E142" s="6" t="str">
        <f>IF(BASE!F74&lt;&gt;"",_xlfn.IFNA(_xlfn.CONCAT(VLOOKUP(BASE!F74,[1]control_de_carga!$C:$D,2,0),",",VLOOKUP(BASE!F74,[1]control_de_carga!$A:$B,2,0)),_xlfn.CONCAT(VLOOKUP(BASE!H74,[1]control_de_carga!$C:$D,2,0),",",VLOOKUP(BASE!H74,[1]control_de_carga!$A:$B,2,0))),"")</f>
        <v/>
      </c>
      <c r="F142" s="6" t="str">
        <f>IF(BASE!F74&lt;&gt;"",IFERROR(VLOOKUP(BASE!F74,[1]control_de_carga!$C:$L,10,0),VLOOKUP(BASE!H74,[1]control_de_carga!$C:$L,10,0)),"")</f>
        <v/>
      </c>
      <c r="G142" s="6"/>
      <c r="H142" s="6"/>
      <c r="I142" s="6"/>
      <c r="J142" s="6"/>
      <c r="K142" s="6"/>
      <c r="L142" s="6"/>
      <c r="M142" s="6"/>
      <c r="N142" s="6" t="str">
        <f>IF(BASE!F74&lt;&gt;"",_xlfn.IFNA(VLOOKUP(BASE!F74,[1]control_de_carga!$A:$B,2,0),VLOOKUP(BASE!H74,[1]control_de_carga!$A:$B,2,0)),"")</f>
        <v/>
      </c>
      <c r="O142" s="6"/>
      <c r="P142" s="6"/>
      <c r="Q142" s="6"/>
      <c r="R142" s="6"/>
      <c r="S142" s="6"/>
      <c r="T142" s="6"/>
    </row>
    <row r="143" spans="1:20" x14ac:dyDescent="0.25">
      <c r="A143" s="6" t="str">
        <f>IF(E143&lt;&gt;"",BASE!$F$4,"")</f>
        <v/>
      </c>
      <c r="B143" s="6" t="str">
        <f>IF(E143&lt;&gt;"",BASE!$F$5,"")</f>
        <v/>
      </c>
      <c r="C143" s="7" t="str">
        <f t="shared" si="9"/>
        <v/>
      </c>
      <c r="D143" s="6" t="str">
        <f t="shared" si="10"/>
        <v/>
      </c>
      <c r="E143" s="6" t="str">
        <f>IF(BASE!F75&lt;&gt;"",_xlfn.IFNA(_xlfn.CONCAT(VLOOKUP(BASE!F75,[1]control_de_carga!$C:$D,2,0),",",VLOOKUP(BASE!F75,[1]control_de_carga!$A:$B,2,0)),_xlfn.CONCAT(VLOOKUP(BASE!H75,[1]control_de_carga!$C:$D,2,0),",",VLOOKUP(BASE!H75,[1]control_de_carga!$A:$B,2,0))),"")</f>
        <v/>
      </c>
      <c r="F143" s="6" t="str">
        <f>IF(BASE!F75&lt;&gt;"",IFERROR(VLOOKUP(BASE!F75,[1]control_de_carga!$C:$L,10,0),VLOOKUP(BASE!H75,[1]control_de_carga!$C:$L,10,0)),"")</f>
        <v/>
      </c>
      <c r="G143" s="6"/>
      <c r="H143" s="6"/>
      <c r="I143" s="6"/>
      <c r="J143" s="6"/>
      <c r="K143" s="6"/>
      <c r="L143" s="6"/>
      <c r="M143" s="6"/>
      <c r="N143" s="6" t="str">
        <f>IF(BASE!F75&lt;&gt;"",_xlfn.IFNA(VLOOKUP(BASE!F75,[1]control_de_carga!$A:$B,2,0),VLOOKUP(BASE!H75,[1]control_de_carga!$A:$B,2,0)),"")</f>
        <v/>
      </c>
      <c r="O143" s="6"/>
      <c r="P143" s="6"/>
      <c r="Q143" s="6"/>
      <c r="R143" s="6"/>
      <c r="S143" s="6"/>
      <c r="T143" s="6"/>
    </row>
    <row r="144" spans="1:20" x14ac:dyDescent="0.25">
      <c r="A144" s="6" t="str">
        <f>IF(E144&lt;&gt;"",BASE!$F$4,"")</f>
        <v/>
      </c>
      <c r="B144" s="6" t="str">
        <f>IF(E144&lt;&gt;"",BASE!$F$5,"")</f>
        <v/>
      </c>
      <c r="C144" s="7" t="str">
        <f t="shared" si="9"/>
        <v/>
      </c>
      <c r="D144" s="6" t="str">
        <f t="shared" si="10"/>
        <v/>
      </c>
      <c r="E144" s="6" t="str">
        <f>IF(BASE!F76&lt;&gt;"",_xlfn.IFNA(_xlfn.CONCAT(VLOOKUP(BASE!F76,[1]control_de_carga!$C:$D,2,0),",",VLOOKUP(BASE!F76,[1]control_de_carga!$A:$B,2,0)),_xlfn.CONCAT(VLOOKUP(BASE!H76,[1]control_de_carga!$C:$D,2,0),",",VLOOKUP(BASE!H76,[1]control_de_carga!$A:$B,2,0))),"")</f>
        <v/>
      </c>
      <c r="F144" s="6" t="str">
        <f>IF(BASE!F76&lt;&gt;"",IFERROR(VLOOKUP(BASE!F76,[1]control_de_carga!$C:$L,10,0),VLOOKUP(BASE!H76,[1]control_de_carga!$C:$L,10,0)),"")</f>
        <v/>
      </c>
      <c r="G144" s="6"/>
      <c r="H144" s="6"/>
      <c r="I144" s="6"/>
      <c r="J144" s="6"/>
      <c r="K144" s="6"/>
      <c r="L144" s="6"/>
      <c r="M144" s="6"/>
      <c r="N144" s="6" t="str">
        <f>IF(BASE!F76&lt;&gt;"",_xlfn.IFNA(VLOOKUP(BASE!F76,[1]control_de_carga!$A:$B,2,0),VLOOKUP(BASE!H76,[1]control_de_carga!$A:$B,2,0)),"")</f>
        <v/>
      </c>
      <c r="O144" s="6"/>
      <c r="P144" s="6"/>
      <c r="Q144" s="6"/>
      <c r="R144" s="6"/>
      <c r="S144" s="6"/>
      <c r="T144" s="6"/>
    </row>
    <row r="145" spans="1:20" x14ac:dyDescent="0.25">
      <c r="A145" s="6" t="str">
        <f>IF(E145&lt;&gt;"",BASE!$F$4,"")</f>
        <v/>
      </c>
      <c r="B145" s="6" t="str">
        <f>IF(E145&lt;&gt;"",BASE!$F$5,"")</f>
        <v/>
      </c>
      <c r="C145" s="7" t="str">
        <f t="shared" ref="C145" si="11">IF(D145&lt;&gt;"","1","")</f>
        <v/>
      </c>
      <c r="D145" s="6" t="str">
        <f t="shared" ref="D145:D146" si="12">IF(E145&lt;&gt;"",IF(E145="Inicio","0",IF(E145="Fin","2","1")),"")</f>
        <v/>
      </c>
      <c r="E145" s="6" t="str">
        <f>IF(BASE!$E$78&lt;&gt;"","Fin","")</f>
        <v/>
      </c>
      <c r="F145" s="6" t="str">
        <f>IF(BASE!$E$78&lt;&gt;"","FLEXNET","")</f>
        <v/>
      </c>
      <c r="G145" s="6"/>
      <c r="H145" s="6"/>
      <c r="I145" s="6"/>
      <c r="J145" s="6"/>
      <c r="K145" s="6"/>
      <c r="L145" s="6"/>
      <c r="M145" s="6"/>
      <c r="N145" s="6"/>
      <c r="O145" s="6"/>
      <c r="P145" s="6"/>
      <c r="Q145" s="6"/>
      <c r="R145" s="6"/>
      <c r="S145" s="6"/>
      <c r="T145" s="6"/>
    </row>
    <row r="146" spans="1:20" x14ac:dyDescent="0.25">
      <c r="A146" s="8" t="str">
        <f>IF(E146&lt;&gt;"",BASE!$J$4,"")</f>
        <v/>
      </c>
      <c r="B146" s="8" t="str">
        <f>IF(E146&lt;&gt;"",BASE!$J$5,"")</f>
        <v/>
      </c>
      <c r="C146" s="9" t="str">
        <f>IF(D146&lt;&gt;"","1","")</f>
        <v/>
      </c>
      <c r="D146" s="8" t="str">
        <f t="shared" si="12"/>
        <v/>
      </c>
      <c r="E146" s="8" t="str">
        <f>IF(BASE!$I$78&lt;&gt;"","Inicio","")</f>
        <v/>
      </c>
      <c r="F146" s="8" t="str">
        <f>IF(BASE!$I$78&lt;&gt;"","FLEXNET","")</f>
        <v/>
      </c>
      <c r="G146" s="8"/>
      <c r="H146" s="8"/>
      <c r="I146" s="8"/>
      <c r="J146" s="8"/>
      <c r="K146" s="8"/>
      <c r="L146" s="8"/>
      <c r="M146" s="8"/>
      <c r="N146" s="8"/>
      <c r="O146" s="8"/>
      <c r="P146" s="8"/>
      <c r="Q146" s="8"/>
      <c r="R146" s="8"/>
      <c r="S146" s="8"/>
      <c r="T146" s="8"/>
    </row>
    <row r="147" spans="1:20" x14ac:dyDescent="0.25">
      <c r="A147" s="8" t="str">
        <f>IF(E147&lt;&gt;"",BASE!$J$4,"")</f>
        <v/>
      </c>
      <c r="B147" s="8" t="str">
        <f>IFERROR(IF(E147&lt;&gt;"",BASE!$J$5,""),"")</f>
        <v/>
      </c>
      <c r="C147" s="9" t="str">
        <f t="shared" ref="C147:C237" si="13">IF(D147&lt;&gt;"","1","")</f>
        <v/>
      </c>
      <c r="D147" s="8" t="str">
        <f t="shared" si="8"/>
        <v/>
      </c>
      <c r="E147" s="8" t="str">
        <f>IF(BASE!J7&lt;&gt;"",_xlfn.IFNA(_xlfn.CONCAT(VLOOKUP(BASE!J7,[1]control_de_carga!$A:$D,4,0),",",VLOOKUP(BASE!J7,[1]control_de_carga!$A:$B,2,0)),_xlfn.CONCAT(VLOOKUP(BASE!L7,[1]control_de_carga!$A:$D,4,0),",",VLOOKUP(BASE!L7,[1]control_de_carga!$A:$B,2,0))),"")</f>
        <v/>
      </c>
      <c r="F147" s="8" t="str">
        <f>IF(BASE!J7&lt;&gt;"",_xlfn.IFNA(VLOOKUP(BASE!J7,[1]control_de_carga!$C:$L,10,0),VLOOKUP(BASE!L7,[1]control_de_carga!$C:$L,10,0)),"")</f>
        <v/>
      </c>
      <c r="G147" s="8"/>
      <c r="H147" s="8"/>
      <c r="I147" s="8"/>
      <c r="J147" s="8"/>
      <c r="K147" s="8"/>
      <c r="L147" s="8"/>
      <c r="M147" s="8"/>
      <c r="N147" s="8" t="str">
        <f>IF(BASE!J7&lt;&gt;"",_xlfn.IFNA(VLOOKUP(BASE!J7,[1]control_de_carga!$A:$B,2,0),VLOOKUP(BASE!P7,[1]control_de_carga!$A:$B,2,0)),"")</f>
        <v/>
      </c>
      <c r="O147" s="8"/>
      <c r="P147" s="8"/>
      <c r="Q147" s="8"/>
      <c r="R147" s="8"/>
      <c r="S147" s="8"/>
      <c r="T147" s="8"/>
    </row>
    <row r="148" spans="1:20" x14ac:dyDescent="0.25">
      <c r="A148" s="8" t="str">
        <f>IF(E148&lt;&gt;"",BASE!$J$4,"")</f>
        <v/>
      </c>
      <c r="B148" s="8" t="str">
        <f>IFERROR(IF(E148&lt;&gt;"",BASE!$J$5,""),"")</f>
        <v/>
      </c>
      <c r="C148" s="9" t="str">
        <f t="shared" si="13"/>
        <v/>
      </c>
      <c r="D148" s="8" t="str">
        <f t="shared" si="8"/>
        <v/>
      </c>
      <c r="E148" s="8" t="str">
        <f>IF(BASE!J8&lt;&gt;"",_xlfn.IFNA(_xlfn.CONCAT(VLOOKUP(BASE!J8,[1]control_de_carga!$A:$D,4,0),",",VLOOKUP(BASE!J8,[1]control_de_carga!$A:$B,2,0)),_xlfn.CONCAT(VLOOKUP(BASE!L8,[1]control_de_carga!$A:$D,4,0),",",VLOOKUP(BASE!L8,[1]control_de_carga!$A:$B,2,0))),"")</f>
        <v/>
      </c>
      <c r="F148" s="8" t="str">
        <f>IF(BASE!J8&lt;&gt;"",_xlfn.IFNA(VLOOKUP(BASE!J8,[1]control_de_carga!$C:$L,10,0),VLOOKUP(BASE!L8,[1]control_de_carga!$C:$L,10,0)),"")</f>
        <v/>
      </c>
      <c r="G148" s="8"/>
      <c r="H148" s="8"/>
      <c r="I148" s="8"/>
      <c r="J148" s="8"/>
      <c r="K148" s="8"/>
      <c r="L148" s="8"/>
      <c r="M148" s="8"/>
      <c r="N148" s="8" t="str">
        <f>IF(BASE!J8&lt;&gt;"",_xlfn.IFNA(VLOOKUP(BASE!J8,[1]control_de_carga!$A:$B,2,0),VLOOKUP(BASE!P8,[1]control_de_carga!$A:$B,2,0)),"")</f>
        <v/>
      </c>
      <c r="O148" s="8"/>
      <c r="P148" s="8"/>
      <c r="Q148" s="8"/>
      <c r="R148" s="8"/>
      <c r="S148" s="8"/>
      <c r="T148" s="8"/>
    </row>
    <row r="149" spans="1:20" x14ac:dyDescent="0.25">
      <c r="A149" s="8" t="str">
        <f>IF(E149&lt;&gt;"",BASE!$J$4,"")</f>
        <v/>
      </c>
      <c r="B149" s="8" t="str">
        <f>IFERROR(IF(E149&lt;&gt;"",BASE!$J$5,""),"")</f>
        <v/>
      </c>
      <c r="C149" s="9" t="str">
        <f t="shared" si="13"/>
        <v/>
      </c>
      <c r="D149" s="8" t="str">
        <f t="shared" si="8"/>
        <v/>
      </c>
      <c r="E149" s="8" t="str">
        <f>IF(BASE!J9&lt;&gt;"",_xlfn.IFNA(_xlfn.CONCAT(VLOOKUP(BASE!J9,[1]control_de_carga!$A:$D,4,0),",",VLOOKUP(BASE!J9,[1]control_de_carga!$A:$B,2,0)),_xlfn.CONCAT(VLOOKUP(BASE!L9,[1]control_de_carga!$A:$D,4,0),",",VLOOKUP(BASE!L9,[1]control_de_carga!$A:$B,2,0))),"")</f>
        <v/>
      </c>
      <c r="F149" s="8" t="str">
        <f>IF(BASE!J9&lt;&gt;"",_xlfn.IFNA(VLOOKUP(BASE!J9,[1]control_de_carga!$C:$L,10,0),VLOOKUP(BASE!L9,[1]control_de_carga!$C:$L,10,0)),"")</f>
        <v/>
      </c>
      <c r="G149" s="8"/>
      <c r="H149" s="8"/>
      <c r="I149" s="8"/>
      <c r="J149" s="8"/>
      <c r="K149" s="8"/>
      <c r="L149" s="8"/>
      <c r="M149" s="8"/>
      <c r="N149" s="8" t="str">
        <f>IF(BASE!J9&lt;&gt;"",_xlfn.IFNA(VLOOKUP(BASE!J9,[1]control_de_carga!$A:$B,2,0),VLOOKUP(BASE!P9,[1]control_de_carga!$A:$B,2,0)),"")</f>
        <v/>
      </c>
      <c r="O149" s="8"/>
      <c r="P149" s="8"/>
      <c r="Q149" s="8"/>
      <c r="R149" s="8"/>
      <c r="S149" s="8"/>
      <c r="T149" s="8"/>
    </row>
    <row r="150" spans="1:20" x14ac:dyDescent="0.25">
      <c r="A150" s="8" t="str">
        <f>IF(E150&lt;&gt;"",BASE!$J$4,"")</f>
        <v/>
      </c>
      <c r="B150" s="8" t="str">
        <f>IFERROR(IF(E150&lt;&gt;"",BASE!$J$5,""),"")</f>
        <v/>
      </c>
      <c r="C150" s="9" t="str">
        <f t="shared" si="13"/>
        <v/>
      </c>
      <c r="D150" s="8" t="str">
        <f t="shared" si="8"/>
        <v/>
      </c>
      <c r="E150" s="8" t="str">
        <f>IF(BASE!J10&lt;&gt;"",_xlfn.IFNA(_xlfn.CONCAT(VLOOKUP(BASE!J10,[1]control_de_carga!$A:$D,4,0),",",VLOOKUP(BASE!J10,[1]control_de_carga!$A:$B,2,0)),_xlfn.CONCAT(VLOOKUP(BASE!L10,[1]control_de_carga!$A:$D,4,0),",",VLOOKUP(BASE!L10,[1]control_de_carga!$A:$B,2,0))),"")</f>
        <v/>
      </c>
      <c r="F150" s="8" t="str">
        <f>IF(BASE!J10&lt;&gt;"",_xlfn.IFNA(VLOOKUP(BASE!J10,[1]control_de_carga!$C:$L,10,0),VLOOKUP(BASE!L10,[1]control_de_carga!$C:$L,10,0)),"")</f>
        <v/>
      </c>
      <c r="G150" s="8"/>
      <c r="H150" s="8"/>
      <c r="I150" s="8"/>
      <c r="J150" s="8"/>
      <c r="K150" s="8"/>
      <c r="L150" s="8"/>
      <c r="M150" s="8"/>
      <c r="N150" s="8" t="str">
        <f>IF(BASE!J10&lt;&gt;"",_xlfn.IFNA(VLOOKUP(BASE!J10,[1]control_de_carga!$A:$B,2,0),VLOOKUP(BASE!P10,[1]control_de_carga!$A:$B,2,0)),"")</f>
        <v/>
      </c>
      <c r="O150" s="8"/>
      <c r="P150" s="8"/>
      <c r="Q150" s="8"/>
      <c r="R150" s="8"/>
      <c r="S150" s="8"/>
      <c r="T150" s="8"/>
    </row>
    <row r="151" spans="1:20" x14ac:dyDescent="0.25">
      <c r="A151" s="8" t="str">
        <f>IF(E151&lt;&gt;"",BASE!$J$4,"")</f>
        <v/>
      </c>
      <c r="B151" s="8" t="str">
        <f>IFERROR(IF(E151&lt;&gt;"",BASE!$J$5,""),"")</f>
        <v/>
      </c>
      <c r="C151" s="9" t="str">
        <f t="shared" si="13"/>
        <v/>
      </c>
      <c r="D151" s="8" t="str">
        <f t="shared" si="8"/>
        <v/>
      </c>
      <c r="E151" s="8" t="str">
        <f>IF(BASE!J11&lt;&gt;"",_xlfn.IFNA(_xlfn.CONCAT(VLOOKUP(BASE!J11,[1]control_de_carga!$A:$D,4,0),",",VLOOKUP(BASE!J11,[1]control_de_carga!$A:$B,2,0)),_xlfn.CONCAT(VLOOKUP(BASE!L11,[1]control_de_carga!$A:$D,4,0),",",VLOOKUP(BASE!L11,[1]control_de_carga!$A:$B,2,0))),"")</f>
        <v/>
      </c>
      <c r="F151" s="8" t="str">
        <f>IF(BASE!J11&lt;&gt;"",_xlfn.IFNA(VLOOKUP(BASE!J11,[1]control_de_carga!$C:$L,10,0),VLOOKUP(BASE!L11,[1]control_de_carga!$C:$L,10,0)),"")</f>
        <v/>
      </c>
      <c r="G151" s="8"/>
      <c r="H151" s="8"/>
      <c r="I151" s="8"/>
      <c r="J151" s="8"/>
      <c r="K151" s="8"/>
      <c r="L151" s="8"/>
      <c r="M151" s="8"/>
      <c r="N151" s="8" t="str">
        <f>IF(BASE!J11&lt;&gt;"",_xlfn.IFNA(VLOOKUP(BASE!J11,[1]control_de_carga!$A:$B,2,0),VLOOKUP(BASE!P11,[1]control_de_carga!$A:$B,2,0)),"")</f>
        <v/>
      </c>
      <c r="O151" s="8"/>
      <c r="P151" s="8"/>
      <c r="Q151" s="8"/>
      <c r="R151" s="8"/>
      <c r="S151" s="8"/>
      <c r="T151" s="8"/>
    </row>
    <row r="152" spans="1:20" x14ac:dyDescent="0.25">
      <c r="A152" s="8" t="str">
        <f>IF(E152&lt;&gt;"",BASE!$J$4,"")</f>
        <v/>
      </c>
      <c r="B152" s="8" t="str">
        <f>IFERROR(IF(E152&lt;&gt;"",BASE!$J$5,""),"")</f>
        <v/>
      </c>
      <c r="C152" s="9" t="str">
        <f t="shared" si="13"/>
        <v/>
      </c>
      <c r="D152" s="8" t="str">
        <f t="shared" si="8"/>
        <v/>
      </c>
      <c r="E152" s="8" t="str">
        <f>IF(BASE!J12&lt;&gt;"",_xlfn.IFNA(_xlfn.CONCAT(VLOOKUP(BASE!J12,[1]control_de_carga!$A:$D,4,0),",",VLOOKUP(BASE!J12,[1]control_de_carga!$A:$B,2,0)),_xlfn.CONCAT(VLOOKUP(BASE!L12,[1]control_de_carga!$A:$D,4,0),",",VLOOKUP(BASE!L12,[1]control_de_carga!$A:$B,2,0))),"")</f>
        <v/>
      </c>
      <c r="F152" s="8" t="str">
        <f>IF(BASE!J12&lt;&gt;"",_xlfn.IFNA(VLOOKUP(BASE!J12,[1]control_de_carga!$C:$L,10,0),VLOOKUP(BASE!L12,[1]control_de_carga!$C:$L,10,0)),"")</f>
        <v/>
      </c>
      <c r="G152" s="8"/>
      <c r="H152" s="8"/>
      <c r="I152" s="8"/>
      <c r="J152" s="8"/>
      <c r="K152" s="8"/>
      <c r="L152" s="8"/>
      <c r="M152" s="8"/>
      <c r="N152" s="8" t="str">
        <f>IF(BASE!J12&lt;&gt;"",_xlfn.IFNA(VLOOKUP(BASE!J12,[1]control_de_carga!$A:$B,2,0),VLOOKUP(BASE!P12,[1]control_de_carga!$A:$B,2,0)),"")</f>
        <v/>
      </c>
      <c r="O152" s="8"/>
      <c r="P152" s="8"/>
      <c r="Q152" s="8"/>
      <c r="R152" s="8"/>
      <c r="S152" s="8"/>
      <c r="T152" s="8"/>
    </row>
    <row r="153" spans="1:20" x14ac:dyDescent="0.25">
      <c r="A153" s="8" t="str">
        <f>IF(E153&lt;&gt;"",BASE!$J$4,"")</f>
        <v/>
      </c>
      <c r="B153" s="8" t="str">
        <f>IFERROR(IF(E153&lt;&gt;"",BASE!$J$5,""),"")</f>
        <v/>
      </c>
      <c r="C153" s="9" t="str">
        <f t="shared" si="13"/>
        <v/>
      </c>
      <c r="D153" s="8" t="str">
        <f t="shared" si="8"/>
        <v/>
      </c>
      <c r="E153" s="8" t="str">
        <f>IF(BASE!J13&lt;&gt;"",_xlfn.IFNA(_xlfn.CONCAT(VLOOKUP(BASE!J13,[1]control_de_carga!$A:$D,4,0),",",VLOOKUP(BASE!J13,[1]control_de_carga!$A:$B,2,0)),_xlfn.CONCAT(VLOOKUP(BASE!L13,[1]control_de_carga!$A:$D,4,0),",",VLOOKUP(BASE!L13,[1]control_de_carga!$A:$B,2,0))),"")</f>
        <v/>
      </c>
      <c r="F153" s="8" t="str">
        <f>IF(BASE!J13&lt;&gt;"",_xlfn.IFNA(VLOOKUP(BASE!J13,[1]control_de_carga!$C:$L,10,0),VLOOKUP(BASE!L13,[1]control_de_carga!$C:$L,10,0)),"")</f>
        <v/>
      </c>
      <c r="G153" s="8"/>
      <c r="H153" s="8"/>
      <c r="I153" s="8"/>
      <c r="J153" s="8"/>
      <c r="K153" s="8"/>
      <c r="L153" s="8"/>
      <c r="M153" s="8"/>
      <c r="N153" s="8" t="str">
        <f>IF(BASE!J13&lt;&gt;"",_xlfn.IFNA(VLOOKUP(BASE!J13,[1]control_de_carga!$A:$B,2,0),VLOOKUP(BASE!P13,[1]control_de_carga!$A:$B,2,0)),"")</f>
        <v/>
      </c>
      <c r="O153" s="8"/>
      <c r="P153" s="8"/>
      <c r="Q153" s="8"/>
      <c r="R153" s="8"/>
      <c r="S153" s="8"/>
      <c r="T153" s="8"/>
    </row>
    <row r="154" spans="1:20" x14ac:dyDescent="0.25">
      <c r="A154" s="8" t="str">
        <f>IF(E154&lt;&gt;"",BASE!$J$4,"")</f>
        <v/>
      </c>
      <c r="B154" s="8" t="str">
        <f>IFERROR(IF(E154&lt;&gt;"",BASE!$J$5,""),"")</f>
        <v/>
      </c>
      <c r="C154" s="9" t="str">
        <f t="shared" si="13"/>
        <v/>
      </c>
      <c r="D154" s="8" t="str">
        <f t="shared" si="8"/>
        <v/>
      </c>
      <c r="E154" s="8" t="str">
        <f>IF(BASE!J14&lt;&gt;"",_xlfn.IFNA(_xlfn.CONCAT(VLOOKUP(BASE!J14,[1]control_de_carga!$A:$D,4,0),",",VLOOKUP(BASE!J14,[1]control_de_carga!$A:$B,2,0)),_xlfn.CONCAT(VLOOKUP(BASE!L14,[1]control_de_carga!$A:$D,4,0),",",VLOOKUP(BASE!L14,[1]control_de_carga!$A:$B,2,0))),"")</f>
        <v/>
      </c>
      <c r="F154" s="8" t="str">
        <f>IF(BASE!J14&lt;&gt;"",_xlfn.IFNA(VLOOKUP(BASE!J14,[1]control_de_carga!$C:$L,10,0),VLOOKUP(BASE!L14,[1]control_de_carga!$C:$L,10,0)),"")</f>
        <v/>
      </c>
      <c r="G154" s="8"/>
      <c r="H154" s="8"/>
      <c r="I154" s="8"/>
      <c r="J154" s="8"/>
      <c r="K154" s="8"/>
      <c r="L154" s="8"/>
      <c r="M154" s="8"/>
      <c r="N154" s="8" t="str">
        <f>IF(BASE!J14&lt;&gt;"",_xlfn.IFNA(VLOOKUP(BASE!J14,[1]control_de_carga!$A:$B,2,0),VLOOKUP(BASE!P14,[1]control_de_carga!$A:$B,2,0)),"")</f>
        <v/>
      </c>
      <c r="O154" s="8"/>
      <c r="P154" s="8"/>
      <c r="Q154" s="8"/>
      <c r="R154" s="8"/>
      <c r="S154" s="8"/>
      <c r="T154" s="8"/>
    </row>
    <row r="155" spans="1:20" x14ac:dyDescent="0.25">
      <c r="A155" s="8" t="str">
        <f>IF(E155&lt;&gt;"",BASE!$J$4,"")</f>
        <v/>
      </c>
      <c r="B155" s="8" t="str">
        <f>IFERROR(IF(E155&lt;&gt;"",BASE!$J$5,""),"")</f>
        <v/>
      </c>
      <c r="C155" s="9" t="str">
        <f t="shared" si="13"/>
        <v/>
      </c>
      <c r="D155" s="8" t="str">
        <f t="shared" si="8"/>
        <v/>
      </c>
      <c r="E155" s="8" t="str">
        <f>IF(BASE!J15&lt;&gt;"",_xlfn.IFNA(_xlfn.CONCAT(VLOOKUP(BASE!J15,[1]control_de_carga!$A:$D,4,0),",",VLOOKUP(BASE!J15,[1]control_de_carga!$A:$B,2,0)),_xlfn.CONCAT(VLOOKUP(BASE!L15,[1]control_de_carga!$A:$D,4,0),",",VLOOKUP(BASE!L15,[1]control_de_carga!$A:$B,2,0))),"")</f>
        <v/>
      </c>
      <c r="F155" s="8" t="str">
        <f>IF(BASE!J15&lt;&gt;"",_xlfn.IFNA(VLOOKUP(BASE!J15,[1]control_de_carga!$C:$L,10,0),VLOOKUP(BASE!L15,[1]control_de_carga!$C:$L,10,0)),"")</f>
        <v/>
      </c>
      <c r="G155" s="8"/>
      <c r="H155" s="8"/>
      <c r="I155" s="8"/>
      <c r="J155" s="8"/>
      <c r="K155" s="8"/>
      <c r="L155" s="8"/>
      <c r="M155" s="8"/>
      <c r="N155" s="8" t="str">
        <f>IF(BASE!J15&lt;&gt;"",_xlfn.IFNA(VLOOKUP(BASE!J15,[1]control_de_carga!$A:$B,2,0),VLOOKUP(BASE!P15,[1]control_de_carga!$A:$B,2,0)),"")</f>
        <v/>
      </c>
      <c r="O155" s="8"/>
      <c r="P155" s="8"/>
      <c r="Q155" s="8"/>
      <c r="R155" s="8"/>
      <c r="S155" s="8"/>
      <c r="T155" s="8"/>
    </row>
    <row r="156" spans="1:20" x14ac:dyDescent="0.25">
      <c r="A156" s="8" t="str">
        <f>IF(E156&lt;&gt;"",BASE!$J$4,"")</f>
        <v/>
      </c>
      <c r="B156" s="8" t="str">
        <f>IFERROR(IF(E156&lt;&gt;"",BASE!$J$5,""),"")</f>
        <v/>
      </c>
      <c r="C156" s="9" t="str">
        <f t="shared" si="13"/>
        <v/>
      </c>
      <c r="D156" s="8" t="str">
        <f t="shared" si="8"/>
        <v/>
      </c>
      <c r="E156" s="8" t="str">
        <f>IF(BASE!J16&lt;&gt;"",_xlfn.IFNA(_xlfn.CONCAT(VLOOKUP(BASE!J16,[1]control_de_carga!$A:$D,4,0),",",VLOOKUP(BASE!J16,[1]control_de_carga!$A:$B,2,0)),_xlfn.CONCAT(VLOOKUP(BASE!L16,[1]control_de_carga!$A:$D,4,0),",",VLOOKUP(BASE!L16,[1]control_de_carga!$A:$B,2,0))),"")</f>
        <v/>
      </c>
      <c r="F156" s="8" t="str">
        <f>IF(BASE!J16&lt;&gt;"",_xlfn.IFNA(VLOOKUP(BASE!J16,[1]control_de_carga!$C:$L,10,0),VLOOKUP(BASE!L16,[1]control_de_carga!$C:$L,10,0)),"")</f>
        <v/>
      </c>
      <c r="G156" s="8"/>
      <c r="H156" s="8"/>
      <c r="I156" s="8"/>
      <c r="J156" s="8"/>
      <c r="K156" s="8"/>
      <c r="L156" s="8"/>
      <c r="M156" s="8"/>
      <c r="N156" s="8" t="str">
        <f>IF(BASE!J16&lt;&gt;"",_xlfn.IFNA(VLOOKUP(BASE!J16,[1]control_de_carga!$A:$B,2,0),VLOOKUP(BASE!P16,[1]control_de_carga!$A:$B,2,0)),"")</f>
        <v/>
      </c>
      <c r="O156" s="8"/>
      <c r="P156" s="8"/>
      <c r="Q156" s="8"/>
      <c r="R156" s="8"/>
      <c r="S156" s="8"/>
      <c r="T156" s="8"/>
    </row>
    <row r="157" spans="1:20" x14ac:dyDescent="0.25">
      <c r="A157" s="8" t="str">
        <f>IF(E157&lt;&gt;"",BASE!$J$4,"")</f>
        <v/>
      </c>
      <c r="B157" s="8" t="str">
        <f>IFERROR(IF(E157&lt;&gt;"",BASE!$J$5,""),"")</f>
        <v/>
      </c>
      <c r="C157" s="9" t="str">
        <f t="shared" si="13"/>
        <v/>
      </c>
      <c r="D157" s="8" t="str">
        <f t="shared" si="8"/>
        <v/>
      </c>
      <c r="E157" s="8" t="str">
        <f>IF(BASE!J17&lt;&gt;"",_xlfn.IFNA(_xlfn.CONCAT(VLOOKUP(BASE!J17,[1]control_de_carga!$A:$D,4,0),",",VLOOKUP(BASE!J17,[1]control_de_carga!$A:$B,2,0)),_xlfn.CONCAT(VLOOKUP(BASE!L17,[1]control_de_carga!$A:$D,4,0),",",VLOOKUP(BASE!L17,[1]control_de_carga!$A:$B,2,0))),"")</f>
        <v/>
      </c>
      <c r="F157" s="8" t="str">
        <f>IF(BASE!J17&lt;&gt;"",_xlfn.IFNA(VLOOKUP(BASE!J17,[1]control_de_carga!$C:$L,10,0),VLOOKUP(BASE!L17,[1]control_de_carga!$C:$L,10,0)),"")</f>
        <v/>
      </c>
      <c r="G157" s="8"/>
      <c r="H157" s="8"/>
      <c r="I157" s="8"/>
      <c r="J157" s="8"/>
      <c r="K157" s="8"/>
      <c r="L157" s="8"/>
      <c r="M157" s="8"/>
      <c r="N157" s="8" t="str">
        <f>IF(BASE!J17&lt;&gt;"",_xlfn.IFNA(VLOOKUP(BASE!J17,[1]control_de_carga!$A:$B,2,0),VLOOKUP(BASE!P17,[1]control_de_carga!$A:$B,2,0)),"")</f>
        <v/>
      </c>
      <c r="O157" s="8"/>
      <c r="P157" s="8"/>
      <c r="Q157" s="8"/>
      <c r="R157" s="8"/>
      <c r="S157" s="8"/>
      <c r="T157" s="8"/>
    </row>
    <row r="158" spans="1:20" x14ac:dyDescent="0.25">
      <c r="A158" s="8" t="str">
        <f>IF(E158&lt;&gt;"",BASE!$J$4,"")</f>
        <v/>
      </c>
      <c r="B158" s="8" t="str">
        <f>IFERROR(IF(E158&lt;&gt;"",BASE!$J$5,""),"")</f>
        <v/>
      </c>
      <c r="C158" s="9" t="str">
        <f t="shared" si="13"/>
        <v/>
      </c>
      <c r="D158" s="8" t="str">
        <f t="shared" si="8"/>
        <v/>
      </c>
      <c r="E158" s="8" t="str">
        <f>IF(BASE!J18&lt;&gt;"",_xlfn.IFNA(_xlfn.CONCAT(VLOOKUP(BASE!J18,[1]control_de_carga!$A:$D,4,0),",",VLOOKUP(BASE!J18,[1]control_de_carga!$A:$B,2,0)),_xlfn.CONCAT(VLOOKUP(BASE!L18,[1]control_de_carga!$A:$D,4,0),",",VLOOKUP(BASE!L18,[1]control_de_carga!$A:$B,2,0))),"")</f>
        <v/>
      </c>
      <c r="F158" s="8" t="str">
        <f>IF(BASE!J18&lt;&gt;"",_xlfn.IFNA(VLOOKUP(BASE!J18,[1]control_de_carga!$C:$L,10,0),VLOOKUP(BASE!L18,[1]control_de_carga!$C:$L,10,0)),"")</f>
        <v/>
      </c>
      <c r="G158" s="8"/>
      <c r="H158" s="8"/>
      <c r="I158" s="8"/>
      <c r="J158" s="8"/>
      <c r="K158" s="8"/>
      <c r="L158" s="8"/>
      <c r="M158" s="8"/>
      <c r="N158" s="8" t="str">
        <f>IF(BASE!J18&lt;&gt;"",_xlfn.IFNA(VLOOKUP(BASE!J18,[1]control_de_carga!$A:$B,2,0),VLOOKUP(BASE!P18,[1]control_de_carga!$A:$B,2,0)),"")</f>
        <v/>
      </c>
      <c r="O158" s="8"/>
      <c r="P158" s="8"/>
      <c r="Q158" s="8"/>
      <c r="R158" s="8"/>
      <c r="S158" s="8"/>
      <c r="T158" s="8"/>
    </row>
    <row r="159" spans="1:20" x14ac:dyDescent="0.25">
      <c r="A159" s="8" t="str">
        <f>IF(E159&lt;&gt;"",BASE!$J$4,"")</f>
        <v/>
      </c>
      <c r="B159" s="8" t="str">
        <f>IFERROR(IF(E159&lt;&gt;"",BASE!$J$5,""),"")</f>
        <v/>
      </c>
      <c r="C159" s="9" t="str">
        <f t="shared" si="13"/>
        <v/>
      </c>
      <c r="D159" s="8" t="str">
        <f t="shared" si="8"/>
        <v/>
      </c>
      <c r="E159" s="8" t="str">
        <f>IF(BASE!J19&lt;&gt;"",_xlfn.IFNA(_xlfn.CONCAT(VLOOKUP(BASE!J19,[1]control_de_carga!$A:$D,4,0),",",VLOOKUP(BASE!J19,[1]control_de_carga!$A:$B,2,0)),_xlfn.CONCAT(VLOOKUP(BASE!L19,[1]control_de_carga!$A:$D,4,0),",",VLOOKUP(BASE!L19,[1]control_de_carga!$A:$B,2,0))),"")</f>
        <v/>
      </c>
      <c r="F159" s="8" t="str">
        <f>IF(BASE!J19&lt;&gt;"",_xlfn.IFNA(VLOOKUP(BASE!J19,[1]control_de_carga!$C:$L,10,0),VLOOKUP(BASE!L19,[1]control_de_carga!$C:$L,10,0)),"")</f>
        <v/>
      </c>
      <c r="G159" s="8"/>
      <c r="H159" s="8"/>
      <c r="I159" s="8"/>
      <c r="J159" s="8"/>
      <c r="K159" s="8"/>
      <c r="L159" s="8"/>
      <c r="M159" s="8"/>
      <c r="N159" s="8" t="str">
        <f>IF(BASE!J19&lt;&gt;"",_xlfn.IFNA(VLOOKUP(BASE!J19,[1]control_de_carga!$A:$B,2,0),VLOOKUP(BASE!P19,[1]control_de_carga!$A:$B,2,0)),"")</f>
        <v/>
      </c>
      <c r="O159" s="8"/>
      <c r="P159" s="8"/>
      <c r="Q159" s="8"/>
      <c r="R159" s="8"/>
      <c r="S159" s="8"/>
      <c r="T159" s="8"/>
    </row>
    <row r="160" spans="1:20" x14ac:dyDescent="0.25">
      <c r="A160" s="8" t="str">
        <f>IF(E160&lt;&gt;"",BASE!$J$4,"")</f>
        <v/>
      </c>
      <c r="B160" s="8" t="str">
        <f>IFERROR(IF(E160&lt;&gt;"",BASE!$J$5,""),"")</f>
        <v/>
      </c>
      <c r="C160" s="9" t="str">
        <f t="shared" si="13"/>
        <v/>
      </c>
      <c r="D160" s="8" t="str">
        <f t="shared" si="8"/>
        <v/>
      </c>
      <c r="E160" s="8" t="str">
        <f>IF(BASE!J20&lt;&gt;"",_xlfn.IFNA(_xlfn.CONCAT(VLOOKUP(BASE!J20,[1]control_de_carga!$A:$D,4,0),",",VLOOKUP(BASE!J20,[1]control_de_carga!$A:$B,2,0)),_xlfn.CONCAT(VLOOKUP(BASE!L20,[1]control_de_carga!$A:$D,4,0),",",VLOOKUP(BASE!L20,[1]control_de_carga!$A:$B,2,0))),"")</f>
        <v/>
      </c>
      <c r="F160" s="8" t="str">
        <f>IF(BASE!J20&lt;&gt;"",_xlfn.IFNA(VLOOKUP(BASE!J20,[1]control_de_carga!$C:$L,10,0),VLOOKUP(BASE!L20,[1]control_de_carga!$C:$L,10,0)),"")</f>
        <v/>
      </c>
      <c r="G160" s="8"/>
      <c r="H160" s="8"/>
      <c r="I160" s="8"/>
      <c r="J160" s="8"/>
      <c r="K160" s="8"/>
      <c r="L160" s="8"/>
      <c r="M160" s="8"/>
      <c r="N160" s="8" t="str">
        <f>IF(BASE!J20&lt;&gt;"",_xlfn.IFNA(VLOOKUP(BASE!J20,[1]control_de_carga!$A:$B,2,0),VLOOKUP(BASE!P20,[1]control_de_carga!$A:$B,2,0)),"")</f>
        <v/>
      </c>
      <c r="O160" s="8"/>
      <c r="P160" s="8"/>
      <c r="Q160" s="8"/>
      <c r="R160" s="8"/>
      <c r="S160" s="8"/>
      <c r="T160" s="8"/>
    </row>
    <row r="161" spans="1:20" x14ac:dyDescent="0.25">
      <c r="A161" s="8" t="str">
        <f>IF(E161&lt;&gt;"",BASE!$J$4,"")</f>
        <v/>
      </c>
      <c r="B161" s="8" t="str">
        <f>IFERROR(IF(E161&lt;&gt;"",BASE!$J$5,""),"")</f>
        <v/>
      </c>
      <c r="C161" s="9" t="str">
        <f t="shared" si="13"/>
        <v/>
      </c>
      <c r="D161" s="8" t="str">
        <f t="shared" si="8"/>
        <v/>
      </c>
      <c r="E161" s="8" t="str">
        <f>IF(BASE!J21&lt;&gt;"",_xlfn.IFNA(_xlfn.CONCAT(VLOOKUP(BASE!J21,[1]control_de_carga!$A:$D,4,0),",",VLOOKUP(BASE!J21,[1]control_de_carga!$A:$B,2,0)),_xlfn.CONCAT(VLOOKUP(BASE!L21,[1]control_de_carga!$A:$D,4,0),",",VLOOKUP(BASE!L21,[1]control_de_carga!$A:$B,2,0))),"")</f>
        <v/>
      </c>
      <c r="F161" s="8" t="str">
        <f>IF(BASE!J21&lt;&gt;"",_xlfn.IFNA(VLOOKUP(BASE!J21,[1]control_de_carga!$C:$L,10,0),VLOOKUP(BASE!L21,[1]control_de_carga!$C:$L,10,0)),"")</f>
        <v/>
      </c>
      <c r="G161" s="8"/>
      <c r="H161" s="8"/>
      <c r="I161" s="8"/>
      <c r="J161" s="8"/>
      <c r="K161" s="8"/>
      <c r="L161" s="8"/>
      <c r="M161" s="8"/>
      <c r="N161" s="8" t="str">
        <f>IF(BASE!J21&lt;&gt;"",_xlfn.IFNA(VLOOKUP(BASE!J21,[1]control_de_carga!$A:$B,2,0),VLOOKUP(BASE!P21,[1]control_de_carga!$A:$B,2,0)),"")</f>
        <v/>
      </c>
      <c r="O161" s="8"/>
      <c r="P161" s="8"/>
      <c r="Q161" s="8"/>
      <c r="R161" s="8"/>
      <c r="S161" s="8"/>
      <c r="T161" s="8"/>
    </row>
    <row r="162" spans="1:20" x14ac:dyDescent="0.25">
      <c r="A162" s="8" t="str">
        <f>IF(E162&lt;&gt;"",BASE!$J$4,"")</f>
        <v/>
      </c>
      <c r="B162" s="8" t="str">
        <f>IFERROR(IF(E162&lt;&gt;"",BASE!$J$5,""),"")</f>
        <v/>
      </c>
      <c r="C162" s="9" t="str">
        <f t="shared" si="13"/>
        <v/>
      </c>
      <c r="D162" s="8" t="str">
        <f t="shared" si="8"/>
        <v/>
      </c>
      <c r="E162" s="8" t="str">
        <f>IF(BASE!J22&lt;&gt;"",_xlfn.IFNA(_xlfn.CONCAT(VLOOKUP(BASE!J22,[1]control_de_carga!$A:$D,4,0),",",VLOOKUP(BASE!J22,[1]control_de_carga!$A:$B,2,0)),_xlfn.CONCAT(VLOOKUP(BASE!L22,[1]control_de_carga!$A:$D,4,0),",",VLOOKUP(BASE!L22,[1]control_de_carga!$A:$B,2,0))),"")</f>
        <v/>
      </c>
      <c r="F162" s="8" t="str">
        <f>IF(BASE!J22&lt;&gt;"",_xlfn.IFNA(VLOOKUP(BASE!J22,[1]control_de_carga!$C:$L,10,0),VLOOKUP(BASE!L22,[1]control_de_carga!$C:$L,10,0)),"")</f>
        <v/>
      </c>
      <c r="G162" s="8"/>
      <c r="H162" s="8"/>
      <c r="I162" s="8"/>
      <c r="J162" s="8"/>
      <c r="K162" s="8"/>
      <c r="L162" s="8"/>
      <c r="M162" s="8"/>
      <c r="N162" s="8" t="str">
        <f>IF(BASE!J22&lt;&gt;"",_xlfn.IFNA(VLOOKUP(BASE!J22,[1]control_de_carga!$A:$B,2,0),VLOOKUP(BASE!P22,[1]control_de_carga!$A:$B,2,0)),"")</f>
        <v/>
      </c>
      <c r="O162" s="8"/>
      <c r="P162" s="8"/>
      <c r="Q162" s="8"/>
      <c r="R162" s="8"/>
      <c r="S162" s="8"/>
      <c r="T162" s="8"/>
    </row>
    <row r="163" spans="1:20" x14ac:dyDescent="0.25">
      <c r="A163" s="8" t="str">
        <f>IF(E163&lt;&gt;"",BASE!$J$4,"")</f>
        <v/>
      </c>
      <c r="B163" s="8" t="str">
        <f>IFERROR(IF(E163&lt;&gt;"",BASE!$J$5,""),"")</f>
        <v/>
      </c>
      <c r="C163" s="9" t="str">
        <f t="shared" si="13"/>
        <v/>
      </c>
      <c r="D163" s="8" t="str">
        <f t="shared" si="8"/>
        <v/>
      </c>
      <c r="E163" s="8" t="str">
        <f>IF(BASE!J23&lt;&gt;"",_xlfn.IFNA(_xlfn.CONCAT(VLOOKUP(BASE!J23,[1]control_de_carga!$A:$D,4,0),",",VLOOKUP(BASE!J23,[1]control_de_carga!$A:$B,2,0)),_xlfn.CONCAT(VLOOKUP(BASE!L23,[1]control_de_carga!$A:$D,4,0),",",VLOOKUP(BASE!L23,[1]control_de_carga!$A:$B,2,0))),"")</f>
        <v/>
      </c>
      <c r="F163" s="8" t="str">
        <f>IF(BASE!J23&lt;&gt;"",_xlfn.IFNA(VLOOKUP(BASE!J23,[1]control_de_carga!$C:$L,10,0),VLOOKUP(BASE!L23,[1]control_de_carga!$C:$L,10,0)),"")</f>
        <v/>
      </c>
      <c r="G163" s="8"/>
      <c r="H163" s="8"/>
      <c r="I163" s="8"/>
      <c r="J163" s="8"/>
      <c r="K163" s="8"/>
      <c r="L163" s="8"/>
      <c r="M163" s="8"/>
      <c r="N163" s="8" t="str">
        <f>IF(BASE!J23&lt;&gt;"",_xlfn.IFNA(VLOOKUP(BASE!J23,[1]control_de_carga!$A:$B,2,0),VLOOKUP(BASE!P23,[1]control_de_carga!$A:$B,2,0)),"")</f>
        <v/>
      </c>
      <c r="O163" s="8"/>
      <c r="P163" s="8"/>
      <c r="Q163" s="8"/>
      <c r="R163" s="8"/>
      <c r="S163" s="8"/>
      <c r="T163" s="8"/>
    </row>
    <row r="164" spans="1:20" x14ac:dyDescent="0.25">
      <c r="A164" s="8" t="str">
        <f>IF(E164&lt;&gt;"",BASE!$J$4,"")</f>
        <v/>
      </c>
      <c r="B164" s="8" t="str">
        <f>IFERROR(IF(E164&lt;&gt;"",BASE!$J$5,""),"")</f>
        <v/>
      </c>
      <c r="C164" s="9" t="str">
        <f t="shared" si="13"/>
        <v/>
      </c>
      <c r="D164" s="8" t="str">
        <f t="shared" si="8"/>
        <v/>
      </c>
      <c r="E164" s="8" t="str">
        <f>IF(BASE!J24&lt;&gt;"",_xlfn.IFNA(_xlfn.CONCAT(VLOOKUP(BASE!J24,[1]control_de_carga!$A:$D,4,0),",",VLOOKUP(BASE!J24,[1]control_de_carga!$A:$B,2,0)),_xlfn.CONCAT(VLOOKUP(BASE!L24,[1]control_de_carga!$A:$D,4,0),",",VLOOKUP(BASE!L24,[1]control_de_carga!$A:$B,2,0))),"")</f>
        <v/>
      </c>
      <c r="F164" s="8" t="str">
        <f>IF(BASE!J24&lt;&gt;"",_xlfn.IFNA(VLOOKUP(BASE!J24,[1]control_de_carga!$C:$L,10,0),VLOOKUP(BASE!L24,[1]control_de_carga!$C:$L,10,0)),"")</f>
        <v/>
      </c>
      <c r="G164" s="8"/>
      <c r="H164" s="8"/>
      <c r="I164" s="8"/>
      <c r="J164" s="8"/>
      <c r="K164" s="8"/>
      <c r="L164" s="8"/>
      <c r="M164" s="8"/>
      <c r="N164" s="8" t="str">
        <f>IF(BASE!J24&lt;&gt;"",_xlfn.IFNA(VLOOKUP(BASE!J24,[1]control_de_carga!$A:$B,2,0),VLOOKUP(BASE!P24,[1]control_de_carga!$A:$B,2,0)),"")</f>
        <v/>
      </c>
      <c r="O164" s="8"/>
      <c r="P164" s="8"/>
      <c r="Q164" s="8"/>
      <c r="R164" s="8"/>
      <c r="S164" s="8"/>
      <c r="T164" s="8"/>
    </row>
    <row r="165" spans="1:20" x14ac:dyDescent="0.25">
      <c r="A165" s="8" t="str">
        <f>IF(E165&lt;&gt;"",BASE!$J$4,"")</f>
        <v/>
      </c>
      <c r="B165" s="8" t="str">
        <f>IFERROR(IF(E165&lt;&gt;"",BASE!$J$5,""),"")</f>
        <v/>
      </c>
      <c r="C165" s="9" t="str">
        <f t="shared" si="13"/>
        <v/>
      </c>
      <c r="D165" s="8" t="str">
        <f t="shared" si="8"/>
        <v/>
      </c>
      <c r="E165" s="8" t="str">
        <f>IF(BASE!J25&lt;&gt;"",_xlfn.IFNA(_xlfn.CONCAT(VLOOKUP(BASE!J25,[1]control_de_carga!$A:$D,4,0),",",VLOOKUP(BASE!J25,[1]control_de_carga!$A:$B,2,0)),_xlfn.CONCAT(VLOOKUP(BASE!L25,[1]control_de_carga!$A:$D,4,0),",",VLOOKUP(BASE!L25,[1]control_de_carga!$A:$B,2,0))),"")</f>
        <v/>
      </c>
      <c r="F165" s="8" t="str">
        <f>IF(BASE!J25&lt;&gt;"",_xlfn.IFNA(VLOOKUP(BASE!J25,[1]control_de_carga!$C:$L,10,0),VLOOKUP(BASE!L25,[1]control_de_carga!$C:$L,10,0)),"")</f>
        <v/>
      </c>
      <c r="G165" s="8"/>
      <c r="H165" s="8"/>
      <c r="I165" s="8"/>
      <c r="J165" s="8"/>
      <c r="K165" s="8"/>
      <c r="L165" s="8"/>
      <c r="M165" s="8"/>
      <c r="N165" s="8" t="str">
        <f>IF(BASE!J25&lt;&gt;"",_xlfn.IFNA(VLOOKUP(BASE!J25,[1]control_de_carga!$A:$B,2,0),VLOOKUP(BASE!P25,[1]control_de_carga!$A:$B,2,0)),"")</f>
        <v/>
      </c>
      <c r="O165" s="8"/>
      <c r="P165" s="8"/>
      <c r="Q165" s="8"/>
      <c r="R165" s="8"/>
      <c r="S165" s="8"/>
      <c r="T165" s="8"/>
    </row>
    <row r="166" spans="1:20" x14ac:dyDescent="0.25">
      <c r="A166" s="8" t="str">
        <f>IF(E166&lt;&gt;"",BASE!$J$4,"")</f>
        <v/>
      </c>
      <c r="B166" s="8" t="str">
        <f>IFERROR(IF(E166&lt;&gt;"",BASE!$J$5,""),"")</f>
        <v/>
      </c>
      <c r="C166" s="9" t="str">
        <f t="shared" si="13"/>
        <v/>
      </c>
      <c r="D166" s="8" t="str">
        <f t="shared" si="8"/>
        <v/>
      </c>
      <c r="E166" s="8" t="str">
        <f>IF(BASE!J26&lt;&gt;"",_xlfn.IFNA(_xlfn.CONCAT(VLOOKUP(BASE!J26,[1]control_de_carga!$A:$D,4,0),",",VLOOKUP(BASE!J26,[1]control_de_carga!$A:$B,2,0)),_xlfn.CONCAT(VLOOKUP(BASE!L26,[1]control_de_carga!$A:$D,4,0),",",VLOOKUP(BASE!L26,[1]control_de_carga!$A:$B,2,0))),"")</f>
        <v/>
      </c>
      <c r="F166" s="8" t="str">
        <f>IF(BASE!J26&lt;&gt;"",_xlfn.IFNA(VLOOKUP(BASE!J26,[1]control_de_carga!$C:$L,10,0),VLOOKUP(BASE!L26,[1]control_de_carga!$C:$L,10,0)),"")</f>
        <v/>
      </c>
      <c r="G166" s="8"/>
      <c r="H166" s="8"/>
      <c r="I166" s="8"/>
      <c r="J166" s="8"/>
      <c r="K166" s="8"/>
      <c r="L166" s="8"/>
      <c r="M166" s="8"/>
      <c r="N166" s="8" t="str">
        <f>IF(BASE!J26&lt;&gt;"",_xlfn.IFNA(VLOOKUP(BASE!J26,[1]control_de_carga!$A:$B,2,0),VLOOKUP(BASE!P26,[1]control_de_carga!$A:$B,2,0)),"")</f>
        <v/>
      </c>
      <c r="O166" s="8"/>
      <c r="P166" s="8"/>
      <c r="Q166" s="8"/>
      <c r="R166" s="8"/>
      <c r="S166" s="8"/>
      <c r="T166" s="8"/>
    </row>
    <row r="167" spans="1:20" x14ac:dyDescent="0.25">
      <c r="A167" s="8" t="str">
        <f>IF(E167&lt;&gt;"",BASE!$J$4,"")</f>
        <v/>
      </c>
      <c r="B167" s="8" t="str">
        <f>IFERROR(IF(E167&lt;&gt;"",BASE!$J$5,""),"")</f>
        <v/>
      </c>
      <c r="C167" s="9" t="str">
        <f t="shared" si="13"/>
        <v/>
      </c>
      <c r="D167" s="8" t="str">
        <f t="shared" si="8"/>
        <v/>
      </c>
      <c r="E167" s="8" t="str">
        <f>IF(BASE!J27&lt;&gt;"",_xlfn.IFNA(_xlfn.CONCAT(VLOOKUP(BASE!J27,[1]control_de_carga!$A:$D,4,0),",",VLOOKUP(BASE!J27,[1]control_de_carga!$A:$B,2,0)),_xlfn.CONCAT(VLOOKUP(BASE!L27,[1]control_de_carga!$A:$D,4,0),",",VLOOKUP(BASE!L27,[1]control_de_carga!$A:$B,2,0))),"")</f>
        <v/>
      </c>
      <c r="F167" s="8" t="str">
        <f>IF(BASE!J27&lt;&gt;"",_xlfn.IFNA(VLOOKUP(BASE!J27,[1]control_de_carga!$C:$L,10,0),VLOOKUP(BASE!L27,[1]control_de_carga!$C:$L,10,0)),"")</f>
        <v/>
      </c>
      <c r="G167" s="8"/>
      <c r="H167" s="8"/>
      <c r="I167" s="8"/>
      <c r="J167" s="8"/>
      <c r="K167" s="8"/>
      <c r="L167" s="8"/>
      <c r="M167" s="8"/>
      <c r="N167" s="8" t="str">
        <f>IF(BASE!J27&lt;&gt;"",_xlfn.IFNA(VLOOKUP(BASE!J27,[1]control_de_carga!$A:$B,2,0),VLOOKUP(BASE!P27,[1]control_de_carga!$A:$B,2,0)),"")</f>
        <v/>
      </c>
      <c r="O167" s="8"/>
      <c r="P167" s="8"/>
      <c r="Q167" s="8"/>
      <c r="R167" s="8"/>
      <c r="S167" s="8"/>
      <c r="T167" s="8"/>
    </row>
    <row r="168" spans="1:20" x14ac:dyDescent="0.25">
      <c r="A168" s="8" t="str">
        <f>IF(E168&lt;&gt;"",BASE!$J$4,"")</f>
        <v/>
      </c>
      <c r="B168" s="8" t="str">
        <f>IFERROR(IF(E168&lt;&gt;"",BASE!$J$5,""),"")</f>
        <v/>
      </c>
      <c r="C168" s="9" t="str">
        <f t="shared" si="13"/>
        <v/>
      </c>
      <c r="D168" s="8" t="str">
        <f t="shared" si="8"/>
        <v/>
      </c>
      <c r="E168" s="8" t="str">
        <f>IF(BASE!J28&lt;&gt;"",_xlfn.IFNA(_xlfn.CONCAT(VLOOKUP(BASE!J28,[1]control_de_carga!$A:$D,4,0),",",VLOOKUP(BASE!J28,[1]control_de_carga!$A:$B,2,0)),_xlfn.CONCAT(VLOOKUP(BASE!L28,[1]control_de_carga!$A:$D,4,0),",",VLOOKUP(BASE!L28,[1]control_de_carga!$A:$B,2,0))),"")</f>
        <v/>
      </c>
      <c r="F168" s="8" t="str">
        <f>IF(BASE!J28&lt;&gt;"",_xlfn.IFNA(VLOOKUP(BASE!J28,[1]control_de_carga!$C:$L,10,0),VLOOKUP(BASE!L28,[1]control_de_carga!$C:$L,10,0)),"")</f>
        <v/>
      </c>
      <c r="G168" s="8"/>
      <c r="H168" s="8"/>
      <c r="I168" s="8"/>
      <c r="J168" s="8"/>
      <c r="K168" s="8"/>
      <c r="L168" s="8"/>
      <c r="M168" s="8"/>
      <c r="N168" s="8" t="str">
        <f>IF(BASE!J28&lt;&gt;"",_xlfn.IFNA(VLOOKUP(BASE!J28,[1]control_de_carga!$A:$B,2,0),VLOOKUP(BASE!P28,[1]control_de_carga!$A:$B,2,0)),"")</f>
        <v/>
      </c>
      <c r="O168" s="8"/>
      <c r="P168" s="8"/>
      <c r="Q168" s="8"/>
      <c r="R168" s="8"/>
      <c r="S168" s="8"/>
      <c r="T168" s="8"/>
    </row>
    <row r="169" spans="1:20" x14ac:dyDescent="0.25">
      <c r="A169" s="8" t="str">
        <f>IF(E169&lt;&gt;"",BASE!$J$4,"")</f>
        <v/>
      </c>
      <c r="B169" s="8" t="str">
        <f>IFERROR(IF(E169&lt;&gt;"",BASE!$J$5,""),"")</f>
        <v/>
      </c>
      <c r="C169" s="9" t="str">
        <f t="shared" si="13"/>
        <v/>
      </c>
      <c r="D169" s="8" t="str">
        <f t="shared" si="8"/>
        <v/>
      </c>
      <c r="E169" s="8" t="str">
        <f>IF(BASE!J29&lt;&gt;"",_xlfn.IFNA(_xlfn.CONCAT(VLOOKUP(BASE!J29,[1]control_de_carga!$A:$D,4,0),",",VLOOKUP(BASE!J29,[1]control_de_carga!$A:$B,2,0)),_xlfn.CONCAT(VLOOKUP(BASE!L29,[1]control_de_carga!$A:$D,4,0),",",VLOOKUP(BASE!L29,[1]control_de_carga!$A:$B,2,0))),"")</f>
        <v/>
      </c>
      <c r="F169" s="8" t="str">
        <f>IF(BASE!J29&lt;&gt;"",_xlfn.IFNA(VLOOKUP(BASE!J29,[1]control_de_carga!$C:$L,10,0),VLOOKUP(BASE!L29,[1]control_de_carga!$C:$L,10,0)),"")</f>
        <v/>
      </c>
      <c r="G169" s="8"/>
      <c r="H169" s="8"/>
      <c r="I169" s="8"/>
      <c r="J169" s="8"/>
      <c r="K169" s="8"/>
      <c r="L169" s="8"/>
      <c r="M169" s="8"/>
      <c r="N169" s="8" t="str">
        <f>IF(BASE!J29&lt;&gt;"",_xlfn.IFNA(VLOOKUP(BASE!J29,[1]control_de_carga!$A:$B,2,0),VLOOKUP(BASE!P29,[1]control_de_carga!$A:$B,2,0)),"")</f>
        <v/>
      </c>
      <c r="O169" s="8"/>
      <c r="P169" s="8"/>
      <c r="Q169" s="8"/>
      <c r="R169" s="8"/>
      <c r="S169" s="8"/>
      <c r="T169" s="8"/>
    </row>
    <row r="170" spans="1:20" x14ac:dyDescent="0.25">
      <c r="A170" s="8" t="str">
        <f>IF(E170&lt;&gt;"",BASE!$J$4,"")</f>
        <v/>
      </c>
      <c r="B170" s="8" t="str">
        <f>IFERROR(IF(E170&lt;&gt;"",BASE!$J$5,""),"")</f>
        <v/>
      </c>
      <c r="C170" s="9" t="str">
        <f t="shared" si="13"/>
        <v/>
      </c>
      <c r="D170" s="8" t="str">
        <f t="shared" si="8"/>
        <v/>
      </c>
      <c r="E170" s="8" t="str">
        <f>IF(BASE!J30&lt;&gt;"",_xlfn.IFNA(_xlfn.CONCAT(VLOOKUP(BASE!J30,[1]control_de_carga!$A:$D,4,0),",",VLOOKUP(BASE!J30,[1]control_de_carga!$A:$B,2,0)),_xlfn.CONCAT(VLOOKUP(BASE!L30,[1]control_de_carga!$A:$D,4,0),",",VLOOKUP(BASE!L30,[1]control_de_carga!$A:$B,2,0))),"")</f>
        <v/>
      </c>
      <c r="F170" s="8" t="str">
        <f>IF(BASE!J30&lt;&gt;"",_xlfn.IFNA(VLOOKUP(BASE!J30,[1]control_de_carga!$C:$L,10,0),VLOOKUP(BASE!L30,[1]control_de_carga!$C:$L,10,0)),"")</f>
        <v/>
      </c>
      <c r="G170" s="8"/>
      <c r="H170" s="8"/>
      <c r="I170" s="8"/>
      <c r="J170" s="8"/>
      <c r="K170" s="8"/>
      <c r="L170" s="8"/>
      <c r="M170" s="8"/>
      <c r="N170" s="8" t="str">
        <f>IF(BASE!J30&lt;&gt;"",_xlfn.IFNA(VLOOKUP(BASE!J30,[1]control_de_carga!$A:$B,2,0),VLOOKUP(BASE!P30,[1]control_de_carga!$A:$B,2,0)),"")</f>
        <v/>
      </c>
      <c r="O170" s="8"/>
      <c r="P170" s="8"/>
      <c r="Q170" s="8"/>
      <c r="R170" s="8"/>
      <c r="S170" s="8"/>
      <c r="T170" s="8"/>
    </row>
    <row r="171" spans="1:20" x14ac:dyDescent="0.25">
      <c r="A171" s="8" t="str">
        <f>IF(E171&lt;&gt;"",BASE!$J$4,"")</f>
        <v/>
      </c>
      <c r="B171" s="8" t="str">
        <f>IFERROR(IF(E171&lt;&gt;"",BASE!$J$5,""),"")</f>
        <v/>
      </c>
      <c r="C171" s="9" t="str">
        <f t="shared" si="13"/>
        <v/>
      </c>
      <c r="D171" s="8" t="str">
        <f t="shared" si="8"/>
        <v/>
      </c>
      <c r="E171" s="8" t="str">
        <f>IF(BASE!J31&lt;&gt;"",_xlfn.IFNA(_xlfn.CONCAT(VLOOKUP(BASE!J31,[1]control_de_carga!$A:$D,4,0),",",VLOOKUP(BASE!J31,[1]control_de_carga!$A:$B,2,0)),_xlfn.CONCAT(VLOOKUP(BASE!L31,[1]control_de_carga!$A:$D,4,0),",",VLOOKUP(BASE!L31,[1]control_de_carga!$A:$B,2,0))),"")</f>
        <v/>
      </c>
      <c r="F171" s="8" t="str">
        <f>IF(BASE!J31&lt;&gt;"",_xlfn.IFNA(VLOOKUP(BASE!J31,[1]control_de_carga!$C:$L,10,0),VLOOKUP(BASE!L31,[1]control_de_carga!$C:$L,10,0)),"")</f>
        <v/>
      </c>
      <c r="G171" s="8"/>
      <c r="H171" s="8"/>
      <c r="I171" s="8"/>
      <c r="J171" s="8"/>
      <c r="K171" s="8"/>
      <c r="L171" s="8"/>
      <c r="M171" s="8"/>
      <c r="N171" s="8" t="str">
        <f>IF(BASE!J31&lt;&gt;"",_xlfn.IFNA(VLOOKUP(BASE!J31,[1]control_de_carga!$A:$B,2,0),VLOOKUP(BASE!P31,[1]control_de_carga!$A:$B,2,0)),"")</f>
        <v/>
      </c>
      <c r="O171" s="8"/>
      <c r="P171" s="8"/>
      <c r="Q171" s="8"/>
      <c r="R171" s="8"/>
      <c r="S171" s="8"/>
      <c r="T171" s="8"/>
    </row>
    <row r="172" spans="1:20" x14ac:dyDescent="0.25">
      <c r="A172" s="8" t="str">
        <f>IF(E172&lt;&gt;"",BASE!$J$4,"")</f>
        <v/>
      </c>
      <c r="B172" s="8" t="str">
        <f>IFERROR(IF(E172&lt;&gt;"",BASE!$J$5,""),"")</f>
        <v/>
      </c>
      <c r="C172" s="9" t="str">
        <f t="shared" si="13"/>
        <v/>
      </c>
      <c r="D172" s="8" t="str">
        <f t="shared" si="8"/>
        <v/>
      </c>
      <c r="E172" s="8" t="str">
        <f>IF(BASE!J32&lt;&gt;"",_xlfn.IFNA(_xlfn.CONCAT(VLOOKUP(BASE!J32,[1]control_de_carga!$A:$D,4,0),",",VLOOKUP(BASE!J32,[1]control_de_carga!$A:$B,2,0)),_xlfn.CONCAT(VLOOKUP(BASE!L32,[1]control_de_carga!$A:$D,4,0),",",VLOOKUP(BASE!L32,[1]control_de_carga!$A:$B,2,0))),"")</f>
        <v/>
      </c>
      <c r="F172" s="8" t="str">
        <f>IF(BASE!J32&lt;&gt;"",_xlfn.IFNA(VLOOKUP(BASE!J32,[1]control_de_carga!$C:$L,10,0),VLOOKUP(BASE!L32,[1]control_de_carga!$C:$L,10,0)),"")</f>
        <v/>
      </c>
      <c r="G172" s="8"/>
      <c r="H172" s="8"/>
      <c r="I172" s="8"/>
      <c r="J172" s="8"/>
      <c r="K172" s="8"/>
      <c r="L172" s="8"/>
      <c r="M172" s="8"/>
      <c r="N172" s="8" t="str">
        <f>IF(BASE!J32&lt;&gt;"",_xlfn.IFNA(VLOOKUP(BASE!J32,[1]control_de_carga!$A:$B,2,0),VLOOKUP(BASE!P32,[1]control_de_carga!$A:$B,2,0)),"")</f>
        <v/>
      </c>
      <c r="O172" s="8"/>
      <c r="P172" s="8"/>
      <c r="Q172" s="8"/>
      <c r="R172" s="8"/>
      <c r="S172" s="8"/>
      <c r="T172" s="8"/>
    </row>
    <row r="173" spans="1:20" x14ac:dyDescent="0.25">
      <c r="A173" s="8" t="str">
        <f>IF(E173&lt;&gt;"",BASE!$J$4,"")</f>
        <v/>
      </c>
      <c r="B173" s="8" t="str">
        <f>IFERROR(IF(E173&lt;&gt;"",BASE!$J$5,""),"")</f>
        <v/>
      </c>
      <c r="C173" s="9" t="str">
        <f t="shared" si="13"/>
        <v/>
      </c>
      <c r="D173" s="8" t="str">
        <f t="shared" si="8"/>
        <v/>
      </c>
      <c r="E173" s="8" t="str">
        <f>IF(BASE!J33&lt;&gt;"",_xlfn.IFNA(_xlfn.CONCAT(VLOOKUP(BASE!J33,[1]control_de_carga!$A:$D,4,0),",",VLOOKUP(BASE!J33,[1]control_de_carga!$A:$B,2,0)),_xlfn.CONCAT(VLOOKUP(BASE!L33,[1]control_de_carga!$A:$D,4,0),",",VLOOKUP(BASE!L33,[1]control_de_carga!$A:$B,2,0))),"")</f>
        <v/>
      </c>
      <c r="F173" s="8" t="str">
        <f>IF(BASE!J33&lt;&gt;"",_xlfn.IFNA(VLOOKUP(BASE!J33,[1]control_de_carga!$C:$L,10,0),VLOOKUP(BASE!L33,[1]control_de_carga!$C:$L,10,0)),"")</f>
        <v/>
      </c>
      <c r="G173" s="8"/>
      <c r="H173" s="8"/>
      <c r="I173" s="8"/>
      <c r="J173" s="8"/>
      <c r="K173" s="8"/>
      <c r="L173" s="8"/>
      <c r="M173" s="8"/>
      <c r="N173" s="8" t="str">
        <f>IF(BASE!J33&lt;&gt;"",_xlfn.IFNA(VLOOKUP(BASE!J33,[1]control_de_carga!$A:$B,2,0),VLOOKUP(BASE!P33,[1]control_de_carga!$A:$B,2,0)),"")</f>
        <v/>
      </c>
      <c r="O173" s="8"/>
      <c r="P173" s="8"/>
      <c r="Q173" s="8"/>
      <c r="R173" s="8"/>
      <c r="S173" s="8"/>
      <c r="T173" s="8"/>
    </row>
    <row r="174" spans="1:20" x14ac:dyDescent="0.25">
      <c r="A174" s="8" t="str">
        <f>IF(E174&lt;&gt;"",BASE!$J$4,"")</f>
        <v/>
      </c>
      <c r="B174" s="8" t="str">
        <f>IFERROR(IF(E174&lt;&gt;"",BASE!$J$5,""),"")</f>
        <v/>
      </c>
      <c r="C174" s="9" t="str">
        <f t="shared" si="13"/>
        <v/>
      </c>
      <c r="D174" s="8" t="str">
        <f t="shared" si="8"/>
        <v/>
      </c>
      <c r="E174" s="8" t="str">
        <f>IF(BASE!J34&lt;&gt;"",_xlfn.IFNA(_xlfn.CONCAT(VLOOKUP(BASE!J34,[1]control_de_carga!$A:$D,4,0),",",VLOOKUP(BASE!J34,[1]control_de_carga!$A:$B,2,0)),_xlfn.CONCAT(VLOOKUP(BASE!L34,[1]control_de_carga!$A:$D,4,0),",",VLOOKUP(BASE!L34,[1]control_de_carga!$A:$B,2,0))),"")</f>
        <v/>
      </c>
      <c r="F174" s="8" t="str">
        <f>IF(BASE!J34&lt;&gt;"",_xlfn.IFNA(VLOOKUP(BASE!J34,[1]control_de_carga!$C:$L,10,0),VLOOKUP(BASE!L34,[1]control_de_carga!$C:$L,10,0)),"")</f>
        <v/>
      </c>
      <c r="G174" s="8"/>
      <c r="H174" s="8"/>
      <c r="I174" s="8"/>
      <c r="J174" s="8"/>
      <c r="K174" s="8"/>
      <c r="L174" s="8"/>
      <c r="M174" s="8"/>
      <c r="N174" s="8" t="str">
        <f>IF(BASE!J34&lt;&gt;"",_xlfn.IFNA(VLOOKUP(BASE!J34,[1]control_de_carga!$A:$B,2,0),VLOOKUP(BASE!P34,[1]control_de_carga!$A:$B,2,0)),"")</f>
        <v/>
      </c>
      <c r="O174" s="8"/>
      <c r="P174" s="8"/>
      <c r="Q174" s="8"/>
      <c r="R174" s="8"/>
      <c r="S174" s="8"/>
      <c r="T174" s="8"/>
    </row>
    <row r="175" spans="1:20" x14ac:dyDescent="0.25">
      <c r="A175" s="8" t="str">
        <f>IF(E175&lt;&gt;"",BASE!$J$4,"")</f>
        <v/>
      </c>
      <c r="B175" s="8" t="str">
        <f>IFERROR(IF(E175&lt;&gt;"",BASE!$J$5,""),"")</f>
        <v/>
      </c>
      <c r="C175" s="9" t="str">
        <f t="shared" si="13"/>
        <v/>
      </c>
      <c r="D175" s="8" t="str">
        <f t="shared" si="8"/>
        <v/>
      </c>
      <c r="E175" s="8" t="str">
        <f>IF(BASE!J35&lt;&gt;"",_xlfn.IFNA(_xlfn.CONCAT(VLOOKUP(BASE!J35,[1]control_de_carga!$A:$D,4,0),",",VLOOKUP(BASE!J35,[1]control_de_carga!$A:$B,2,0)),_xlfn.CONCAT(VLOOKUP(BASE!L35,[1]control_de_carga!$A:$D,4,0),",",VLOOKUP(BASE!L35,[1]control_de_carga!$A:$B,2,0))),"")</f>
        <v/>
      </c>
      <c r="F175" s="8" t="str">
        <f>IF(BASE!J35&lt;&gt;"",_xlfn.IFNA(VLOOKUP(BASE!J35,[1]control_de_carga!$C:$L,10,0),VLOOKUP(BASE!L35,[1]control_de_carga!$C:$L,10,0)),"")</f>
        <v/>
      </c>
      <c r="G175" s="8"/>
      <c r="H175" s="8"/>
      <c r="I175" s="8"/>
      <c r="J175" s="8"/>
      <c r="K175" s="8"/>
      <c r="L175" s="8"/>
      <c r="M175" s="8"/>
      <c r="N175" s="8" t="str">
        <f>IF(BASE!J35&lt;&gt;"",_xlfn.IFNA(VLOOKUP(BASE!J35,[1]control_de_carga!$A:$B,2,0),VLOOKUP(BASE!P35,[1]control_de_carga!$A:$B,2,0)),"")</f>
        <v/>
      </c>
      <c r="O175" s="8"/>
      <c r="P175" s="8"/>
      <c r="Q175" s="8"/>
      <c r="R175" s="8"/>
      <c r="S175" s="8"/>
      <c r="T175" s="8"/>
    </row>
    <row r="176" spans="1:20" x14ac:dyDescent="0.25">
      <c r="A176" s="8" t="str">
        <f>IF(E176&lt;&gt;"",BASE!$J$4,"")</f>
        <v/>
      </c>
      <c r="B176" s="8" t="str">
        <f>IFERROR(IF(E176&lt;&gt;"",BASE!$J$5,""),"")</f>
        <v/>
      </c>
      <c r="C176" s="9" t="str">
        <f t="shared" si="13"/>
        <v/>
      </c>
      <c r="D176" s="8" t="str">
        <f t="shared" si="8"/>
        <v/>
      </c>
      <c r="E176" s="8" t="str">
        <f>IF(BASE!J36&lt;&gt;"",_xlfn.IFNA(_xlfn.CONCAT(VLOOKUP(BASE!J36,[1]control_de_carga!$A:$D,4,0),",",VLOOKUP(BASE!J36,[1]control_de_carga!$A:$B,2,0)),_xlfn.CONCAT(VLOOKUP(BASE!L36,[1]control_de_carga!$A:$D,4,0),",",VLOOKUP(BASE!L36,[1]control_de_carga!$A:$B,2,0))),"")</f>
        <v/>
      </c>
      <c r="F176" s="8" t="str">
        <f>IF(BASE!J36&lt;&gt;"",_xlfn.IFNA(VLOOKUP(BASE!J36,[1]control_de_carga!$C:$L,10,0),VLOOKUP(BASE!L36,[1]control_de_carga!$C:$L,10,0)),"")</f>
        <v/>
      </c>
      <c r="G176" s="8"/>
      <c r="H176" s="8"/>
      <c r="I176" s="8"/>
      <c r="J176" s="8"/>
      <c r="K176" s="8"/>
      <c r="L176" s="8"/>
      <c r="M176" s="8"/>
      <c r="N176" s="8" t="str">
        <f>IF(BASE!J36&lt;&gt;"",_xlfn.IFNA(VLOOKUP(BASE!J36,[1]control_de_carga!$A:$B,2,0),VLOOKUP(BASE!P36,[1]control_de_carga!$A:$B,2,0)),"")</f>
        <v/>
      </c>
      <c r="O176" s="8"/>
      <c r="P176" s="8"/>
      <c r="Q176" s="8"/>
      <c r="R176" s="8"/>
      <c r="S176" s="8"/>
      <c r="T176" s="8"/>
    </row>
    <row r="177" spans="1:20" x14ac:dyDescent="0.25">
      <c r="A177" s="8" t="str">
        <f>IF(E177&lt;&gt;"",BASE!$J$4,"")</f>
        <v/>
      </c>
      <c r="B177" s="8" t="str">
        <f>IFERROR(IF(E177&lt;&gt;"",BASE!$J$5,""),"")</f>
        <v/>
      </c>
      <c r="C177" s="9" t="str">
        <f t="shared" si="13"/>
        <v/>
      </c>
      <c r="D177" s="8" t="str">
        <f t="shared" si="8"/>
        <v/>
      </c>
      <c r="E177" s="8" t="str">
        <f>IF(BASE!J37&lt;&gt;"",_xlfn.IFNA(_xlfn.CONCAT(VLOOKUP(BASE!J37,[1]control_de_carga!$A:$D,4,0),",",VLOOKUP(BASE!J37,[1]control_de_carga!$A:$B,2,0)),_xlfn.CONCAT(VLOOKUP(BASE!L37,[1]control_de_carga!$A:$D,4,0),",",VLOOKUP(BASE!L37,[1]control_de_carga!$A:$B,2,0))),"")</f>
        <v/>
      </c>
      <c r="F177" s="8" t="str">
        <f>IF(BASE!J37&lt;&gt;"",_xlfn.IFNA(VLOOKUP(BASE!J37,[1]control_de_carga!$C:$L,10,0),VLOOKUP(BASE!L37,[1]control_de_carga!$C:$L,10,0)),"")</f>
        <v/>
      </c>
      <c r="G177" s="8"/>
      <c r="H177" s="8"/>
      <c r="I177" s="8"/>
      <c r="J177" s="8"/>
      <c r="K177" s="8"/>
      <c r="L177" s="8"/>
      <c r="M177" s="8"/>
      <c r="N177" s="8" t="str">
        <f>IF(BASE!J37&lt;&gt;"",_xlfn.IFNA(VLOOKUP(BASE!J37,[1]control_de_carga!$A:$B,2,0),VLOOKUP(BASE!P37,[1]control_de_carga!$A:$B,2,0)),"")</f>
        <v/>
      </c>
      <c r="O177" s="8"/>
      <c r="P177" s="8"/>
      <c r="Q177" s="8"/>
      <c r="R177" s="8"/>
      <c r="S177" s="8"/>
      <c r="T177" s="8"/>
    </row>
    <row r="178" spans="1:20" x14ac:dyDescent="0.25">
      <c r="A178" s="8" t="str">
        <f>IF(E178&lt;&gt;"",BASE!$J$4,"")</f>
        <v/>
      </c>
      <c r="B178" s="8" t="str">
        <f>IFERROR(IF(E178&lt;&gt;"",BASE!$J$5,""),"")</f>
        <v/>
      </c>
      <c r="C178" s="9" t="str">
        <f t="shared" si="13"/>
        <v/>
      </c>
      <c r="D178" s="8" t="str">
        <f t="shared" si="8"/>
        <v/>
      </c>
      <c r="E178" s="8" t="str">
        <f>IF(BASE!J38&lt;&gt;"",_xlfn.IFNA(_xlfn.CONCAT(VLOOKUP(BASE!J38,[1]control_de_carga!$A:$D,4,0),",",VLOOKUP(BASE!J38,[1]control_de_carga!$A:$B,2,0)),_xlfn.CONCAT(VLOOKUP(BASE!L38,[1]control_de_carga!$A:$D,4,0),",",VLOOKUP(BASE!L38,[1]control_de_carga!$A:$B,2,0))),"")</f>
        <v/>
      </c>
      <c r="F178" s="8" t="str">
        <f>IF(BASE!J38&lt;&gt;"",_xlfn.IFNA(VLOOKUP(BASE!J38,[1]control_de_carga!$C:$L,10,0),VLOOKUP(BASE!L38,[1]control_de_carga!$C:$L,10,0)),"")</f>
        <v/>
      </c>
      <c r="G178" s="8"/>
      <c r="H178" s="8"/>
      <c r="I178" s="8"/>
      <c r="J178" s="8"/>
      <c r="K178" s="8"/>
      <c r="L178" s="8"/>
      <c r="M178" s="8"/>
      <c r="N178" s="8" t="str">
        <f>IF(BASE!J38&lt;&gt;"",_xlfn.IFNA(VLOOKUP(BASE!J38,[1]control_de_carga!$A:$B,2,0),VLOOKUP(BASE!P38,[1]control_de_carga!$A:$B,2,0)),"")</f>
        <v/>
      </c>
      <c r="O178" s="8"/>
      <c r="P178" s="8"/>
      <c r="Q178" s="8"/>
      <c r="R178" s="8"/>
      <c r="S178" s="8"/>
      <c r="T178" s="8"/>
    </row>
    <row r="179" spans="1:20" x14ac:dyDescent="0.25">
      <c r="A179" s="8" t="str">
        <f>IF(E179&lt;&gt;"",BASE!$J$4,"")</f>
        <v/>
      </c>
      <c r="B179" s="8" t="str">
        <f>IFERROR(IF(E179&lt;&gt;"",BASE!$J$5,""),"")</f>
        <v/>
      </c>
      <c r="C179" s="9" t="str">
        <f t="shared" si="13"/>
        <v/>
      </c>
      <c r="D179" s="8" t="str">
        <f t="shared" si="8"/>
        <v/>
      </c>
      <c r="E179" s="8" t="str">
        <f>IF(BASE!J39&lt;&gt;"",_xlfn.IFNA(_xlfn.CONCAT(VLOOKUP(BASE!J39,[1]control_de_carga!$A:$D,4,0),",",VLOOKUP(BASE!J39,[1]control_de_carga!$A:$B,2,0)),_xlfn.CONCAT(VLOOKUP(BASE!L39,[1]control_de_carga!$A:$D,4,0),",",VLOOKUP(BASE!L39,[1]control_de_carga!$A:$B,2,0))),"")</f>
        <v/>
      </c>
      <c r="F179" s="8" t="str">
        <f>IF(BASE!J39&lt;&gt;"",_xlfn.IFNA(VLOOKUP(BASE!J39,[1]control_de_carga!$C:$L,10,0),VLOOKUP(BASE!L39,[1]control_de_carga!$C:$L,10,0)),"")</f>
        <v/>
      </c>
      <c r="G179" s="8"/>
      <c r="H179" s="8"/>
      <c r="I179" s="8"/>
      <c r="J179" s="8"/>
      <c r="K179" s="8"/>
      <c r="L179" s="8"/>
      <c r="M179" s="8"/>
      <c r="N179" s="8" t="str">
        <f>IF(BASE!J39&lt;&gt;"",_xlfn.IFNA(VLOOKUP(BASE!J39,[1]control_de_carga!$A:$B,2,0),VLOOKUP(BASE!P39,[1]control_de_carga!$A:$B,2,0)),"")</f>
        <v/>
      </c>
      <c r="O179" s="8"/>
      <c r="P179" s="8"/>
      <c r="Q179" s="8"/>
      <c r="R179" s="8"/>
      <c r="S179" s="8"/>
      <c r="T179" s="8"/>
    </row>
    <row r="180" spans="1:20" x14ac:dyDescent="0.25">
      <c r="A180" s="8" t="str">
        <f>IF(E180&lt;&gt;"",BASE!$J$4,"")</f>
        <v/>
      </c>
      <c r="B180" s="8" t="str">
        <f>IFERROR(IF(E180&lt;&gt;"",BASE!$J$5,""),"")</f>
        <v/>
      </c>
      <c r="C180" s="9" t="str">
        <f t="shared" si="13"/>
        <v/>
      </c>
      <c r="D180" s="8" t="str">
        <f t="shared" si="8"/>
        <v/>
      </c>
      <c r="E180" s="8" t="str">
        <f>IF(BASE!J40&lt;&gt;"",_xlfn.IFNA(_xlfn.CONCAT(VLOOKUP(BASE!J40,[1]control_de_carga!$A:$D,4,0),",",VLOOKUP(BASE!J40,[1]control_de_carga!$A:$B,2,0)),_xlfn.CONCAT(VLOOKUP(BASE!L40,[1]control_de_carga!$A:$D,4,0),",",VLOOKUP(BASE!L40,[1]control_de_carga!$A:$B,2,0))),"")</f>
        <v/>
      </c>
      <c r="F180" s="8" t="str">
        <f>IF(BASE!J40&lt;&gt;"",_xlfn.IFNA(VLOOKUP(BASE!J40,[1]control_de_carga!$C:$L,10,0),VLOOKUP(BASE!L40,[1]control_de_carga!$C:$L,10,0)),"")</f>
        <v/>
      </c>
      <c r="G180" s="8"/>
      <c r="H180" s="8"/>
      <c r="I180" s="8"/>
      <c r="J180" s="8"/>
      <c r="K180" s="8"/>
      <c r="L180" s="8"/>
      <c r="M180" s="8"/>
      <c r="N180" s="8" t="str">
        <f>IF(BASE!J40&lt;&gt;"",_xlfn.IFNA(VLOOKUP(BASE!J40,[1]control_de_carga!$A:$B,2,0),VLOOKUP(BASE!P40,[1]control_de_carga!$A:$B,2,0)),"")</f>
        <v/>
      </c>
      <c r="O180" s="8"/>
      <c r="P180" s="8"/>
      <c r="Q180" s="8"/>
      <c r="R180" s="8"/>
      <c r="S180" s="8"/>
      <c r="T180" s="8"/>
    </row>
    <row r="181" spans="1:20" x14ac:dyDescent="0.25">
      <c r="A181" s="8" t="str">
        <f>IF(E181&lt;&gt;"",BASE!$J$4,"")</f>
        <v/>
      </c>
      <c r="B181" s="8" t="str">
        <f>IFERROR(IF(E181&lt;&gt;"",BASE!$J$5,""),"")</f>
        <v/>
      </c>
      <c r="C181" s="9" t="str">
        <f t="shared" ref="C181:C201" si="14">IF(D181&lt;&gt;"","1","")</f>
        <v/>
      </c>
      <c r="D181" s="8" t="str">
        <f t="shared" ref="D181:D201" si="15">IF(E181&lt;&gt;"",IF(E181="Inicio","0",IF(E181="Fin","2","1")),"")</f>
        <v/>
      </c>
      <c r="E181" s="8" t="str">
        <f>IF(BASE!J41&lt;&gt;"",_xlfn.IFNA(_xlfn.CONCAT(VLOOKUP(BASE!J41,[1]control_de_carga!$A:$D,4,0),",",VLOOKUP(BASE!J41,[1]control_de_carga!$A:$B,2,0)),_xlfn.CONCAT(VLOOKUP(BASE!L41,[1]control_de_carga!$A:$D,4,0),",",VLOOKUP(BASE!L41,[1]control_de_carga!$A:$B,2,0))),"")</f>
        <v/>
      </c>
      <c r="F181" s="8" t="str">
        <f>IF(BASE!J41&lt;&gt;"",_xlfn.IFNA(VLOOKUP(BASE!J41,[1]control_de_carga!$C:$L,10,0),VLOOKUP(BASE!L41,[1]control_de_carga!$C:$L,10,0)),"")</f>
        <v/>
      </c>
      <c r="G181" s="8"/>
      <c r="H181" s="8"/>
      <c r="I181" s="8"/>
      <c r="J181" s="8"/>
      <c r="K181" s="8"/>
      <c r="L181" s="8"/>
      <c r="M181" s="8"/>
      <c r="N181" s="8" t="str">
        <f>IF(BASE!J41&lt;&gt;"",_xlfn.IFNA(VLOOKUP(BASE!J41,[1]control_de_carga!$A:$B,2,0),VLOOKUP(BASE!P41,[1]control_de_carga!$A:$B,2,0)),"")</f>
        <v/>
      </c>
      <c r="O181" s="8"/>
      <c r="P181" s="8"/>
      <c r="Q181" s="8"/>
      <c r="R181" s="8"/>
      <c r="S181" s="8"/>
      <c r="T181" s="8"/>
    </row>
    <row r="182" spans="1:20" x14ac:dyDescent="0.25">
      <c r="A182" s="8" t="str">
        <f>IF(E182&lt;&gt;"",BASE!$J$4,"")</f>
        <v/>
      </c>
      <c r="B182" s="8" t="str">
        <f>IFERROR(IF(E182&lt;&gt;"",BASE!$J$5,""),"")</f>
        <v/>
      </c>
      <c r="C182" s="9" t="str">
        <f t="shared" si="14"/>
        <v/>
      </c>
      <c r="D182" s="8" t="str">
        <f t="shared" si="15"/>
        <v/>
      </c>
      <c r="E182" s="8" t="str">
        <f>IF(BASE!J42&lt;&gt;"",_xlfn.IFNA(_xlfn.CONCAT(VLOOKUP(BASE!J42,[1]control_de_carga!$A:$D,4,0),",",VLOOKUP(BASE!J42,[1]control_de_carga!$A:$B,2,0)),_xlfn.CONCAT(VLOOKUP(BASE!L42,[1]control_de_carga!$A:$D,4,0),",",VLOOKUP(BASE!L42,[1]control_de_carga!$A:$B,2,0))),"")</f>
        <v/>
      </c>
      <c r="F182" s="8" t="str">
        <f>IF(BASE!J42&lt;&gt;"",_xlfn.IFNA(VLOOKUP(BASE!J42,[1]control_de_carga!$C:$L,10,0),VLOOKUP(BASE!L42,[1]control_de_carga!$C:$L,10,0)),"")</f>
        <v/>
      </c>
      <c r="G182" s="8"/>
      <c r="H182" s="8"/>
      <c r="I182" s="8"/>
      <c r="J182" s="8"/>
      <c r="K182" s="8"/>
      <c r="L182" s="8"/>
      <c r="M182" s="8"/>
      <c r="N182" s="8" t="str">
        <f>IF(BASE!J42&lt;&gt;"",_xlfn.IFNA(VLOOKUP(BASE!J42,[1]control_de_carga!$A:$B,2,0),VLOOKUP(BASE!P42,[1]control_de_carga!$A:$B,2,0)),"")</f>
        <v/>
      </c>
      <c r="O182" s="8"/>
      <c r="P182" s="8"/>
      <c r="Q182" s="8"/>
      <c r="R182" s="8"/>
      <c r="S182" s="8"/>
      <c r="T182" s="8"/>
    </row>
    <row r="183" spans="1:20" x14ac:dyDescent="0.25">
      <c r="A183" s="8" t="str">
        <f>IF(E183&lt;&gt;"",BASE!$J$4,"")</f>
        <v/>
      </c>
      <c r="B183" s="8" t="str">
        <f>IFERROR(IF(E183&lt;&gt;"",BASE!$J$5,""),"")</f>
        <v/>
      </c>
      <c r="C183" s="9" t="str">
        <f t="shared" si="14"/>
        <v/>
      </c>
      <c r="D183" s="8" t="str">
        <f t="shared" si="15"/>
        <v/>
      </c>
      <c r="E183" s="8" t="str">
        <f>IF(BASE!J43&lt;&gt;"",_xlfn.IFNA(_xlfn.CONCAT(VLOOKUP(BASE!J43,[1]control_de_carga!$A:$D,4,0),",",VLOOKUP(BASE!J43,[1]control_de_carga!$A:$B,2,0)),_xlfn.CONCAT(VLOOKUP(BASE!L43,[1]control_de_carga!$A:$D,4,0),",",VLOOKUP(BASE!L43,[1]control_de_carga!$A:$B,2,0))),"")</f>
        <v/>
      </c>
      <c r="F183" s="8" t="str">
        <f>IF(BASE!J43&lt;&gt;"",_xlfn.IFNA(VLOOKUP(BASE!J43,[1]control_de_carga!$C:$L,10,0),VLOOKUP(BASE!L43,[1]control_de_carga!$C:$L,10,0)),"")</f>
        <v/>
      </c>
      <c r="G183" s="8"/>
      <c r="H183" s="8"/>
      <c r="I183" s="8"/>
      <c r="J183" s="8"/>
      <c r="K183" s="8"/>
      <c r="L183" s="8"/>
      <c r="M183" s="8"/>
      <c r="N183" s="8" t="str">
        <f>IF(BASE!J43&lt;&gt;"",_xlfn.IFNA(VLOOKUP(BASE!J43,[1]control_de_carga!$A:$B,2,0),VLOOKUP(BASE!P43,[1]control_de_carga!$A:$B,2,0)),"")</f>
        <v/>
      </c>
      <c r="O183" s="8"/>
      <c r="P183" s="8"/>
      <c r="Q183" s="8"/>
      <c r="R183" s="8"/>
      <c r="S183" s="8"/>
      <c r="T183" s="8"/>
    </row>
    <row r="184" spans="1:20" x14ac:dyDescent="0.25">
      <c r="A184" s="8" t="str">
        <f>IF(E184&lt;&gt;"",BASE!$J$4,"")</f>
        <v/>
      </c>
      <c r="B184" s="8" t="str">
        <f>IFERROR(IF(E184&lt;&gt;"",BASE!$J$5,""),"")</f>
        <v/>
      </c>
      <c r="C184" s="9" t="str">
        <f t="shared" si="14"/>
        <v/>
      </c>
      <c r="D184" s="8" t="str">
        <f t="shared" si="15"/>
        <v/>
      </c>
      <c r="E184" s="8" t="str">
        <f>IF(BASE!J44&lt;&gt;"",_xlfn.IFNA(_xlfn.CONCAT(VLOOKUP(BASE!J44,[1]control_de_carga!$A:$D,4,0),",",VLOOKUP(BASE!J44,[1]control_de_carga!$A:$B,2,0)),_xlfn.CONCAT(VLOOKUP(BASE!L44,[1]control_de_carga!$A:$D,4,0),",",VLOOKUP(BASE!L44,[1]control_de_carga!$A:$B,2,0))),"")</f>
        <v/>
      </c>
      <c r="F184" s="8" t="str">
        <f>IF(BASE!J44&lt;&gt;"",_xlfn.IFNA(VLOOKUP(BASE!J44,[1]control_de_carga!$C:$L,10,0),VLOOKUP(BASE!L44,[1]control_de_carga!$C:$L,10,0)),"")</f>
        <v/>
      </c>
      <c r="G184" s="8"/>
      <c r="H184" s="8"/>
      <c r="I184" s="8"/>
      <c r="J184" s="8"/>
      <c r="K184" s="8"/>
      <c r="L184" s="8"/>
      <c r="M184" s="8"/>
      <c r="N184" s="8" t="str">
        <f>IF(BASE!J44&lt;&gt;"",_xlfn.IFNA(VLOOKUP(BASE!J44,[1]control_de_carga!$A:$B,2,0),VLOOKUP(BASE!P44,[1]control_de_carga!$A:$B,2,0)),"")</f>
        <v/>
      </c>
      <c r="O184" s="8"/>
      <c r="P184" s="8"/>
      <c r="Q184" s="8"/>
      <c r="R184" s="8"/>
      <c r="S184" s="8"/>
      <c r="T184" s="8"/>
    </row>
    <row r="185" spans="1:20" x14ac:dyDescent="0.25">
      <c r="A185" s="8" t="str">
        <f>IF(E185&lt;&gt;"",BASE!$J$4,"")</f>
        <v/>
      </c>
      <c r="B185" s="8" t="str">
        <f>IFERROR(IF(E185&lt;&gt;"",BASE!$J$5,""),"")</f>
        <v/>
      </c>
      <c r="C185" s="9" t="str">
        <f t="shared" si="14"/>
        <v/>
      </c>
      <c r="D185" s="8" t="str">
        <f t="shared" si="15"/>
        <v/>
      </c>
      <c r="E185" s="8" t="str">
        <f>IF(BASE!J45&lt;&gt;"",_xlfn.IFNA(_xlfn.CONCAT(VLOOKUP(BASE!J45,[1]control_de_carga!$A:$D,4,0),",",VLOOKUP(BASE!J45,[1]control_de_carga!$A:$B,2,0)),_xlfn.CONCAT(VLOOKUP(BASE!L45,[1]control_de_carga!$A:$D,4,0),",",VLOOKUP(BASE!L45,[1]control_de_carga!$A:$B,2,0))),"")</f>
        <v/>
      </c>
      <c r="F185" s="8" t="str">
        <f>IF(BASE!J45&lt;&gt;"",_xlfn.IFNA(VLOOKUP(BASE!J45,[1]control_de_carga!$C:$L,10,0),VLOOKUP(BASE!L45,[1]control_de_carga!$C:$L,10,0)),"")</f>
        <v/>
      </c>
      <c r="G185" s="8"/>
      <c r="H185" s="8"/>
      <c r="I185" s="8"/>
      <c r="J185" s="8"/>
      <c r="K185" s="8"/>
      <c r="L185" s="8"/>
      <c r="M185" s="8"/>
      <c r="N185" s="8" t="str">
        <f>IF(BASE!J45&lt;&gt;"",_xlfn.IFNA(VLOOKUP(BASE!J45,[1]control_de_carga!$A:$B,2,0),VLOOKUP(BASE!P45,[1]control_de_carga!$A:$B,2,0)),"")</f>
        <v/>
      </c>
      <c r="O185" s="8"/>
      <c r="P185" s="8"/>
      <c r="Q185" s="8"/>
      <c r="R185" s="8"/>
      <c r="S185" s="8"/>
      <c r="T185" s="8"/>
    </row>
    <row r="186" spans="1:20" x14ac:dyDescent="0.25">
      <c r="A186" s="8" t="str">
        <f>IF(E186&lt;&gt;"",BASE!$J$4,"")</f>
        <v/>
      </c>
      <c r="B186" s="8" t="str">
        <f>IFERROR(IF(E186&lt;&gt;"",BASE!$J$5,""),"")</f>
        <v/>
      </c>
      <c r="C186" s="9" t="str">
        <f t="shared" si="14"/>
        <v/>
      </c>
      <c r="D186" s="8" t="str">
        <f t="shared" si="15"/>
        <v/>
      </c>
      <c r="E186" s="8" t="str">
        <f>IF(BASE!J46&lt;&gt;"",_xlfn.IFNA(_xlfn.CONCAT(VLOOKUP(BASE!J46,[1]control_de_carga!$A:$D,4,0),",",VLOOKUP(BASE!J46,[1]control_de_carga!$A:$B,2,0)),_xlfn.CONCAT(VLOOKUP(BASE!L46,[1]control_de_carga!$A:$D,4,0),",",VLOOKUP(BASE!L46,[1]control_de_carga!$A:$B,2,0))),"")</f>
        <v/>
      </c>
      <c r="F186" s="8" t="str">
        <f>IF(BASE!J46&lt;&gt;"",_xlfn.IFNA(VLOOKUP(BASE!J46,[1]control_de_carga!$C:$L,10,0),VLOOKUP(BASE!L46,[1]control_de_carga!$C:$L,10,0)),"")</f>
        <v/>
      </c>
      <c r="G186" s="8"/>
      <c r="H186" s="8"/>
      <c r="I186" s="8"/>
      <c r="J186" s="8"/>
      <c r="K186" s="8"/>
      <c r="L186" s="8"/>
      <c r="M186" s="8"/>
      <c r="N186" s="8" t="str">
        <f>IF(BASE!J46&lt;&gt;"",_xlfn.IFNA(VLOOKUP(BASE!J46,[1]control_de_carga!$A:$B,2,0),VLOOKUP(BASE!P46,[1]control_de_carga!$A:$B,2,0)),"")</f>
        <v/>
      </c>
      <c r="O186" s="8"/>
      <c r="P186" s="8"/>
      <c r="Q186" s="8"/>
      <c r="R186" s="8"/>
      <c r="S186" s="8"/>
      <c r="T186" s="8"/>
    </row>
    <row r="187" spans="1:20" x14ac:dyDescent="0.25">
      <c r="A187" s="8" t="str">
        <f>IF(E187&lt;&gt;"",BASE!$J$4,"")</f>
        <v/>
      </c>
      <c r="B187" s="8" t="str">
        <f>IFERROR(IF(E187&lt;&gt;"",BASE!$J$5,""),"")</f>
        <v/>
      </c>
      <c r="C187" s="9" t="str">
        <f t="shared" si="14"/>
        <v/>
      </c>
      <c r="D187" s="8" t="str">
        <f t="shared" si="15"/>
        <v/>
      </c>
      <c r="E187" s="8" t="str">
        <f>IF(BASE!J47&lt;&gt;"",_xlfn.IFNA(_xlfn.CONCAT(VLOOKUP(BASE!J47,[1]control_de_carga!$A:$D,4,0),",",VLOOKUP(BASE!J47,[1]control_de_carga!$A:$B,2,0)),_xlfn.CONCAT(VLOOKUP(BASE!L47,[1]control_de_carga!$A:$D,4,0),",",VLOOKUP(BASE!L47,[1]control_de_carga!$A:$B,2,0))),"")</f>
        <v/>
      </c>
      <c r="F187" s="8" t="str">
        <f>IF(BASE!J47&lt;&gt;"",_xlfn.IFNA(VLOOKUP(BASE!J47,[1]control_de_carga!$C:$L,10,0),VLOOKUP(BASE!L47,[1]control_de_carga!$C:$L,10,0)),"")</f>
        <v/>
      </c>
      <c r="G187" s="8"/>
      <c r="H187" s="8"/>
      <c r="I187" s="8"/>
      <c r="J187" s="8"/>
      <c r="K187" s="8"/>
      <c r="L187" s="8"/>
      <c r="M187" s="8"/>
      <c r="N187" s="8" t="str">
        <f>IF(BASE!J47&lt;&gt;"",_xlfn.IFNA(VLOOKUP(BASE!J47,[1]control_de_carga!$A:$B,2,0),VLOOKUP(BASE!P47,[1]control_de_carga!$A:$B,2,0)),"")</f>
        <v/>
      </c>
      <c r="O187" s="8"/>
      <c r="P187" s="8"/>
      <c r="Q187" s="8"/>
      <c r="R187" s="8"/>
      <c r="S187" s="8"/>
      <c r="T187" s="8"/>
    </row>
    <row r="188" spans="1:20" x14ac:dyDescent="0.25">
      <c r="A188" s="8" t="str">
        <f>IF(E188&lt;&gt;"",BASE!$J$4,"")</f>
        <v/>
      </c>
      <c r="B188" s="8" t="str">
        <f>IFERROR(IF(E188&lt;&gt;"",BASE!$J$5,""),"")</f>
        <v/>
      </c>
      <c r="C188" s="9" t="str">
        <f t="shared" si="14"/>
        <v/>
      </c>
      <c r="D188" s="8" t="str">
        <f t="shared" si="15"/>
        <v/>
      </c>
      <c r="E188" s="8" t="str">
        <f>IF(BASE!J48&lt;&gt;"",_xlfn.IFNA(_xlfn.CONCAT(VLOOKUP(BASE!J48,[1]control_de_carga!$A:$D,4,0),",",VLOOKUP(BASE!J48,[1]control_de_carga!$A:$B,2,0)),_xlfn.CONCAT(VLOOKUP(BASE!L48,[1]control_de_carga!$A:$D,4,0),",",VLOOKUP(BASE!L48,[1]control_de_carga!$A:$B,2,0))),"")</f>
        <v/>
      </c>
      <c r="F188" s="8" t="str">
        <f>IF(BASE!J48&lt;&gt;"",_xlfn.IFNA(VLOOKUP(BASE!J48,[1]control_de_carga!$C:$L,10,0),VLOOKUP(BASE!L48,[1]control_de_carga!$C:$L,10,0)),"")</f>
        <v/>
      </c>
      <c r="G188" s="8"/>
      <c r="H188" s="8"/>
      <c r="I188" s="8"/>
      <c r="J188" s="8"/>
      <c r="K188" s="8"/>
      <c r="L188" s="8"/>
      <c r="M188" s="8"/>
      <c r="N188" s="8" t="str">
        <f>IF(BASE!J48&lt;&gt;"",_xlfn.IFNA(VLOOKUP(BASE!J48,[1]control_de_carga!$A:$B,2,0),VLOOKUP(BASE!P48,[1]control_de_carga!$A:$B,2,0)),"")</f>
        <v/>
      </c>
      <c r="O188" s="8"/>
      <c r="P188" s="8"/>
      <c r="Q188" s="8"/>
      <c r="R188" s="8"/>
      <c r="S188" s="8"/>
      <c r="T188" s="8"/>
    </row>
    <row r="189" spans="1:20" x14ac:dyDescent="0.25">
      <c r="A189" s="8" t="str">
        <f>IF(E189&lt;&gt;"",BASE!$J$4,"")</f>
        <v/>
      </c>
      <c r="B189" s="8" t="str">
        <f>IFERROR(IF(E189&lt;&gt;"",BASE!$J$5,""),"")</f>
        <v/>
      </c>
      <c r="C189" s="9" t="str">
        <f t="shared" si="14"/>
        <v/>
      </c>
      <c r="D189" s="8" t="str">
        <f t="shared" si="15"/>
        <v/>
      </c>
      <c r="E189" s="8" t="str">
        <f>IF(BASE!J49&lt;&gt;"",_xlfn.IFNA(_xlfn.CONCAT(VLOOKUP(BASE!J49,[1]control_de_carga!$A:$D,4,0),",",VLOOKUP(BASE!J49,[1]control_de_carga!$A:$B,2,0)),_xlfn.CONCAT(VLOOKUP(BASE!L49,[1]control_de_carga!$A:$D,4,0),",",VLOOKUP(BASE!L49,[1]control_de_carga!$A:$B,2,0))),"")</f>
        <v/>
      </c>
      <c r="F189" s="8" t="str">
        <f>IF(BASE!J49&lt;&gt;"",_xlfn.IFNA(VLOOKUP(BASE!J49,[1]control_de_carga!$C:$L,10,0),VLOOKUP(BASE!L49,[1]control_de_carga!$C:$L,10,0)),"")</f>
        <v/>
      </c>
      <c r="G189" s="8"/>
      <c r="H189" s="8"/>
      <c r="I189" s="8"/>
      <c r="J189" s="8"/>
      <c r="K189" s="8"/>
      <c r="L189" s="8"/>
      <c r="M189" s="8"/>
      <c r="N189" s="8" t="str">
        <f>IF(BASE!J49&lt;&gt;"",_xlfn.IFNA(VLOOKUP(BASE!J49,[1]control_de_carga!$A:$B,2,0),VLOOKUP(BASE!P49,[1]control_de_carga!$A:$B,2,0)),"")</f>
        <v/>
      </c>
      <c r="O189" s="8"/>
      <c r="P189" s="8"/>
      <c r="Q189" s="8"/>
      <c r="R189" s="8"/>
      <c r="S189" s="8"/>
      <c r="T189" s="8"/>
    </row>
    <row r="190" spans="1:20" x14ac:dyDescent="0.25">
      <c r="A190" s="8" t="str">
        <f>IF(E190&lt;&gt;"",BASE!$J$4,"")</f>
        <v/>
      </c>
      <c r="B190" s="8" t="str">
        <f>IFERROR(IF(E190&lt;&gt;"",BASE!$J$5,""),"")</f>
        <v/>
      </c>
      <c r="C190" s="9" t="str">
        <f t="shared" si="14"/>
        <v/>
      </c>
      <c r="D190" s="8" t="str">
        <f t="shared" si="15"/>
        <v/>
      </c>
      <c r="E190" s="8" t="str">
        <f>IF(BASE!J50&lt;&gt;"",_xlfn.IFNA(_xlfn.CONCAT(VLOOKUP(BASE!J50,[1]control_de_carga!$A:$D,4,0),",",VLOOKUP(BASE!J50,[1]control_de_carga!$A:$B,2,0)),_xlfn.CONCAT(VLOOKUP(BASE!L50,[1]control_de_carga!$A:$D,4,0),",",VLOOKUP(BASE!L50,[1]control_de_carga!$A:$B,2,0))),"")</f>
        <v/>
      </c>
      <c r="F190" s="8" t="str">
        <f>IF(BASE!J50&lt;&gt;"",_xlfn.IFNA(VLOOKUP(BASE!J50,[1]control_de_carga!$C:$L,10,0),VLOOKUP(BASE!L50,[1]control_de_carga!$C:$L,10,0)),"")</f>
        <v/>
      </c>
      <c r="G190" s="8"/>
      <c r="H190" s="8"/>
      <c r="I190" s="8"/>
      <c r="J190" s="8"/>
      <c r="K190" s="8"/>
      <c r="L190" s="8"/>
      <c r="M190" s="8"/>
      <c r="N190" s="8" t="str">
        <f>IF(BASE!J50&lt;&gt;"",_xlfn.IFNA(VLOOKUP(BASE!J50,[1]control_de_carga!$A:$B,2,0),VLOOKUP(BASE!P50,[1]control_de_carga!$A:$B,2,0)),"")</f>
        <v/>
      </c>
      <c r="O190" s="8"/>
      <c r="P190" s="8"/>
      <c r="Q190" s="8"/>
      <c r="R190" s="8"/>
      <c r="S190" s="8"/>
      <c r="T190" s="8"/>
    </row>
    <row r="191" spans="1:20" x14ac:dyDescent="0.25">
      <c r="A191" s="8" t="str">
        <f>IF(E191&lt;&gt;"",BASE!$J$4,"")</f>
        <v/>
      </c>
      <c r="B191" s="8" t="str">
        <f>IFERROR(IF(E191&lt;&gt;"",BASE!$J$5,""),"")</f>
        <v/>
      </c>
      <c r="C191" s="9" t="str">
        <f t="shared" si="14"/>
        <v/>
      </c>
      <c r="D191" s="8" t="str">
        <f t="shared" si="15"/>
        <v/>
      </c>
      <c r="E191" s="8" t="str">
        <f>IF(BASE!J51&lt;&gt;"",_xlfn.IFNA(_xlfn.CONCAT(VLOOKUP(BASE!J51,[1]control_de_carga!$A:$D,4,0),",",VLOOKUP(BASE!J51,[1]control_de_carga!$A:$B,2,0)),_xlfn.CONCAT(VLOOKUP(BASE!L51,[1]control_de_carga!$A:$D,4,0),",",VLOOKUP(BASE!L51,[1]control_de_carga!$A:$B,2,0))),"")</f>
        <v/>
      </c>
      <c r="F191" s="8" t="str">
        <f>IF(BASE!J51&lt;&gt;"",_xlfn.IFNA(VLOOKUP(BASE!J51,[1]control_de_carga!$C:$L,10,0),VLOOKUP(BASE!L51,[1]control_de_carga!$C:$L,10,0)),"")</f>
        <v/>
      </c>
      <c r="G191" s="8"/>
      <c r="H191" s="8"/>
      <c r="I191" s="8"/>
      <c r="J191" s="8"/>
      <c r="K191" s="8"/>
      <c r="L191" s="8"/>
      <c r="M191" s="8"/>
      <c r="N191" s="8" t="str">
        <f>IF(BASE!J51&lt;&gt;"",_xlfn.IFNA(VLOOKUP(BASE!J51,[1]control_de_carga!$A:$B,2,0),VLOOKUP(BASE!P51,[1]control_de_carga!$A:$B,2,0)),"")</f>
        <v/>
      </c>
      <c r="O191" s="8"/>
      <c r="P191" s="8"/>
      <c r="Q191" s="8"/>
      <c r="R191" s="8"/>
      <c r="S191" s="8"/>
      <c r="T191" s="8"/>
    </row>
    <row r="192" spans="1:20" x14ac:dyDescent="0.25">
      <c r="A192" s="8" t="str">
        <f>IF(E192&lt;&gt;"",BASE!$J$4,"")</f>
        <v/>
      </c>
      <c r="B192" s="8" t="str">
        <f>IFERROR(IF(E192&lt;&gt;"",BASE!$J$5,""),"")</f>
        <v/>
      </c>
      <c r="C192" s="9" t="str">
        <f t="shared" si="14"/>
        <v/>
      </c>
      <c r="D192" s="8" t="str">
        <f t="shared" si="15"/>
        <v/>
      </c>
      <c r="E192" s="8" t="str">
        <f>IF(BASE!J52&lt;&gt;"",_xlfn.IFNA(_xlfn.CONCAT(VLOOKUP(BASE!J52,[1]control_de_carga!$A:$D,4,0),",",VLOOKUP(BASE!J52,[1]control_de_carga!$A:$B,2,0)),_xlfn.CONCAT(VLOOKUP(BASE!L52,[1]control_de_carga!$A:$D,4,0),",",VLOOKUP(BASE!L52,[1]control_de_carga!$A:$B,2,0))),"")</f>
        <v/>
      </c>
      <c r="F192" s="8" t="str">
        <f>IF(BASE!J52&lt;&gt;"",_xlfn.IFNA(VLOOKUP(BASE!J52,[1]control_de_carga!$C:$L,10,0),VLOOKUP(BASE!L52,[1]control_de_carga!$C:$L,10,0)),"")</f>
        <v/>
      </c>
      <c r="G192" s="8"/>
      <c r="H192" s="8"/>
      <c r="I192" s="8"/>
      <c r="J192" s="8"/>
      <c r="K192" s="8"/>
      <c r="L192" s="8"/>
      <c r="M192" s="8"/>
      <c r="N192" s="8" t="str">
        <f>IF(BASE!J52&lt;&gt;"",_xlfn.IFNA(VLOOKUP(BASE!J52,[1]control_de_carga!$A:$B,2,0),VLOOKUP(BASE!P52,[1]control_de_carga!$A:$B,2,0)),"")</f>
        <v/>
      </c>
      <c r="O192" s="8"/>
      <c r="P192" s="8"/>
      <c r="Q192" s="8"/>
      <c r="R192" s="8"/>
      <c r="S192" s="8"/>
      <c r="T192" s="8"/>
    </row>
    <row r="193" spans="1:20" x14ac:dyDescent="0.25">
      <c r="A193" s="8" t="str">
        <f>IF(E193&lt;&gt;"",BASE!$J$4,"")</f>
        <v/>
      </c>
      <c r="B193" s="8" t="str">
        <f>IFERROR(IF(E193&lt;&gt;"",BASE!$J$5,""),"")</f>
        <v/>
      </c>
      <c r="C193" s="9" t="str">
        <f t="shared" si="14"/>
        <v/>
      </c>
      <c r="D193" s="8" t="str">
        <f t="shared" si="15"/>
        <v/>
      </c>
      <c r="E193" s="8" t="str">
        <f>IF(BASE!J53&lt;&gt;"",_xlfn.IFNA(_xlfn.CONCAT(VLOOKUP(BASE!J53,[1]control_de_carga!$A:$D,4,0),",",VLOOKUP(BASE!J53,[1]control_de_carga!$A:$B,2,0)),_xlfn.CONCAT(VLOOKUP(BASE!L53,[1]control_de_carga!$A:$D,4,0),",",VLOOKUP(BASE!L53,[1]control_de_carga!$A:$B,2,0))),"")</f>
        <v/>
      </c>
      <c r="F193" s="8" t="str">
        <f>IF(BASE!J53&lt;&gt;"",_xlfn.IFNA(VLOOKUP(BASE!J53,[1]control_de_carga!$C:$L,10,0),VLOOKUP(BASE!L53,[1]control_de_carga!$C:$L,10,0)),"")</f>
        <v/>
      </c>
      <c r="G193" s="8"/>
      <c r="H193" s="8"/>
      <c r="I193" s="8"/>
      <c r="J193" s="8"/>
      <c r="K193" s="8"/>
      <c r="L193" s="8"/>
      <c r="M193" s="8"/>
      <c r="N193" s="8" t="str">
        <f>IF(BASE!J53&lt;&gt;"",_xlfn.IFNA(VLOOKUP(BASE!J53,[1]control_de_carga!$A:$B,2,0),VLOOKUP(BASE!P53,[1]control_de_carga!$A:$B,2,0)),"")</f>
        <v/>
      </c>
      <c r="O193" s="8"/>
      <c r="P193" s="8"/>
      <c r="Q193" s="8"/>
      <c r="R193" s="8"/>
      <c r="S193" s="8"/>
      <c r="T193" s="8"/>
    </row>
    <row r="194" spans="1:20" x14ac:dyDescent="0.25">
      <c r="A194" s="8" t="str">
        <f>IF(E194&lt;&gt;"",BASE!$J$4,"")</f>
        <v/>
      </c>
      <c r="B194" s="8" t="str">
        <f>IFERROR(IF(E194&lt;&gt;"",BASE!$J$5,""),"")</f>
        <v/>
      </c>
      <c r="C194" s="9" t="str">
        <f t="shared" si="14"/>
        <v/>
      </c>
      <c r="D194" s="8" t="str">
        <f t="shared" si="15"/>
        <v/>
      </c>
      <c r="E194" s="8" t="str">
        <f>IF(BASE!J54&lt;&gt;"",_xlfn.IFNA(_xlfn.CONCAT(VLOOKUP(BASE!J54,[1]control_de_carga!$A:$D,4,0),",",VLOOKUP(BASE!J54,[1]control_de_carga!$A:$B,2,0)),_xlfn.CONCAT(VLOOKUP(BASE!L54,[1]control_de_carga!$A:$D,4,0),",",VLOOKUP(BASE!L54,[1]control_de_carga!$A:$B,2,0))),"")</f>
        <v/>
      </c>
      <c r="F194" s="8" t="str">
        <f>IF(BASE!J54&lt;&gt;"",_xlfn.IFNA(VLOOKUP(BASE!J54,[1]control_de_carga!$C:$L,10,0),VLOOKUP(BASE!L54,[1]control_de_carga!$C:$L,10,0)),"")</f>
        <v/>
      </c>
      <c r="G194" s="8"/>
      <c r="H194" s="8"/>
      <c r="I194" s="8"/>
      <c r="J194" s="8"/>
      <c r="K194" s="8"/>
      <c r="L194" s="8"/>
      <c r="M194" s="8"/>
      <c r="N194" s="8" t="str">
        <f>IF(BASE!J54&lt;&gt;"",_xlfn.IFNA(VLOOKUP(BASE!J54,[1]control_de_carga!$A:$B,2,0),VLOOKUP(BASE!P54,[1]control_de_carga!$A:$B,2,0)),"")</f>
        <v/>
      </c>
      <c r="O194" s="8"/>
      <c r="P194" s="8"/>
      <c r="Q194" s="8"/>
      <c r="R194" s="8"/>
      <c r="S194" s="8"/>
      <c r="T194" s="8"/>
    </row>
    <row r="195" spans="1:20" x14ac:dyDescent="0.25">
      <c r="A195" s="8" t="str">
        <f>IF(E195&lt;&gt;"",BASE!$J$4,"")</f>
        <v/>
      </c>
      <c r="B195" s="8" t="str">
        <f>IFERROR(IF(E195&lt;&gt;"",BASE!$J$5,""),"")</f>
        <v/>
      </c>
      <c r="C195" s="9" t="str">
        <f t="shared" si="14"/>
        <v/>
      </c>
      <c r="D195" s="8" t="str">
        <f t="shared" si="15"/>
        <v/>
      </c>
      <c r="E195" s="8" t="str">
        <f>IF(BASE!J55&lt;&gt;"",_xlfn.IFNA(_xlfn.CONCAT(VLOOKUP(BASE!J55,[1]control_de_carga!$A:$D,4,0),",",VLOOKUP(BASE!J55,[1]control_de_carga!$A:$B,2,0)),_xlfn.CONCAT(VLOOKUP(BASE!L55,[1]control_de_carga!$A:$D,4,0),",",VLOOKUP(BASE!L55,[1]control_de_carga!$A:$B,2,0))),"")</f>
        <v/>
      </c>
      <c r="F195" s="8" t="str">
        <f>IF(BASE!J55&lt;&gt;"",_xlfn.IFNA(VLOOKUP(BASE!J55,[1]control_de_carga!$C:$L,10,0),VLOOKUP(BASE!L55,[1]control_de_carga!$C:$L,10,0)),"")</f>
        <v/>
      </c>
      <c r="G195" s="8"/>
      <c r="H195" s="8"/>
      <c r="I195" s="8"/>
      <c r="J195" s="8"/>
      <c r="K195" s="8"/>
      <c r="L195" s="8"/>
      <c r="M195" s="8"/>
      <c r="N195" s="8" t="str">
        <f>IF(BASE!J55&lt;&gt;"",_xlfn.IFNA(VLOOKUP(BASE!J55,[1]control_de_carga!$A:$B,2,0),VLOOKUP(BASE!P55,[1]control_de_carga!$A:$B,2,0)),"")</f>
        <v/>
      </c>
      <c r="O195" s="8"/>
      <c r="P195" s="8"/>
      <c r="Q195" s="8"/>
      <c r="R195" s="8"/>
      <c r="S195" s="8"/>
      <c r="T195" s="8"/>
    </row>
    <row r="196" spans="1:20" x14ac:dyDescent="0.25">
      <c r="A196" s="8" t="str">
        <f>IF(E196&lt;&gt;"",BASE!$J$4,"")</f>
        <v/>
      </c>
      <c r="B196" s="8" t="str">
        <f>IFERROR(IF(E196&lt;&gt;"",BASE!$J$5,""),"")</f>
        <v/>
      </c>
      <c r="C196" s="9" t="str">
        <f t="shared" si="14"/>
        <v/>
      </c>
      <c r="D196" s="8" t="str">
        <f t="shared" si="15"/>
        <v/>
      </c>
      <c r="E196" s="8" t="str">
        <f>IF(BASE!J56&lt;&gt;"",_xlfn.IFNA(_xlfn.CONCAT(VLOOKUP(BASE!J56,[1]control_de_carga!$A:$D,4,0),",",VLOOKUP(BASE!J56,[1]control_de_carga!$A:$B,2,0)),_xlfn.CONCAT(VLOOKUP(BASE!L56,[1]control_de_carga!$A:$D,4,0),",",VLOOKUP(BASE!L56,[1]control_de_carga!$A:$B,2,0))),"")</f>
        <v/>
      </c>
      <c r="F196" s="8" t="str">
        <f>IF(BASE!J56&lt;&gt;"",_xlfn.IFNA(VLOOKUP(BASE!J56,[1]control_de_carga!$C:$L,10,0),VLOOKUP(BASE!L56,[1]control_de_carga!$C:$L,10,0)),"")</f>
        <v/>
      </c>
      <c r="G196" s="8"/>
      <c r="H196" s="8"/>
      <c r="I196" s="8"/>
      <c r="J196" s="8"/>
      <c r="K196" s="8"/>
      <c r="L196" s="8"/>
      <c r="M196" s="8"/>
      <c r="N196" s="8" t="str">
        <f>IF(BASE!J56&lt;&gt;"",_xlfn.IFNA(VLOOKUP(BASE!J56,[1]control_de_carga!$A:$B,2,0),VLOOKUP(BASE!P56,[1]control_de_carga!$A:$B,2,0)),"")</f>
        <v/>
      </c>
      <c r="O196" s="8"/>
      <c r="P196" s="8"/>
      <c r="Q196" s="8"/>
      <c r="R196" s="8"/>
      <c r="S196" s="8"/>
      <c r="T196" s="8"/>
    </row>
    <row r="197" spans="1:20" x14ac:dyDescent="0.25">
      <c r="A197" s="8" t="str">
        <f>IF(E197&lt;&gt;"",BASE!$J$4,"")</f>
        <v/>
      </c>
      <c r="B197" s="8" t="str">
        <f>IFERROR(IF(E197&lt;&gt;"",BASE!$J$5,""),"")</f>
        <v/>
      </c>
      <c r="C197" s="9" t="str">
        <f t="shared" si="14"/>
        <v/>
      </c>
      <c r="D197" s="8" t="str">
        <f t="shared" si="15"/>
        <v/>
      </c>
      <c r="E197" s="8" t="str">
        <f>IF(BASE!J57&lt;&gt;"",_xlfn.IFNA(_xlfn.CONCAT(VLOOKUP(BASE!J57,[1]control_de_carga!$A:$D,4,0),",",VLOOKUP(BASE!J57,[1]control_de_carga!$A:$B,2,0)),_xlfn.CONCAT(VLOOKUP(BASE!L57,[1]control_de_carga!$A:$D,4,0),",",VLOOKUP(BASE!L57,[1]control_de_carga!$A:$B,2,0))),"")</f>
        <v/>
      </c>
      <c r="F197" s="8" t="str">
        <f>IF(BASE!J57&lt;&gt;"",_xlfn.IFNA(VLOOKUP(BASE!J57,[1]control_de_carga!$C:$L,10,0),VLOOKUP(BASE!L57,[1]control_de_carga!$C:$L,10,0)),"")</f>
        <v/>
      </c>
      <c r="G197" s="8"/>
      <c r="H197" s="8"/>
      <c r="I197" s="8"/>
      <c r="J197" s="8"/>
      <c r="K197" s="8"/>
      <c r="L197" s="8"/>
      <c r="M197" s="8"/>
      <c r="N197" s="8" t="str">
        <f>IF(BASE!J57&lt;&gt;"",_xlfn.IFNA(VLOOKUP(BASE!J57,[1]control_de_carga!$A:$B,2,0),VLOOKUP(BASE!P57,[1]control_de_carga!$A:$B,2,0)),"")</f>
        <v/>
      </c>
      <c r="O197" s="8"/>
      <c r="P197" s="8"/>
      <c r="Q197" s="8"/>
      <c r="R197" s="8"/>
      <c r="S197" s="8"/>
      <c r="T197" s="8"/>
    </row>
    <row r="198" spans="1:20" x14ac:dyDescent="0.25">
      <c r="A198" s="8" t="str">
        <f>IF(E198&lt;&gt;"",BASE!$J$4,"")</f>
        <v/>
      </c>
      <c r="B198" s="8" t="str">
        <f>IFERROR(IF(E198&lt;&gt;"",BASE!$J$5,""),"")</f>
        <v/>
      </c>
      <c r="C198" s="9" t="str">
        <f t="shared" si="14"/>
        <v/>
      </c>
      <c r="D198" s="8" t="str">
        <f t="shared" si="15"/>
        <v/>
      </c>
      <c r="E198" s="8" t="str">
        <f>IF(BASE!J58&lt;&gt;"",_xlfn.IFNA(_xlfn.CONCAT(VLOOKUP(BASE!J58,[1]control_de_carga!$A:$D,4,0),",",VLOOKUP(BASE!J58,[1]control_de_carga!$A:$B,2,0)),_xlfn.CONCAT(VLOOKUP(BASE!L58,[1]control_de_carga!$A:$D,4,0),",",VLOOKUP(BASE!L58,[1]control_de_carga!$A:$B,2,0))),"")</f>
        <v/>
      </c>
      <c r="F198" s="8" t="str">
        <f>IF(BASE!J58&lt;&gt;"",_xlfn.IFNA(VLOOKUP(BASE!J58,[1]control_de_carga!$C:$L,10,0),VLOOKUP(BASE!L58,[1]control_de_carga!$C:$L,10,0)),"")</f>
        <v/>
      </c>
      <c r="G198" s="8"/>
      <c r="H198" s="8"/>
      <c r="I198" s="8"/>
      <c r="J198" s="8"/>
      <c r="K198" s="8"/>
      <c r="L198" s="8"/>
      <c r="M198" s="8"/>
      <c r="N198" s="8" t="str">
        <f>IF(BASE!J58&lt;&gt;"",_xlfn.IFNA(VLOOKUP(BASE!J58,[1]control_de_carga!$A:$B,2,0),VLOOKUP(BASE!P58,[1]control_de_carga!$A:$B,2,0)),"")</f>
        <v/>
      </c>
      <c r="O198" s="8"/>
      <c r="P198" s="8"/>
      <c r="Q198" s="8"/>
      <c r="R198" s="8"/>
      <c r="S198" s="8"/>
      <c r="T198" s="8"/>
    </row>
    <row r="199" spans="1:20" x14ac:dyDescent="0.25">
      <c r="A199" s="8" t="str">
        <f>IF(E199&lt;&gt;"",BASE!$J$4,"")</f>
        <v/>
      </c>
      <c r="B199" s="8" t="str">
        <f>IFERROR(IF(E199&lt;&gt;"",BASE!$J$5,""),"")</f>
        <v/>
      </c>
      <c r="C199" s="9" t="str">
        <f t="shared" si="14"/>
        <v/>
      </c>
      <c r="D199" s="8" t="str">
        <f t="shared" si="15"/>
        <v/>
      </c>
      <c r="E199" s="8" t="str">
        <f>IF(BASE!J59&lt;&gt;"",_xlfn.IFNA(_xlfn.CONCAT(VLOOKUP(BASE!J59,[1]control_de_carga!$A:$D,4,0),",",VLOOKUP(BASE!J59,[1]control_de_carga!$A:$B,2,0)),_xlfn.CONCAT(VLOOKUP(BASE!L59,[1]control_de_carga!$A:$D,4,0),",",VLOOKUP(BASE!L59,[1]control_de_carga!$A:$B,2,0))),"")</f>
        <v/>
      </c>
      <c r="F199" s="8" t="str">
        <f>IF(BASE!J59&lt;&gt;"",_xlfn.IFNA(VLOOKUP(BASE!J59,[1]control_de_carga!$C:$L,10,0),VLOOKUP(BASE!L59,[1]control_de_carga!$C:$L,10,0)),"")</f>
        <v/>
      </c>
      <c r="G199" s="8"/>
      <c r="H199" s="8"/>
      <c r="I199" s="8"/>
      <c r="J199" s="8"/>
      <c r="K199" s="8"/>
      <c r="L199" s="8"/>
      <c r="M199" s="8"/>
      <c r="N199" s="8" t="str">
        <f>IF(BASE!J59&lt;&gt;"",_xlfn.IFNA(VLOOKUP(BASE!J59,[1]control_de_carga!$A:$B,2,0),VLOOKUP(BASE!P59,[1]control_de_carga!$A:$B,2,0)),"")</f>
        <v/>
      </c>
      <c r="O199" s="8"/>
      <c r="P199" s="8"/>
      <c r="Q199" s="8"/>
      <c r="R199" s="8"/>
      <c r="S199" s="8"/>
      <c r="T199" s="8"/>
    </row>
    <row r="200" spans="1:20" x14ac:dyDescent="0.25">
      <c r="A200" s="8" t="str">
        <f>IF(E200&lt;&gt;"",BASE!$J$4,"")</f>
        <v/>
      </c>
      <c r="B200" s="8" t="str">
        <f>IFERROR(IF(E200&lt;&gt;"",BASE!$J$5,""),"")</f>
        <v/>
      </c>
      <c r="C200" s="9" t="str">
        <f t="shared" si="14"/>
        <v/>
      </c>
      <c r="D200" s="8" t="str">
        <f t="shared" si="15"/>
        <v/>
      </c>
      <c r="E200" s="8" t="str">
        <f>IF(BASE!J60&lt;&gt;"",_xlfn.IFNA(_xlfn.CONCAT(VLOOKUP(BASE!J60,[1]control_de_carga!$A:$D,4,0),",",VLOOKUP(BASE!J60,[1]control_de_carga!$A:$B,2,0)),_xlfn.CONCAT(VLOOKUP(BASE!L60,[1]control_de_carga!$A:$D,4,0),",",VLOOKUP(BASE!L60,[1]control_de_carga!$A:$B,2,0))),"")</f>
        <v/>
      </c>
      <c r="F200" s="8" t="str">
        <f>IF(BASE!J60&lt;&gt;"",_xlfn.IFNA(VLOOKUP(BASE!J60,[1]control_de_carga!$C:$L,10,0),VLOOKUP(BASE!L60,[1]control_de_carga!$C:$L,10,0)),"")</f>
        <v/>
      </c>
      <c r="G200" s="8"/>
      <c r="H200" s="8"/>
      <c r="I200" s="8"/>
      <c r="J200" s="8"/>
      <c r="K200" s="8"/>
      <c r="L200" s="8"/>
      <c r="M200" s="8"/>
      <c r="N200" s="8" t="str">
        <f>IF(BASE!J60&lt;&gt;"",_xlfn.IFNA(VLOOKUP(BASE!J60,[1]control_de_carga!$A:$B,2,0),VLOOKUP(BASE!P60,[1]control_de_carga!$A:$B,2,0)),"")</f>
        <v/>
      </c>
      <c r="O200" s="8"/>
      <c r="P200" s="8"/>
      <c r="Q200" s="8"/>
      <c r="R200" s="8"/>
      <c r="S200" s="8"/>
      <c r="T200" s="8"/>
    </row>
    <row r="201" spans="1:20" x14ac:dyDescent="0.25">
      <c r="A201" s="8" t="str">
        <f>IF(E201&lt;&gt;"",BASE!$J$4,"")</f>
        <v/>
      </c>
      <c r="B201" s="8" t="str">
        <f>IFERROR(IF(E201&lt;&gt;"",BASE!$J$5,""),"")</f>
        <v/>
      </c>
      <c r="C201" s="9" t="str">
        <f t="shared" si="14"/>
        <v/>
      </c>
      <c r="D201" s="8" t="str">
        <f t="shared" si="15"/>
        <v/>
      </c>
      <c r="E201" s="8" t="str">
        <f>IF(BASE!J61&lt;&gt;"",_xlfn.IFNA(_xlfn.CONCAT(VLOOKUP(BASE!J61,[1]control_de_carga!$A:$D,4,0),",",VLOOKUP(BASE!J61,[1]control_de_carga!$A:$B,2,0)),_xlfn.CONCAT(VLOOKUP(BASE!L61,[1]control_de_carga!$A:$D,4,0),",",VLOOKUP(BASE!L61,[1]control_de_carga!$A:$B,2,0))),"")</f>
        <v/>
      </c>
      <c r="F201" s="8" t="str">
        <f>IF(BASE!J61&lt;&gt;"",_xlfn.IFNA(VLOOKUP(BASE!J61,[1]control_de_carga!$C:$L,10,0),VLOOKUP(BASE!L61,[1]control_de_carga!$C:$L,10,0)),"")</f>
        <v/>
      </c>
      <c r="G201" s="8"/>
      <c r="H201" s="8"/>
      <c r="I201" s="8"/>
      <c r="J201" s="8"/>
      <c r="K201" s="8"/>
      <c r="L201" s="8"/>
      <c r="M201" s="8"/>
      <c r="N201" s="8" t="str">
        <f>IF(BASE!J61&lt;&gt;"",_xlfn.IFNA(VLOOKUP(BASE!J61,[1]control_de_carga!$A:$B,2,0),VLOOKUP(BASE!P61,[1]control_de_carga!$A:$B,2,0)),"")</f>
        <v/>
      </c>
      <c r="O201" s="8"/>
      <c r="P201" s="8"/>
      <c r="Q201" s="8"/>
      <c r="R201" s="8"/>
      <c r="S201" s="8"/>
      <c r="T201" s="8"/>
    </row>
    <row r="202" spans="1:20" x14ac:dyDescent="0.25">
      <c r="A202" s="8" t="str">
        <f>IF(E202&lt;&gt;"",BASE!$J$4,"")</f>
        <v/>
      </c>
      <c r="B202" s="8" t="str">
        <f>IFERROR(IF(E202&lt;&gt;"",BASE!$J$5,""),"")</f>
        <v/>
      </c>
      <c r="C202" s="9" t="str">
        <f t="shared" ref="C202:C207" si="16">IF(D202&lt;&gt;"","1","")</f>
        <v/>
      </c>
      <c r="D202" s="8" t="str">
        <f t="shared" ref="D202:D207" si="17">IF(E202&lt;&gt;"",IF(E202="Inicio","0",IF(E202="Fin","2","1")),"")</f>
        <v/>
      </c>
      <c r="E202" s="8" t="str">
        <f>IF(BASE!J62&lt;&gt;"",_xlfn.IFNA(_xlfn.CONCAT(VLOOKUP(BASE!J62,[1]control_de_carga!$A:$D,4,0),",",VLOOKUP(BASE!J62,[1]control_de_carga!$A:$B,2,0)),_xlfn.CONCAT(VLOOKUP(BASE!L62,[1]control_de_carga!$A:$D,4,0),",",VLOOKUP(BASE!L62,[1]control_de_carga!$A:$B,2,0))),"")</f>
        <v/>
      </c>
      <c r="F202" s="8" t="str">
        <f>IF(BASE!J62&lt;&gt;"",_xlfn.IFNA(VLOOKUP(BASE!J62,[1]control_de_carga!$C:$L,10,0),VLOOKUP(BASE!L62,[1]control_de_carga!$C:$L,10,0)),"")</f>
        <v/>
      </c>
      <c r="G202" s="8"/>
      <c r="H202" s="8"/>
      <c r="I202" s="8"/>
      <c r="J202" s="8"/>
      <c r="K202" s="8"/>
      <c r="L202" s="8"/>
      <c r="M202" s="8"/>
      <c r="N202" s="8" t="str">
        <f>IF(BASE!J62&lt;&gt;"",_xlfn.IFNA(VLOOKUP(BASE!J62,[1]control_de_carga!$A:$B,2,0),VLOOKUP(BASE!P62,[1]control_de_carga!$A:$B,2,0)),"")</f>
        <v/>
      </c>
      <c r="O202" s="8"/>
      <c r="P202" s="8"/>
      <c r="Q202" s="8"/>
      <c r="R202" s="8"/>
      <c r="S202" s="8"/>
      <c r="T202" s="8"/>
    </row>
    <row r="203" spans="1:20" x14ac:dyDescent="0.25">
      <c r="A203" s="8" t="str">
        <f>IF(E203&lt;&gt;"",BASE!$J$4,"")</f>
        <v/>
      </c>
      <c r="B203" s="8" t="str">
        <f>IFERROR(IF(E203&lt;&gt;"",BASE!$J$5,""),"")</f>
        <v/>
      </c>
      <c r="C203" s="9" t="str">
        <f t="shared" si="16"/>
        <v/>
      </c>
      <c r="D203" s="8" t="str">
        <f t="shared" si="17"/>
        <v/>
      </c>
      <c r="E203" s="8" t="str">
        <f>IF(BASE!J63&lt;&gt;"",_xlfn.IFNA(_xlfn.CONCAT(VLOOKUP(BASE!J63,[1]control_de_carga!$A:$D,4,0),",",VLOOKUP(BASE!J63,[1]control_de_carga!$A:$B,2,0)),_xlfn.CONCAT(VLOOKUP(BASE!L63,[1]control_de_carga!$A:$D,4,0),",",VLOOKUP(BASE!L63,[1]control_de_carga!$A:$B,2,0))),"")</f>
        <v/>
      </c>
      <c r="F203" s="8" t="str">
        <f>IF(BASE!J63&lt;&gt;"",_xlfn.IFNA(VLOOKUP(BASE!J63,[1]control_de_carga!$C:$L,10,0),VLOOKUP(BASE!L63,[1]control_de_carga!$C:$L,10,0)),"")</f>
        <v/>
      </c>
      <c r="G203" s="8"/>
      <c r="H203" s="8"/>
      <c r="I203" s="8"/>
      <c r="J203" s="8"/>
      <c r="K203" s="8"/>
      <c r="L203" s="8"/>
      <c r="M203" s="8"/>
      <c r="N203" s="8" t="str">
        <f>IF(BASE!J63&lt;&gt;"",_xlfn.IFNA(VLOOKUP(BASE!J63,[1]control_de_carga!$A:$B,2,0),VLOOKUP(BASE!P63,[1]control_de_carga!$A:$B,2,0)),"")</f>
        <v/>
      </c>
      <c r="O203" s="8"/>
      <c r="P203" s="8"/>
      <c r="Q203" s="8"/>
      <c r="R203" s="8"/>
      <c r="S203" s="8"/>
      <c r="T203" s="8"/>
    </row>
    <row r="204" spans="1:20" x14ac:dyDescent="0.25">
      <c r="A204" s="8" t="str">
        <f>IF(E204&lt;&gt;"",BASE!$J$4,"")</f>
        <v/>
      </c>
      <c r="B204" s="8" t="str">
        <f>IFERROR(IF(E204&lt;&gt;"",BASE!$J$5,""),"")</f>
        <v/>
      </c>
      <c r="C204" s="9" t="str">
        <f t="shared" si="16"/>
        <v/>
      </c>
      <c r="D204" s="8" t="str">
        <f t="shared" si="17"/>
        <v/>
      </c>
      <c r="E204" s="8" t="str">
        <f>IF(BASE!J64&lt;&gt;"",_xlfn.IFNA(_xlfn.CONCAT(VLOOKUP(BASE!J64,[1]control_de_carga!$A:$D,4,0),",",VLOOKUP(BASE!J64,[1]control_de_carga!$A:$B,2,0)),_xlfn.CONCAT(VLOOKUP(BASE!L64,[1]control_de_carga!$A:$D,4,0),",",VLOOKUP(BASE!L64,[1]control_de_carga!$A:$B,2,0))),"")</f>
        <v/>
      </c>
      <c r="F204" s="8" t="str">
        <f>IF(BASE!J64&lt;&gt;"",_xlfn.IFNA(VLOOKUP(BASE!J64,[1]control_de_carga!$C:$L,10,0),VLOOKUP(BASE!L64,[1]control_de_carga!$C:$L,10,0)),"")</f>
        <v/>
      </c>
      <c r="G204" s="8"/>
      <c r="H204" s="8"/>
      <c r="I204" s="8"/>
      <c r="J204" s="8"/>
      <c r="K204" s="8"/>
      <c r="L204" s="8"/>
      <c r="M204" s="8"/>
      <c r="N204" s="8" t="str">
        <f>IF(BASE!J64&lt;&gt;"",_xlfn.IFNA(VLOOKUP(BASE!J64,[1]control_de_carga!$A:$B,2,0),VLOOKUP(BASE!P64,[1]control_de_carga!$A:$B,2,0)),"")</f>
        <v/>
      </c>
      <c r="O204" s="8"/>
      <c r="P204" s="8"/>
      <c r="Q204" s="8"/>
      <c r="R204" s="8"/>
      <c r="S204" s="8"/>
      <c r="T204" s="8"/>
    </row>
    <row r="205" spans="1:20" x14ac:dyDescent="0.25">
      <c r="A205" s="8" t="str">
        <f>IF(E205&lt;&gt;"",BASE!$J$4,"")</f>
        <v/>
      </c>
      <c r="B205" s="8" t="str">
        <f>IFERROR(IF(E205&lt;&gt;"",BASE!$J$5,""),"")</f>
        <v/>
      </c>
      <c r="C205" s="9" t="str">
        <f t="shared" si="16"/>
        <v/>
      </c>
      <c r="D205" s="8" t="str">
        <f t="shared" si="17"/>
        <v/>
      </c>
      <c r="E205" s="8" t="str">
        <f>IF(BASE!J65&lt;&gt;"",_xlfn.IFNA(_xlfn.CONCAT(VLOOKUP(BASE!J65,[1]control_de_carga!$A:$D,4,0),",",VLOOKUP(BASE!J65,[1]control_de_carga!$A:$B,2,0)),_xlfn.CONCAT(VLOOKUP(BASE!L65,[1]control_de_carga!$A:$D,4,0),",",VLOOKUP(BASE!L65,[1]control_de_carga!$A:$B,2,0))),"")</f>
        <v/>
      </c>
      <c r="F205" s="8" t="str">
        <f>IF(BASE!J65&lt;&gt;"",_xlfn.IFNA(VLOOKUP(BASE!J65,[1]control_de_carga!$C:$L,10,0),VLOOKUP(BASE!L65,[1]control_de_carga!$C:$L,10,0)),"")</f>
        <v/>
      </c>
      <c r="G205" s="8"/>
      <c r="H205" s="8"/>
      <c r="I205" s="8"/>
      <c r="J205" s="8"/>
      <c r="K205" s="8"/>
      <c r="L205" s="8"/>
      <c r="M205" s="8"/>
      <c r="N205" s="8" t="str">
        <f>IF(BASE!J65&lt;&gt;"",_xlfn.IFNA(VLOOKUP(BASE!J65,[1]control_de_carga!$A:$B,2,0),VLOOKUP(BASE!P65,[1]control_de_carga!$A:$B,2,0)),"")</f>
        <v/>
      </c>
      <c r="O205" s="8"/>
      <c r="P205" s="8"/>
      <c r="Q205" s="8"/>
      <c r="R205" s="8"/>
      <c r="S205" s="8"/>
      <c r="T205" s="8"/>
    </row>
    <row r="206" spans="1:20" x14ac:dyDescent="0.25">
      <c r="A206" s="8" t="str">
        <f>IF(E206&lt;&gt;"",BASE!$J$4,"")</f>
        <v/>
      </c>
      <c r="B206" s="8" t="str">
        <f>IFERROR(IF(E206&lt;&gt;"",BASE!$J$5,""),"")</f>
        <v/>
      </c>
      <c r="C206" s="9" t="str">
        <f t="shared" si="16"/>
        <v/>
      </c>
      <c r="D206" s="8" t="str">
        <f t="shared" si="17"/>
        <v/>
      </c>
      <c r="E206" s="8" t="str">
        <f>IF(BASE!J66&lt;&gt;"",_xlfn.IFNA(_xlfn.CONCAT(VLOOKUP(BASE!J66,[1]control_de_carga!$A:$D,4,0),",",VLOOKUP(BASE!J66,[1]control_de_carga!$A:$B,2,0)),_xlfn.CONCAT(VLOOKUP(BASE!L66,[1]control_de_carga!$A:$D,4,0),",",VLOOKUP(BASE!L66,[1]control_de_carga!$A:$B,2,0))),"")</f>
        <v/>
      </c>
      <c r="F206" s="8" t="str">
        <f>IF(BASE!J66&lt;&gt;"",_xlfn.IFNA(VLOOKUP(BASE!J66,[1]control_de_carga!$C:$L,10,0),VLOOKUP(BASE!L66,[1]control_de_carga!$C:$L,10,0)),"")</f>
        <v/>
      </c>
      <c r="G206" s="8"/>
      <c r="H206" s="8"/>
      <c r="I206" s="8"/>
      <c r="J206" s="8"/>
      <c r="K206" s="8"/>
      <c r="L206" s="8"/>
      <c r="M206" s="8"/>
      <c r="N206" s="8" t="str">
        <f>IF(BASE!J66&lt;&gt;"",_xlfn.IFNA(VLOOKUP(BASE!J66,[1]control_de_carga!$A:$B,2,0),VLOOKUP(BASE!P66,[1]control_de_carga!$A:$B,2,0)),"")</f>
        <v/>
      </c>
      <c r="O206" s="8"/>
      <c r="P206" s="8"/>
      <c r="Q206" s="8"/>
      <c r="R206" s="8"/>
      <c r="S206" s="8"/>
      <c r="T206" s="8"/>
    </row>
    <row r="207" spans="1:20" x14ac:dyDescent="0.25">
      <c r="A207" s="8" t="str">
        <f>IF(E207&lt;&gt;"",BASE!$J$4,"")</f>
        <v/>
      </c>
      <c r="B207" s="8" t="str">
        <f>IFERROR(IF(E207&lt;&gt;"",BASE!$J$5,""),"")</f>
        <v/>
      </c>
      <c r="C207" s="9" t="str">
        <f t="shared" si="16"/>
        <v/>
      </c>
      <c r="D207" s="8" t="str">
        <f t="shared" si="17"/>
        <v/>
      </c>
      <c r="E207" s="8" t="str">
        <f>IF(BASE!J67&lt;&gt;"",_xlfn.IFNA(_xlfn.CONCAT(VLOOKUP(BASE!J67,[1]control_de_carga!$A:$D,4,0),",",VLOOKUP(BASE!J67,[1]control_de_carga!$A:$B,2,0)),_xlfn.CONCAT(VLOOKUP(BASE!L67,[1]control_de_carga!$A:$D,4,0),",",VLOOKUP(BASE!L67,[1]control_de_carga!$A:$B,2,0))),"")</f>
        <v/>
      </c>
      <c r="F207" s="8" t="str">
        <f>IF(BASE!J67&lt;&gt;"",_xlfn.IFNA(VLOOKUP(BASE!J67,[1]control_de_carga!$C:$L,10,0),VLOOKUP(BASE!L67,[1]control_de_carga!$C:$L,10,0)),"")</f>
        <v/>
      </c>
      <c r="G207" s="8"/>
      <c r="H207" s="8"/>
      <c r="I207" s="8"/>
      <c r="J207" s="8"/>
      <c r="K207" s="8"/>
      <c r="L207" s="8"/>
      <c r="M207" s="8"/>
      <c r="N207" s="8" t="str">
        <f>IF(BASE!J67&lt;&gt;"",_xlfn.IFNA(VLOOKUP(BASE!J67,[1]control_de_carga!$A:$B,2,0),VLOOKUP(BASE!P67,[1]control_de_carga!$A:$B,2,0)),"")</f>
        <v/>
      </c>
      <c r="O207" s="8"/>
      <c r="P207" s="8"/>
      <c r="Q207" s="8"/>
      <c r="R207" s="8"/>
      <c r="S207" s="8"/>
      <c r="T207" s="8"/>
    </row>
    <row r="208" spans="1:20" x14ac:dyDescent="0.25">
      <c r="A208" s="8" t="str">
        <f>IF(E208&lt;&gt;"",BASE!$J$4,"")</f>
        <v/>
      </c>
      <c r="B208" s="8" t="str">
        <f>IFERROR(IF(E208&lt;&gt;"",BASE!$J$5,""),"")</f>
        <v/>
      </c>
      <c r="C208" s="9" t="str">
        <f t="shared" ref="C208:C216" si="18">IF(D208&lt;&gt;"","1","")</f>
        <v/>
      </c>
      <c r="D208" s="8" t="str">
        <f t="shared" ref="D208:D216" si="19">IF(E208&lt;&gt;"",IF(E208="Inicio","0",IF(E208="Fin","2","1")),"")</f>
        <v/>
      </c>
      <c r="E208" s="8" t="str">
        <f>IF(BASE!J68&lt;&gt;"",_xlfn.IFNA(_xlfn.CONCAT(VLOOKUP(BASE!J68,[1]control_de_carga!$A:$D,4,0),",",VLOOKUP(BASE!J68,[1]control_de_carga!$A:$B,2,0)),_xlfn.CONCAT(VLOOKUP(BASE!L68,[1]control_de_carga!$A:$D,4,0),",",VLOOKUP(BASE!L68,[1]control_de_carga!$A:$B,2,0))),"")</f>
        <v/>
      </c>
      <c r="F208" s="8" t="str">
        <f>IF(BASE!J68&lt;&gt;"",_xlfn.IFNA(VLOOKUP(BASE!J68,[1]control_de_carga!$C:$L,10,0),VLOOKUP(BASE!L68,[1]control_de_carga!$C:$L,10,0)),"")</f>
        <v/>
      </c>
      <c r="G208" s="8"/>
      <c r="H208" s="8"/>
      <c r="I208" s="8"/>
      <c r="J208" s="8"/>
      <c r="K208" s="8"/>
      <c r="L208" s="8"/>
      <c r="M208" s="8"/>
      <c r="N208" s="8" t="str">
        <f>IF(BASE!J68&lt;&gt;"",_xlfn.IFNA(VLOOKUP(BASE!J68,[1]control_de_carga!$A:$B,2,0),VLOOKUP(BASE!P68,[1]control_de_carga!$A:$B,2,0)),"")</f>
        <v/>
      </c>
      <c r="O208" s="8"/>
      <c r="P208" s="8"/>
      <c r="Q208" s="8"/>
      <c r="R208" s="8"/>
      <c r="S208" s="8"/>
      <c r="T208" s="8"/>
    </row>
    <row r="209" spans="1:20" x14ac:dyDescent="0.25">
      <c r="A209" s="8" t="str">
        <f>IF(E209&lt;&gt;"",BASE!$J$4,"")</f>
        <v/>
      </c>
      <c r="B209" s="8" t="str">
        <f>IFERROR(IF(E209&lt;&gt;"",BASE!$J$5,""),"")</f>
        <v/>
      </c>
      <c r="C209" s="9" t="str">
        <f t="shared" si="18"/>
        <v/>
      </c>
      <c r="D209" s="8" t="str">
        <f t="shared" si="19"/>
        <v/>
      </c>
      <c r="E209" s="8" t="str">
        <f>IF(BASE!J69&lt;&gt;"",_xlfn.IFNA(_xlfn.CONCAT(VLOOKUP(BASE!J69,[1]control_de_carga!$A:$D,4,0),",",VLOOKUP(BASE!J69,[1]control_de_carga!$A:$B,2,0)),_xlfn.CONCAT(VLOOKUP(BASE!L69,[1]control_de_carga!$A:$D,4,0),",",VLOOKUP(BASE!L69,[1]control_de_carga!$A:$B,2,0))),"")</f>
        <v/>
      </c>
      <c r="F209" s="8" t="str">
        <f>IF(BASE!J69&lt;&gt;"",_xlfn.IFNA(VLOOKUP(BASE!J69,[1]control_de_carga!$C:$L,10,0),VLOOKUP(BASE!L69,[1]control_de_carga!$C:$L,10,0)),"")</f>
        <v/>
      </c>
      <c r="G209" s="8"/>
      <c r="H209" s="8"/>
      <c r="I209" s="8"/>
      <c r="J209" s="8"/>
      <c r="K209" s="8"/>
      <c r="L209" s="8"/>
      <c r="M209" s="8"/>
      <c r="N209" s="8" t="str">
        <f>IF(BASE!J69&lt;&gt;"",_xlfn.IFNA(VLOOKUP(BASE!J69,[1]control_de_carga!$A:$B,2,0),VLOOKUP(BASE!P69,[1]control_de_carga!$A:$B,2,0)),"")</f>
        <v/>
      </c>
      <c r="O209" s="8"/>
      <c r="P209" s="8"/>
      <c r="Q209" s="8"/>
      <c r="R209" s="8"/>
      <c r="S209" s="8"/>
      <c r="T209" s="8"/>
    </row>
    <row r="210" spans="1:20" x14ac:dyDescent="0.25">
      <c r="A210" s="8" t="str">
        <f>IF(E210&lt;&gt;"",BASE!$J$4,"")</f>
        <v/>
      </c>
      <c r="B210" s="8" t="str">
        <f>IFERROR(IF(E210&lt;&gt;"",BASE!$J$5,""),"")</f>
        <v/>
      </c>
      <c r="C210" s="9" t="str">
        <f t="shared" si="18"/>
        <v/>
      </c>
      <c r="D210" s="8" t="str">
        <f t="shared" si="19"/>
        <v/>
      </c>
      <c r="E210" s="8" t="str">
        <f>IF(BASE!J70&lt;&gt;"",_xlfn.IFNA(_xlfn.CONCAT(VLOOKUP(BASE!J70,[1]control_de_carga!$A:$D,4,0),",",VLOOKUP(BASE!J70,[1]control_de_carga!$A:$B,2,0)),_xlfn.CONCAT(VLOOKUP(BASE!L70,[1]control_de_carga!$A:$D,4,0),",",VLOOKUP(BASE!L70,[1]control_de_carga!$A:$B,2,0))),"")</f>
        <v/>
      </c>
      <c r="F210" s="8" t="str">
        <f>IF(BASE!J70&lt;&gt;"",_xlfn.IFNA(VLOOKUP(BASE!J70,[1]control_de_carga!$C:$L,10,0),VLOOKUP(BASE!L70,[1]control_de_carga!$C:$L,10,0)),"")</f>
        <v/>
      </c>
      <c r="G210" s="8"/>
      <c r="H210" s="8"/>
      <c r="I210" s="8"/>
      <c r="J210" s="8"/>
      <c r="K210" s="8"/>
      <c r="L210" s="8"/>
      <c r="M210" s="8"/>
      <c r="N210" s="8" t="str">
        <f>IF(BASE!J70&lt;&gt;"",_xlfn.IFNA(VLOOKUP(BASE!J70,[1]control_de_carga!$A:$B,2,0),VLOOKUP(BASE!P70,[1]control_de_carga!$A:$B,2,0)),"")</f>
        <v/>
      </c>
      <c r="O210" s="8"/>
      <c r="P210" s="8"/>
      <c r="Q210" s="8"/>
      <c r="R210" s="8"/>
      <c r="S210" s="8"/>
      <c r="T210" s="8"/>
    </row>
    <row r="211" spans="1:20" x14ac:dyDescent="0.25">
      <c r="A211" s="8" t="str">
        <f>IF(E211&lt;&gt;"",BASE!$J$4,"")</f>
        <v/>
      </c>
      <c r="B211" s="8" t="str">
        <f>IFERROR(IF(E211&lt;&gt;"",BASE!$J$5,""),"")</f>
        <v/>
      </c>
      <c r="C211" s="9" t="str">
        <f t="shared" si="18"/>
        <v/>
      </c>
      <c r="D211" s="8" t="str">
        <f t="shared" si="19"/>
        <v/>
      </c>
      <c r="E211" s="8" t="str">
        <f>IF(BASE!J71&lt;&gt;"",_xlfn.IFNA(_xlfn.CONCAT(VLOOKUP(BASE!J71,[1]control_de_carga!$A:$D,4,0),",",VLOOKUP(BASE!J71,[1]control_de_carga!$A:$B,2,0)),_xlfn.CONCAT(VLOOKUP(BASE!L71,[1]control_de_carga!$A:$D,4,0),",",VLOOKUP(BASE!L71,[1]control_de_carga!$A:$B,2,0))),"")</f>
        <v/>
      </c>
      <c r="F211" s="8" t="str">
        <f>IF(BASE!J71&lt;&gt;"",_xlfn.IFNA(VLOOKUP(BASE!J71,[1]control_de_carga!$C:$L,10,0),VLOOKUP(BASE!L71,[1]control_de_carga!$C:$L,10,0)),"")</f>
        <v/>
      </c>
      <c r="G211" s="8"/>
      <c r="H211" s="8"/>
      <c r="I211" s="8"/>
      <c r="J211" s="8"/>
      <c r="K211" s="8"/>
      <c r="L211" s="8"/>
      <c r="M211" s="8"/>
      <c r="N211" s="8" t="str">
        <f>IF(BASE!J71&lt;&gt;"",_xlfn.IFNA(VLOOKUP(BASE!J71,[1]control_de_carga!$A:$B,2,0),VLOOKUP(BASE!P71,[1]control_de_carga!$A:$B,2,0)),"")</f>
        <v/>
      </c>
      <c r="O211" s="8"/>
      <c r="P211" s="8"/>
      <c r="Q211" s="8"/>
      <c r="R211" s="8"/>
      <c r="S211" s="8"/>
      <c r="T211" s="8"/>
    </row>
    <row r="212" spans="1:20" x14ac:dyDescent="0.25">
      <c r="A212" s="8" t="str">
        <f>IF(E212&lt;&gt;"",BASE!$J$4,"")</f>
        <v/>
      </c>
      <c r="B212" s="8" t="str">
        <f>IFERROR(IF(E212&lt;&gt;"",BASE!$J$5,""),"")</f>
        <v/>
      </c>
      <c r="C212" s="9" t="str">
        <f t="shared" si="18"/>
        <v/>
      </c>
      <c r="D212" s="8" t="str">
        <f t="shared" si="19"/>
        <v/>
      </c>
      <c r="E212" s="8" t="str">
        <f>IF(BASE!J72&lt;&gt;"",_xlfn.IFNA(_xlfn.CONCAT(VLOOKUP(BASE!J72,[1]control_de_carga!$A:$D,4,0),",",VLOOKUP(BASE!J72,[1]control_de_carga!$A:$B,2,0)),_xlfn.CONCAT(VLOOKUP(BASE!L72,[1]control_de_carga!$A:$D,4,0),",",VLOOKUP(BASE!L72,[1]control_de_carga!$A:$B,2,0))),"")</f>
        <v/>
      </c>
      <c r="F212" s="8" t="str">
        <f>IF(BASE!J72&lt;&gt;"",_xlfn.IFNA(VLOOKUP(BASE!J72,[1]control_de_carga!$C:$L,10,0),VLOOKUP(BASE!L72,[1]control_de_carga!$C:$L,10,0)),"")</f>
        <v/>
      </c>
      <c r="G212" s="8"/>
      <c r="H212" s="8"/>
      <c r="I212" s="8"/>
      <c r="J212" s="8"/>
      <c r="K212" s="8"/>
      <c r="L212" s="8"/>
      <c r="M212" s="8"/>
      <c r="N212" s="8" t="str">
        <f>IF(BASE!J72&lt;&gt;"",_xlfn.IFNA(VLOOKUP(BASE!J72,[1]control_de_carga!$A:$B,2,0),VLOOKUP(BASE!P72,[1]control_de_carga!$A:$B,2,0)),"")</f>
        <v/>
      </c>
      <c r="O212" s="8"/>
      <c r="P212" s="8"/>
      <c r="Q212" s="8"/>
      <c r="R212" s="8"/>
      <c r="S212" s="8"/>
      <c r="T212" s="8"/>
    </row>
    <row r="213" spans="1:20" x14ac:dyDescent="0.25">
      <c r="A213" s="8" t="str">
        <f>IF(E213&lt;&gt;"",BASE!$J$4,"")</f>
        <v/>
      </c>
      <c r="B213" s="8" t="str">
        <f>IFERROR(IF(E213&lt;&gt;"",BASE!$J$5,""),"")</f>
        <v/>
      </c>
      <c r="C213" s="9" t="str">
        <f t="shared" si="18"/>
        <v/>
      </c>
      <c r="D213" s="8" t="str">
        <f t="shared" si="19"/>
        <v/>
      </c>
      <c r="E213" s="8" t="str">
        <f>IF(BASE!J73&lt;&gt;"",_xlfn.IFNA(_xlfn.CONCAT(VLOOKUP(BASE!J73,[1]control_de_carga!$A:$D,4,0),",",VLOOKUP(BASE!J73,[1]control_de_carga!$A:$B,2,0)),_xlfn.CONCAT(VLOOKUP(BASE!L73,[1]control_de_carga!$A:$D,4,0),",",VLOOKUP(BASE!L73,[1]control_de_carga!$A:$B,2,0))),"")</f>
        <v/>
      </c>
      <c r="F213" s="8" t="str">
        <f>IF(BASE!J73&lt;&gt;"",_xlfn.IFNA(VLOOKUP(BASE!J73,[1]control_de_carga!$C:$L,10,0),VLOOKUP(BASE!L73,[1]control_de_carga!$C:$L,10,0)),"")</f>
        <v/>
      </c>
      <c r="G213" s="8"/>
      <c r="H213" s="8"/>
      <c r="I213" s="8"/>
      <c r="J213" s="8"/>
      <c r="K213" s="8"/>
      <c r="L213" s="8"/>
      <c r="M213" s="8"/>
      <c r="N213" s="8" t="str">
        <f>IF(BASE!J73&lt;&gt;"",_xlfn.IFNA(VLOOKUP(BASE!J73,[1]control_de_carga!$A:$B,2,0),VLOOKUP(BASE!P73,[1]control_de_carga!$A:$B,2,0)),"")</f>
        <v/>
      </c>
      <c r="O213" s="8"/>
      <c r="P213" s="8"/>
      <c r="Q213" s="8"/>
      <c r="R213" s="8"/>
      <c r="S213" s="8"/>
      <c r="T213" s="8"/>
    </row>
    <row r="214" spans="1:20" x14ac:dyDescent="0.25">
      <c r="A214" s="8" t="str">
        <f>IF(E214&lt;&gt;"",BASE!$J$4,"")</f>
        <v/>
      </c>
      <c r="B214" s="8" t="str">
        <f>IFERROR(IF(E214&lt;&gt;"",BASE!$J$5,""),"")</f>
        <v/>
      </c>
      <c r="C214" s="9" t="str">
        <f t="shared" si="18"/>
        <v/>
      </c>
      <c r="D214" s="8" t="str">
        <f t="shared" si="19"/>
        <v/>
      </c>
      <c r="E214" s="8" t="str">
        <f>IF(BASE!J74&lt;&gt;"",_xlfn.IFNA(_xlfn.CONCAT(VLOOKUP(BASE!J74,[1]control_de_carga!$A:$D,4,0),",",VLOOKUP(BASE!J74,[1]control_de_carga!$A:$B,2,0)),_xlfn.CONCAT(VLOOKUP(BASE!L74,[1]control_de_carga!$A:$D,4,0),",",VLOOKUP(BASE!L74,[1]control_de_carga!$A:$B,2,0))),"")</f>
        <v/>
      </c>
      <c r="F214" s="8" t="str">
        <f>IF(BASE!J74&lt;&gt;"",_xlfn.IFNA(VLOOKUP(BASE!J74,[1]control_de_carga!$C:$L,10,0),VLOOKUP(BASE!L74,[1]control_de_carga!$C:$L,10,0)),"")</f>
        <v/>
      </c>
      <c r="G214" s="8"/>
      <c r="H214" s="8"/>
      <c r="I214" s="8"/>
      <c r="J214" s="8"/>
      <c r="K214" s="8"/>
      <c r="L214" s="8"/>
      <c r="M214" s="8"/>
      <c r="N214" s="8" t="str">
        <f>IF(BASE!J74&lt;&gt;"",_xlfn.IFNA(VLOOKUP(BASE!J74,[1]control_de_carga!$A:$B,2,0),VLOOKUP(BASE!P74,[1]control_de_carga!$A:$B,2,0)),"")</f>
        <v/>
      </c>
      <c r="O214" s="8"/>
      <c r="P214" s="8"/>
      <c r="Q214" s="8"/>
      <c r="R214" s="8"/>
      <c r="S214" s="8"/>
      <c r="T214" s="8"/>
    </row>
    <row r="215" spans="1:20" x14ac:dyDescent="0.25">
      <c r="A215" s="8" t="str">
        <f>IF(E215&lt;&gt;"",BASE!$J$4,"")</f>
        <v/>
      </c>
      <c r="B215" s="8" t="str">
        <f>IFERROR(IF(E215&lt;&gt;"",BASE!$J$5,""),"")</f>
        <v/>
      </c>
      <c r="C215" s="9" t="str">
        <f t="shared" si="18"/>
        <v/>
      </c>
      <c r="D215" s="8" t="str">
        <f t="shared" si="19"/>
        <v/>
      </c>
      <c r="E215" s="8" t="str">
        <f>IF(BASE!J75&lt;&gt;"",_xlfn.IFNA(_xlfn.CONCAT(VLOOKUP(BASE!J75,[1]control_de_carga!$A:$D,4,0),",",VLOOKUP(BASE!J75,[1]control_de_carga!$A:$B,2,0)),_xlfn.CONCAT(VLOOKUP(BASE!L75,[1]control_de_carga!$A:$D,4,0),",",VLOOKUP(BASE!L75,[1]control_de_carga!$A:$B,2,0))),"")</f>
        <v/>
      </c>
      <c r="F215" s="8" t="str">
        <f>IF(BASE!J75&lt;&gt;"",_xlfn.IFNA(VLOOKUP(BASE!J75,[1]control_de_carga!$C:$L,10,0),VLOOKUP(BASE!L75,[1]control_de_carga!$C:$L,10,0)),"")</f>
        <v/>
      </c>
      <c r="G215" s="8"/>
      <c r="H215" s="8"/>
      <c r="I215" s="8"/>
      <c r="J215" s="8"/>
      <c r="K215" s="8"/>
      <c r="L215" s="8"/>
      <c r="M215" s="8"/>
      <c r="N215" s="8" t="str">
        <f>IF(BASE!J75&lt;&gt;"",_xlfn.IFNA(VLOOKUP(BASE!J75,[1]control_de_carga!$A:$B,2,0),VLOOKUP(BASE!P75,[1]control_de_carga!$A:$B,2,0)),"")</f>
        <v/>
      </c>
      <c r="O215" s="8"/>
      <c r="P215" s="8"/>
      <c r="Q215" s="8"/>
      <c r="R215" s="8"/>
      <c r="S215" s="8"/>
      <c r="T215" s="8"/>
    </row>
    <row r="216" spans="1:20" ht="14.25" customHeight="1" x14ac:dyDescent="0.25">
      <c r="A216" s="8" t="str">
        <f>IF(E216&lt;&gt;"",BASE!$J$4,"")</f>
        <v/>
      </c>
      <c r="B216" s="8" t="str">
        <f>IFERROR(IF(E216&lt;&gt;"",BASE!$J$5,""),"")</f>
        <v/>
      </c>
      <c r="C216" s="9" t="str">
        <f t="shared" si="18"/>
        <v/>
      </c>
      <c r="D216" s="8" t="str">
        <f t="shared" si="19"/>
        <v/>
      </c>
      <c r="E216" s="8" t="str">
        <f>IF(BASE!J76&lt;&gt;"",_xlfn.IFNA(_xlfn.CONCAT(VLOOKUP(BASE!J76,[1]control_de_carga!$A:$D,4,0),",",VLOOKUP(BASE!J76,[1]control_de_carga!$A:$B,2,0)),_xlfn.CONCAT(VLOOKUP(BASE!L76,[1]control_de_carga!$A:$D,4,0),",",VLOOKUP(BASE!L76,[1]control_de_carga!$A:$B,2,0))),"")</f>
        <v/>
      </c>
      <c r="F216" s="8" t="str">
        <f>IF(BASE!J76&lt;&gt;"",_xlfn.IFNA(VLOOKUP(BASE!J76,[1]control_de_carga!$C:$L,10,0),VLOOKUP(BASE!L76,[1]control_de_carga!$C:$L,10,0)),"")</f>
        <v/>
      </c>
      <c r="G216" s="8"/>
      <c r="H216" s="8"/>
      <c r="I216" s="8"/>
      <c r="J216" s="8"/>
      <c r="K216" s="8"/>
      <c r="L216" s="8"/>
      <c r="M216" s="8"/>
      <c r="N216" s="8" t="str">
        <f>IF(BASE!J76&lt;&gt;"",_xlfn.IFNA(VLOOKUP(BASE!J76,[1]control_de_carga!$A:$B,2,0),VLOOKUP(BASE!P76,[1]control_de_carga!$A:$B,2,0)),"")</f>
        <v/>
      </c>
      <c r="O216" s="8"/>
      <c r="P216" s="8"/>
      <c r="Q216" s="8"/>
      <c r="R216" s="8"/>
      <c r="S216" s="8"/>
      <c r="T216" s="8"/>
    </row>
    <row r="217" spans="1:20" x14ac:dyDescent="0.25">
      <c r="A217" s="8" t="str">
        <f>IF(E217&lt;&gt;"",BASE!$J$4,"")</f>
        <v/>
      </c>
      <c r="B217" s="8" t="str">
        <f>IFERROR(IF(E217&lt;&gt;"",BASE!$J$5,""),"")</f>
        <v/>
      </c>
      <c r="C217" s="9" t="str">
        <f t="shared" si="13"/>
        <v/>
      </c>
      <c r="D217" s="8" t="str">
        <f t="shared" ref="D217:D301" si="20">IF(E217&lt;&gt;"",IF(E217="Inicio","0",IF(E217="Fin","2","1")),"")</f>
        <v/>
      </c>
      <c r="E217" s="8" t="str">
        <f>IF(BASE!$I$78&lt;&gt;"","Fin","")</f>
        <v/>
      </c>
      <c r="F217" s="8" t="str">
        <f>IF(BASE!$E$78&lt;&gt;"","FLEXNET","")</f>
        <v/>
      </c>
      <c r="G217" s="8"/>
      <c r="H217" s="8"/>
      <c r="I217" s="8"/>
      <c r="J217" s="8"/>
      <c r="K217" s="8"/>
      <c r="L217" s="8"/>
      <c r="M217" s="8"/>
      <c r="N217" s="8"/>
      <c r="O217" s="8"/>
      <c r="P217" s="8"/>
      <c r="Q217" s="8"/>
      <c r="R217" s="8"/>
      <c r="S217" s="8"/>
      <c r="T217" s="8"/>
    </row>
    <row r="218" spans="1:20" x14ac:dyDescent="0.25">
      <c r="A218" s="10" t="str">
        <f>IF(E218&lt;&gt;"",BASE!$N$4,"")</f>
        <v/>
      </c>
      <c r="B218" s="10" t="str">
        <f>IFERROR(IF(E218&lt;&gt;"",BASE!$N$5,""),"")</f>
        <v/>
      </c>
      <c r="C218" s="10" t="str">
        <f>IF(D218&lt;&gt;"","1","")</f>
        <v/>
      </c>
      <c r="D218" s="10" t="str">
        <f t="shared" si="20"/>
        <v/>
      </c>
      <c r="E218" s="10" t="str">
        <f>IF(BASE!$M$78&lt;&gt;"","Inicio","")</f>
        <v/>
      </c>
      <c r="F218" s="10" t="str">
        <f>IF(BASE!$M$78&lt;&gt;"","FLEXNET","")</f>
        <v/>
      </c>
      <c r="G218" s="10"/>
      <c r="H218" s="10"/>
      <c r="I218" s="10"/>
      <c r="J218" s="10"/>
      <c r="K218" s="10"/>
      <c r="L218" s="10"/>
      <c r="M218" s="10"/>
      <c r="N218" s="10"/>
      <c r="O218" s="10"/>
      <c r="P218" s="10"/>
      <c r="Q218" s="10"/>
      <c r="R218" s="10"/>
      <c r="S218" s="10"/>
      <c r="T218" s="10"/>
    </row>
    <row r="219" spans="1:20" x14ac:dyDescent="0.25">
      <c r="A219" s="10" t="str">
        <f>IF(E219&lt;&gt;"",BASE!$N$4,"")</f>
        <v/>
      </c>
      <c r="B219" s="10" t="str">
        <f>IFERROR(IF(E219&lt;&gt;"",BASE!$N$5,""),"")</f>
        <v/>
      </c>
      <c r="C219" s="10" t="str">
        <f t="shared" si="13"/>
        <v/>
      </c>
      <c r="D219" s="10" t="str">
        <f t="shared" si="20"/>
        <v/>
      </c>
      <c r="E219" s="10" t="str">
        <f>IF(BASE!N7&lt;&gt;"",_xlfn.IFNA(_xlfn.CONCAT(VLOOKUP(BASE!N7,[1]control_de_carga!$A:$D,4,0),",",VLOOKUP(BASE!N7,[1]control_de_carga!$A:$B,2,0)),_xlfn.CONCAT(VLOOKUP(BASE!P7,[1]control_de_carga!$A:$D,4,0),",",VLOOKUP(BASE!P7,[1]control_de_carga!$A:$B,2,0))),"")</f>
        <v/>
      </c>
      <c r="F219" s="10" t="str">
        <f>IF(BASE!N7&lt;&gt;"",_xlfn.IFNA(VLOOKUP(BASE!N7,[1]control_de_carga!$C:$L,10,0),VLOOKUP(BASE!P7,[1]control_de_carga!$C:$L,10,0)),"")</f>
        <v/>
      </c>
      <c r="G219" s="10"/>
      <c r="H219" s="10"/>
      <c r="I219" s="10"/>
      <c r="J219" s="10"/>
      <c r="K219" s="10"/>
      <c r="L219" s="10"/>
      <c r="M219" s="10"/>
      <c r="N219" s="10" t="str">
        <f>IF(BASE!N7&lt;&gt;"",_xlfn.IFNA(VLOOKUP(BASE!N7,[1]control_de_carga!$A:$B,2,0),VLOOKUP(BASE!P7,[1]control_de_carga!$A:$B,2,0)),"")</f>
        <v/>
      </c>
      <c r="O219" s="10"/>
      <c r="P219" s="10"/>
      <c r="Q219" s="10"/>
      <c r="R219" s="10"/>
      <c r="S219" s="10"/>
      <c r="T219" s="10"/>
    </row>
    <row r="220" spans="1:20" x14ac:dyDescent="0.25">
      <c r="A220" s="10" t="str">
        <f>IF(E220&lt;&gt;"",BASE!$N$4,"")</f>
        <v/>
      </c>
      <c r="B220" s="10" t="str">
        <f>IFERROR(IF(E220&lt;&gt;"",BASE!$N$5,""),"")</f>
        <v/>
      </c>
      <c r="C220" s="10" t="str">
        <f t="shared" si="13"/>
        <v/>
      </c>
      <c r="D220" s="10" t="str">
        <f t="shared" si="20"/>
        <v/>
      </c>
      <c r="E220" s="10" t="str">
        <f>IF(BASE!N8&lt;&gt;"",_xlfn.IFNA(_xlfn.CONCAT(VLOOKUP(BASE!N8,[1]control_de_carga!$A:$D,4,0),",",VLOOKUP(BASE!N8,[1]control_de_carga!$A:$B,2,0)),_xlfn.CONCAT(VLOOKUP(BASE!P8,[1]control_de_carga!$A:$D,4,0),",",VLOOKUP(BASE!P8,[1]control_de_carga!$A:$B,2,0))),"")</f>
        <v/>
      </c>
      <c r="F220" s="10" t="str">
        <f>IF(BASE!N8&lt;&gt;"",_xlfn.IFNA(VLOOKUP(BASE!N8,[1]control_de_carga!$C:$L,10,0),VLOOKUP(BASE!P8,[1]control_de_carga!$C:$L,10,0)),"")</f>
        <v/>
      </c>
      <c r="G220" s="10"/>
      <c r="H220" s="10"/>
      <c r="I220" s="10"/>
      <c r="J220" s="10"/>
      <c r="K220" s="10"/>
      <c r="L220" s="10"/>
      <c r="M220" s="10"/>
      <c r="N220" s="10" t="str">
        <f>IF(BASE!N8&lt;&gt;"",_xlfn.IFNA(VLOOKUP(BASE!N8,[1]control_de_carga!$A:$B,2,0),VLOOKUP(BASE!P8,[1]control_de_carga!$A:$B,2,0)),"")</f>
        <v/>
      </c>
      <c r="O220" s="10"/>
      <c r="P220" s="10"/>
      <c r="Q220" s="10"/>
      <c r="R220" s="10"/>
      <c r="S220" s="10"/>
      <c r="T220" s="10"/>
    </row>
    <row r="221" spans="1:20" x14ac:dyDescent="0.25">
      <c r="A221" s="10" t="str">
        <f>IF(E221&lt;&gt;"",BASE!$N$4,"")</f>
        <v/>
      </c>
      <c r="B221" s="10" t="str">
        <f>IFERROR(IF(E221&lt;&gt;"",BASE!$N$5,""),"")</f>
        <v/>
      </c>
      <c r="C221" s="10" t="str">
        <f t="shared" si="13"/>
        <v/>
      </c>
      <c r="D221" s="10" t="str">
        <f t="shared" si="20"/>
        <v/>
      </c>
      <c r="E221" s="10" t="str">
        <f>IF(BASE!N9&lt;&gt;"",_xlfn.IFNA(_xlfn.CONCAT(VLOOKUP(BASE!N9,[1]control_de_carga!$A:$D,4,0),",",VLOOKUP(BASE!N9,[1]control_de_carga!$A:$B,2,0)),_xlfn.CONCAT(VLOOKUP(BASE!P9,[1]control_de_carga!$A:$D,4,0),",",VLOOKUP(BASE!P9,[1]control_de_carga!$A:$B,2,0))),"")</f>
        <v/>
      </c>
      <c r="F221" s="10" t="str">
        <f>IF(BASE!N9&lt;&gt;"",_xlfn.IFNA(VLOOKUP(BASE!N9,[1]control_de_carga!$C:$L,10,0),VLOOKUP(BASE!P9,[1]control_de_carga!$C:$L,10,0)),"")</f>
        <v/>
      </c>
      <c r="G221" s="10"/>
      <c r="H221" s="10"/>
      <c r="I221" s="10"/>
      <c r="J221" s="10"/>
      <c r="K221" s="10"/>
      <c r="L221" s="10"/>
      <c r="M221" s="10"/>
      <c r="N221" s="10" t="str">
        <f>IF(BASE!N9&lt;&gt;"",_xlfn.IFNA(VLOOKUP(BASE!N9,[1]control_de_carga!$A:$B,2,0),VLOOKUP(BASE!P9,[1]control_de_carga!$A:$B,2,0)),"")</f>
        <v/>
      </c>
      <c r="O221" s="10"/>
      <c r="P221" s="10"/>
      <c r="Q221" s="10"/>
      <c r="R221" s="10"/>
      <c r="S221" s="10"/>
      <c r="T221" s="10"/>
    </row>
    <row r="222" spans="1:20" x14ac:dyDescent="0.25">
      <c r="A222" s="10" t="str">
        <f>IF(E222&lt;&gt;"",BASE!$N$4,"")</f>
        <v/>
      </c>
      <c r="B222" s="10" t="str">
        <f>IFERROR(IF(E222&lt;&gt;"",BASE!$N$5,""),"")</f>
        <v/>
      </c>
      <c r="C222" s="10" t="str">
        <f t="shared" si="13"/>
        <v/>
      </c>
      <c r="D222" s="10" t="str">
        <f t="shared" si="20"/>
        <v/>
      </c>
      <c r="E222" s="10" t="str">
        <f>IF(BASE!N10&lt;&gt;"",_xlfn.IFNA(_xlfn.CONCAT(VLOOKUP(BASE!N10,[1]control_de_carga!$A:$D,4,0),",",VLOOKUP(BASE!N10,[1]control_de_carga!$A:$B,2,0)),_xlfn.CONCAT(VLOOKUP(BASE!P10,[1]control_de_carga!$A:$D,4,0),",",VLOOKUP(BASE!P10,[1]control_de_carga!$A:$B,2,0))),"")</f>
        <v/>
      </c>
      <c r="F222" s="10" t="str">
        <f>IF(BASE!N10&lt;&gt;"",_xlfn.IFNA(VLOOKUP(BASE!N10,[1]control_de_carga!$C:$L,10,0),VLOOKUP(BASE!P10,[1]control_de_carga!$C:$L,10,0)),"")</f>
        <v/>
      </c>
      <c r="G222" s="10"/>
      <c r="H222" s="10"/>
      <c r="I222" s="10"/>
      <c r="J222" s="10"/>
      <c r="K222" s="10"/>
      <c r="L222" s="10"/>
      <c r="M222" s="10"/>
      <c r="N222" s="10" t="str">
        <f>IF(BASE!N10&lt;&gt;"",_xlfn.IFNA(VLOOKUP(BASE!N10,[1]control_de_carga!$A:$B,2,0),VLOOKUP(BASE!P10,[1]control_de_carga!$A:$B,2,0)),"")</f>
        <v/>
      </c>
      <c r="O222" s="10"/>
      <c r="P222" s="10"/>
      <c r="Q222" s="10"/>
      <c r="R222" s="10"/>
      <c r="S222" s="10"/>
      <c r="T222" s="10"/>
    </row>
    <row r="223" spans="1:20" x14ac:dyDescent="0.25">
      <c r="A223" s="10" t="str">
        <f>IF(E223&lt;&gt;"",BASE!$N$4,"")</f>
        <v/>
      </c>
      <c r="B223" s="10" t="str">
        <f>IFERROR(IF(E223&lt;&gt;"",BASE!$N$5,""),"")</f>
        <v/>
      </c>
      <c r="C223" s="10" t="str">
        <f t="shared" si="13"/>
        <v/>
      </c>
      <c r="D223" s="10" t="str">
        <f t="shared" si="20"/>
        <v/>
      </c>
      <c r="E223" s="10" t="str">
        <f>IF(BASE!N11&lt;&gt;"",_xlfn.IFNA(_xlfn.CONCAT(VLOOKUP(BASE!N11,[1]control_de_carga!$A:$D,4,0),",",VLOOKUP(BASE!N11,[1]control_de_carga!$A:$B,2,0)),_xlfn.CONCAT(VLOOKUP(BASE!P11,[1]control_de_carga!$A:$D,4,0),",",VLOOKUP(BASE!P11,[1]control_de_carga!$A:$B,2,0))),"")</f>
        <v/>
      </c>
      <c r="F223" s="10" t="str">
        <f>IF(BASE!N11&lt;&gt;"",_xlfn.IFNA(VLOOKUP(BASE!N11,[1]control_de_carga!$C:$L,10,0),VLOOKUP(BASE!P11,[1]control_de_carga!$C:$L,10,0)),"")</f>
        <v/>
      </c>
      <c r="G223" s="10"/>
      <c r="H223" s="10"/>
      <c r="I223" s="10"/>
      <c r="J223" s="10"/>
      <c r="K223" s="10"/>
      <c r="L223" s="10"/>
      <c r="M223" s="10"/>
      <c r="N223" s="10" t="str">
        <f>IF(BASE!N11&lt;&gt;"",_xlfn.IFNA(VLOOKUP(BASE!N11,[1]control_de_carga!$A:$B,2,0),VLOOKUP(BASE!P11,[1]control_de_carga!$A:$B,2,0)),"")</f>
        <v/>
      </c>
      <c r="O223" s="10"/>
      <c r="P223" s="10"/>
      <c r="Q223" s="10"/>
      <c r="R223" s="10"/>
      <c r="S223" s="10"/>
      <c r="T223" s="10"/>
    </row>
    <row r="224" spans="1:20" x14ac:dyDescent="0.25">
      <c r="A224" s="10" t="str">
        <f>IF(E224&lt;&gt;"",BASE!$N$4,"")</f>
        <v/>
      </c>
      <c r="B224" s="10" t="str">
        <f>IFERROR(IF(E224&lt;&gt;"",BASE!$N$5,""),"")</f>
        <v/>
      </c>
      <c r="C224" s="10" t="str">
        <f t="shared" si="13"/>
        <v/>
      </c>
      <c r="D224" s="10" t="str">
        <f t="shared" si="20"/>
        <v/>
      </c>
      <c r="E224" s="10" t="str">
        <f>IF(BASE!N12&lt;&gt;"",_xlfn.IFNA(_xlfn.CONCAT(VLOOKUP(BASE!N12,[1]control_de_carga!$A:$D,4,0),",",VLOOKUP(BASE!N12,[1]control_de_carga!$A:$B,2,0)),_xlfn.CONCAT(VLOOKUP(BASE!P12,[1]control_de_carga!$A:$D,4,0),",",VLOOKUP(BASE!P12,[1]control_de_carga!$A:$B,2,0))),"")</f>
        <v/>
      </c>
      <c r="F224" s="10" t="str">
        <f>IF(BASE!N12&lt;&gt;"",_xlfn.IFNA(VLOOKUP(BASE!N12,[1]control_de_carga!$C:$L,10,0),VLOOKUP(BASE!P12,[1]control_de_carga!$C:$L,10,0)),"")</f>
        <v/>
      </c>
      <c r="G224" s="10"/>
      <c r="H224" s="10"/>
      <c r="I224" s="10"/>
      <c r="J224" s="10"/>
      <c r="K224" s="10"/>
      <c r="L224" s="10"/>
      <c r="M224" s="10"/>
      <c r="N224" s="10" t="str">
        <f>IF(BASE!N12&lt;&gt;"",_xlfn.IFNA(VLOOKUP(BASE!N12,[1]control_de_carga!$A:$B,2,0),VLOOKUP(BASE!P12,[1]control_de_carga!$A:$B,2,0)),"")</f>
        <v/>
      </c>
      <c r="O224" s="10"/>
      <c r="P224" s="10"/>
      <c r="Q224" s="10"/>
      <c r="R224" s="10"/>
      <c r="S224" s="10"/>
      <c r="T224" s="10"/>
    </row>
    <row r="225" spans="1:20" x14ac:dyDescent="0.25">
      <c r="A225" s="10" t="str">
        <f>IF(E225&lt;&gt;"",BASE!$N$4,"")</f>
        <v/>
      </c>
      <c r="B225" s="10" t="str">
        <f>IFERROR(IF(E225&lt;&gt;"",BASE!$N$5,""),"")</f>
        <v/>
      </c>
      <c r="C225" s="10" t="str">
        <f t="shared" si="13"/>
        <v/>
      </c>
      <c r="D225" s="10" t="str">
        <f t="shared" si="20"/>
        <v/>
      </c>
      <c r="E225" s="10" t="str">
        <f>IF(BASE!N13&lt;&gt;"",_xlfn.IFNA(_xlfn.CONCAT(VLOOKUP(BASE!N13,[1]control_de_carga!$A:$D,4,0),",",VLOOKUP(BASE!N13,[1]control_de_carga!$A:$B,2,0)),_xlfn.CONCAT(VLOOKUP(BASE!P13,[1]control_de_carga!$A:$D,4,0),",",VLOOKUP(BASE!P13,[1]control_de_carga!$A:$B,2,0))),"")</f>
        <v/>
      </c>
      <c r="F225" s="10" t="str">
        <f>IF(BASE!N13&lt;&gt;"",_xlfn.IFNA(VLOOKUP(BASE!N13,[1]control_de_carga!$C:$L,10,0),VLOOKUP(BASE!P13,[1]control_de_carga!$C:$L,10,0)),"")</f>
        <v/>
      </c>
      <c r="G225" s="10"/>
      <c r="H225" s="10"/>
      <c r="I225" s="10"/>
      <c r="J225" s="10"/>
      <c r="K225" s="10"/>
      <c r="L225" s="10"/>
      <c r="M225" s="10"/>
      <c r="N225" s="10" t="str">
        <f>IF(BASE!N13&lt;&gt;"",_xlfn.IFNA(VLOOKUP(BASE!N13,[1]control_de_carga!$A:$B,2,0),VLOOKUP(BASE!P13,[1]control_de_carga!$A:$B,2,0)),"")</f>
        <v/>
      </c>
      <c r="O225" s="10"/>
      <c r="P225" s="10"/>
      <c r="Q225" s="10"/>
      <c r="R225" s="10"/>
      <c r="S225" s="10"/>
      <c r="T225" s="10"/>
    </row>
    <row r="226" spans="1:20" x14ac:dyDescent="0.25">
      <c r="A226" s="10" t="str">
        <f>IF(E226&lt;&gt;"",BASE!$N$4,"")</f>
        <v/>
      </c>
      <c r="B226" s="10" t="str">
        <f>IFERROR(IF(E226&lt;&gt;"",BASE!$N$5,""),"")</f>
        <v/>
      </c>
      <c r="C226" s="10" t="str">
        <f t="shared" si="13"/>
        <v/>
      </c>
      <c r="D226" s="10" t="str">
        <f t="shared" si="20"/>
        <v/>
      </c>
      <c r="E226" s="10" t="str">
        <f>IF(BASE!N14&lt;&gt;"",_xlfn.IFNA(_xlfn.CONCAT(VLOOKUP(BASE!N14,[1]control_de_carga!$A:$D,4,0),",",VLOOKUP(BASE!N14,[1]control_de_carga!$A:$B,2,0)),_xlfn.CONCAT(VLOOKUP(BASE!P14,[1]control_de_carga!$A:$D,4,0),",",VLOOKUP(BASE!P14,[1]control_de_carga!$A:$B,2,0))),"")</f>
        <v/>
      </c>
      <c r="F226" s="10" t="str">
        <f>IF(BASE!N14&lt;&gt;"",_xlfn.IFNA(VLOOKUP(BASE!N14,[1]control_de_carga!$C:$L,10,0),VLOOKUP(BASE!P14,[1]control_de_carga!$C:$L,10,0)),"")</f>
        <v/>
      </c>
      <c r="G226" s="10"/>
      <c r="H226" s="10"/>
      <c r="I226" s="10"/>
      <c r="J226" s="10"/>
      <c r="K226" s="10"/>
      <c r="L226" s="10"/>
      <c r="M226" s="10"/>
      <c r="N226" s="10" t="str">
        <f>IF(BASE!N14&lt;&gt;"",_xlfn.IFNA(VLOOKUP(BASE!N14,[1]control_de_carga!$A:$B,2,0),VLOOKUP(BASE!P14,[1]control_de_carga!$A:$B,2,0)),"")</f>
        <v/>
      </c>
      <c r="O226" s="10"/>
      <c r="P226" s="10"/>
      <c r="Q226" s="10"/>
      <c r="R226" s="10"/>
      <c r="S226" s="10"/>
      <c r="T226" s="10"/>
    </row>
    <row r="227" spans="1:20" x14ac:dyDescent="0.25">
      <c r="A227" s="10" t="str">
        <f>IF(E227&lt;&gt;"",BASE!$N$4,"")</f>
        <v/>
      </c>
      <c r="B227" s="10" t="str">
        <f>IFERROR(IF(E227&lt;&gt;"",BASE!$N$5,""),"")</f>
        <v/>
      </c>
      <c r="C227" s="10" t="str">
        <f t="shared" si="13"/>
        <v/>
      </c>
      <c r="D227" s="10" t="str">
        <f t="shared" si="20"/>
        <v/>
      </c>
      <c r="E227" s="10" t="str">
        <f>IF(BASE!N15&lt;&gt;"",_xlfn.IFNA(_xlfn.CONCAT(VLOOKUP(BASE!N15,[1]control_de_carga!$A:$D,4,0),",",VLOOKUP(BASE!N15,[1]control_de_carga!$A:$B,2,0)),_xlfn.CONCAT(VLOOKUP(BASE!P15,[1]control_de_carga!$A:$D,4,0),",",VLOOKUP(BASE!P15,[1]control_de_carga!$A:$B,2,0))),"")</f>
        <v/>
      </c>
      <c r="F227" s="10" t="str">
        <f>IF(BASE!N15&lt;&gt;"",_xlfn.IFNA(VLOOKUP(BASE!N15,[1]control_de_carga!$C:$L,10,0),VLOOKUP(BASE!P15,[1]control_de_carga!$C:$L,10,0)),"")</f>
        <v/>
      </c>
      <c r="G227" s="10"/>
      <c r="H227" s="10"/>
      <c r="I227" s="10"/>
      <c r="J227" s="10"/>
      <c r="K227" s="10"/>
      <c r="L227" s="10"/>
      <c r="M227" s="10"/>
      <c r="N227" s="10" t="str">
        <f>IF(BASE!N15&lt;&gt;"",_xlfn.IFNA(VLOOKUP(BASE!N15,[1]control_de_carga!$A:$B,2,0),VLOOKUP(BASE!P15,[1]control_de_carga!$A:$B,2,0)),"")</f>
        <v/>
      </c>
      <c r="O227" s="10"/>
      <c r="P227" s="10"/>
      <c r="Q227" s="10"/>
      <c r="R227" s="10"/>
      <c r="S227" s="10"/>
      <c r="T227" s="10"/>
    </row>
    <row r="228" spans="1:20" x14ac:dyDescent="0.25">
      <c r="A228" s="10" t="str">
        <f>IF(E228&lt;&gt;"",BASE!$N$4,"")</f>
        <v/>
      </c>
      <c r="B228" s="10" t="str">
        <f>IFERROR(IF(E228&lt;&gt;"",BASE!$N$5,""),"")</f>
        <v/>
      </c>
      <c r="C228" s="10" t="str">
        <f t="shared" si="13"/>
        <v/>
      </c>
      <c r="D228" s="10" t="str">
        <f t="shared" si="20"/>
        <v/>
      </c>
      <c r="E228" s="10" t="str">
        <f>IF(BASE!N16&lt;&gt;"",_xlfn.IFNA(_xlfn.CONCAT(VLOOKUP(BASE!N16,[1]control_de_carga!$A:$D,4,0),",",VLOOKUP(BASE!N16,[1]control_de_carga!$A:$B,2,0)),_xlfn.CONCAT(VLOOKUP(BASE!P16,[1]control_de_carga!$A:$D,4,0),",",VLOOKUP(BASE!P16,[1]control_de_carga!$A:$B,2,0))),"")</f>
        <v/>
      </c>
      <c r="F228" s="10" t="str">
        <f>IF(BASE!N16&lt;&gt;"",_xlfn.IFNA(VLOOKUP(BASE!N16,[1]control_de_carga!$C:$L,10,0),VLOOKUP(BASE!P16,[1]control_de_carga!$C:$L,10,0)),"")</f>
        <v/>
      </c>
      <c r="G228" s="10"/>
      <c r="H228" s="10"/>
      <c r="I228" s="10"/>
      <c r="J228" s="10"/>
      <c r="K228" s="10"/>
      <c r="L228" s="10"/>
      <c r="M228" s="10"/>
      <c r="N228" s="10" t="str">
        <f>IF(BASE!N16&lt;&gt;"",_xlfn.IFNA(VLOOKUP(BASE!N16,[1]control_de_carga!$A:$B,2,0),VLOOKUP(BASE!P16,[1]control_de_carga!$A:$B,2,0)),"")</f>
        <v/>
      </c>
      <c r="O228" s="10"/>
      <c r="P228" s="10"/>
      <c r="Q228" s="10"/>
      <c r="R228" s="10"/>
      <c r="S228" s="10"/>
      <c r="T228" s="10"/>
    </row>
    <row r="229" spans="1:20" x14ac:dyDescent="0.25">
      <c r="A229" s="10" t="str">
        <f>IF(E229&lt;&gt;"",BASE!$N$4,"")</f>
        <v/>
      </c>
      <c r="B229" s="10" t="str">
        <f>IFERROR(IF(E229&lt;&gt;"",BASE!$N$5,""),"")</f>
        <v/>
      </c>
      <c r="C229" s="10" t="str">
        <f t="shared" si="13"/>
        <v/>
      </c>
      <c r="D229" s="10" t="str">
        <f t="shared" si="20"/>
        <v/>
      </c>
      <c r="E229" s="10" t="str">
        <f>IF(BASE!N17&lt;&gt;"",_xlfn.IFNA(_xlfn.CONCAT(VLOOKUP(BASE!N17,[1]control_de_carga!$A:$D,4,0),",",VLOOKUP(BASE!N17,[1]control_de_carga!$A:$B,2,0)),_xlfn.CONCAT(VLOOKUP(BASE!P17,[1]control_de_carga!$A:$D,4,0),",",VLOOKUP(BASE!P17,[1]control_de_carga!$A:$B,2,0))),"")</f>
        <v/>
      </c>
      <c r="F229" s="10" t="str">
        <f>IF(BASE!N17&lt;&gt;"",_xlfn.IFNA(VLOOKUP(BASE!N17,[1]control_de_carga!$C:$L,10,0),VLOOKUP(BASE!P17,[1]control_de_carga!$C:$L,10,0)),"")</f>
        <v/>
      </c>
      <c r="G229" s="10"/>
      <c r="H229" s="10"/>
      <c r="I229" s="10"/>
      <c r="J229" s="10"/>
      <c r="K229" s="10"/>
      <c r="L229" s="10"/>
      <c r="M229" s="10"/>
      <c r="N229" s="10" t="str">
        <f>IF(BASE!N17&lt;&gt;"",_xlfn.IFNA(VLOOKUP(BASE!N17,[1]control_de_carga!$A:$B,2,0),VLOOKUP(BASE!P17,[1]control_de_carga!$A:$B,2,0)),"")</f>
        <v/>
      </c>
      <c r="O229" s="10"/>
      <c r="P229" s="10"/>
      <c r="Q229" s="10"/>
      <c r="R229" s="10"/>
      <c r="S229" s="10"/>
      <c r="T229" s="10"/>
    </row>
    <row r="230" spans="1:20" x14ac:dyDescent="0.25">
      <c r="A230" s="10" t="str">
        <f>IF(E230&lt;&gt;"",BASE!$N$4,"")</f>
        <v/>
      </c>
      <c r="B230" s="10" t="str">
        <f>IFERROR(IF(E230&lt;&gt;"",BASE!$N$5,""),"")</f>
        <v/>
      </c>
      <c r="C230" s="10" t="str">
        <f t="shared" si="13"/>
        <v/>
      </c>
      <c r="D230" s="10" t="str">
        <f t="shared" si="20"/>
        <v/>
      </c>
      <c r="E230" s="10" t="str">
        <f>IF(BASE!N18&lt;&gt;"",_xlfn.IFNA(_xlfn.CONCAT(VLOOKUP(BASE!N18,[1]control_de_carga!$A:$D,4,0),",",VLOOKUP(BASE!N18,[1]control_de_carga!$A:$B,2,0)),_xlfn.CONCAT(VLOOKUP(BASE!P18,[1]control_de_carga!$A:$D,4,0),",",VLOOKUP(BASE!P18,[1]control_de_carga!$A:$B,2,0))),"")</f>
        <v/>
      </c>
      <c r="F230" s="10" t="str">
        <f>IF(BASE!N18&lt;&gt;"",_xlfn.IFNA(VLOOKUP(BASE!N18,[1]control_de_carga!$C:$L,10,0),VLOOKUP(BASE!P18,[1]control_de_carga!$C:$L,10,0)),"")</f>
        <v/>
      </c>
      <c r="G230" s="10"/>
      <c r="H230" s="10"/>
      <c r="I230" s="10"/>
      <c r="J230" s="10"/>
      <c r="K230" s="10"/>
      <c r="L230" s="10"/>
      <c r="M230" s="10"/>
      <c r="N230" s="10" t="str">
        <f>IF(BASE!N18&lt;&gt;"",_xlfn.IFNA(VLOOKUP(BASE!N18,[1]control_de_carga!$A:$B,2,0),VLOOKUP(BASE!P18,[1]control_de_carga!$A:$B,2,0)),"")</f>
        <v/>
      </c>
      <c r="O230" s="10"/>
      <c r="P230" s="10"/>
      <c r="Q230" s="10"/>
      <c r="R230" s="10"/>
      <c r="S230" s="10"/>
      <c r="T230" s="10"/>
    </row>
    <row r="231" spans="1:20" x14ac:dyDescent="0.25">
      <c r="A231" s="10" t="str">
        <f>IF(E231&lt;&gt;"",BASE!$N$4,"")</f>
        <v/>
      </c>
      <c r="B231" s="10" t="str">
        <f>IFERROR(IF(E231&lt;&gt;"",BASE!$N$5,""),"")</f>
        <v/>
      </c>
      <c r="C231" s="10" t="str">
        <f t="shared" si="13"/>
        <v/>
      </c>
      <c r="D231" s="10" t="str">
        <f t="shared" si="20"/>
        <v/>
      </c>
      <c r="E231" s="10" t="str">
        <f>IF(BASE!N19&lt;&gt;"",_xlfn.IFNA(_xlfn.CONCAT(VLOOKUP(BASE!N19,[1]control_de_carga!$A:$D,4,0),",",VLOOKUP(BASE!N19,[1]control_de_carga!$A:$B,2,0)),_xlfn.CONCAT(VLOOKUP(BASE!P19,[1]control_de_carga!$A:$D,4,0),",",VLOOKUP(BASE!P19,[1]control_de_carga!$A:$B,2,0))),"")</f>
        <v/>
      </c>
      <c r="F231" s="10" t="str">
        <f>IF(BASE!N19&lt;&gt;"",_xlfn.IFNA(VLOOKUP(BASE!N19,[1]control_de_carga!$C:$L,10,0),VLOOKUP(BASE!P19,[1]control_de_carga!$C:$L,10,0)),"")</f>
        <v/>
      </c>
      <c r="G231" s="10"/>
      <c r="H231" s="10"/>
      <c r="I231" s="10"/>
      <c r="J231" s="10"/>
      <c r="K231" s="10"/>
      <c r="L231" s="10"/>
      <c r="M231" s="10"/>
      <c r="N231" s="10" t="str">
        <f>IF(BASE!N19&lt;&gt;"",_xlfn.IFNA(VLOOKUP(BASE!N19,[1]control_de_carga!$A:$B,2,0),VLOOKUP(BASE!P19,[1]control_de_carga!$A:$B,2,0)),"")</f>
        <v/>
      </c>
      <c r="O231" s="10"/>
      <c r="P231" s="10"/>
      <c r="Q231" s="10"/>
      <c r="R231" s="10"/>
      <c r="S231" s="10"/>
      <c r="T231" s="10"/>
    </row>
    <row r="232" spans="1:20" x14ac:dyDescent="0.25">
      <c r="A232" s="10" t="str">
        <f>IF(E232&lt;&gt;"",BASE!$N$4,"")</f>
        <v/>
      </c>
      <c r="B232" s="10" t="str">
        <f>IFERROR(IF(E232&lt;&gt;"",BASE!$N$5,""),"")</f>
        <v/>
      </c>
      <c r="C232" s="10" t="str">
        <f t="shared" si="13"/>
        <v/>
      </c>
      <c r="D232" s="10" t="str">
        <f t="shared" si="20"/>
        <v/>
      </c>
      <c r="E232" s="10" t="str">
        <f>IF(BASE!N20&lt;&gt;"",_xlfn.IFNA(_xlfn.CONCAT(VLOOKUP(BASE!N20,[1]control_de_carga!$A:$D,4,0),",",VLOOKUP(BASE!N20,[1]control_de_carga!$A:$B,2,0)),_xlfn.CONCAT(VLOOKUP(BASE!P20,[1]control_de_carga!$A:$D,4,0),",",VLOOKUP(BASE!P20,[1]control_de_carga!$A:$B,2,0))),"")</f>
        <v/>
      </c>
      <c r="F232" s="10" t="str">
        <f>IF(BASE!N20&lt;&gt;"",_xlfn.IFNA(VLOOKUP(BASE!N20,[1]control_de_carga!$C:$L,10,0),VLOOKUP(BASE!P20,[1]control_de_carga!$C:$L,10,0)),"")</f>
        <v/>
      </c>
      <c r="G232" s="10"/>
      <c r="H232" s="10"/>
      <c r="I232" s="10"/>
      <c r="J232" s="10"/>
      <c r="K232" s="10"/>
      <c r="L232" s="10"/>
      <c r="M232" s="10"/>
      <c r="N232" s="10" t="str">
        <f>IF(BASE!N20&lt;&gt;"",_xlfn.IFNA(VLOOKUP(BASE!N20,[1]control_de_carga!$A:$B,2,0),VLOOKUP(BASE!P20,[1]control_de_carga!$A:$B,2,0)),"")</f>
        <v/>
      </c>
      <c r="O232" s="10"/>
      <c r="P232" s="10"/>
      <c r="Q232" s="10"/>
      <c r="R232" s="10"/>
      <c r="S232" s="10"/>
      <c r="T232" s="10"/>
    </row>
    <row r="233" spans="1:20" x14ac:dyDescent="0.25">
      <c r="A233" s="10" t="str">
        <f>IF(E233&lt;&gt;"",BASE!$N$4,"")</f>
        <v/>
      </c>
      <c r="B233" s="10" t="str">
        <f>IFERROR(IF(E233&lt;&gt;"",BASE!$N$5,""),"")</f>
        <v/>
      </c>
      <c r="C233" s="10" t="str">
        <f t="shared" si="13"/>
        <v/>
      </c>
      <c r="D233" s="10" t="str">
        <f t="shared" si="20"/>
        <v/>
      </c>
      <c r="E233" s="10" t="str">
        <f>IF(BASE!N21&lt;&gt;"",_xlfn.IFNA(_xlfn.CONCAT(VLOOKUP(BASE!N21,[1]control_de_carga!$A:$D,4,0),",",VLOOKUP(BASE!N21,[1]control_de_carga!$A:$B,2,0)),_xlfn.CONCAT(VLOOKUP(BASE!P21,[1]control_de_carga!$A:$D,4,0),",",VLOOKUP(BASE!P21,[1]control_de_carga!$A:$B,2,0))),"")</f>
        <v/>
      </c>
      <c r="F233" s="10" t="str">
        <f>IF(BASE!N21&lt;&gt;"",_xlfn.IFNA(VLOOKUP(BASE!N21,[1]control_de_carga!$C:$L,10,0),VLOOKUP(BASE!P21,[1]control_de_carga!$C:$L,10,0)),"")</f>
        <v/>
      </c>
      <c r="G233" s="10"/>
      <c r="H233" s="10"/>
      <c r="I233" s="10"/>
      <c r="J233" s="10"/>
      <c r="K233" s="10"/>
      <c r="L233" s="10"/>
      <c r="M233" s="10"/>
      <c r="N233" s="10" t="str">
        <f>IF(BASE!N21&lt;&gt;"",_xlfn.IFNA(VLOOKUP(BASE!N21,[1]control_de_carga!$A:$B,2,0),VLOOKUP(BASE!P21,[1]control_de_carga!$A:$B,2,0)),"")</f>
        <v/>
      </c>
      <c r="O233" s="10"/>
      <c r="P233" s="10"/>
      <c r="Q233" s="10"/>
      <c r="R233" s="10"/>
      <c r="S233" s="10"/>
      <c r="T233" s="10"/>
    </row>
    <row r="234" spans="1:20" x14ac:dyDescent="0.25">
      <c r="A234" s="10" t="str">
        <f>IF(E234&lt;&gt;"",BASE!$N$4,"")</f>
        <v/>
      </c>
      <c r="B234" s="10" t="str">
        <f>IFERROR(IF(E234&lt;&gt;"",BASE!$N$5,""),"")</f>
        <v/>
      </c>
      <c r="C234" s="10" t="str">
        <f t="shared" si="13"/>
        <v/>
      </c>
      <c r="D234" s="10" t="str">
        <f t="shared" si="20"/>
        <v/>
      </c>
      <c r="E234" s="10" t="str">
        <f>IF(BASE!N22&lt;&gt;"",_xlfn.IFNA(_xlfn.CONCAT(VLOOKUP(BASE!N22,[1]control_de_carga!$A:$D,4,0),",",VLOOKUP(BASE!N22,[1]control_de_carga!$A:$B,2,0)),_xlfn.CONCAT(VLOOKUP(BASE!P22,[1]control_de_carga!$A:$D,4,0),",",VLOOKUP(BASE!P22,[1]control_de_carga!$A:$B,2,0))),"")</f>
        <v/>
      </c>
      <c r="F234" s="10" t="str">
        <f>IF(BASE!N22&lt;&gt;"",_xlfn.IFNA(VLOOKUP(BASE!N22,[1]control_de_carga!$C:$L,10,0),VLOOKUP(BASE!P22,[1]control_de_carga!$C:$L,10,0)),"")</f>
        <v/>
      </c>
      <c r="G234" s="10"/>
      <c r="H234" s="10"/>
      <c r="I234" s="10"/>
      <c r="J234" s="10"/>
      <c r="K234" s="10"/>
      <c r="L234" s="10"/>
      <c r="M234" s="10"/>
      <c r="N234" s="10" t="str">
        <f>IF(BASE!N22&lt;&gt;"",_xlfn.IFNA(VLOOKUP(BASE!N22,[1]control_de_carga!$A:$B,2,0),VLOOKUP(BASE!P22,[1]control_de_carga!$A:$B,2,0)),"")</f>
        <v/>
      </c>
      <c r="O234" s="10"/>
      <c r="P234" s="10"/>
      <c r="Q234" s="10"/>
      <c r="R234" s="10"/>
      <c r="S234" s="10"/>
      <c r="T234" s="10"/>
    </row>
    <row r="235" spans="1:20" x14ac:dyDescent="0.25">
      <c r="A235" s="10" t="str">
        <f>IF(E235&lt;&gt;"",BASE!$N$4,"")</f>
        <v/>
      </c>
      <c r="B235" s="10" t="str">
        <f>IFERROR(IF(E235&lt;&gt;"",BASE!$N$5,""),"")</f>
        <v/>
      </c>
      <c r="C235" s="10" t="str">
        <f t="shared" si="13"/>
        <v/>
      </c>
      <c r="D235" s="10" t="str">
        <f t="shared" si="20"/>
        <v/>
      </c>
      <c r="E235" s="10" t="str">
        <f>IF(BASE!N23&lt;&gt;"",_xlfn.IFNA(_xlfn.CONCAT(VLOOKUP(BASE!N23,[1]control_de_carga!$A:$D,4,0),",",VLOOKUP(BASE!N23,[1]control_de_carga!$A:$B,2,0)),_xlfn.CONCAT(VLOOKUP(BASE!P23,[1]control_de_carga!$A:$D,4,0),",",VLOOKUP(BASE!P23,[1]control_de_carga!$A:$B,2,0))),"")</f>
        <v/>
      </c>
      <c r="F235" s="10" t="str">
        <f>IF(BASE!N23&lt;&gt;"",_xlfn.IFNA(VLOOKUP(BASE!N23,[1]control_de_carga!$C:$L,10,0),VLOOKUP(BASE!P23,[1]control_de_carga!$C:$L,10,0)),"")</f>
        <v/>
      </c>
      <c r="G235" s="10"/>
      <c r="H235" s="10"/>
      <c r="I235" s="10"/>
      <c r="J235" s="10"/>
      <c r="K235" s="10"/>
      <c r="L235" s="10"/>
      <c r="M235" s="10"/>
      <c r="N235" s="10" t="str">
        <f>IF(BASE!N23&lt;&gt;"",_xlfn.IFNA(VLOOKUP(BASE!N23,[1]control_de_carga!$A:$B,2,0),VLOOKUP(BASE!P23,[1]control_de_carga!$A:$B,2,0)),"")</f>
        <v/>
      </c>
      <c r="O235" s="10"/>
      <c r="P235" s="10"/>
      <c r="Q235" s="10"/>
      <c r="R235" s="10"/>
      <c r="S235" s="10"/>
      <c r="T235" s="10"/>
    </row>
    <row r="236" spans="1:20" x14ac:dyDescent="0.25">
      <c r="A236" s="10" t="str">
        <f>IF(E236&lt;&gt;"",BASE!$N$4,"")</f>
        <v/>
      </c>
      <c r="B236" s="10" t="str">
        <f>IFERROR(IF(E236&lt;&gt;"",BASE!$N$5,""),"")</f>
        <v/>
      </c>
      <c r="C236" s="10" t="str">
        <f t="shared" si="13"/>
        <v/>
      </c>
      <c r="D236" s="10" t="str">
        <f t="shared" si="20"/>
        <v/>
      </c>
      <c r="E236" s="10" t="str">
        <f>IF(BASE!N24&lt;&gt;"",_xlfn.IFNA(_xlfn.CONCAT(VLOOKUP(BASE!N24,[1]control_de_carga!$A:$D,4,0),",",VLOOKUP(BASE!N24,[1]control_de_carga!$A:$B,2,0)),_xlfn.CONCAT(VLOOKUP(BASE!P24,[1]control_de_carga!$A:$D,4,0),",",VLOOKUP(BASE!P24,[1]control_de_carga!$A:$B,2,0))),"")</f>
        <v/>
      </c>
      <c r="F236" s="10" t="str">
        <f>IF(BASE!N24&lt;&gt;"",_xlfn.IFNA(VLOOKUP(BASE!N24,[1]control_de_carga!$C:$L,10,0),VLOOKUP(BASE!P24,[1]control_de_carga!$C:$L,10,0)),"")</f>
        <v/>
      </c>
      <c r="G236" s="10"/>
      <c r="H236" s="10"/>
      <c r="I236" s="10"/>
      <c r="J236" s="10"/>
      <c r="K236" s="10"/>
      <c r="L236" s="10"/>
      <c r="M236" s="10"/>
      <c r="N236" s="10" t="str">
        <f>IF(BASE!N24&lt;&gt;"",_xlfn.IFNA(VLOOKUP(BASE!N24,[1]control_de_carga!$A:$B,2,0),VLOOKUP(BASE!P24,[1]control_de_carga!$A:$B,2,0)),"")</f>
        <v/>
      </c>
      <c r="O236" s="10"/>
      <c r="P236" s="10"/>
      <c r="Q236" s="10"/>
      <c r="R236" s="10"/>
      <c r="S236" s="10"/>
      <c r="T236" s="10"/>
    </row>
    <row r="237" spans="1:20" x14ac:dyDescent="0.25">
      <c r="A237" s="10" t="str">
        <f>IF(E237&lt;&gt;"",BASE!$N$4,"")</f>
        <v/>
      </c>
      <c r="B237" s="10" t="str">
        <f>IFERROR(IF(E237&lt;&gt;"",BASE!$N$5,""),"")</f>
        <v/>
      </c>
      <c r="C237" s="10" t="str">
        <f t="shared" si="13"/>
        <v/>
      </c>
      <c r="D237" s="10" t="str">
        <f t="shared" si="20"/>
        <v/>
      </c>
      <c r="E237" s="10" t="str">
        <f>IF(BASE!N25&lt;&gt;"",_xlfn.IFNA(_xlfn.CONCAT(VLOOKUP(BASE!N25,[1]control_de_carga!$A:$D,4,0),",",VLOOKUP(BASE!N25,[1]control_de_carga!$A:$B,2,0)),_xlfn.CONCAT(VLOOKUP(BASE!P25,[1]control_de_carga!$A:$D,4,0),",",VLOOKUP(BASE!P25,[1]control_de_carga!$A:$B,2,0))),"")</f>
        <v/>
      </c>
      <c r="F237" s="10" t="str">
        <f>IF(BASE!N25&lt;&gt;"",_xlfn.IFNA(VLOOKUP(BASE!N25,[1]control_de_carga!$C:$L,10,0),VLOOKUP(BASE!P25,[1]control_de_carga!$C:$L,10,0)),"")</f>
        <v/>
      </c>
      <c r="G237" s="10"/>
      <c r="H237" s="10"/>
      <c r="I237" s="10"/>
      <c r="J237" s="10"/>
      <c r="K237" s="10"/>
      <c r="L237" s="10"/>
      <c r="M237" s="10"/>
      <c r="N237" s="10" t="str">
        <f>IF(BASE!N25&lt;&gt;"",_xlfn.IFNA(VLOOKUP(BASE!N25,[1]control_de_carga!$A:$B,2,0),VLOOKUP(BASE!P25,[1]control_de_carga!$A:$B,2,0)),"")</f>
        <v/>
      </c>
      <c r="O237" s="10"/>
      <c r="P237" s="10"/>
      <c r="Q237" s="10"/>
      <c r="R237" s="10"/>
      <c r="S237" s="10"/>
      <c r="T237" s="10"/>
    </row>
    <row r="238" spans="1:20" x14ac:dyDescent="0.25">
      <c r="A238" s="10" t="str">
        <f>IF(E238&lt;&gt;"",BASE!$N$4,"")</f>
        <v/>
      </c>
      <c r="B238" s="10" t="str">
        <f>IFERROR(IF(E238&lt;&gt;"",BASE!$N$5,""),"")</f>
        <v/>
      </c>
      <c r="C238" s="10" t="str">
        <f t="shared" ref="C238:C289" si="21">IF(D238&lt;&gt;"","1","")</f>
        <v/>
      </c>
      <c r="D238" s="10" t="str">
        <f t="shared" si="20"/>
        <v/>
      </c>
      <c r="E238" s="10" t="str">
        <f>IF(BASE!N26&lt;&gt;"",_xlfn.IFNA(_xlfn.CONCAT(VLOOKUP(BASE!N26,[1]control_de_carga!$A:$D,4,0),",",VLOOKUP(BASE!N26,[1]control_de_carga!$A:$B,2,0)),_xlfn.CONCAT(VLOOKUP(BASE!P26,[1]control_de_carga!$A:$D,4,0),",",VLOOKUP(BASE!P26,[1]control_de_carga!$A:$B,2,0))),"")</f>
        <v/>
      </c>
      <c r="F238" s="10" t="str">
        <f>IF(BASE!N26&lt;&gt;"",_xlfn.IFNA(VLOOKUP(BASE!N26,[1]control_de_carga!$C:$L,10,0),VLOOKUP(BASE!P26,[1]control_de_carga!$C:$L,10,0)),"")</f>
        <v/>
      </c>
      <c r="G238" s="10"/>
      <c r="H238" s="10"/>
      <c r="I238" s="10"/>
      <c r="J238" s="10"/>
      <c r="K238" s="10"/>
      <c r="L238" s="10"/>
      <c r="M238" s="10"/>
      <c r="N238" s="10" t="str">
        <f>IF(BASE!N26&lt;&gt;"",_xlfn.IFNA(VLOOKUP(BASE!N26,[1]control_de_carga!$A:$B,2,0),VLOOKUP(BASE!P26,[1]control_de_carga!$A:$B,2,0)),"")</f>
        <v/>
      </c>
      <c r="O238" s="10"/>
      <c r="P238" s="10"/>
      <c r="Q238" s="10"/>
      <c r="R238" s="10"/>
      <c r="S238" s="10"/>
      <c r="T238" s="10"/>
    </row>
    <row r="239" spans="1:20" x14ac:dyDescent="0.25">
      <c r="A239" s="10" t="str">
        <f>IF(E239&lt;&gt;"",BASE!$N$4,"")</f>
        <v/>
      </c>
      <c r="B239" s="10" t="str">
        <f>IFERROR(IF(E239&lt;&gt;"",BASE!$N$5,""),"")</f>
        <v/>
      </c>
      <c r="C239" s="10" t="str">
        <f t="shared" si="21"/>
        <v/>
      </c>
      <c r="D239" s="10" t="str">
        <f t="shared" si="20"/>
        <v/>
      </c>
      <c r="E239" s="10" t="str">
        <f>IF(BASE!N27&lt;&gt;"",_xlfn.IFNA(_xlfn.CONCAT(VLOOKUP(BASE!N27,[1]control_de_carga!$A:$D,4,0),",",VLOOKUP(BASE!N27,[1]control_de_carga!$A:$B,2,0)),_xlfn.CONCAT(VLOOKUP(BASE!P27,[1]control_de_carga!$A:$D,4,0),",",VLOOKUP(BASE!P27,[1]control_de_carga!$A:$B,2,0))),"")</f>
        <v/>
      </c>
      <c r="F239" s="10" t="str">
        <f>IF(BASE!N27&lt;&gt;"",_xlfn.IFNA(VLOOKUP(BASE!N27,[1]control_de_carga!$C:$L,10,0),VLOOKUP(BASE!P27,[1]control_de_carga!$C:$L,10,0)),"")</f>
        <v/>
      </c>
      <c r="G239" s="10"/>
      <c r="H239" s="10"/>
      <c r="I239" s="10"/>
      <c r="J239" s="10"/>
      <c r="K239" s="10"/>
      <c r="L239" s="10"/>
      <c r="M239" s="10"/>
      <c r="N239" s="10" t="str">
        <f>IF(BASE!N27&lt;&gt;"",_xlfn.IFNA(VLOOKUP(BASE!N27,[1]control_de_carga!$A:$B,2,0),VLOOKUP(BASE!P27,[1]control_de_carga!$A:$B,2,0)),"")</f>
        <v/>
      </c>
      <c r="O239" s="10"/>
      <c r="P239" s="10"/>
      <c r="Q239" s="10"/>
      <c r="R239" s="10"/>
      <c r="S239" s="10"/>
      <c r="T239" s="10"/>
    </row>
    <row r="240" spans="1:20" x14ac:dyDescent="0.25">
      <c r="A240" s="10" t="str">
        <f>IF(E240&lt;&gt;"",BASE!$N$4,"")</f>
        <v/>
      </c>
      <c r="B240" s="10" t="str">
        <f>IFERROR(IF(E240&lt;&gt;"",BASE!$N$5,""),"")</f>
        <v/>
      </c>
      <c r="C240" s="10" t="str">
        <f t="shared" si="21"/>
        <v/>
      </c>
      <c r="D240" s="10" t="str">
        <f t="shared" si="20"/>
        <v/>
      </c>
      <c r="E240" s="10" t="str">
        <f>IF(BASE!N28&lt;&gt;"",_xlfn.IFNA(_xlfn.CONCAT(VLOOKUP(BASE!N28,[1]control_de_carga!$A:$D,4,0),",",VLOOKUP(BASE!N28,[1]control_de_carga!$A:$B,2,0)),_xlfn.CONCAT(VLOOKUP(BASE!P28,[1]control_de_carga!$A:$D,4,0),",",VLOOKUP(BASE!P28,[1]control_de_carga!$A:$B,2,0))),"")</f>
        <v/>
      </c>
      <c r="F240" s="10" t="str">
        <f>IF(BASE!N28&lt;&gt;"",_xlfn.IFNA(VLOOKUP(BASE!N28,[1]control_de_carga!$C:$L,10,0),VLOOKUP(BASE!P28,[1]control_de_carga!$C:$L,10,0)),"")</f>
        <v/>
      </c>
      <c r="G240" s="10"/>
      <c r="H240" s="10"/>
      <c r="I240" s="10"/>
      <c r="J240" s="10"/>
      <c r="K240" s="10"/>
      <c r="L240" s="10"/>
      <c r="M240" s="10"/>
      <c r="N240" s="10" t="str">
        <f>IF(BASE!N28&lt;&gt;"",_xlfn.IFNA(VLOOKUP(BASE!N28,[1]control_de_carga!$A:$B,2,0),VLOOKUP(BASE!P28,[1]control_de_carga!$A:$B,2,0)),"")</f>
        <v/>
      </c>
      <c r="O240" s="10"/>
      <c r="P240" s="10"/>
      <c r="Q240" s="10"/>
      <c r="R240" s="10"/>
      <c r="S240" s="10"/>
      <c r="T240" s="10"/>
    </row>
    <row r="241" spans="1:20" x14ac:dyDescent="0.25">
      <c r="A241" s="10" t="str">
        <f>IF(E241&lt;&gt;"",BASE!$N$4,"")</f>
        <v/>
      </c>
      <c r="B241" s="10" t="str">
        <f>IFERROR(IF(E241&lt;&gt;"",BASE!$N$5,""),"")</f>
        <v/>
      </c>
      <c r="C241" s="10" t="str">
        <f t="shared" si="21"/>
        <v/>
      </c>
      <c r="D241" s="10" t="str">
        <f t="shared" si="20"/>
        <v/>
      </c>
      <c r="E241" s="10" t="str">
        <f>IF(BASE!N29&lt;&gt;"",_xlfn.IFNA(_xlfn.CONCAT(VLOOKUP(BASE!N29,[1]control_de_carga!$A:$D,4,0),",",VLOOKUP(BASE!N29,[1]control_de_carga!$A:$B,2,0)),_xlfn.CONCAT(VLOOKUP(BASE!P29,[1]control_de_carga!$A:$D,4,0),",",VLOOKUP(BASE!P29,[1]control_de_carga!$A:$B,2,0))),"")</f>
        <v/>
      </c>
      <c r="F241" s="10" t="str">
        <f>IF(BASE!N29&lt;&gt;"",_xlfn.IFNA(VLOOKUP(BASE!N29,[1]control_de_carga!$C:$L,10,0),VLOOKUP(BASE!P29,[1]control_de_carga!$C:$L,10,0)),"")</f>
        <v/>
      </c>
      <c r="G241" s="10"/>
      <c r="H241" s="10"/>
      <c r="I241" s="10"/>
      <c r="J241" s="10"/>
      <c r="K241" s="10"/>
      <c r="L241" s="10"/>
      <c r="M241" s="10"/>
      <c r="N241" s="10" t="str">
        <f>IF(BASE!N29&lt;&gt;"",_xlfn.IFNA(VLOOKUP(BASE!N29,[1]control_de_carga!$A:$B,2,0),VLOOKUP(BASE!P29,[1]control_de_carga!$A:$B,2,0)),"")</f>
        <v/>
      </c>
      <c r="O241" s="10"/>
      <c r="P241" s="10"/>
      <c r="Q241" s="10"/>
      <c r="R241" s="10"/>
      <c r="S241" s="10"/>
      <c r="T241" s="10"/>
    </row>
    <row r="242" spans="1:20" x14ac:dyDescent="0.25">
      <c r="A242" s="10" t="str">
        <f>IF(E242&lt;&gt;"",BASE!$N$4,"")</f>
        <v/>
      </c>
      <c r="B242" s="10" t="str">
        <f>IFERROR(IF(E242&lt;&gt;"",BASE!$N$5,""),"")</f>
        <v/>
      </c>
      <c r="C242" s="10" t="str">
        <f t="shared" si="21"/>
        <v/>
      </c>
      <c r="D242" s="10" t="str">
        <f t="shared" si="20"/>
        <v/>
      </c>
      <c r="E242" s="10" t="str">
        <f>IF(BASE!N30&lt;&gt;"",_xlfn.IFNA(_xlfn.CONCAT(VLOOKUP(BASE!N30,[1]control_de_carga!$A:$D,4,0),",",VLOOKUP(BASE!N30,[1]control_de_carga!$A:$B,2,0)),_xlfn.CONCAT(VLOOKUP(BASE!P30,[1]control_de_carga!$A:$D,4,0),",",VLOOKUP(BASE!P30,[1]control_de_carga!$A:$B,2,0))),"")</f>
        <v/>
      </c>
      <c r="F242" s="10" t="str">
        <f>IF(BASE!N30&lt;&gt;"",_xlfn.IFNA(VLOOKUP(BASE!N30,[1]control_de_carga!$C:$L,10,0),VLOOKUP(BASE!P30,[1]control_de_carga!$C:$L,10,0)),"")</f>
        <v/>
      </c>
      <c r="G242" s="10"/>
      <c r="H242" s="10"/>
      <c r="I242" s="10"/>
      <c r="J242" s="10"/>
      <c r="K242" s="10"/>
      <c r="L242" s="10"/>
      <c r="M242" s="10"/>
      <c r="N242" s="10" t="str">
        <f>IF(BASE!N30&lt;&gt;"",_xlfn.IFNA(VLOOKUP(BASE!N30,[1]control_de_carga!$A:$B,2,0),VLOOKUP(BASE!P30,[1]control_de_carga!$A:$B,2,0)),"")</f>
        <v/>
      </c>
      <c r="O242" s="10"/>
      <c r="P242" s="10"/>
      <c r="Q242" s="10"/>
      <c r="R242" s="10"/>
      <c r="S242" s="10"/>
      <c r="T242" s="10"/>
    </row>
    <row r="243" spans="1:20" x14ac:dyDescent="0.25">
      <c r="A243" s="10" t="str">
        <f>IF(E243&lt;&gt;"",BASE!$N$4,"")</f>
        <v/>
      </c>
      <c r="B243" s="10" t="str">
        <f>IFERROR(IF(E243&lt;&gt;"",BASE!$N$5,""),"")</f>
        <v/>
      </c>
      <c r="C243" s="10" t="str">
        <f t="shared" ref="C243:C274" si="22">IF(D243&lt;&gt;"","1","")</f>
        <v/>
      </c>
      <c r="D243" s="10" t="str">
        <f t="shared" ref="D243:D274" si="23">IF(E243&lt;&gt;"",IF(E243="Inicio","0",IF(E243="Fin","2","1")),"")</f>
        <v/>
      </c>
      <c r="E243" s="10" t="str">
        <f>IF(BASE!N31&lt;&gt;"",_xlfn.IFNA(_xlfn.CONCAT(VLOOKUP(BASE!N31,[1]control_de_carga!$A:$D,4,0),",",VLOOKUP(BASE!N31,[1]control_de_carga!$A:$B,2,0)),_xlfn.CONCAT(VLOOKUP(BASE!P31,[1]control_de_carga!$A:$D,4,0),",",VLOOKUP(BASE!P31,[1]control_de_carga!$A:$B,2,0))),"")</f>
        <v/>
      </c>
      <c r="F243" s="10" t="str">
        <f>IF(BASE!N31&lt;&gt;"",_xlfn.IFNA(VLOOKUP(BASE!N31,[1]control_de_carga!$C:$L,10,0),VLOOKUP(BASE!P31,[1]control_de_carga!$C:$L,10,0)),"")</f>
        <v/>
      </c>
      <c r="G243" s="10"/>
      <c r="H243" s="10"/>
      <c r="I243" s="10"/>
      <c r="J243" s="10"/>
      <c r="K243" s="10"/>
      <c r="L243" s="10"/>
      <c r="M243" s="10"/>
      <c r="N243" s="10" t="str">
        <f>IF(BASE!N31&lt;&gt;"",_xlfn.IFNA(VLOOKUP(BASE!N31,[1]control_de_carga!$A:$B,2,0),VLOOKUP(BASE!P31,[1]control_de_carga!$A:$B,2,0)),"")</f>
        <v/>
      </c>
      <c r="O243" s="10"/>
      <c r="P243" s="10"/>
      <c r="Q243" s="10"/>
      <c r="R243" s="10"/>
      <c r="S243" s="10"/>
      <c r="T243" s="10"/>
    </row>
    <row r="244" spans="1:20" x14ac:dyDescent="0.25">
      <c r="A244" s="10" t="str">
        <f>IF(E244&lt;&gt;"",BASE!$N$4,"")</f>
        <v/>
      </c>
      <c r="B244" s="10" t="str">
        <f>IFERROR(IF(E244&lt;&gt;"",BASE!$N$5,""),"")</f>
        <v/>
      </c>
      <c r="C244" s="10" t="str">
        <f t="shared" si="22"/>
        <v/>
      </c>
      <c r="D244" s="10" t="str">
        <f t="shared" si="23"/>
        <v/>
      </c>
      <c r="E244" s="10" t="str">
        <f>IF(BASE!N32&lt;&gt;"",_xlfn.IFNA(_xlfn.CONCAT(VLOOKUP(BASE!N32,[1]control_de_carga!$A:$D,4,0),",",VLOOKUP(BASE!N32,[1]control_de_carga!$A:$B,2,0)),_xlfn.CONCAT(VLOOKUP(BASE!P32,[1]control_de_carga!$A:$D,4,0),",",VLOOKUP(BASE!P32,[1]control_de_carga!$A:$B,2,0))),"")</f>
        <v/>
      </c>
      <c r="F244" s="10" t="str">
        <f>IF(BASE!N32&lt;&gt;"",_xlfn.IFNA(VLOOKUP(BASE!N32,[1]control_de_carga!$C:$L,10,0),VLOOKUP(BASE!P32,[1]control_de_carga!$C:$L,10,0)),"")</f>
        <v/>
      </c>
      <c r="G244" s="10"/>
      <c r="H244" s="10"/>
      <c r="I244" s="10"/>
      <c r="J244" s="10"/>
      <c r="K244" s="10"/>
      <c r="L244" s="10"/>
      <c r="M244" s="10"/>
      <c r="N244" s="10" t="str">
        <f>IF(BASE!N32&lt;&gt;"",_xlfn.IFNA(VLOOKUP(BASE!N32,[1]control_de_carga!$A:$B,2,0),VLOOKUP(BASE!P32,[1]control_de_carga!$A:$B,2,0)),"")</f>
        <v/>
      </c>
      <c r="O244" s="10"/>
      <c r="P244" s="10"/>
      <c r="Q244" s="10"/>
      <c r="R244" s="10"/>
      <c r="S244" s="10"/>
      <c r="T244" s="10"/>
    </row>
    <row r="245" spans="1:20" x14ac:dyDescent="0.25">
      <c r="A245" s="10" t="str">
        <f>IF(E245&lt;&gt;"",BASE!$N$4,"")</f>
        <v/>
      </c>
      <c r="B245" s="10" t="str">
        <f>IFERROR(IF(E245&lt;&gt;"",BASE!$N$5,""),"")</f>
        <v/>
      </c>
      <c r="C245" s="10" t="str">
        <f t="shared" si="22"/>
        <v/>
      </c>
      <c r="D245" s="10" t="str">
        <f t="shared" si="23"/>
        <v/>
      </c>
      <c r="E245" s="10" t="str">
        <f>IF(BASE!N33&lt;&gt;"",_xlfn.IFNA(_xlfn.CONCAT(VLOOKUP(BASE!N33,[1]control_de_carga!$A:$D,4,0),",",VLOOKUP(BASE!N33,[1]control_de_carga!$A:$B,2,0)),_xlfn.CONCAT(VLOOKUP(BASE!P33,[1]control_de_carga!$A:$D,4,0),",",VLOOKUP(BASE!P33,[1]control_de_carga!$A:$B,2,0))),"")</f>
        <v/>
      </c>
      <c r="F245" s="10" t="str">
        <f>IF(BASE!N33&lt;&gt;"",_xlfn.IFNA(VLOOKUP(BASE!N33,[1]control_de_carga!$C:$L,10,0),VLOOKUP(BASE!P33,[1]control_de_carga!$C:$L,10,0)),"")</f>
        <v/>
      </c>
      <c r="G245" s="10"/>
      <c r="H245" s="10"/>
      <c r="I245" s="10"/>
      <c r="J245" s="10"/>
      <c r="K245" s="10"/>
      <c r="L245" s="10"/>
      <c r="M245" s="10"/>
      <c r="N245" s="10" t="str">
        <f>IF(BASE!N33&lt;&gt;"",_xlfn.IFNA(VLOOKUP(BASE!N33,[1]control_de_carga!$A:$B,2,0),VLOOKUP(BASE!P33,[1]control_de_carga!$A:$B,2,0)),"")</f>
        <v/>
      </c>
      <c r="O245" s="10"/>
      <c r="P245" s="10"/>
      <c r="Q245" s="10"/>
      <c r="R245" s="10"/>
      <c r="S245" s="10"/>
      <c r="T245" s="10"/>
    </row>
    <row r="246" spans="1:20" x14ac:dyDescent="0.25">
      <c r="A246" s="10" t="str">
        <f>IF(E246&lt;&gt;"",BASE!$N$4,"")</f>
        <v/>
      </c>
      <c r="B246" s="10" t="str">
        <f>IFERROR(IF(E246&lt;&gt;"",BASE!$N$5,""),"")</f>
        <v/>
      </c>
      <c r="C246" s="10" t="str">
        <f t="shared" si="22"/>
        <v/>
      </c>
      <c r="D246" s="10" t="str">
        <f t="shared" si="23"/>
        <v/>
      </c>
      <c r="E246" s="10" t="str">
        <f>IF(BASE!N34&lt;&gt;"",_xlfn.IFNA(_xlfn.CONCAT(VLOOKUP(BASE!N34,[1]control_de_carga!$A:$D,4,0),",",VLOOKUP(BASE!N34,[1]control_de_carga!$A:$B,2,0)),_xlfn.CONCAT(VLOOKUP(BASE!P34,[1]control_de_carga!$A:$D,4,0),",",VLOOKUP(BASE!P34,[1]control_de_carga!$A:$B,2,0))),"")</f>
        <v/>
      </c>
      <c r="F246" s="10" t="str">
        <f>IF(BASE!N34&lt;&gt;"",_xlfn.IFNA(VLOOKUP(BASE!N34,[1]control_de_carga!$C:$L,10,0),VLOOKUP(BASE!P34,[1]control_de_carga!$C:$L,10,0)),"")</f>
        <v/>
      </c>
      <c r="G246" s="10"/>
      <c r="H246" s="10"/>
      <c r="I246" s="10"/>
      <c r="J246" s="10"/>
      <c r="K246" s="10"/>
      <c r="L246" s="10"/>
      <c r="M246" s="10"/>
      <c r="N246" s="10" t="str">
        <f>IF(BASE!N34&lt;&gt;"",_xlfn.IFNA(VLOOKUP(BASE!N34,[1]control_de_carga!$A:$B,2,0),VLOOKUP(BASE!P34,[1]control_de_carga!$A:$B,2,0)),"")</f>
        <v/>
      </c>
      <c r="O246" s="10"/>
      <c r="P246" s="10"/>
      <c r="Q246" s="10"/>
      <c r="R246" s="10"/>
      <c r="S246" s="10"/>
      <c r="T246" s="10"/>
    </row>
    <row r="247" spans="1:20" x14ac:dyDescent="0.25">
      <c r="A247" s="10" t="str">
        <f>IF(E247&lt;&gt;"",BASE!$N$4,"")</f>
        <v/>
      </c>
      <c r="B247" s="10" t="str">
        <f>IFERROR(IF(E247&lt;&gt;"",BASE!$N$5,""),"")</f>
        <v/>
      </c>
      <c r="C247" s="10" t="str">
        <f t="shared" si="22"/>
        <v/>
      </c>
      <c r="D247" s="10" t="str">
        <f t="shared" si="23"/>
        <v/>
      </c>
      <c r="E247" s="10" t="str">
        <f>IF(BASE!N35&lt;&gt;"",_xlfn.IFNA(_xlfn.CONCAT(VLOOKUP(BASE!N35,[1]control_de_carga!$A:$D,4,0),",",VLOOKUP(BASE!N35,[1]control_de_carga!$A:$B,2,0)),_xlfn.CONCAT(VLOOKUP(BASE!P35,[1]control_de_carga!$A:$D,4,0),",",VLOOKUP(BASE!P35,[1]control_de_carga!$A:$B,2,0))),"")</f>
        <v/>
      </c>
      <c r="F247" s="10" t="str">
        <f>IF(BASE!N35&lt;&gt;"",_xlfn.IFNA(VLOOKUP(BASE!N35,[1]control_de_carga!$C:$L,10,0),VLOOKUP(BASE!P35,[1]control_de_carga!$C:$L,10,0)),"")</f>
        <v/>
      </c>
      <c r="G247" s="10"/>
      <c r="H247" s="10"/>
      <c r="I247" s="10"/>
      <c r="J247" s="10"/>
      <c r="K247" s="10"/>
      <c r="L247" s="10"/>
      <c r="M247" s="10"/>
      <c r="N247" s="10" t="str">
        <f>IF(BASE!N35&lt;&gt;"",_xlfn.IFNA(VLOOKUP(BASE!N35,[1]control_de_carga!$A:$B,2,0),VLOOKUP(BASE!P35,[1]control_de_carga!$A:$B,2,0)),"")</f>
        <v/>
      </c>
      <c r="O247" s="10"/>
      <c r="P247" s="10"/>
      <c r="Q247" s="10"/>
      <c r="R247" s="10"/>
      <c r="S247" s="10"/>
      <c r="T247" s="10"/>
    </row>
    <row r="248" spans="1:20" x14ac:dyDescent="0.25">
      <c r="A248" s="10" t="str">
        <f>IF(E248&lt;&gt;"",BASE!$N$4,"")</f>
        <v/>
      </c>
      <c r="B248" s="10" t="str">
        <f>IFERROR(IF(E248&lt;&gt;"",BASE!$N$5,""),"")</f>
        <v/>
      </c>
      <c r="C248" s="10" t="str">
        <f t="shared" si="22"/>
        <v/>
      </c>
      <c r="D248" s="10" t="str">
        <f t="shared" si="23"/>
        <v/>
      </c>
      <c r="E248" s="10" t="str">
        <f>IF(BASE!N36&lt;&gt;"",_xlfn.IFNA(_xlfn.CONCAT(VLOOKUP(BASE!N36,[1]control_de_carga!$A:$D,4,0),",",VLOOKUP(BASE!N36,[1]control_de_carga!$A:$B,2,0)),_xlfn.CONCAT(VLOOKUP(BASE!P36,[1]control_de_carga!$A:$D,4,0),",",VLOOKUP(BASE!P36,[1]control_de_carga!$A:$B,2,0))),"")</f>
        <v/>
      </c>
      <c r="F248" s="10" t="str">
        <f>IF(BASE!N36&lt;&gt;"",_xlfn.IFNA(VLOOKUP(BASE!N36,[1]control_de_carga!$C:$L,10,0),VLOOKUP(BASE!P36,[1]control_de_carga!$C:$L,10,0)),"")</f>
        <v/>
      </c>
      <c r="G248" s="10"/>
      <c r="H248" s="10"/>
      <c r="I248" s="10"/>
      <c r="J248" s="10"/>
      <c r="K248" s="10"/>
      <c r="L248" s="10"/>
      <c r="M248" s="10"/>
      <c r="N248" s="10" t="str">
        <f>IF(BASE!N36&lt;&gt;"",_xlfn.IFNA(VLOOKUP(BASE!N36,[1]control_de_carga!$A:$B,2,0),VLOOKUP(BASE!P36,[1]control_de_carga!$A:$B,2,0)),"")</f>
        <v/>
      </c>
      <c r="O248" s="10"/>
      <c r="P248" s="10"/>
      <c r="Q248" s="10"/>
      <c r="R248" s="10"/>
      <c r="S248" s="10"/>
      <c r="T248" s="10"/>
    </row>
    <row r="249" spans="1:20" x14ac:dyDescent="0.25">
      <c r="A249" s="10" t="str">
        <f>IF(E249&lt;&gt;"",BASE!$N$4,"")</f>
        <v/>
      </c>
      <c r="B249" s="10" t="str">
        <f>IFERROR(IF(E249&lt;&gt;"",BASE!$N$5,""),"")</f>
        <v/>
      </c>
      <c r="C249" s="10" t="str">
        <f t="shared" si="22"/>
        <v/>
      </c>
      <c r="D249" s="10" t="str">
        <f t="shared" si="23"/>
        <v/>
      </c>
      <c r="E249" s="10" t="str">
        <f>IF(BASE!N37&lt;&gt;"",_xlfn.IFNA(_xlfn.CONCAT(VLOOKUP(BASE!N37,[1]control_de_carga!$A:$D,4,0),",",VLOOKUP(BASE!N37,[1]control_de_carga!$A:$B,2,0)),_xlfn.CONCAT(VLOOKUP(BASE!P37,[1]control_de_carga!$A:$D,4,0),",",VLOOKUP(BASE!P37,[1]control_de_carga!$A:$B,2,0))),"")</f>
        <v/>
      </c>
      <c r="F249" s="10" t="str">
        <f>IF(BASE!N37&lt;&gt;"",_xlfn.IFNA(VLOOKUP(BASE!N37,[1]control_de_carga!$C:$L,10,0),VLOOKUP(BASE!P37,[1]control_de_carga!$C:$L,10,0)),"")</f>
        <v/>
      </c>
      <c r="G249" s="10"/>
      <c r="H249" s="10"/>
      <c r="I249" s="10"/>
      <c r="J249" s="10"/>
      <c r="K249" s="10"/>
      <c r="L249" s="10"/>
      <c r="M249" s="10"/>
      <c r="N249" s="10" t="str">
        <f>IF(BASE!N37&lt;&gt;"",_xlfn.IFNA(VLOOKUP(BASE!N37,[1]control_de_carga!$A:$B,2,0),VLOOKUP(BASE!P37,[1]control_de_carga!$A:$B,2,0)),"")</f>
        <v/>
      </c>
      <c r="O249" s="10"/>
      <c r="P249" s="10"/>
      <c r="Q249" s="10"/>
      <c r="R249" s="10"/>
      <c r="S249" s="10"/>
      <c r="T249" s="10"/>
    </row>
    <row r="250" spans="1:20" x14ac:dyDescent="0.25">
      <c r="A250" s="10" t="str">
        <f>IF(E250&lt;&gt;"",BASE!$N$4,"")</f>
        <v/>
      </c>
      <c r="B250" s="10" t="str">
        <f>IFERROR(IF(E250&lt;&gt;"",BASE!$N$5,""),"")</f>
        <v/>
      </c>
      <c r="C250" s="10" t="str">
        <f t="shared" si="22"/>
        <v/>
      </c>
      <c r="D250" s="10" t="str">
        <f t="shared" si="23"/>
        <v/>
      </c>
      <c r="E250" s="10" t="str">
        <f>IF(BASE!N38&lt;&gt;"",_xlfn.IFNA(_xlfn.CONCAT(VLOOKUP(BASE!N38,[1]control_de_carga!$A:$D,4,0),",",VLOOKUP(BASE!N38,[1]control_de_carga!$A:$B,2,0)),_xlfn.CONCAT(VLOOKUP(BASE!P38,[1]control_de_carga!$A:$D,4,0),",",VLOOKUP(BASE!P38,[1]control_de_carga!$A:$B,2,0))),"")</f>
        <v/>
      </c>
      <c r="F250" s="10" t="str">
        <f>IF(BASE!N38&lt;&gt;"",_xlfn.IFNA(VLOOKUP(BASE!N38,[1]control_de_carga!$C:$L,10,0),VLOOKUP(BASE!P38,[1]control_de_carga!$C:$L,10,0)),"")</f>
        <v/>
      </c>
      <c r="G250" s="10"/>
      <c r="H250" s="10"/>
      <c r="I250" s="10"/>
      <c r="J250" s="10"/>
      <c r="K250" s="10"/>
      <c r="L250" s="10"/>
      <c r="M250" s="10"/>
      <c r="N250" s="10" t="str">
        <f>IF(BASE!N38&lt;&gt;"",_xlfn.IFNA(VLOOKUP(BASE!N38,[1]control_de_carga!$A:$B,2,0),VLOOKUP(BASE!P38,[1]control_de_carga!$A:$B,2,0)),"")</f>
        <v/>
      </c>
      <c r="O250" s="10"/>
      <c r="P250" s="10"/>
      <c r="Q250" s="10"/>
      <c r="R250" s="10"/>
      <c r="S250" s="10"/>
      <c r="T250" s="10"/>
    </row>
    <row r="251" spans="1:20" x14ac:dyDescent="0.25">
      <c r="A251" s="10" t="str">
        <f>IF(E251&lt;&gt;"",BASE!$N$4,"")</f>
        <v/>
      </c>
      <c r="B251" s="10" t="str">
        <f>IFERROR(IF(E251&lt;&gt;"",BASE!$N$5,""),"")</f>
        <v/>
      </c>
      <c r="C251" s="10" t="str">
        <f t="shared" si="22"/>
        <v/>
      </c>
      <c r="D251" s="10" t="str">
        <f t="shared" si="23"/>
        <v/>
      </c>
      <c r="E251" s="10" t="str">
        <f>IF(BASE!N39&lt;&gt;"",_xlfn.IFNA(_xlfn.CONCAT(VLOOKUP(BASE!N39,[1]control_de_carga!$A:$D,4,0),",",VLOOKUP(BASE!N39,[1]control_de_carga!$A:$B,2,0)),_xlfn.CONCAT(VLOOKUP(BASE!P39,[1]control_de_carga!$A:$D,4,0),",",VLOOKUP(BASE!P39,[1]control_de_carga!$A:$B,2,0))),"")</f>
        <v/>
      </c>
      <c r="F251" s="10" t="str">
        <f>IF(BASE!N39&lt;&gt;"",_xlfn.IFNA(VLOOKUP(BASE!N39,[1]control_de_carga!$C:$L,10,0),VLOOKUP(BASE!P39,[1]control_de_carga!$C:$L,10,0)),"")</f>
        <v/>
      </c>
      <c r="G251" s="10"/>
      <c r="H251" s="10"/>
      <c r="I251" s="10"/>
      <c r="J251" s="10"/>
      <c r="K251" s="10"/>
      <c r="L251" s="10"/>
      <c r="M251" s="10"/>
      <c r="N251" s="10" t="str">
        <f>IF(BASE!N39&lt;&gt;"",_xlfn.IFNA(VLOOKUP(BASE!N39,[1]control_de_carga!$A:$B,2,0),VLOOKUP(BASE!P39,[1]control_de_carga!$A:$B,2,0)),"")</f>
        <v/>
      </c>
      <c r="O251" s="10"/>
      <c r="P251" s="10"/>
      <c r="Q251" s="10"/>
      <c r="R251" s="10"/>
      <c r="S251" s="10"/>
      <c r="T251" s="10"/>
    </row>
    <row r="252" spans="1:20" x14ac:dyDescent="0.25">
      <c r="A252" s="10" t="str">
        <f>IF(E252&lt;&gt;"",BASE!$N$4,"")</f>
        <v/>
      </c>
      <c r="B252" s="10" t="str">
        <f>IFERROR(IF(E252&lt;&gt;"",BASE!$N$5,""),"")</f>
        <v/>
      </c>
      <c r="C252" s="10" t="str">
        <f t="shared" si="22"/>
        <v/>
      </c>
      <c r="D252" s="10" t="str">
        <f t="shared" si="23"/>
        <v/>
      </c>
      <c r="E252" s="10" t="str">
        <f>IF(BASE!N40&lt;&gt;"",_xlfn.IFNA(_xlfn.CONCAT(VLOOKUP(BASE!N40,[1]control_de_carga!$A:$D,4,0),",",VLOOKUP(BASE!N40,[1]control_de_carga!$A:$B,2,0)),_xlfn.CONCAT(VLOOKUP(BASE!P40,[1]control_de_carga!$A:$D,4,0),",",VLOOKUP(BASE!P40,[1]control_de_carga!$A:$B,2,0))),"")</f>
        <v/>
      </c>
      <c r="F252" s="10" t="str">
        <f>IF(BASE!N40&lt;&gt;"",_xlfn.IFNA(VLOOKUP(BASE!N40,[1]control_de_carga!$C:$L,10,0),VLOOKUP(BASE!P40,[1]control_de_carga!$C:$L,10,0)),"")</f>
        <v/>
      </c>
      <c r="G252" s="10"/>
      <c r="H252" s="10"/>
      <c r="I252" s="10"/>
      <c r="J252" s="10"/>
      <c r="K252" s="10"/>
      <c r="L252" s="10"/>
      <c r="M252" s="10"/>
      <c r="N252" s="10" t="str">
        <f>IF(BASE!N40&lt;&gt;"",_xlfn.IFNA(VLOOKUP(BASE!N40,[1]control_de_carga!$A:$B,2,0),VLOOKUP(BASE!P40,[1]control_de_carga!$A:$B,2,0)),"")</f>
        <v/>
      </c>
      <c r="O252" s="10"/>
      <c r="P252" s="10"/>
      <c r="Q252" s="10"/>
      <c r="R252" s="10"/>
      <c r="S252" s="10"/>
      <c r="T252" s="10"/>
    </row>
    <row r="253" spans="1:20" x14ac:dyDescent="0.25">
      <c r="A253" s="10" t="str">
        <f>IF(E253&lt;&gt;"",BASE!$N$4,"")</f>
        <v/>
      </c>
      <c r="B253" s="10" t="str">
        <f>IFERROR(IF(E253&lt;&gt;"",BASE!$N$5,""),"")</f>
        <v/>
      </c>
      <c r="C253" s="10" t="str">
        <f t="shared" si="22"/>
        <v/>
      </c>
      <c r="D253" s="10" t="str">
        <f t="shared" si="23"/>
        <v/>
      </c>
      <c r="E253" s="10" t="str">
        <f>IF(BASE!N41&lt;&gt;"",_xlfn.IFNA(_xlfn.CONCAT(VLOOKUP(BASE!N41,[1]control_de_carga!$A:$D,4,0),",",VLOOKUP(BASE!N41,[1]control_de_carga!$A:$B,2,0)),_xlfn.CONCAT(VLOOKUP(BASE!P41,[1]control_de_carga!$A:$D,4,0),",",VLOOKUP(BASE!P41,[1]control_de_carga!$A:$B,2,0))),"")</f>
        <v/>
      </c>
      <c r="F253" s="10" t="str">
        <f>IF(BASE!N41&lt;&gt;"",_xlfn.IFNA(VLOOKUP(BASE!N41,[1]control_de_carga!$C:$L,10,0),VLOOKUP(BASE!P41,[1]control_de_carga!$C:$L,10,0)),"")</f>
        <v/>
      </c>
      <c r="G253" s="10"/>
      <c r="H253" s="10"/>
      <c r="I253" s="10"/>
      <c r="J253" s="10"/>
      <c r="K253" s="10"/>
      <c r="L253" s="10"/>
      <c r="M253" s="10"/>
      <c r="N253" s="10" t="str">
        <f>IF(BASE!N41&lt;&gt;"",_xlfn.IFNA(VLOOKUP(BASE!N41,[1]control_de_carga!$A:$B,2,0),VLOOKUP(BASE!P41,[1]control_de_carga!$A:$B,2,0)),"")</f>
        <v/>
      </c>
      <c r="O253" s="10"/>
      <c r="P253" s="10"/>
      <c r="Q253" s="10"/>
      <c r="R253" s="10"/>
      <c r="S253" s="10"/>
      <c r="T253" s="10"/>
    </row>
    <row r="254" spans="1:20" x14ac:dyDescent="0.25">
      <c r="A254" s="10" t="str">
        <f>IF(E254&lt;&gt;"",BASE!$N$4,"")</f>
        <v/>
      </c>
      <c r="B254" s="10" t="str">
        <f>IFERROR(IF(E254&lt;&gt;"",BASE!$N$5,""),"")</f>
        <v/>
      </c>
      <c r="C254" s="10" t="str">
        <f t="shared" si="22"/>
        <v/>
      </c>
      <c r="D254" s="10" t="str">
        <f t="shared" si="23"/>
        <v/>
      </c>
      <c r="E254" s="10" t="str">
        <f>IF(BASE!N42&lt;&gt;"",_xlfn.IFNA(_xlfn.CONCAT(VLOOKUP(BASE!N42,[1]control_de_carga!$A:$D,4,0),",",VLOOKUP(BASE!N42,[1]control_de_carga!$A:$B,2,0)),_xlfn.CONCAT(VLOOKUP(BASE!P42,[1]control_de_carga!$A:$D,4,0),",",VLOOKUP(BASE!P42,[1]control_de_carga!$A:$B,2,0))),"")</f>
        <v/>
      </c>
      <c r="F254" s="10" t="str">
        <f>IF(BASE!N42&lt;&gt;"",_xlfn.IFNA(VLOOKUP(BASE!N42,[1]control_de_carga!$C:$L,10,0),VLOOKUP(BASE!P42,[1]control_de_carga!$C:$L,10,0)),"")</f>
        <v/>
      </c>
      <c r="G254" s="10"/>
      <c r="H254" s="10"/>
      <c r="I254" s="10"/>
      <c r="J254" s="10"/>
      <c r="K254" s="10"/>
      <c r="L254" s="10"/>
      <c r="M254" s="10"/>
      <c r="N254" s="10" t="str">
        <f>IF(BASE!N42&lt;&gt;"",_xlfn.IFNA(VLOOKUP(BASE!N42,[1]control_de_carga!$A:$B,2,0),VLOOKUP(BASE!P42,[1]control_de_carga!$A:$B,2,0)),"")</f>
        <v/>
      </c>
      <c r="O254" s="10"/>
      <c r="P254" s="10"/>
      <c r="Q254" s="10"/>
      <c r="R254" s="10"/>
      <c r="S254" s="10"/>
      <c r="T254" s="10"/>
    </row>
    <row r="255" spans="1:20" x14ac:dyDescent="0.25">
      <c r="A255" s="10" t="str">
        <f>IF(E255&lt;&gt;"",BASE!$N$4,"")</f>
        <v/>
      </c>
      <c r="B255" s="10" t="str">
        <f>IFERROR(IF(E255&lt;&gt;"",BASE!$N$5,""),"")</f>
        <v/>
      </c>
      <c r="C255" s="10" t="str">
        <f t="shared" si="22"/>
        <v/>
      </c>
      <c r="D255" s="10" t="str">
        <f t="shared" si="23"/>
        <v/>
      </c>
      <c r="E255" s="10" t="str">
        <f>IF(BASE!N43&lt;&gt;"",_xlfn.IFNA(_xlfn.CONCAT(VLOOKUP(BASE!N43,[1]control_de_carga!$A:$D,4,0),",",VLOOKUP(BASE!N43,[1]control_de_carga!$A:$B,2,0)),_xlfn.CONCAT(VLOOKUP(BASE!P43,[1]control_de_carga!$A:$D,4,0),",",VLOOKUP(BASE!P43,[1]control_de_carga!$A:$B,2,0))),"")</f>
        <v/>
      </c>
      <c r="F255" s="10" t="str">
        <f>IF(BASE!N43&lt;&gt;"",_xlfn.IFNA(VLOOKUP(BASE!N43,[1]control_de_carga!$C:$L,10,0),VLOOKUP(BASE!P43,[1]control_de_carga!$C:$L,10,0)),"")</f>
        <v/>
      </c>
      <c r="G255" s="10"/>
      <c r="H255" s="10"/>
      <c r="I255" s="10"/>
      <c r="J255" s="10"/>
      <c r="K255" s="10"/>
      <c r="L255" s="10"/>
      <c r="M255" s="10"/>
      <c r="N255" s="10" t="str">
        <f>IF(BASE!N43&lt;&gt;"",_xlfn.IFNA(VLOOKUP(BASE!N43,[1]control_de_carga!$A:$B,2,0),VLOOKUP(BASE!P43,[1]control_de_carga!$A:$B,2,0)),"")</f>
        <v/>
      </c>
      <c r="O255" s="10"/>
      <c r="P255" s="10"/>
      <c r="Q255" s="10"/>
      <c r="R255" s="10"/>
      <c r="S255" s="10"/>
      <c r="T255" s="10"/>
    </row>
    <row r="256" spans="1:20" x14ac:dyDescent="0.25">
      <c r="A256" s="10" t="str">
        <f>IF(E256&lt;&gt;"",BASE!$N$4,"")</f>
        <v/>
      </c>
      <c r="B256" s="10" t="str">
        <f>IFERROR(IF(E256&lt;&gt;"",BASE!$N$5,""),"")</f>
        <v/>
      </c>
      <c r="C256" s="10" t="str">
        <f t="shared" si="22"/>
        <v/>
      </c>
      <c r="D256" s="10" t="str">
        <f t="shared" si="23"/>
        <v/>
      </c>
      <c r="E256" s="10" t="str">
        <f>IF(BASE!N44&lt;&gt;"",_xlfn.IFNA(_xlfn.CONCAT(VLOOKUP(BASE!N44,[1]control_de_carga!$A:$D,4,0),",",VLOOKUP(BASE!N44,[1]control_de_carga!$A:$B,2,0)),_xlfn.CONCAT(VLOOKUP(BASE!P44,[1]control_de_carga!$A:$D,4,0),",",VLOOKUP(BASE!P44,[1]control_de_carga!$A:$B,2,0))),"")</f>
        <v/>
      </c>
      <c r="F256" s="10" t="str">
        <f>IF(BASE!N44&lt;&gt;"",_xlfn.IFNA(VLOOKUP(BASE!N44,[1]control_de_carga!$C:$L,10,0),VLOOKUP(BASE!P44,[1]control_de_carga!$C:$L,10,0)),"")</f>
        <v/>
      </c>
      <c r="G256" s="10"/>
      <c r="H256" s="10"/>
      <c r="I256" s="10"/>
      <c r="J256" s="10"/>
      <c r="K256" s="10"/>
      <c r="L256" s="10"/>
      <c r="M256" s="10"/>
      <c r="N256" s="10" t="str">
        <f>IF(BASE!N44&lt;&gt;"",_xlfn.IFNA(VLOOKUP(BASE!N44,[1]control_de_carga!$A:$B,2,0),VLOOKUP(BASE!P44,[1]control_de_carga!$A:$B,2,0)),"")</f>
        <v/>
      </c>
      <c r="O256" s="10"/>
      <c r="P256" s="10"/>
      <c r="Q256" s="10"/>
      <c r="R256" s="10"/>
      <c r="S256" s="10"/>
      <c r="T256" s="10"/>
    </row>
    <row r="257" spans="1:20" x14ac:dyDescent="0.25">
      <c r="A257" s="10" t="str">
        <f>IF(E257&lt;&gt;"",BASE!$N$4,"")</f>
        <v/>
      </c>
      <c r="B257" s="10" t="str">
        <f>IFERROR(IF(E257&lt;&gt;"",BASE!$N$5,""),"")</f>
        <v/>
      </c>
      <c r="C257" s="10" t="str">
        <f t="shared" si="22"/>
        <v/>
      </c>
      <c r="D257" s="10" t="str">
        <f t="shared" si="23"/>
        <v/>
      </c>
      <c r="E257" s="10" t="str">
        <f>IF(BASE!N45&lt;&gt;"",_xlfn.IFNA(_xlfn.CONCAT(VLOOKUP(BASE!N45,[1]control_de_carga!$A:$D,4,0),",",VLOOKUP(BASE!N45,[1]control_de_carga!$A:$B,2,0)),_xlfn.CONCAT(VLOOKUP(BASE!P45,[1]control_de_carga!$A:$D,4,0),",",VLOOKUP(BASE!P45,[1]control_de_carga!$A:$B,2,0))),"")</f>
        <v/>
      </c>
      <c r="F257" s="10" t="str">
        <f>IF(BASE!N45&lt;&gt;"",_xlfn.IFNA(VLOOKUP(BASE!N45,[1]control_de_carga!$C:$L,10,0),VLOOKUP(BASE!P45,[1]control_de_carga!$C:$L,10,0)),"")</f>
        <v/>
      </c>
      <c r="G257" s="10"/>
      <c r="H257" s="10"/>
      <c r="I257" s="10"/>
      <c r="J257" s="10"/>
      <c r="K257" s="10"/>
      <c r="L257" s="10"/>
      <c r="M257" s="10"/>
      <c r="N257" s="10" t="str">
        <f>IF(BASE!N45&lt;&gt;"",_xlfn.IFNA(VLOOKUP(BASE!N45,[1]control_de_carga!$A:$B,2,0),VLOOKUP(BASE!P45,[1]control_de_carga!$A:$B,2,0)),"")</f>
        <v/>
      </c>
      <c r="O257" s="10"/>
      <c r="P257" s="10"/>
      <c r="Q257" s="10"/>
      <c r="R257" s="10"/>
      <c r="S257" s="10"/>
      <c r="T257" s="10"/>
    </row>
    <row r="258" spans="1:20" x14ac:dyDescent="0.25">
      <c r="A258" s="10" t="str">
        <f>IF(E258&lt;&gt;"",BASE!$N$4,"")</f>
        <v/>
      </c>
      <c r="B258" s="10" t="str">
        <f>IFERROR(IF(E258&lt;&gt;"",BASE!$N$5,""),"")</f>
        <v/>
      </c>
      <c r="C258" s="10" t="str">
        <f t="shared" si="22"/>
        <v/>
      </c>
      <c r="D258" s="10" t="str">
        <f t="shared" si="23"/>
        <v/>
      </c>
      <c r="E258" s="10" t="str">
        <f>IF(BASE!N46&lt;&gt;"",_xlfn.IFNA(_xlfn.CONCAT(VLOOKUP(BASE!N46,[1]control_de_carga!$A:$D,4,0),",",VLOOKUP(BASE!N46,[1]control_de_carga!$A:$B,2,0)),_xlfn.CONCAT(VLOOKUP(BASE!P46,[1]control_de_carga!$A:$D,4,0),",",VLOOKUP(BASE!P46,[1]control_de_carga!$A:$B,2,0))),"")</f>
        <v/>
      </c>
      <c r="F258" s="10" t="str">
        <f>IF(BASE!N46&lt;&gt;"",_xlfn.IFNA(VLOOKUP(BASE!N46,[1]control_de_carga!$C:$L,10,0),VLOOKUP(BASE!P46,[1]control_de_carga!$C:$L,10,0)),"")</f>
        <v/>
      </c>
      <c r="G258" s="10"/>
      <c r="H258" s="10"/>
      <c r="I258" s="10"/>
      <c r="J258" s="10"/>
      <c r="K258" s="10"/>
      <c r="L258" s="10"/>
      <c r="M258" s="10"/>
      <c r="N258" s="10" t="str">
        <f>IF(BASE!N46&lt;&gt;"",_xlfn.IFNA(VLOOKUP(BASE!N46,[1]control_de_carga!$A:$B,2,0),VLOOKUP(BASE!P46,[1]control_de_carga!$A:$B,2,0)),"")</f>
        <v/>
      </c>
      <c r="O258" s="10"/>
      <c r="P258" s="10"/>
      <c r="Q258" s="10"/>
      <c r="R258" s="10"/>
      <c r="S258" s="10"/>
      <c r="T258" s="10"/>
    </row>
    <row r="259" spans="1:20" x14ac:dyDescent="0.25">
      <c r="A259" s="10" t="str">
        <f>IF(E259&lt;&gt;"",BASE!$N$4,"")</f>
        <v/>
      </c>
      <c r="B259" s="10" t="str">
        <f>IFERROR(IF(E259&lt;&gt;"",BASE!$N$5,""),"")</f>
        <v/>
      </c>
      <c r="C259" s="10" t="str">
        <f t="shared" si="22"/>
        <v/>
      </c>
      <c r="D259" s="10" t="str">
        <f t="shared" si="23"/>
        <v/>
      </c>
      <c r="E259" s="10" t="str">
        <f>IF(BASE!N47&lt;&gt;"",_xlfn.IFNA(_xlfn.CONCAT(VLOOKUP(BASE!N47,[1]control_de_carga!$A:$D,4,0),",",VLOOKUP(BASE!N47,[1]control_de_carga!$A:$B,2,0)),_xlfn.CONCAT(VLOOKUP(BASE!P47,[1]control_de_carga!$A:$D,4,0),",",VLOOKUP(BASE!P47,[1]control_de_carga!$A:$B,2,0))),"")</f>
        <v/>
      </c>
      <c r="F259" s="10" t="str">
        <f>IF(BASE!N47&lt;&gt;"",_xlfn.IFNA(VLOOKUP(BASE!N47,[1]control_de_carga!$C:$L,10,0),VLOOKUP(BASE!P47,[1]control_de_carga!$C:$L,10,0)),"")</f>
        <v/>
      </c>
      <c r="G259" s="10"/>
      <c r="H259" s="10"/>
      <c r="I259" s="10"/>
      <c r="J259" s="10"/>
      <c r="K259" s="10"/>
      <c r="L259" s="10"/>
      <c r="M259" s="10"/>
      <c r="N259" s="10" t="str">
        <f>IF(BASE!N47&lt;&gt;"",_xlfn.IFNA(VLOOKUP(BASE!N47,[1]control_de_carga!$A:$B,2,0),VLOOKUP(BASE!P47,[1]control_de_carga!$A:$B,2,0)),"")</f>
        <v/>
      </c>
      <c r="O259" s="10"/>
      <c r="P259" s="10"/>
      <c r="Q259" s="10"/>
      <c r="R259" s="10"/>
      <c r="S259" s="10"/>
      <c r="T259" s="10"/>
    </row>
    <row r="260" spans="1:20" x14ac:dyDescent="0.25">
      <c r="A260" s="10" t="str">
        <f>IF(E260&lt;&gt;"",BASE!$N$4,"")</f>
        <v/>
      </c>
      <c r="B260" s="10" t="str">
        <f>IFERROR(IF(E260&lt;&gt;"",BASE!$N$5,""),"")</f>
        <v/>
      </c>
      <c r="C260" s="10" t="str">
        <f t="shared" si="22"/>
        <v/>
      </c>
      <c r="D260" s="10" t="str">
        <f t="shared" si="23"/>
        <v/>
      </c>
      <c r="E260" s="10" t="str">
        <f>IF(BASE!N48&lt;&gt;"",_xlfn.IFNA(_xlfn.CONCAT(VLOOKUP(BASE!N48,[1]control_de_carga!$A:$D,4,0),",",VLOOKUP(BASE!N48,[1]control_de_carga!$A:$B,2,0)),_xlfn.CONCAT(VLOOKUP(BASE!P48,[1]control_de_carga!$A:$D,4,0),",",VLOOKUP(BASE!P48,[1]control_de_carga!$A:$B,2,0))),"")</f>
        <v/>
      </c>
      <c r="F260" s="10" t="str">
        <f>IF(BASE!N48&lt;&gt;"",_xlfn.IFNA(VLOOKUP(BASE!N48,[1]control_de_carga!$C:$L,10,0),VLOOKUP(BASE!P48,[1]control_de_carga!$C:$L,10,0)),"")</f>
        <v/>
      </c>
      <c r="G260" s="10"/>
      <c r="H260" s="10"/>
      <c r="I260" s="10"/>
      <c r="J260" s="10"/>
      <c r="K260" s="10"/>
      <c r="L260" s="10"/>
      <c r="M260" s="10"/>
      <c r="N260" s="10" t="str">
        <f>IF(BASE!N48&lt;&gt;"",_xlfn.IFNA(VLOOKUP(BASE!N48,[1]control_de_carga!$A:$B,2,0),VLOOKUP(BASE!P48,[1]control_de_carga!$A:$B,2,0)),"")</f>
        <v/>
      </c>
      <c r="O260" s="10"/>
      <c r="P260" s="10"/>
      <c r="Q260" s="10"/>
      <c r="R260" s="10"/>
      <c r="S260" s="10"/>
      <c r="T260" s="10"/>
    </row>
    <row r="261" spans="1:20" x14ac:dyDescent="0.25">
      <c r="A261" s="10" t="str">
        <f>IF(E261&lt;&gt;"",BASE!$N$4,"")</f>
        <v/>
      </c>
      <c r="B261" s="10" t="str">
        <f>IFERROR(IF(E261&lt;&gt;"",BASE!$N$5,""),"")</f>
        <v/>
      </c>
      <c r="C261" s="10" t="str">
        <f t="shared" si="22"/>
        <v/>
      </c>
      <c r="D261" s="10" t="str">
        <f t="shared" si="23"/>
        <v/>
      </c>
      <c r="E261" s="10" t="str">
        <f>IF(BASE!N49&lt;&gt;"",_xlfn.IFNA(_xlfn.CONCAT(VLOOKUP(BASE!N49,[1]control_de_carga!$A:$D,4,0),",",VLOOKUP(BASE!N49,[1]control_de_carga!$A:$B,2,0)),_xlfn.CONCAT(VLOOKUP(BASE!P49,[1]control_de_carga!$A:$D,4,0),",",VLOOKUP(BASE!P49,[1]control_de_carga!$A:$B,2,0))),"")</f>
        <v/>
      </c>
      <c r="F261" s="10" t="str">
        <f>IF(BASE!N49&lt;&gt;"",_xlfn.IFNA(VLOOKUP(BASE!N49,[1]control_de_carga!$C:$L,10,0),VLOOKUP(BASE!P49,[1]control_de_carga!$C:$L,10,0)),"")</f>
        <v/>
      </c>
      <c r="G261" s="10"/>
      <c r="H261" s="10"/>
      <c r="I261" s="10"/>
      <c r="J261" s="10"/>
      <c r="K261" s="10"/>
      <c r="L261" s="10"/>
      <c r="M261" s="10"/>
      <c r="N261" s="10" t="str">
        <f>IF(BASE!N49&lt;&gt;"",_xlfn.IFNA(VLOOKUP(BASE!N49,[1]control_de_carga!$A:$B,2,0),VLOOKUP(BASE!P49,[1]control_de_carga!$A:$B,2,0)),"")</f>
        <v/>
      </c>
      <c r="O261" s="10"/>
      <c r="P261" s="10"/>
      <c r="Q261" s="10"/>
      <c r="R261" s="10"/>
      <c r="S261" s="10"/>
      <c r="T261" s="10"/>
    </row>
    <row r="262" spans="1:20" x14ac:dyDescent="0.25">
      <c r="A262" s="10" t="str">
        <f>IF(E262&lt;&gt;"",BASE!$N$4,"")</f>
        <v/>
      </c>
      <c r="B262" s="10" t="str">
        <f>IFERROR(IF(E262&lt;&gt;"",BASE!$N$5,""),"")</f>
        <v/>
      </c>
      <c r="C262" s="10" t="str">
        <f t="shared" si="22"/>
        <v/>
      </c>
      <c r="D262" s="10" t="str">
        <f t="shared" si="23"/>
        <v/>
      </c>
      <c r="E262" s="10" t="str">
        <f>IF(BASE!N50&lt;&gt;"",_xlfn.IFNA(_xlfn.CONCAT(VLOOKUP(BASE!N50,[1]control_de_carga!$A:$D,4,0),",",VLOOKUP(BASE!N50,[1]control_de_carga!$A:$B,2,0)),_xlfn.CONCAT(VLOOKUP(BASE!P50,[1]control_de_carga!$A:$D,4,0),",",VLOOKUP(BASE!P50,[1]control_de_carga!$A:$B,2,0))),"")</f>
        <v/>
      </c>
      <c r="F262" s="10" t="str">
        <f>IF(BASE!N50&lt;&gt;"",_xlfn.IFNA(VLOOKUP(BASE!N50,[1]control_de_carga!$C:$L,10,0),VLOOKUP(BASE!P50,[1]control_de_carga!$C:$L,10,0)),"")</f>
        <v/>
      </c>
      <c r="G262" s="10"/>
      <c r="H262" s="10"/>
      <c r="I262" s="10"/>
      <c r="J262" s="10"/>
      <c r="K262" s="10"/>
      <c r="L262" s="10"/>
      <c r="M262" s="10"/>
      <c r="N262" s="10" t="str">
        <f>IF(BASE!N50&lt;&gt;"",_xlfn.IFNA(VLOOKUP(BASE!N50,[1]control_de_carga!$A:$B,2,0),VLOOKUP(BASE!P50,[1]control_de_carga!$A:$B,2,0)),"")</f>
        <v/>
      </c>
      <c r="O262" s="10"/>
      <c r="P262" s="10"/>
      <c r="Q262" s="10"/>
      <c r="R262" s="10"/>
      <c r="S262" s="10"/>
      <c r="T262" s="10"/>
    </row>
    <row r="263" spans="1:20" x14ac:dyDescent="0.25">
      <c r="A263" s="10" t="str">
        <f>IF(E263&lt;&gt;"",BASE!$N$4,"")</f>
        <v/>
      </c>
      <c r="B263" s="10" t="str">
        <f>IFERROR(IF(E263&lt;&gt;"",BASE!$N$5,""),"")</f>
        <v/>
      </c>
      <c r="C263" s="10" t="str">
        <f t="shared" si="22"/>
        <v/>
      </c>
      <c r="D263" s="10" t="str">
        <f t="shared" si="23"/>
        <v/>
      </c>
      <c r="E263" s="10" t="str">
        <f>IF(BASE!N51&lt;&gt;"",_xlfn.IFNA(_xlfn.CONCAT(VLOOKUP(BASE!N51,[1]control_de_carga!$A:$D,4,0),",",VLOOKUP(BASE!N51,[1]control_de_carga!$A:$B,2,0)),_xlfn.CONCAT(VLOOKUP(BASE!P51,[1]control_de_carga!$A:$D,4,0),",",VLOOKUP(BASE!P51,[1]control_de_carga!$A:$B,2,0))),"")</f>
        <v/>
      </c>
      <c r="F263" s="10" t="str">
        <f>IF(BASE!N51&lt;&gt;"",_xlfn.IFNA(VLOOKUP(BASE!N51,[1]control_de_carga!$C:$L,10,0),VLOOKUP(BASE!P51,[1]control_de_carga!$C:$L,10,0)),"")</f>
        <v/>
      </c>
      <c r="G263" s="10"/>
      <c r="H263" s="10"/>
      <c r="I263" s="10"/>
      <c r="J263" s="10"/>
      <c r="K263" s="10"/>
      <c r="L263" s="10"/>
      <c r="M263" s="10"/>
      <c r="N263" s="10" t="str">
        <f>IF(BASE!N51&lt;&gt;"",_xlfn.IFNA(VLOOKUP(BASE!N51,[1]control_de_carga!$A:$B,2,0),VLOOKUP(BASE!P51,[1]control_de_carga!$A:$B,2,0)),"")</f>
        <v/>
      </c>
      <c r="O263" s="10"/>
      <c r="P263" s="10"/>
      <c r="Q263" s="10"/>
      <c r="R263" s="10"/>
      <c r="S263" s="10"/>
      <c r="T263" s="10"/>
    </row>
    <row r="264" spans="1:20" x14ac:dyDescent="0.25">
      <c r="A264" s="10" t="str">
        <f>IF(E264&lt;&gt;"",BASE!$N$4,"")</f>
        <v/>
      </c>
      <c r="B264" s="10" t="str">
        <f>IFERROR(IF(E264&lt;&gt;"",BASE!$N$5,""),"")</f>
        <v/>
      </c>
      <c r="C264" s="10" t="str">
        <f t="shared" si="22"/>
        <v/>
      </c>
      <c r="D264" s="10" t="str">
        <f t="shared" si="23"/>
        <v/>
      </c>
      <c r="E264" s="10" t="str">
        <f>IF(BASE!N52&lt;&gt;"",_xlfn.IFNA(_xlfn.CONCAT(VLOOKUP(BASE!N52,[1]control_de_carga!$A:$D,4,0),",",VLOOKUP(BASE!N52,[1]control_de_carga!$A:$B,2,0)),_xlfn.CONCAT(VLOOKUP(BASE!P52,[1]control_de_carga!$A:$D,4,0),",",VLOOKUP(BASE!P52,[1]control_de_carga!$A:$B,2,0))),"")</f>
        <v/>
      </c>
      <c r="F264" s="10" t="str">
        <f>IF(BASE!N52&lt;&gt;"",_xlfn.IFNA(VLOOKUP(BASE!N52,[1]control_de_carga!$C:$L,10,0),VLOOKUP(BASE!P52,[1]control_de_carga!$C:$L,10,0)),"")</f>
        <v/>
      </c>
      <c r="G264" s="10"/>
      <c r="H264" s="10"/>
      <c r="I264" s="10"/>
      <c r="J264" s="10"/>
      <c r="K264" s="10"/>
      <c r="L264" s="10"/>
      <c r="M264" s="10"/>
      <c r="N264" s="10" t="str">
        <f>IF(BASE!N52&lt;&gt;"",_xlfn.IFNA(VLOOKUP(BASE!N52,[1]control_de_carga!$A:$B,2,0),VLOOKUP(BASE!P52,[1]control_de_carga!$A:$B,2,0)),"")</f>
        <v/>
      </c>
      <c r="O264" s="10"/>
      <c r="P264" s="10"/>
      <c r="Q264" s="10"/>
      <c r="R264" s="10"/>
      <c r="S264" s="10"/>
      <c r="T264" s="10"/>
    </row>
    <row r="265" spans="1:20" x14ac:dyDescent="0.25">
      <c r="A265" s="10" t="str">
        <f>IF(E265&lt;&gt;"",BASE!$N$4,"")</f>
        <v/>
      </c>
      <c r="B265" s="10" t="str">
        <f>IFERROR(IF(E265&lt;&gt;"",BASE!$N$5,""),"")</f>
        <v/>
      </c>
      <c r="C265" s="10" t="str">
        <f t="shared" si="22"/>
        <v/>
      </c>
      <c r="D265" s="10" t="str">
        <f t="shared" si="23"/>
        <v/>
      </c>
      <c r="E265" s="10" t="str">
        <f>IF(BASE!N53&lt;&gt;"",_xlfn.IFNA(_xlfn.CONCAT(VLOOKUP(BASE!N53,[1]control_de_carga!$A:$D,4,0),",",VLOOKUP(BASE!N53,[1]control_de_carga!$A:$B,2,0)),_xlfn.CONCAT(VLOOKUP(BASE!P53,[1]control_de_carga!$A:$D,4,0),",",VLOOKUP(BASE!P53,[1]control_de_carga!$A:$B,2,0))),"")</f>
        <v/>
      </c>
      <c r="F265" s="10" t="str">
        <f>IF(BASE!N53&lt;&gt;"",_xlfn.IFNA(VLOOKUP(BASE!N53,[1]control_de_carga!$C:$L,10,0),VLOOKUP(BASE!P53,[1]control_de_carga!$C:$L,10,0)),"")</f>
        <v/>
      </c>
      <c r="G265" s="10"/>
      <c r="H265" s="10"/>
      <c r="I265" s="10"/>
      <c r="J265" s="10"/>
      <c r="K265" s="10"/>
      <c r="L265" s="10"/>
      <c r="M265" s="10"/>
      <c r="N265" s="10" t="str">
        <f>IF(BASE!N53&lt;&gt;"",_xlfn.IFNA(VLOOKUP(BASE!N53,[1]control_de_carga!$A:$B,2,0),VLOOKUP(BASE!P53,[1]control_de_carga!$A:$B,2,0)),"")</f>
        <v/>
      </c>
      <c r="O265" s="10"/>
      <c r="P265" s="10"/>
      <c r="Q265" s="10"/>
      <c r="R265" s="10"/>
      <c r="S265" s="10"/>
      <c r="T265" s="10"/>
    </row>
    <row r="266" spans="1:20" x14ac:dyDescent="0.25">
      <c r="A266" s="10" t="str">
        <f>IF(E266&lt;&gt;"",BASE!$N$4,"")</f>
        <v/>
      </c>
      <c r="B266" s="10" t="str">
        <f>IFERROR(IF(E266&lt;&gt;"",BASE!$N$5,""),"")</f>
        <v/>
      </c>
      <c r="C266" s="10" t="str">
        <f t="shared" si="22"/>
        <v/>
      </c>
      <c r="D266" s="10" t="str">
        <f t="shared" si="23"/>
        <v/>
      </c>
      <c r="E266" s="10" t="str">
        <f>IF(BASE!N54&lt;&gt;"",_xlfn.IFNA(_xlfn.CONCAT(VLOOKUP(BASE!N54,[1]control_de_carga!$A:$D,4,0),",",VLOOKUP(BASE!N54,[1]control_de_carga!$A:$B,2,0)),_xlfn.CONCAT(VLOOKUP(BASE!P54,[1]control_de_carga!$A:$D,4,0),",",VLOOKUP(BASE!P54,[1]control_de_carga!$A:$B,2,0))),"")</f>
        <v/>
      </c>
      <c r="F266" s="10" t="str">
        <f>IF(BASE!N54&lt;&gt;"",_xlfn.IFNA(VLOOKUP(BASE!N54,[1]control_de_carga!$C:$L,10,0),VLOOKUP(BASE!P54,[1]control_de_carga!$C:$L,10,0)),"")</f>
        <v/>
      </c>
      <c r="G266" s="10"/>
      <c r="H266" s="10"/>
      <c r="I266" s="10"/>
      <c r="J266" s="10"/>
      <c r="K266" s="10"/>
      <c r="L266" s="10"/>
      <c r="M266" s="10"/>
      <c r="N266" s="10" t="str">
        <f>IF(BASE!N54&lt;&gt;"",_xlfn.IFNA(VLOOKUP(BASE!N54,[1]control_de_carga!$A:$B,2,0),VLOOKUP(BASE!P54,[1]control_de_carga!$A:$B,2,0)),"")</f>
        <v/>
      </c>
      <c r="O266" s="10"/>
      <c r="P266" s="10"/>
      <c r="Q266" s="10"/>
      <c r="R266" s="10"/>
      <c r="S266" s="10"/>
      <c r="T266" s="10"/>
    </row>
    <row r="267" spans="1:20" x14ac:dyDescent="0.25">
      <c r="A267" s="10" t="str">
        <f>IF(E267&lt;&gt;"",BASE!$N$4,"")</f>
        <v/>
      </c>
      <c r="B267" s="10" t="str">
        <f>IFERROR(IF(E267&lt;&gt;"",BASE!$N$5,""),"")</f>
        <v/>
      </c>
      <c r="C267" s="10" t="str">
        <f t="shared" si="22"/>
        <v/>
      </c>
      <c r="D267" s="10" t="str">
        <f t="shared" si="23"/>
        <v/>
      </c>
      <c r="E267" s="10" t="str">
        <f>IF(BASE!N55&lt;&gt;"",_xlfn.IFNA(_xlfn.CONCAT(VLOOKUP(BASE!N55,[1]control_de_carga!$A:$D,4,0),",",VLOOKUP(BASE!N55,[1]control_de_carga!$A:$B,2,0)),_xlfn.CONCAT(VLOOKUP(BASE!P55,[1]control_de_carga!$A:$D,4,0),",",VLOOKUP(BASE!P55,[1]control_de_carga!$A:$B,2,0))),"")</f>
        <v/>
      </c>
      <c r="F267" s="10" t="str">
        <f>IF(BASE!N55&lt;&gt;"",_xlfn.IFNA(VLOOKUP(BASE!N55,[1]control_de_carga!$C:$L,10,0),VLOOKUP(BASE!P55,[1]control_de_carga!$C:$L,10,0)),"")</f>
        <v/>
      </c>
      <c r="G267" s="10"/>
      <c r="H267" s="10"/>
      <c r="I267" s="10"/>
      <c r="J267" s="10"/>
      <c r="K267" s="10"/>
      <c r="L267" s="10"/>
      <c r="M267" s="10"/>
      <c r="N267" s="10" t="str">
        <f>IF(BASE!N55&lt;&gt;"",_xlfn.IFNA(VLOOKUP(BASE!N55,[1]control_de_carga!$A:$B,2,0),VLOOKUP(BASE!P55,[1]control_de_carga!$A:$B,2,0)),"")</f>
        <v/>
      </c>
      <c r="O267" s="10"/>
      <c r="P267" s="10"/>
      <c r="Q267" s="10"/>
      <c r="R267" s="10"/>
      <c r="S267" s="10"/>
      <c r="T267" s="10"/>
    </row>
    <row r="268" spans="1:20" x14ac:dyDescent="0.25">
      <c r="A268" s="10" t="str">
        <f>IF(E268&lt;&gt;"",BASE!$N$4,"")</f>
        <v/>
      </c>
      <c r="B268" s="10" t="str">
        <f>IFERROR(IF(E268&lt;&gt;"",BASE!$N$5,""),"")</f>
        <v/>
      </c>
      <c r="C268" s="10" t="str">
        <f t="shared" si="22"/>
        <v/>
      </c>
      <c r="D268" s="10" t="str">
        <f t="shared" si="23"/>
        <v/>
      </c>
      <c r="E268" s="10" t="str">
        <f>IF(BASE!N56&lt;&gt;"",_xlfn.IFNA(_xlfn.CONCAT(VLOOKUP(BASE!N56,[1]control_de_carga!$A:$D,4,0),",",VLOOKUP(BASE!N56,[1]control_de_carga!$A:$B,2,0)),_xlfn.CONCAT(VLOOKUP(BASE!P56,[1]control_de_carga!$A:$D,4,0),",",VLOOKUP(BASE!P56,[1]control_de_carga!$A:$B,2,0))),"")</f>
        <v/>
      </c>
      <c r="F268" s="10" t="str">
        <f>IF(BASE!N56&lt;&gt;"",_xlfn.IFNA(VLOOKUP(BASE!N56,[1]control_de_carga!$C:$L,10,0),VLOOKUP(BASE!P56,[1]control_de_carga!$C:$L,10,0)),"")</f>
        <v/>
      </c>
      <c r="G268" s="10"/>
      <c r="H268" s="10"/>
      <c r="I268" s="10"/>
      <c r="J268" s="10"/>
      <c r="K268" s="10"/>
      <c r="L268" s="10"/>
      <c r="M268" s="10"/>
      <c r="N268" s="10" t="str">
        <f>IF(BASE!N56&lt;&gt;"",_xlfn.IFNA(VLOOKUP(BASE!N56,[1]control_de_carga!$A:$B,2,0),VLOOKUP(BASE!P56,[1]control_de_carga!$A:$B,2,0)),"")</f>
        <v/>
      </c>
      <c r="O268" s="10"/>
      <c r="P268" s="10"/>
      <c r="Q268" s="10"/>
      <c r="R268" s="10"/>
      <c r="S268" s="10"/>
      <c r="T268" s="10"/>
    </row>
    <row r="269" spans="1:20" x14ac:dyDescent="0.25">
      <c r="A269" s="10" t="str">
        <f>IF(E269&lt;&gt;"",BASE!$N$4,"")</f>
        <v/>
      </c>
      <c r="B269" s="10" t="str">
        <f>IFERROR(IF(E269&lt;&gt;"",BASE!$N$5,""),"")</f>
        <v/>
      </c>
      <c r="C269" s="10" t="str">
        <f t="shared" si="22"/>
        <v/>
      </c>
      <c r="D269" s="10" t="str">
        <f t="shared" si="23"/>
        <v/>
      </c>
      <c r="E269" s="10" t="str">
        <f>IF(BASE!N57&lt;&gt;"",_xlfn.IFNA(_xlfn.CONCAT(VLOOKUP(BASE!N57,[1]control_de_carga!$A:$D,4,0),",",VLOOKUP(BASE!N57,[1]control_de_carga!$A:$B,2,0)),_xlfn.CONCAT(VLOOKUP(BASE!P57,[1]control_de_carga!$A:$D,4,0),",",VLOOKUP(BASE!P57,[1]control_de_carga!$A:$B,2,0))),"")</f>
        <v/>
      </c>
      <c r="F269" s="10" t="str">
        <f>IF(BASE!N57&lt;&gt;"",_xlfn.IFNA(VLOOKUP(BASE!N57,[1]control_de_carga!$C:$L,10,0),VLOOKUP(BASE!P57,[1]control_de_carga!$C:$L,10,0)),"")</f>
        <v/>
      </c>
      <c r="G269" s="10"/>
      <c r="H269" s="10"/>
      <c r="I269" s="10"/>
      <c r="J269" s="10"/>
      <c r="K269" s="10"/>
      <c r="L269" s="10"/>
      <c r="M269" s="10"/>
      <c r="N269" s="10" t="str">
        <f>IF(BASE!N57&lt;&gt;"",_xlfn.IFNA(VLOOKUP(BASE!N57,[1]control_de_carga!$A:$B,2,0),VLOOKUP(BASE!P57,[1]control_de_carga!$A:$B,2,0)),"")</f>
        <v/>
      </c>
      <c r="O269" s="10"/>
      <c r="P269" s="10"/>
      <c r="Q269" s="10"/>
      <c r="R269" s="10"/>
      <c r="S269" s="10"/>
      <c r="T269" s="10"/>
    </row>
    <row r="270" spans="1:20" x14ac:dyDescent="0.25">
      <c r="A270" s="10" t="str">
        <f>IF(E270&lt;&gt;"",BASE!$N$4,"")</f>
        <v/>
      </c>
      <c r="B270" s="10" t="str">
        <f>IFERROR(IF(E270&lt;&gt;"",BASE!$N$5,""),"")</f>
        <v/>
      </c>
      <c r="C270" s="10" t="str">
        <f t="shared" si="22"/>
        <v/>
      </c>
      <c r="D270" s="10" t="str">
        <f t="shared" si="23"/>
        <v/>
      </c>
      <c r="E270" s="10" t="str">
        <f>IF(BASE!N58&lt;&gt;"",_xlfn.IFNA(_xlfn.CONCAT(VLOOKUP(BASE!N58,[1]control_de_carga!$A:$D,4,0),",",VLOOKUP(BASE!N58,[1]control_de_carga!$A:$B,2,0)),_xlfn.CONCAT(VLOOKUP(BASE!P58,[1]control_de_carga!$A:$D,4,0),",",VLOOKUP(BASE!P58,[1]control_de_carga!$A:$B,2,0))),"")</f>
        <v/>
      </c>
      <c r="F270" s="10" t="str">
        <f>IF(BASE!N58&lt;&gt;"",_xlfn.IFNA(VLOOKUP(BASE!N58,[1]control_de_carga!$C:$L,10,0),VLOOKUP(BASE!P58,[1]control_de_carga!$C:$L,10,0)),"")</f>
        <v/>
      </c>
      <c r="G270" s="10"/>
      <c r="H270" s="10"/>
      <c r="I270" s="10"/>
      <c r="J270" s="10"/>
      <c r="K270" s="10"/>
      <c r="L270" s="10"/>
      <c r="M270" s="10"/>
      <c r="N270" s="10" t="str">
        <f>IF(BASE!N58&lt;&gt;"",_xlfn.IFNA(VLOOKUP(BASE!N58,[1]control_de_carga!$A:$B,2,0),VLOOKUP(BASE!P58,[1]control_de_carga!$A:$B,2,0)),"")</f>
        <v/>
      </c>
      <c r="O270" s="10"/>
      <c r="P270" s="10"/>
      <c r="Q270" s="10"/>
      <c r="R270" s="10"/>
      <c r="S270" s="10"/>
      <c r="T270" s="10"/>
    </row>
    <row r="271" spans="1:20" x14ac:dyDescent="0.25">
      <c r="A271" s="10" t="str">
        <f>IF(E271&lt;&gt;"",BASE!$N$4,"")</f>
        <v/>
      </c>
      <c r="B271" s="10" t="str">
        <f>IFERROR(IF(E271&lt;&gt;"",BASE!$N$5,""),"")</f>
        <v/>
      </c>
      <c r="C271" s="10" t="str">
        <f t="shared" si="22"/>
        <v/>
      </c>
      <c r="D271" s="10" t="str">
        <f t="shared" si="23"/>
        <v/>
      </c>
      <c r="E271" s="10" t="str">
        <f>IF(BASE!N59&lt;&gt;"",_xlfn.IFNA(_xlfn.CONCAT(VLOOKUP(BASE!N59,[1]control_de_carga!$A:$D,4,0),",",VLOOKUP(BASE!N59,[1]control_de_carga!$A:$B,2,0)),_xlfn.CONCAT(VLOOKUP(BASE!P59,[1]control_de_carga!$A:$D,4,0),",",VLOOKUP(BASE!P59,[1]control_de_carga!$A:$B,2,0))),"")</f>
        <v/>
      </c>
      <c r="F271" s="10" t="str">
        <f>IF(BASE!N59&lt;&gt;"",_xlfn.IFNA(VLOOKUP(BASE!N59,[1]control_de_carga!$C:$L,10,0),VLOOKUP(BASE!P59,[1]control_de_carga!$C:$L,10,0)),"")</f>
        <v/>
      </c>
      <c r="G271" s="10"/>
      <c r="H271" s="10"/>
      <c r="I271" s="10"/>
      <c r="J271" s="10"/>
      <c r="K271" s="10"/>
      <c r="L271" s="10"/>
      <c r="M271" s="10"/>
      <c r="N271" s="10" t="str">
        <f>IF(BASE!N59&lt;&gt;"",_xlfn.IFNA(VLOOKUP(BASE!N59,[1]control_de_carga!$A:$B,2,0),VLOOKUP(BASE!P59,[1]control_de_carga!$A:$B,2,0)),"")</f>
        <v/>
      </c>
      <c r="O271" s="10"/>
      <c r="P271" s="10"/>
      <c r="Q271" s="10"/>
      <c r="R271" s="10"/>
      <c r="S271" s="10"/>
      <c r="T271" s="10"/>
    </row>
    <row r="272" spans="1:20" x14ac:dyDescent="0.25">
      <c r="A272" s="10" t="str">
        <f>IF(E272&lt;&gt;"",BASE!$N$4,"")</f>
        <v/>
      </c>
      <c r="B272" s="10" t="str">
        <f>IFERROR(IF(E272&lt;&gt;"",BASE!$N$5,""),"")</f>
        <v/>
      </c>
      <c r="C272" s="10" t="str">
        <f t="shared" si="22"/>
        <v/>
      </c>
      <c r="D272" s="10" t="str">
        <f t="shared" si="23"/>
        <v/>
      </c>
      <c r="E272" s="10" t="str">
        <f>IF(BASE!N60&lt;&gt;"",_xlfn.IFNA(_xlfn.CONCAT(VLOOKUP(BASE!N60,[1]control_de_carga!$A:$D,4,0),",",VLOOKUP(BASE!N60,[1]control_de_carga!$A:$B,2,0)),_xlfn.CONCAT(VLOOKUP(BASE!P60,[1]control_de_carga!$A:$D,4,0),",",VLOOKUP(BASE!P60,[1]control_de_carga!$A:$B,2,0))),"")</f>
        <v/>
      </c>
      <c r="F272" s="10" t="str">
        <f>IF(BASE!N60&lt;&gt;"",_xlfn.IFNA(VLOOKUP(BASE!N60,[1]control_de_carga!$C:$L,10,0),VLOOKUP(BASE!P60,[1]control_de_carga!$C:$L,10,0)),"")</f>
        <v/>
      </c>
      <c r="G272" s="10"/>
      <c r="H272" s="10"/>
      <c r="I272" s="10"/>
      <c r="J272" s="10"/>
      <c r="K272" s="10"/>
      <c r="L272" s="10"/>
      <c r="M272" s="10"/>
      <c r="N272" s="10" t="str">
        <f>IF(BASE!N60&lt;&gt;"",_xlfn.IFNA(VLOOKUP(BASE!N60,[1]control_de_carga!$A:$B,2,0),VLOOKUP(BASE!P60,[1]control_de_carga!$A:$B,2,0)),"")</f>
        <v/>
      </c>
      <c r="O272" s="10"/>
      <c r="P272" s="10"/>
      <c r="Q272" s="10"/>
      <c r="R272" s="10"/>
      <c r="S272" s="10"/>
      <c r="T272" s="10"/>
    </row>
    <row r="273" spans="1:20" x14ac:dyDescent="0.25">
      <c r="A273" s="10" t="str">
        <f>IF(E273&lt;&gt;"",BASE!$N$4,"")</f>
        <v/>
      </c>
      <c r="B273" s="10" t="str">
        <f>IFERROR(IF(E273&lt;&gt;"",BASE!$N$5,""),"")</f>
        <v/>
      </c>
      <c r="C273" s="10" t="str">
        <f t="shared" si="22"/>
        <v/>
      </c>
      <c r="D273" s="10" t="str">
        <f t="shared" si="23"/>
        <v/>
      </c>
      <c r="E273" s="10" t="str">
        <f>IF(BASE!N61&lt;&gt;"",_xlfn.IFNA(_xlfn.CONCAT(VLOOKUP(BASE!N61,[1]control_de_carga!$A:$D,4,0),",",VLOOKUP(BASE!N61,[1]control_de_carga!$A:$B,2,0)),_xlfn.CONCAT(VLOOKUP(BASE!P61,[1]control_de_carga!$A:$D,4,0),",",VLOOKUP(BASE!P61,[1]control_de_carga!$A:$B,2,0))),"")</f>
        <v/>
      </c>
      <c r="F273" s="10" t="str">
        <f>IF(BASE!N61&lt;&gt;"",_xlfn.IFNA(VLOOKUP(BASE!N61,[1]control_de_carga!$C:$L,10,0),VLOOKUP(BASE!P61,[1]control_de_carga!$C:$L,10,0)),"")</f>
        <v/>
      </c>
      <c r="G273" s="10"/>
      <c r="H273" s="10"/>
      <c r="I273" s="10"/>
      <c r="J273" s="10"/>
      <c r="K273" s="10"/>
      <c r="L273" s="10"/>
      <c r="M273" s="10"/>
      <c r="N273" s="10" t="str">
        <f>IF(BASE!N61&lt;&gt;"",_xlfn.IFNA(VLOOKUP(BASE!N61,[1]control_de_carga!$A:$B,2,0),VLOOKUP(BASE!P61,[1]control_de_carga!$A:$B,2,0)),"")</f>
        <v/>
      </c>
      <c r="O273" s="10"/>
      <c r="P273" s="10"/>
      <c r="Q273" s="10"/>
      <c r="R273" s="10"/>
      <c r="S273" s="10"/>
      <c r="T273" s="10"/>
    </row>
    <row r="274" spans="1:20" x14ac:dyDescent="0.25">
      <c r="A274" s="10" t="str">
        <f>IF(E274&lt;&gt;"",BASE!$N$4,"")</f>
        <v/>
      </c>
      <c r="B274" s="10" t="str">
        <f>IFERROR(IF(E274&lt;&gt;"",BASE!$N$5,""),"")</f>
        <v/>
      </c>
      <c r="C274" s="10" t="str">
        <f t="shared" si="22"/>
        <v/>
      </c>
      <c r="D274" s="10" t="str">
        <f t="shared" si="23"/>
        <v/>
      </c>
      <c r="E274" s="10" t="str">
        <f>IF(BASE!N62&lt;&gt;"",_xlfn.IFNA(_xlfn.CONCAT(VLOOKUP(BASE!N62,[1]control_de_carga!$A:$D,4,0),",",VLOOKUP(BASE!N62,[1]control_de_carga!$A:$B,2,0)),_xlfn.CONCAT(VLOOKUP(BASE!P62,[1]control_de_carga!$A:$D,4,0),",",VLOOKUP(BASE!P62,[1]control_de_carga!$A:$B,2,0))),"")</f>
        <v/>
      </c>
      <c r="F274" s="10" t="str">
        <f>IF(BASE!N62&lt;&gt;"",_xlfn.IFNA(VLOOKUP(BASE!N62,[1]control_de_carga!$C:$L,10,0),VLOOKUP(BASE!P62,[1]control_de_carga!$C:$L,10,0)),"")</f>
        <v/>
      </c>
      <c r="G274" s="10"/>
      <c r="H274" s="10"/>
      <c r="I274" s="10"/>
      <c r="J274" s="10"/>
      <c r="K274" s="10"/>
      <c r="L274" s="10"/>
      <c r="M274" s="10"/>
      <c r="N274" s="10" t="str">
        <f>IF(BASE!N62&lt;&gt;"",_xlfn.IFNA(VLOOKUP(BASE!N62,[1]control_de_carga!$A:$B,2,0),VLOOKUP(BASE!P62,[1]control_de_carga!$A:$B,2,0)),"")</f>
        <v/>
      </c>
      <c r="O274" s="10"/>
      <c r="P274" s="10"/>
      <c r="Q274" s="10"/>
      <c r="R274" s="10"/>
      <c r="S274" s="10"/>
      <c r="T274" s="10"/>
    </row>
    <row r="275" spans="1:20" x14ac:dyDescent="0.25">
      <c r="A275" s="10" t="str">
        <f>IF(E275&lt;&gt;"",BASE!$N$4,"")</f>
        <v/>
      </c>
      <c r="B275" s="10" t="str">
        <f>IFERROR(IF(E275&lt;&gt;"",BASE!$N$5,""),"")</f>
        <v/>
      </c>
      <c r="C275" s="10" t="str">
        <f t="shared" ref="C275" si="24">IF(D275&lt;&gt;"","1","")</f>
        <v/>
      </c>
      <c r="D275" s="10" t="str">
        <f t="shared" ref="D275" si="25">IF(E275&lt;&gt;"",IF(E275="Inicio","0",IF(E275="Fin","2","1")),"")</f>
        <v/>
      </c>
      <c r="E275" s="10" t="str">
        <f>IF(BASE!N63&lt;&gt;"",_xlfn.IFNA(_xlfn.CONCAT(VLOOKUP(BASE!N63,[1]control_de_carga!$A:$D,4,0),",",VLOOKUP(BASE!N63,[1]control_de_carga!$A:$B,2,0)),_xlfn.CONCAT(VLOOKUP(BASE!P63,[1]control_de_carga!$A:$D,4,0),",",VLOOKUP(BASE!P63,[1]control_de_carga!$A:$B,2,0))),"")</f>
        <v/>
      </c>
      <c r="F275" s="10" t="str">
        <f>IF(BASE!N63&lt;&gt;"",_xlfn.IFNA(VLOOKUP(BASE!N63,[1]control_de_carga!$C:$L,10,0),VLOOKUP(BASE!P63,[1]control_de_carga!$C:$L,10,0)),"")</f>
        <v/>
      </c>
      <c r="G275" s="10"/>
      <c r="H275" s="10"/>
      <c r="I275" s="10"/>
      <c r="J275" s="10"/>
      <c r="K275" s="10"/>
      <c r="L275" s="10"/>
      <c r="M275" s="10"/>
      <c r="N275" s="10" t="str">
        <f>IF(BASE!N63&lt;&gt;"",_xlfn.IFNA(VLOOKUP(BASE!N63,[1]control_de_carga!$A:$B,2,0),VLOOKUP(BASE!P63,[1]control_de_carga!$A:$B,2,0)),"")</f>
        <v/>
      </c>
      <c r="O275" s="10"/>
      <c r="P275" s="10"/>
      <c r="Q275" s="10"/>
      <c r="R275" s="10"/>
      <c r="S275" s="10"/>
      <c r="T275" s="10"/>
    </row>
    <row r="276" spans="1:20" x14ac:dyDescent="0.25">
      <c r="A276" s="10" t="str">
        <f>IF(E276&lt;&gt;"",BASE!$N$4,"")</f>
        <v/>
      </c>
      <c r="B276" s="10" t="str">
        <f>IFERROR(IF(E276&lt;&gt;"",BASE!$N$5,""),"")</f>
        <v/>
      </c>
      <c r="C276" s="10" t="str">
        <f t="shared" ref="C276:C288" si="26">IF(D276&lt;&gt;"","1","")</f>
        <v/>
      </c>
      <c r="D276" s="10" t="str">
        <f t="shared" ref="D276:D288" si="27">IF(E276&lt;&gt;"",IF(E276="Inicio","0",IF(E276="Fin","2","1")),"")</f>
        <v/>
      </c>
      <c r="E276" s="10" t="str">
        <f>IF(BASE!N64&lt;&gt;"",_xlfn.IFNA(_xlfn.CONCAT(VLOOKUP(BASE!N64,[1]control_de_carga!$A:$D,4,0),",",VLOOKUP(BASE!N64,[1]control_de_carga!$A:$B,2,0)),_xlfn.CONCAT(VLOOKUP(BASE!P64,[1]control_de_carga!$A:$D,4,0),",",VLOOKUP(BASE!P64,[1]control_de_carga!$A:$B,2,0))),"")</f>
        <v/>
      </c>
      <c r="F276" s="10" t="str">
        <f>IF(BASE!N64&lt;&gt;"",_xlfn.IFNA(VLOOKUP(BASE!N64,[1]control_de_carga!$C:$L,10,0),VLOOKUP(BASE!P64,[1]control_de_carga!$C:$L,10,0)),"")</f>
        <v/>
      </c>
      <c r="G276" s="10"/>
      <c r="H276" s="10"/>
      <c r="I276" s="10"/>
      <c r="J276" s="10"/>
      <c r="K276" s="10"/>
      <c r="L276" s="10"/>
      <c r="M276" s="10"/>
      <c r="N276" s="10" t="str">
        <f>IF(BASE!N64&lt;&gt;"",_xlfn.IFNA(VLOOKUP(BASE!N64,[1]control_de_carga!$A:$B,2,0),VLOOKUP(BASE!P64,[1]control_de_carga!$A:$B,2,0)),"")</f>
        <v/>
      </c>
      <c r="O276" s="10"/>
      <c r="P276" s="10"/>
      <c r="Q276" s="10"/>
      <c r="R276" s="10"/>
      <c r="S276" s="10"/>
      <c r="T276" s="10"/>
    </row>
    <row r="277" spans="1:20" x14ac:dyDescent="0.25">
      <c r="A277" s="10" t="str">
        <f>IF(E277&lt;&gt;"",BASE!$N$4,"")</f>
        <v/>
      </c>
      <c r="B277" s="10" t="str">
        <f>IFERROR(IF(E277&lt;&gt;"",BASE!$N$5,""),"")</f>
        <v/>
      </c>
      <c r="C277" s="10" t="str">
        <f t="shared" si="26"/>
        <v/>
      </c>
      <c r="D277" s="10" t="str">
        <f t="shared" si="27"/>
        <v/>
      </c>
      <c r="E277" s="10" t="str">
        <f>IF(BASE!N65&lt;&gt;"",_xlfn.IFNA(_xlfn.CONCAT(VLOOKUP(BASE!N65,[1]control_de_carga!$A:$D,4,0),",",VLOOKUP(BASE!N65,[1]control_de_carga!$A:$B,2,0)),_xlfn.CONCAT(VLOOKUP(BASE!P65,[1]control_de_carga!$A:$D,4,0),",",VLOOKUP(BASE!P65,[1]control_de_carga!$A:$B,2,0))),"")</f>
        <v/>
      </c>
      <c r="F277" s="10" t="str">
        <f>IF(BASE!N65&lt;&gt;"",_xlfn.IFNA(VLOOKUP(BASE!N65,[1]control_de_carga!$C:$L,10,0),VLOOKUP(BASE!P65,[1]control_de_carga!$C:$L,10,0)),"")</f>
        <v/>
      </c>
      <c r="G277" s="10"/>
      <c r="H277" s="10"/>
      <c r="I277" s="10"/>
      <c r="J277" s="10"/>
      <c r="K277" s="10"/>
      <c r="L277" s="10"/>
      <c r="M277" s="10"/>
      <c r="N277" s="10" t="str">
        <f>IF(BASE!N65&lt;&gt;"",_xlfn.IFNA(VLOOKUP(BASE!N65,[1]control_de_carga!$A:$B,2,0),VLOOKUP(BASE!P65,[1]control_de_carga!$A:$B,2,0)),"")</f>
        <v/>
      </c>
      <c r="O277" s="10"/>
      <c r="P277" s="10"/>
      <c r="Q277" s="10"/>
      <c r="R277" s="10"/>
      <c r="S277" s="10"/>
      <c r="T277" s="10"/>
    </row>
    <row r="278" spans="1:20" x14ac:dyDescent="0.25">
      <c r="A278" s="10" t="str">
        <f>IF(E278&lt;&gt;"",BASE!$N$4,"")</f>
        <v/>
      </c>
      <c r="B278" s="10" t="str">
        <f>IFERROR(IF(E278&lt;&gt;"",BASE!$N$5,""),"")</f>
        <v/>
      </c>
      <c r="C278" s="10" t="str">
        <f t="shared" si="26"/>
        <v/>
      </c>
      <c r="D278" s="10" t="str">
        <f t="shared" si="27"/>
        <v/>
      </c>
      <c r="E278" s="10" t="str">
        <f>IF(BASE!N66&lt;&gt;"",_xlfn.IFNA(_xlfn.CONCAT(VLOOKUP(BASE!N66,[1]control_de_carga!$A:$D,4,0),",",VLOOKUP(BASE!N66,[1]control_de_carga!$A:$B,2,0)),_xlfn.CONCAT(VLOOKUP(BASE!P66,[1]control_de_carga!$A:$D,4,0),",",VLOOKUP(BASE!P66,[1]control_de_carga!$A:$B,2,0))),"")</f>
        <v/>
      </c>
      <c r="F278" s="10" t="str">
        <f>IF(BASE!N66&lt;&gt;"",_xlfn.IFNA(VLOOKUP(BASE!N66,[1]control_de_carga!$C:$L,10,0),VLOOKUP(BASE!P66,[1]control_de_carga!$C:$L,10,0)),"")</f>
        <v/>
      </c>
      <c r="G278" s="10"/>
      <c r="H278" s="10"/>
      <c r="I278" s="10"/>
      <c r="J278" s="10"/>
      <c r="K278" s="10"/>
      <c r="L278" s="10"/>
      <c r="M278" s="10"/>
      <c r="N278" s="10" t="str">
        <f>IF(BASE!N66&lt;&gt;"",_xlfn.IFNA(VLOOKUP(BASE!N66,[1]control_de_carga!$A:$B,2,0),VLOOKUP(BASE!P66,[1]control_de_carga!$A:$B,2,0)),"")</f>
        <v/>
      </c>
      <c r="O278" s="10"/>
      <c r="P278" s="10"/>
      <c r="Q278" s="10"/>
      <c r="R278" s="10"/>
      <c r="S278" s="10"/>
      <c r="T278" s="10"/>
    </row>
    <row r="279" spans="1:20" x14ac:dyDescent="0.25">
      <c r="A279" s="10" t="str">
        <f>IF(E279&lt;&gt;"",BASE!$N$4,"")</f>
        <v/>
      </c>
      <c r="B279" s="10" t="str">
        <f>IFERROR(IF(E279&lt;&gt;"",BASE!$N$5,""),"")</f>
        <v/>
      </c>
      <c r="C279" s="10" t="str">
        <f t="shared" si="26"/>
        <v/>
      </c>
      <c r="D279" s="10" t="str">
        <f t="shared" si="27"/>
        <v/>
      </c>
      <c r="E279" s="10" t="str">
        <f>IF(BASE!N67&lt;&gt;"",_xlfn.IFNA(_xlfn.CONCAT(VLOOKUP(BASE!N67,[1]control_de_carga!$A:$D,4,0),",",VLOOKUP(BASE!N67,[1]control_de_carga!$A:$B,2,0)),_xlfn.CONCAT(VLOOKUP(BASE!P67,[1]control_de_carga!$A:$D,4,0),",",VLOOKUP(BASE!P67,[1]control_de_carga!$A:$B,2,0))),"")</f>
        <v/>
      </c>
      <c r="F279" s="10" t="str">
        <f>IF(BASE!N67&lt;&gt;"",_xlfn.IFNA(VLOOKUP(BASE!N67,[1]control_de_carga!$C:$L,10,0),VLOOKUP(BASE!P67,[1]control_de_carga!$C:$L,10,0)),"")</f>
        <v/>
      </c>
      <c r="G279" s="10"/>
      <c r="H279" s="10"/>
      <c r="I279" s="10"/>
      <c r="J279" s="10"/>
      <c r="K279" s="10"/>
      <c r="L279" s="10"/>
      <c r="M279" s="10"/>
      <c r="N279" s="10" t="str">
        <f>IF(BASE!N67&lt;&gt;"",_xlfn.IFNA(VLOOKUP(BASE!N67,[1]control_de_carga!$A:$B,2,0),VLOOKUP(BASE!P67,[1]control_de_carga!$A:$B,2,0)),"")</f>
        <v/>
      </c>
      <c r="O279" s="10"/>
      <c r="P279" s="10"/>
      <c r="Q279" s="10"/>
      <c r="R279" s="10"/>
      <c r="S279" s="10"/>
      <c r="T279" s="10"/>
    </row>
    <row r="280" spans="1:20" x14ac:dyDescent="0.25">
      <c r="A280" s="10" t="str">
        <f>IF(E280&lt;&gt;"",BASE!$N$4,"")</f>
        <v/>
      </c>
      <c r="B280" s="10" t="str">
        <f>IFERROR(IF(E280&lt;&gt;"",BASE!$N$5,""),"")</f>
        <v/>
      </c>
      <c r="C280" s="10" t="str">
        <f t="shared" si="26"/>
        <v/>
      </c>
      <c r="D280" s="10" t="str">
        <f t="shared" si="27"/>
        <v/>
      </c>
      <c r="E280" s="10" t="str">
        <f>IF(BASE!N68&lt;&gt;"",_xlfn.IFNA(_xlfn.CONCAT(VLOOKUP(BASE!N68,[1]control_de_carga!$A:$D,4,0),",",VLOOKUP(BASE!N68,[1]control_de_carga!$A:$B,2,0)),_xlfn.CONCAT(VLOOKUP(BASE!P68,[1]control_de_carga!$A:$D,4,0),",",VLOOKUP(BASE!P68,[1]control_de_carga!$A:$B,2,0))),"")</f>
        <v/>
      </c>
      <c r="F280" s="10" t="str">
        <f>IF(BASE!N68&lt;&gt;"",_xlfn.IFNA(VLOOKUP(BASE!N68,[1]control_de_carga!$C:$L,10,0),VLOOKUP(BASE!P68,[1]control_de_carga!$C:$L,10,0)),"")</f>
        <v/>
      </c>
      <c r="G280" s="10"/>
      <c r="H280" s="10"/>
      <c r="I280" s="10"/>
      <c r="J280" s="10"/>
      <c r="K280" s="10"/>
      <c r="L280" s="10"/>
      <c r="M280" s="10"/>
      <c r="N280" s="10" t="str">
        <f>IF(BASE!N68&lt;&gt;"",_xlfn.IFNA(VLOOKUP(BASE!N68,[1]control_de_carga!$A:$B,2,0),VLOOKUP(BASE!P68,[1]control_de_carga!$A:$B,2,0)),"")</f>
        <v/>
      </c>
      <c r="O280" s="10"/>
      <c r="P280" s="10"/>
      <c r="Q280" s="10"/>
      <c r="R280" s="10"/>
      <c r="S280" s="10"/>
      <c r="T280" s="10"/>
    </row>
    <row r="281" spans="1:20" x14ac:dyDescent="0.25">
      <c r="A281" s="10" t="str">
        <f>IF(E281&lt;&gt;"",BASE!$N$4,"")</f>
        <v/>
      </c>
      <c r="B281" s="10" t="str">
        <f>IFERROR(IF(E281&lt;&gt;"",BASE!$N$5,""),"")</f>
        <v/>
      </c>
      <c r="C281" s="10" t="str">
        <f t="shared" si="26"/>
        <v/>
      </c>
      <c r="D281" s="10" t="str">
        <f t="shared" si="27"/>
        <v/>
      </c>
      <c r="E281" s="10" t="str">
        <f>IF(BASE!N69&lt;&gt;"",_xlfn.IFNA(_xlfn.CONCAT(VLOOKUP(BASE!N69,[1]control_de_carga!$A:$D,4,0),",",VLOOKUP(BASE!N69,[1]control_de_carga!$A:$B,2,0)),_xlfn.CONCAT(VLOOKUP(BASE!P69,[1]control_de_carga!$A:$D,4,0),",",VLOOKUP(BASE!P69,[1]control_de_carga!$A:$B,2,0))),"")</f>
        <v/>
      </c>
      <c r="F281" s="10" t="str">
        <f>IF(BASE!N69&lt;&gt;"",_xlfn.IFNA(VLOOKUP(BASE!N69,[1]control_de_carga!$C:$L,10,0),VLOOKUP(BASE!P69,[1]control_de_carga!$C:$L,10,0)),"")</f>
        <v/>
      </c>
      <c r="G281" s="10"/>
      <c r="H281" s="10"/>
      <c r="I281" s="10"/>
      <c r="J281" s="10"/>
      <c r="K281" s="10"/>
      <c r="L281" s="10"/>
      <c r="M281" s="10"/>
      <c r="N281" s="10" t="str">
        <f>IF(BASE!N69&lt;&gt;"",_xlfn.IFNA(VLOOKUP(BASE!N69,[1]control_de_carga!$A:$B,2,0),VLOOKUP(BASE!P69,[1]control_de_carga!$A:$B,2,0)),"")</f>
        <v/>
      </c>
      <c r="O281" s="10"/>
      <c r="P281" s="10"/>
      <c r="Q281" s="10"/>
      <c r="R281" s="10"/>
      <c r="S281" s="10"/>
      <c r="T281" s="10"/>
    </row>
    <row r="282" spans="1:20" x14ac:dyDescent="0.25">
      <c r="A282" s="10" t="str">
        <f>IF(E282&lt;&gt;"",BASE!$N$4,"")</f>
        <v/>
      </c>
      <c r="B282" s="10" t="str">
        <f>IFERROR(IF(E282&lt;&gt;"",BASE!$N$5,""),"")</f>
        <v/>
      </c>
      <c r="C282" s="10" t="str">
        <f t="shared" si="26"/>
        <v/>
      </c>
      <c r="D282" s="10" t="str">
        <f t="shared" si="27"/>
        <v/>
      </c>
      <c r="E282" s="10" t="str">
        <f>IF(BASE!N70&lt;&gt;"",_xlfn.IFNA(_xlfn.CONCAT(VLOOKUP(BASE!N70,[1]control_de_carga!$A:$D,4,0),",",VLOOKUP(BASE!N70,[1]control_de_carga!$A:$B,2,0)),_xlfn.CONCAT(VLOOKUP(BASE!P70,[1]control_de_carga!$A:$D,4,0),",",VLOOKUP(BASE!P70,[1]control_de_carga!$A:$B,2,0))),"")</f>
        <v/>
      </c>
      <c r="F282" s="10" t="str">
        <f>IF(BASE!N70&lt;&gt;"",_xlfn.IFNA(VLOOKUP(BASE!N70,[1]control_de_carga!$C:$L,10,0),VLOOKUP(BASE!P70,[1]control_de_carga!$C:$L,10,0)),"")</f>
        <v/>
      </c>
      <c r="G282" s="10"/>
      <c r="H282" s="10"/>
      <c r="I282" s="10"/>
      <c r="J282" s="10"/>
      <c r="K282" s="10"/>
      <c r="L282" s="10"/>
      <c r="M282" s="10"/>
      <c r="N282" s="10" t="str">
        <f>IF(BASE!N70&lt;&gt;"",_xlfn.IFNA(VLOOKUP(BASE!N70,[1]control_de_carga!$A:$B,2,0),VLOOKUP(BASE!P70,[1]control_de_carga!$A:$B,2,0)),"")</f>
        <v/>
      </c>
      <c r="O282" s="10"/>
      <c r="P282" s="10"/>
      <c r="Q282" s="10"/>
      <c r="R282" s="10"/>
      <c r="S282" s="10"/>
      <c r="T282" s="10"/>
    </row>
    <row r="283" spans="1:20" x14ac:dyDescent="0.25">
      <c r="A283" s="10" t="str">
        <f>IF(E283&lt;&gt;"",BASE!$N$4,"")</f>
        <v/>
      </c>
      <c r="B283" s="10" t="str">
        <f>IFERROR(IF(E283&lt;&gt;"",BASE!$N$5,""),"")</f>
        <v/>
      </c>
      <c r="C283" s="10" t="str">
        <f t="shared" si="26"/>
        <v/>
      </c>
      <c r="D283" s="10" t="str">
        <f t="shared" si="27"/>
        <v/>
      </c>
      <c r="E283" s="10" t="str">
        <f>IF(BASE!N71&lt;&gt;"",_xlfn.IFNA(_xlfn.CONCAT(VLOOKUP(BASE!N71,[1]control_de_carga!$A:$D,4,0),",",VLOOKUP(BASE!N71,[1]control_de_carga!$A:$B,2,0)),_xlfn.CONCAT(VLOOKUP(BASE!P71,[1]control_de_carga!$A:$D,4,0),",",VLOOKUP(BASE!P71,[1]control_de_carga!$A:$B,2,0))),"")</f>
        <v/>
      </c>
      <c r="F283" s="10" t="str">
        <f>IF(BASE!N71&lt;&gt;"",_xlfn.IFNA(VLOOKUP(BASE!N71,[1]control_de_carga!$C:$L,10,0),VLOOKUP(BASE!P71,[1]control_de_carga!$C:$L,10,0)),"")</f>
        <v/>
      </c>
      <c r="G283" s="10"/>
      <c r="H283" s="10"/>
      <c r="I283" s="10"/>
      <c r="J283" s="10"/>
      <c r="K283" s="10"/>
      <c r="L283" s="10"/>
      <c r="M283" s="10"/>
      <c r="N283" s="10" t="str">
        <f>IF(BASE!N71&lt;&gt;"",_xlfn.IFNA(VLOOKUP(BASE!N71,[1]control_de_carga!$A:$B,2,0),VLOOKUP(BASE!P71,[1]control_de_carga!$A:$B,2,0)),"")</f>
        <v/>
      </c>
      <c r="O283" s="10"/>
      <c r="P283" s="10"/>
      <c r="Q283" s="10"/>
      <c r="R283" s="10"/>
      <c r="S283" s="10"/>
      <c r="T283" s="10"/>
    </row>
    <row r="284" spans="1:20" x14ac:dyDescent="0.25">
      <c r="A284" s="10" t="str">
        <f>IF(E284&lt;&gt;"",BASE!$N$4,"")</f>
        <v/>
      </c>
      <c r="B284" s="10" t="str">
        <f>IFERROR(IF(E284&lt;&gt;"",BASE!$N$5,""),"")</f>
        <v/>
      </c>
      <c r="C284" s="10" t="str">
        <f t="shared" si="26"/>
        <v/>
      </c>
      <c r="D284" s="10" t="str">
        <f t="shared" si="27"/>
        <v/>
      </c>
      <c r="E284" s="10" t="str">
        <f>IF(BASE!N72&lt;&gt;"",_xlfn.IFNA(_xlfn.CONCAT(VLOOKUP(BASE!N72,[1]control_de_carga!$A:$D,4,0),",",VLOOKUP(BASE!N72,[1]control_de_carga!$A:$B,2,0)),_xlfn.CONCAT(VLOOKUP(BASE!P72,[1]control_de_carga!$A:$D,4,0),",",VLOOKUP(BASE!P72,[1]control_de_carga!$A:$B,2,0))),"")</f>
        <v/>
      </c>
      <c r="F284" s="10" t="str">
        <f>IF(BASE!N72&lt;&gt;"",_xlfn.IFNA(VLOOKUP(BASE!N72,[1]control_de_carga!$C:$L,10,0),VLOOKUP(BASE!P72,[1]control_de_carga!$C:$L,10,0)),"")</f>
        <v/>
      </c>
      <c r="G284" s="10"/>
      <c r="H284" s="10"/>
      <c r="I284" s="10"/>
      <c r="J284" s="10"/>
      <c r="K284" s="10"/>
      <c r="L284" s="10"/>
      <c r="M284" s="10"/>
      <c r="N284" s="10" t="str">
        <f>IF(BASE!N72&lt;&gt;"",_xlfn.IFNA(VLOOKUP(BASE!N72,[1]control_de_carga!$A:$B,2,0),VLOOKUP(BASE!P72,[1]control_de_carga!$A:$B,2,0)),"")</f>
        <v/>
      </c>
      <c r="O284" s="10"/>
      <c r="P284" s="10"/>
      <c r="Q284" s="10"/>
      <c r="R284" s="10"/>
      <c r="S284" s="10"/>
      <c r="T284" s="10"/>
    </row>
    <row r="285" spans="1:20" x14ac:dyDescent="0.25">
      <c r="A285" s="10" t="str">
        <f>IF(E285&lt;&gt;"",BASE!$N$4,"")</f>
        <v/>
      </c>
      <c r="B285" s="10" t="str">
        <f>IFERROR(IF(E285&lt;&gt;"",BASE!$N$5,""),"")</f>
        <v/>
      </c>
      <c r="C285" s="10" t="str">
        <f t="shared" si="26"/>
        <v/>
      </c>
      <c r="D285" s="10" t="str">
        <f t="shared" si="27"/>
        <v/>
      </c>
      <c r="E285" s="10" t="str">
        <f>IF(BASE!N73&lt;&gt;"",_xlfn.IFNA(_xlfn.CONCAT(VLOOKUP(BASE!N73,[1]control_de_carga!$A:$D,4,0),",",VLOOKUP(BASE!N73,[1]control_de_carga!$A:$B,2,0)),_xlfn.CONCAT(VLOOKUP(BASE!P73,[1]control_de_carga!$A:$D,4,0),",",VLOOKUP(BASE!P73,[1]control_de_carga!$A:$B,2,0))),"")</f>
        <v/>
      </c>
      <c r="F285" s="10" t="str">
        <f>IF(BASE!N73&lt;&gt;"",_xlfn.IFNA(VLOOKUP(BASE!N73,[1]control_de_carga!$C:$L,10,0),VLOOKUP(BASE!P73,[1]control_de_carga!$C:$L,10,0)),"")</f>
        <v/>
      </c>
      <c r="G285" s="10"/>
      <c r="H285" s="10"/>
      <c r="I285" s="10"/>
      <c r="J285" s="10"/>
      <c r="K285" s="10"/>
      <c r="L285" s="10"/>
      <c r="M285" s="10"/>
      <c r="N285" s="10" t="str">
        <f>IF(BASE!N73&lt;&gt;"",_xlfn.IFNA(VLOOKUP(BASE!N73,[1]control_de_carga!$A:$B,2,0),VLOOKUP(BASE!P73,[1]control_de_carga!$A:$B,2,0)),"")</f>
        <v/>
      </c>
      <c r="O285" s="10"/>
      <c r="P285" s="10"/>
      <c r="Q285" s="10"/>
      <c r="R285" s="10"/>
      <c r="S285" s="10"/>
      <c r="T285" s="10"/>
    </row>
    <row r="286" spans="1:20" x14ac:dyDescent="0.25">
      <c r="A286" s="10" t="str">
        <f>IF(E286&lt;&gt;"",BASE!$N$4,"")</f>
        <v/>
      </c>
      <c r="B286" s="10" t="str">
        <f>IFERROR(IF(E286&lt;&gt;"",BASE!$N$5,""),"")</f>
        <v/>
      </c>
      <c r="C286" s="10" t="str">
        <f t="shared" si="26"/>
        <v/>
      </c>
      <c r="D286" s="10" t="str">
        <f t="shared" si="27"/>
        <v/>
      </c>
      <c r="E286" s="10" t="str">
        <f>IF(BASE!N74&lt;&gt;"",_xlfn.IFNA(_xlfn.CONCAT(VLOOKUP(BASE!N74,[1]control_de_carga!$A:$D,4,0),",",VLOOKUP(BASE!N74,[1]control_de_carga!$A:$B,2,0)),_xlfn.CONCAT(VLOOKUP(BASE!P74,[1]control_de_carga!$A:$D,4,0),",",VLOOKUP(BASE!P74,[1]control_de_carga!$A:$B,2,0))),"")</f>
        <v/>
      </c>
      <c r="F286" s="10" t="str">
        <f>IF(BASE!N74&lt;&gt;"",_xlfn.IFNA(VLOOKUP(BASE!N74,[1]control_de_carga!$C:$L,10,0),VLOOKUP(BASE!P74,[1]control_de_carga!$C:$L,10,0)),"")</f>
        <v/>
      </c>
      <c r="G286" s="10"/>
      <c r="H286" s="10"/>
      <c r="I286" s="10"/>
      <c r="J286" s="10"/>
      <c r="K286" s="10"/>
      <c r="L286" s="10"/>
      <c r="M286" s="10"/>
      <c r="N286" s="10" t="str">
        <f>IF(BASE!N74&lt;&gt;"",_xlfn.IFNA(VLOOKUP(BASE!N74,[1]control_de_carga!$A:$B,2,0),VLOOKUP(BASE!P74,[1]control_de_carga!$A:$B,2,0)),"")</f>
        <v/>
      </c>
      <c r="O286" s="10"/>
      <c r="P286" s="10"/>
      <c r="Q286" s="10"/>
      <c r="R286" s="10"/>
      <c r="S286" s="10"/>
      <c r="T286" s="10"/>
    </row>
    <row r="287" spans="1:20" x14ac:dyDescent="0.25">
      <c r="A287" s="10" t="str">
        <f>IF(E287&lt;&gt;"",BASE!$N$4,"")</f>
        <v/>
      </c>
      <c r="B287" s="10" t="str">
        <f>IFERROR(IF(E287&lt;&gt;"",BASE!$N$5,""),"")</f>
        <v/>
      </c>
      <c r="C287" s="10" t="str">
        <f t="shared" si="26"/>
        <v/>
      </c>
      <c r="D287" s="10" t="str">
        <f t="shared" si="27"/>
        <v/>
      </c>
      <c r="E287" s="10" t="str">
        <f>IF(BASE!N75&lt;&gt;"",_xlfn.IFNA(_xlfn.CONCAT(VLOOKUP(BASE!N75,[1]control_de_carga!$A:$D,4,0),",",VLOOKUP(BASE!N75,[1]control_de_carga!$A:$B,2,0)),_xlfn.CONCAT(VLOOKUP(BASE!P75,[1]control_de_carga!$A:$D,4,0),",",VLOOKUP(BASE!P75,[1]control_de_carga!$A:$B,2,0))),"")</f>
        <v/>
      </c>
      <c r="F287" s="10" t="str">
        <f>IF(BASE!N75&lt;&gt;"",_xlfn.IFNA(VLOOKUP(BASE!N75,[1]control_de_carga!$C:$L,10,0),VLOOKUP(BASE!P75,[1]control_de_carga!$C:$L,10,0)),"")</f>
        <v/>
      </c>
      <c r="G287" s="10"/>
      <c r="H287" s="10"/>
      <c r="I287" s="10"/>
      <c r="J287" s="10"/>
      <c r="K287" s="10"/>
      <c r="L287" s="10"/>
      <c r="M287" s="10"/>
      <c r="N287" s="10" t="str">
        <f>IF(BASE!N75&lt;&gt;"",_xlfn.IFNA(VLOOKUP(BASE!N75,[1]control_de_carga!$A:$B,2,0),VLOOKUP(BASE!P75,[1]control_de_carga!$A:$B,2,0)),"")</f>
        <v/>
      </c>
      <c r="O287" s="10"/>
      <c r="P287" s="10"/>
      <c r="Q287" s="10"/>
      <c r="R287" s="10"/>
      <c r="S287" s="10"/>
      <c r="T287" s="10"/>
    </row>
    <row r="288" spans="1:20" x14ac:dyDescent="0.25">
      <c r="A288" s="10" t="str">
        <f>IF(E288&lt;&gt;"",BASE!$N$4,"")</f>
        <v/>
      </c>
      <c r="B288" s="10" t="str">
        <f>IFERROR(IF(E288&lt;&gt;"",BASE!$N$5,""),"")</f>
        <v/>
      </c>
      <c r="C288" s="10" t="str">
        <f t="shared" si="26"/>
        <v/>
      </c>
      <c r="D288" s="10" t="str">
        <f t="shared" si="27"/>
        <v/>
      </c>
      <c r="E288" s="10" t="str">
        <f>IF(BASE!N76&lt;&gt;"",_xlfn.IFNA(_xlfn.CONCAT(VLOOKUP(BASE!N76,[1]control_de_carga!$A:$D,4,0),",",VLOOKUP(BASE!N76,[1]control_de_carga!$A:$B,2,0)),_xlfn.CONCAT(VLOOKUP(BASE!P76,[1]control_de_carga!$A:$D,4,0),",",VLOOKUP(BASE!P76,[1]control_de_carga!$A:$B,2,0))),"")</f>
        <v/>
      </c>
      <c r="F288" s="10" t="str">
        <f>IF(BASE!N76&lt;&gt;"",_xlfn.IFNA(VLOOKUP(BASE!N76,[1]control_de_carga!$C:$L,10,0),VLOOKUP(BASE!P76,[1]control_de_carga!$C:$L,10,0)),"")</f>
        <v/>
      </c>
      <c r="G288" s="10"/>
      <c r="H288" s="10"/>
      <c r="I288" s="10"/>
      <c r="J288" s="10"/>
      <c r="K288" s="10"/>
      <c r="L288" s="10"/>
      <c r="M288" s="10"/>
      <c r="N288" s="10" t="str">
        <f>IF(BASE!N76&lt;&gt;"",_xlfn.IFNA(VLOOKUP(BASE!N76,[1]control_de_carga!$A:$B,2,0),VLOOKUP(BASE!P76,[1]control_de_carga!$A:$B,2,0)),"")</f>
        <v/>
      </c>
      <c r="O288" s="10"/>
      <c r="P288" s="10"/>
      <c r="Q288" s="10"/>
      <c r="R288" s="10"/>
      <c r="S288" s="10"/>
      <c r="T288" s="10"/>
    </row>
    <row r="289" spans="1:20" x14ac:dyDescent="0.25">
      <c r="A289" s="10" t="str">
        <f>IF(E289&lt;&gt;"",BASE!$N$4,"")</f>
        <v/>
      </c>
      <c r="B289" s="10" t="str">
        <f>IFERROR(IF(E289&lt;&gt;"",BASE!$N$5,""),"")</f>
        <v/>
      </c>
      <c r="C289" s="10" t="str">
        <f t="shared" si="21"/>
        <v/>
      </c>
      <c r="D289" s="10" t="str">
        <f t="shared" si="20"/>
        <v/>
      </c>
      <c r="E289" s="10" t="str">
        <f>IF(BASE!$M$78&lt;&gt;"","Fin","")</f>
        <v/>
      </c>
      <c r="F289" s="10" t="str">
        <f>IF(BASE!$M$78&lt;&gt;"","FLEXNET","")</f>
        <v/>
      </c>
      <c r="G289" s="10"/>
      <c r="H289" s="10"/>
      <c r="I289" s="10"/>
      <c r="J289" s="10"/>
      <c r="K289" s="10"/>
      <c r="L289" s="10"/>
      <c r="M289" s="10"/>
      <c r="N289" s="10"/>
      <c r="O289" s="10"/>
      <c r="P289" s="10"/>
      <c r="Q289" s="10"/>
      <c r="R289" s="10"/>
      <c r="S289" s="10"/>
      <c r="T289" s="10"/>
    </row>
    <row r="290" spans="1:20" x14ac:dyDescent="0.25">
      <c r="A290" s="11" t="str">
        <f>IF(E290&lt;&gt;"",BASE!$R$4,"")</f>
        <v/>
      </c>
      <c r="B290" s="11" t="str">
        <f>IFERROR(IF(E290&lt;&gt;"",BASE!$R$5,""),"")</f>
        <v/>
      </c>
      <c r="C290" s="11" t="str">
        <f>IF(D290&lt;&gt;"","1","")</f>
        <v/>
      </c>
      <c r="D290" s="11" t="str">
        <f t="shared" si="20"/>
        <v/>
      </c>
      <c r="E290" s="11" t="str">
        <f>IF(BASE!$Q$78&lt;&gt;"","Inicio","")</f>
        <v/>
      </c>
      <c r="F290" s="11" t="str">
        <f>IF(BASE!$Q$78&lt;&gt;"","FLEXNET","")</f>
        <v/>
      </c>
      <c r="G290" s="11"/>
      <c r="H290" s="11"/>
      <c r="I290" s="11"/>
      <c r="J290" s="11"/>
      <c r="K290" s="11"/>
      <c r="L290" s="11"/>
      <c r="M290" s="11"/>
      <c r="N290" s="11"/>
      <c r="O290" s="11"/>
      <c r="P290" s="11"/>
      <c r="Q290" s="11"/>
      <c r="R290" s="11"/>
      <c r="S290" s="11"/>
      <c r="T290" s="11"/>
    </row>
    <row r="291" spans="1:20" x14ac:dyDescent="0.25">
      <c r="A291" s="11" t="str">
        <f>IF(E291&lt;&gt;"",BASE!$R$4,"")</f>
        <v/>
      </c>
      <c r="B291" s="11" t="str">
        <f>IFERROR(IF(E291&lt;&gt;"",BASE!$R$5,""),"")</f>
        <v/>
      </c>
      <c r="C291" s="11" t="str">
        <f t="shared" ref="C291:C361" si="28">IF(D291&lt;&gt;"","1","")</f>
        <v/>
      </c>
      <c r="D291" s="11" t="str">
        <f t="shared" si="20"/>
        <v/>
      </c>
      <c r="E291" s="11" t="str">
        <f>IF(BASE!$R7&lt;&gt;"",_xlfn.IFNA(_xlfn.CONCAT(VLOOKUP(BASE!$R7,[1]control_de_carga!$A:$D,4,0),",",VLOOKUP(BASE!$R7,[1]control_de_carga!$A:$B,2,0)),_xlfn.CONCAT(VLOOKUP(BASE!T7,[1]control_de_carga!$A:$D,4,0),",",VLOOKUP(BASE!$T7,[1]control_de_carga!$A:$B,2,0))),"")</f>
        <v/>
      </c>
      <c r="F291" s="11" t="str">
        <f>IF(BASE!$R7&lt;&gt;"",_xlfn.IFNA(VLOOKUP(BASE!$R7,[1]control_de_carga!$C:$L,10,0),VLOOKUP(BASE!T7,[1]control_de_carga!$C:$L,10,0)),"")</f>
        <v/>
      </c>
      <c r="G291" s="11"/>
      <c r="H291" s="11"/>
      <c r="I291" s="11"/>
      <c r="J291" s="11"/>
      <c r="K291" s="11"/>
      <c r="L291" s="11"/>
      <c r="M291" s="11"/>
      <c r="N291" s="11" t="str">
        <f>IF(BASE!R7&lt;&gt;"",_xlfn.IFNA(VLOOKUP(BASE!R7,[1]control_de_carga!$A:$B,2,0),VLOOKUP(BASE!T7,[1]control_de_carga!$A:$B,2,0)),"")</f>
        <v/>
      </c>
      <c r="O291" s="11"/>
      <c r="P291" s="11"/>
      <c r="Q291" s="11"/>
      <c r="R291" s="11"/>
      <c r="S291" s="11"/>
      <c r="T291" s="11"/>
    </row>
    <row r="292" spans="1:20" x14ac:dyDescent="0.25">
      <c r="A292" s="11" t="str">
        <f>IF(E292&lt;&gt;"",BASE!$R$4,"")</f>
        <v/>
      </c>
      <c r="B292" s="11" t="str">
        <f>IFERROR(IF(E292&lt;&gt;"",BASE!$R$5,""),"")</f>
        <v/>
      </c>
      <c r="C292" s="11" t="str">
        <f t="shared" si="28"/>
        <v/>
      </c>
      <c r="D292" s="11" t="str">
        <f t="shared" si="20"/>
        <v/>
      </c>
      <c r="E292" s="11" t="str">
        <f>IF(BASE!$R8&lt;&gt;"",_xlfn.IFNA(_xlfn.CONCAT(VLOOKUP(BASE!$R8,[1]control_de_carga!$A:$D,4,0),",",VLOOKUP(BASE!$R8,[1]control_de_carga!$A:$B,2,0)),_xlfn.CONCAT(VLOOKUP(BASE!T8,[1]control_de_carga!$A:$D,4,0),",",VLOOKUP(BASE!$T8,[1]control_de_carga!$A:$B,2,0))),"")</f>
        <v/>
      </c>
      <c r="F292" s="11" t="str">
        <f>IF(BASE!$R8&lt;&gt;"",_xlfn.IFNA(VLOOKUP(BASE!$R8,[1]control_de_carga!$C:$L,10,0),VLOOKUP(BASE!T8,[1]control_de_carga!$C:$L,10,0)),"")</f>
        <v/>
      </c>
      <c r="G292" s="11"/>
      <c r="H292" s="11"/>
      <c r="I292" s="11"/>
      <c r="J292" s="11"/>
      <c r="K292" s="11"/>
      <c r="L292" s="11"/>
      <c r="M292" s="11"/>
      <c r="N292" s="11" t="str">
        <f>IF(BASE!R8&lt;&gt;"",_xlfn.IFNA(VLOOKUP(BASE!R8,[1]control_de_carga!$A:$B,2,0),VLOOKUP(BASE!T8,[1]control_de_carga!$A:$B,2,0)),"")</f>
        <v/>
      </c>
      <c r="O292" s="11"/>
      <c r="P292" s="11"/>
      <c r="Q292" s="11"/>
      <c r="R292" s="11"/>
      <c r="S292" s="11"/>
      <c r="T292" s="11"/>
    </row>
    <row r="293" spans="1:20" x14ac:dyDescent="0.25">
      <c r="A293" s="11" t="str">
        <f>IF(E293&lt;&gt;"",BASE!$R$4,"")</f>
        <v/>
      </c>
      <c r="B293" s="11" t="str">
        <f>IFERROR(IF(E293&lt;&gt;"",BASE!$R$5,""),"")</f>
        <v/>
      </c>
      <c r="C293" s="11" t="str">
        <f t="shared" si="28"/>
        <v/>
      </c>
      <c r="D293" s="11" t="str">
        <f t="shared" si="20"/>
        <v/>
      </c>
      <c r="E293" s="11" t="str">
        <f>IF(BASE!$R9&lt;&gt;"",_xlfn.IFNA(_xlfn.CONCAT(VLOOKUP(BASE!$R9,[1]control_de_carga!$A:$D,4,0),",",VLOOKUP(BASE!$R9,[1]control_de_carga!$A:$B,2,0)),_xlfn.CONCAT(VLOOKUP(BASE!T9,[1]control_de_carga!$A:$D,4,0),",",VLOOKUP(BASE!$T9,[1]control_de_carga!$A:$B,2,0))),"")</f>
        <v/>
      </c>
      <c r="F293" s="11" t="str">
        <f>IF(BASE!$R9&lt;&gt;"",_xlfn.IFNA(VLOOKUP(BASE!$R9,[1]control_de_carga!$C:$L,10,0),VLOOKUP(BASE!T9,[1]control_de_carga!$C:$L,10,0)),"")</f>
        <v/>
      </c>
      <c r="G293" s="11"/>
      <c r="H293" s="11"/>
      <c r="I293" s="11"/>
      <c r="J293" s="11"/>
      <c r="K293" s="11"/>
      <c r="L293" s="11"/>
      <c r="M293" s="11"/>
      <c r="N293" s="11" t="str">
        <f>IF(BASE!R9&lt;&gt;"",_xlfn.IFNA(VLOOKUP(BASE!R9,[1]control_de_carga!$A:$B,2,0),VLOOKUP(BASE!T9,[1]control_de_carga!$A:$B,2,0)),"")</f>
        <v/>
      </c>
      <c r="O293" s="11"/>
      <c r="P293" s="11"/>
      <c r="Q293" s="11"/>
      <c r="R293" s="11"/>
      <c r="S293" s="11"/>
      <c r="T293" s="11"/>
    </row>
    <row r="294" spans="1:20" x14ac:dyDescent="0.25">
      <c r="A294" s="11" t="str">
        <f>IF(E294&lt;&gt;"",BASE!$R$4,"")</f>
        <v/>
      </c>
      <c r="B294" s="11" t="str">
        <f>IFERROR(IF(E294&lt;&gt;"",BASE!$R$5,""),"")</f>
        <v/>
      </c>
      <c r="C294" s="11" t="str">
        <f t="shared" si="28"/>
        <v/>
      </c>
      <c r="D294" s="11" t="str">
        <f t="shared" si="20"/>
        <v/>
      </c>
      <c r="E294" s="11" t="str">
        <f>IF(BASE!$R10&lt;&gt;"",_xlfn.IFNA(_xlfn.CONCAT(VLOOKUP(BASE!$R10,[1]control_de_carga!$A:$D,4,0),",",VLOOKUP(BASE!$R10,[1]control_de_carga!$A:$B,2,0)),_xlfn.CONCAT(VLOOKUP(BASE!T10,[1]control_de_carga!$A:$D,4,0),",",VLOOKUP(BASE!$T10,[1]control_de_carga!$A:$B,2,0))),"")</f>
        <v/>
      </c>
      <c r="F294" s="11" t="str">
        <f>IF(BASE!$R10&lt;&gt;"",_xlfn.IFNA(VLOOKUP(BASE!$R10,[1]control_de_carga!$C:$L,10,0),VLOOKUP(BASE!T10,[1]control_de_carga!$C:$L,10,0)),"")</f>
        <v/>
      </c>
      <c r="G294" s="11"/>
      <c r="H294" s="11"/>
      <c r="I294" s="11"/>
      <c r="J294" s="11"/>
      <c r="K294" s="11"/>
      <c r="L294" s="11"/>
      <c r="M294" s="11"/>
      <c r="N294" s="11" t="str">
        <f>IF(BASE!R10&lt;&gt;"",_xlfn.IFNA(VLOOKUP(BASE!R10,[1]control_de_carga!$A:$B,2,0),VLOOKUP(BASE!T10,[1]control_de_carga!$A:$B,2,0)),"")</f>
        <v/>
      </c>
      <c r="O294" s="11"/>
      <c r="P294" s="11"/>
      <c r="Q294" s="11"/>
      <c r="R294" s="11"/>
      <c r="S294" s="11"/>
      <c r="T294" s="11"/>
    </row>
    <row r="295" spans="1:20" x14ac:dyDescent="0.25">
      <c r="A295" s="11" t="str">
        <f>IF(E295&lt;&gt;"",BASE!$R$4,"")</f>
        <v/>
      </c>
      <c r="B295" s="11" t="str">
        <f>IFERROR(IF(E295&lt;&gt;"",BASE!$R$5,""),"")</f>
        <v/>
      </c>
      <c r="C295" s="11" t="str">
        <f t="shared" si="28"/>
        <v/>
      </c>
      <c r="D295" s="11" t="str">
        <f t="shared" si="20"/>
        <v/>
      </c>
      <c r="E295" s="11" t="str">
        <f>IF(BASE!$R11&lt;&gt;"",_xlfn.IFNA(_xlfn.CONCAT(VLOOKUP(BASE!$R11,[1]control_de_carga!$A:$D,4,0),",",VLOOKUP(BASE!$R11,[1]control_de_carga!$A:$B,2,0)),_xlfn.CONCAT(VLOOKUP(BASE!T11,[1]control_de_carga!$A:$D,4,0),",",VLOOKUP(BASE!$T11,[1]control_de_carga!$A:$B,2,0))),"")</f>
        <v/>
      </c>
      <c r="F295" s="11" t="str">
        <f>IF(BASE!$R11&lt;&gt;"",_xlfn.IFNA(VLOOKUP(BASE!$R11,[1]control_de_carga!$C:$L,10,0),VLOOKUP(BASE!T11,[1]control_de_carga!$C:$L,10,0)),"")</f>
        <v/>
      </c>
      <c r="G295" s="11"/>
      <c r="H295" s="11"/>
      <c r="I295" s="11"/>
      <c r="J295" s="11"/>
      <c r="K295" s="11"/>
      <c r="L295" s="11"/>
      <c r="M295" s="11"/>
      <c r="N295" s="11" t="str">
        <f>IF(BASE!R11&lt;&gt;"",_xlfn.IFNA(VLOOKUP(BASE!R11,[1]control_de_carga!$A:$B,2,0),VLOOKUP(BASE!T11,[1]control_de_carga!$A:$B,2,0)),"")</f>
        <v/>
      </c>
      <c r="O295" s="11"/>
      <c r="P295" s="11"/>
      <c r="Q295" s="11"/>
      <c r="R295" s="11"/>
      <c r="S295" s="11"/>
      <c r="T295" s="11"/>
    </row>
    <row r="296" spans="1:20" x14ac:dyDescent="0.25">
      <c r="A296" s="11" t="str">
        <f>IF(E296&lt;&gt;"",BASE!$R$4,"")</f>
        <v/>
      </c>
      <c r="B296" s="11" t="str">
        <f>IFERROR(IF(E296&lt;&gt;"",BASE!$R$5,""),"")</f>
        <v/>
      </c>
      <c r="C296" s="11" t="str">
        <f t="shared" si="28"/>
        <v/>
      </c>
      <c r="D296" s="11" t="str">
        <f t="shared" si="20"/>
        <v/>
      </c>
      <c r="E296" s="11" t="str">
        <f>IF(BASE!$R12&lt;&gt;"",_xlfn.IFNA(_xlfn.CONCAT(VLOOKUP(BASE!$R12,[1]control_de_carga!$A:$D,4,0),",",VLOOKUP(BASE!$R12,[1]control_de_carga!$A:$B,2,0)),_xlfn.CONCAT(VLOOKUP(BASE!T12,[1]control_de_carga!$A:$D,4,0),",",VLOOKUP(BASE!$T12,[1]control_de_carga!$A:$B,2,0))),"")</f>
        <v/>
      </c>
      <c r="F296" s="11" t="str">
        <f>IF(BASE!$R12&lt;&gt;"",_xlfn.IFNA(VLOOKUP(BASE!$R12,[1]control_de_carga!$C:$L,10,0),VLOOKUP(BASE!T12,[1]control_de_carga!$C:$L,10,0)),"")</f>
        <v/>
      </c>
      <c r="G296" s="11"/>
      <c r="H296" s="11"/>
      <c r="I296" s="11"/>
      <c r="J296" s="11"/>
      <c r="K296" s="11"/>
      <c r="L296" s="11"/>
      <c r="M296" s="11"/>
      <c r="N296" s="11" t="str">
        <f>IF(BASE!R12&lt;&gt;"",_xlfn.IFNA(VLOOKUP(BASE!R12,[1]control_de_carga!$A:$B,2,0),VLOOKUP(BASE!T12,[1]control_de_carga!$A:$B,2,0)),"")</f>
        <v/>
      </c>
      <c r="O296" s="11"/>
      <c r="P296" s="11"/>
      <c r="Q296" s="11"/>
      <c r="R296" s="11"/>
      <c r="S296" s="11"/>
      <c r="T296" s="11"/>
    </row>
    <row r="297" spans="1:20" x14ac:dyDescent="0.25">
      <c r="A297" s="11" t="str">
        <f>IF(E297&lt;&gt;"",BASE!$R$4,"")</f>
        <v/>
      </c>
      <c r="B297" s="11" t="str">
        <f>IFERROR(IF(E297&lt;&gt;"",BASE!$R$5,""),"")</f>
        <v/>
      </c>
      <c r="C297" s="11" t="str">
        <f t="shared" si="28"/>
        <v/>
      </c>
      <c r="D297" s="11" t="str">
        <f t="shared" si="20"/>
        <v/>
      </c>
      <c r="E297" s="11" t="str">
        <f>IF(BASE!$R13&lt;&gt;"",_xlfn.IFNA(_xlfn.CONCAT(VLOOKUP(BASE!$R13,[1]control_de_carga!$A:$D,4,0),",",VLOOKUP(BASE!$R13,[1]control_de_carga!$A:$B,2,0)),_xlfn.CONCAT(VLOOKUP(BASE!T13,[1]control_de_carga!$A:$D,4,0),",",VLOOKUP(BASE!$T13,[1]control_de_carga!$A:$B,2,0))),"")</f>
        <v/>
      </c>
      <c r="F297" s="11" t="str">
        <f>IF(BASE!$R13&lt;&gt;"",_xlfn.IFNA(VLOOKUP(BASE!$R13,[1]control_de_carga!$C:$L,10,0),VLOOKUP(BASE!T13,[1]control_de_carga!$C:$L,10,0)),"")</f>
        <v/>
      </c>
      <c r="G297" s="11"/>
      <c r="H297" s="11"/>
      <c r="I297" s="11"/>
      <c r="J297" s="11"/>
      <c r="K297" s="11"/>
      <c r="L297" s="11"/>
      <c r="M297" s="11"/>
      <c r="N297" s="11" t="str">
        <f>IF(BASE!R13&lt;&gt;"",_xlfn.IFNA(VLOOKUP(BASE!R13,[1]control_de_carga!$A:$B,2,0),VLOOKUP(BASE!T13,[1]control_de_carga!$A:$B,2,0)),"")</f>
        <v/>
      </c>
      <c r="O297" s="11"/>
      <c r="P297" s="11"/>
      <c r="Q297" s="11"/>
      <c r="R297" s="11"/>
      <c r="S297" s="11"/>
      <c r="T297" s="11"/>
    </row>
    <row r="298" spans="1:20" x14ac:dyDescent="0.25">
      <c r="A298" s="11" t="str">
        <f>IF(E298&lt;&gt;"",BASE!$R$4,"")</f>
        <v/>
      </c>
      <c r="B298" s="11" t="str">
        <f>IFERROR(IF(E298&lt;&gt;"",BASE!$R$5,""),"")</f>
        <v/>
      </c>
      <c r="C298" s="11" t="str">
        <f t="shared" si="28"/>
        <v/>
      </c>
      <c r="D298" s="11" t="str">
        <f t="shared" si="20"/>
        <v/>
      </c>
      <c r="E298" s="11" t="str">
        <f>IF(BASE!$R14&lt;&gt;"",_xlfn.IFNA(_xlfn.CONCAT(VLOOKUP(BASE!$R14,[1]control_de_carga!$A:$D,4,0),",",VLOOKUP(BASE!$R14,[1]control_de_carga!$A:$B,2,0)),_xlfn.CONCAT(VLOOKUP(BASE!T14,[1]control_de_carga!$A:$D,4,0),",",VLOOKUP(BASE!$T14,[1]control_de_carga!$A:$B,2,0))),"")</f>
        <v/>
      </c>
      <c r="F298" s="11" t="str">
        <f>IF(BASE!$R14&lt;&gt;"",_xlfn.IFNA(VLOOKUP(BASE!$R14,[1]control_de_carga!$C:$L,10,0),VLOOKUP(BASE!T14,[1]control_de_carga!$C:$L,10,0)),"")</f>
        <v/>
      </c>
      <c r="G298" s="11"/>
      <c r="H298" s="11"/>
      <c r="I298" s="11"/>
      <c r="J298" s="11"/>
      <c r="K298" s="11"/>
      <c r="L298" s="11"/>
      <c r="M298" s="11"/>
      <c r="N298" s="11" t="str">
        <f>IF(BASE!R14&lt;&gt;"",_xlfn.IFNA(VLOOKUP(BASE!R14,[1]control_de_carga!$A:$B,2,0),VLOOKUP(BASE!T14,[1]control_de_carga!$A:$B,2,0)),"")</f>
        <v/>
      </c>
      <c r="O298" s="11"/>
      <c r="P298" s="11"/>
      <c r="Q298" s="11"/>
      <c r="R298" s="11"/>
      <c r="S298" s="11"/>
      <c r="T298" s="11"/>
    </row>
    <row r="299" spans="1:20" x14ac:dyDescent="0.25">
      <c r="A299" s="11" t="str">
        <f>IF(E299&lt;&gt;"",BASE!$R$4,"")</f>
        <v/>
      </c>
      <c r="B299" s="11" t="str">
        <f>IFERROR(IF(E299&lt;&gt;"",BASE!$R$5,""),"")</f>
        <v/>
      </c>
      <c r="C299" s="11" t="str">
        <f t="shared" si="28"/>
        <v/>
      </c>
      <c r="D299" s="11" t="str">
        <f t="shared" si="20"/>
        <v/>
      </c>
      <c r="E299" s="11" t="str">
        <f>IF(BASE!$R15&lt;&gt;"",_xlfn.IFNA(_xlfn.CONCAT(VLOOKUP(BASE!$R15,[1]control_de_carga!$A:$D,4,0),",",VLOOKUP(BASE!$R15,[1]control_de_carga!$A:$B,2,0)),_xlfn.CONCAT(VLOOKUP(BASE!T15,[1]control_de_carga!$A:$D,4,0),",",VLOOKUP(BASE!$T15,[1]control_de_carga!$A:$B,2,0))),"")</f>
        <v/>
      </c>
      <c r="F299" s="11" t="str">
        <f>IF(BASE!$R15&lt;&gt;"",_xlfn.IFNA(VLOOKUP(BASE!$R15,[1]control_de_carga!$C:$L,10,0),VLOOKUP(BASE!T15,[1]control_de_carga!$C:$L,10,0)),"")</f>
        <v/>
      </c>
      <c r="G299" s="11"/>
      <c r="H299" s="11"/>
      <c r="I299" s="11"/>
      <c r="J299" s="11"/>
      <c r="K299" s="11"/>
      <c r="L299" s="11"/>
      <c r="M299" s="11"/>
      <c r="N299" s="11" t="str">
        <f>IF(BASE!R15&lt;&gt;"",_xlfn.IFNA(VLOOKUP(BASE!R15,[1]control_de_carga!$A:$B,2,0),VLOOKUP(BASE!T15,[1]control_de_carga!$A:$B,2,0)),"")</f>
        <v/>
      </c>
      <c r="O299" s="11"/>
      <c r="P299" s="11"/>
      <c r="Q299" s="11"/>
      <c r="R299" s="11"/>
      <c r="S299" s="11"/>
      <c r="T299" s="11"/>
    </row>
    <row r="300" spans="1:20" x14ac:dyDescent="0.25">
      <c r="A300" s="11" t="str">
        <f>IF(E300&lt;&gt;"",BASE!$R$4,"")</f>
        <v/>
      </c>
      <c r="B300" s="11" t="str">
        <f>IFERROR(IF(E300&lt;&gt;"",BASE!$R$5,""),"")</f>
        <v/>
      </c>
      <c r="C300" s="11" t="str">
        <f t="shared" si="28"/>
        <v/>
      </c>
      <c r="D300" s="11" t="str">
        <f t="shared" si="20"/>
        <v/>
      </c>
      <c r="E300" s="11" t="str">
        <f>IF(BASE!$R16&lt;&gt;"",_xlfn.IFNA(_xlfn.CONCAT(VLOOKUP(BASE!$R16,[1]control_de_carga!$A:$D,4,0),",",VLOOKUP(BASE!$R16,[1]control_de_carga!$A:$B,2,0)),_xlfn.CONCAT(VLOOKUP(BASE!T16,[1]control_de_carga!$A:$D,4,0),",",VLOOKUP(BASE!$T16,[1]control_de_carga!$A:$B,2,0))),"")</f>
        <v/>
      </c>
      <c r="F300" s="11" t="str">
        <f>IF(BASE!$R16&lt;&gt;"",_xlfn.IFNA(VLOOKUP(BASE!$R16,[1]control_de_carga!$C:$L,10,0),VLOOKUP(BASE!T16,[1]control_de_carga!$C:$L,10,0)),"")</f>
        <v/>
      </c>
      <c r="G300" s="11"/>
      <c r="H300" s="11"/>
      <c r="I300" s="11"/>
      <c r="J300" s="11"/>
      <c r="K300" s="11"/>
      <c r="L300" s="11"/>
      <c r="M300" s="11"/>
      <c r="N300" s="11" t="str">
        <f>IF(BASE!R16&lt;&gt;"",_xlfn.IFNA(VLOOKUP(BASE!R16,[1]control_de_carga!$A:$B,2,0),VLOOKUP(BASE!T16,[1]control_de_carga!$A:$B,2,0)),"")</f>
        <v/>
      </c>
      <c r="O300" s="11"/>
      <c r="P300" s="11"/>
      <c r="Q300" s="11"/>
      <c r="R300" s="11"/>
      <c r="S300" s="11"/>
      <c r="T300" s="11"/>
    </row>
    <row r="301" spans="1:20" x14ac:dyDescent="0.25">
      <c r="A301" s="11" t="str">
        <f>IF(E301&lt;&gt;"",BASE!$R$4,"")</f>
        <v/>
      </c>
      <c r="B301" s="11" t="str">
        <f>IFERROR(IF(E301&lt;&gt;"",BASE!$R$5,""),"")</f>
        <v/>
      </c>
      <c r="C301" s="11" t="str">
        <f t="shared" si="28"/>
        <v/>
      </c>
      <c r="D301" s="11" t="str">
        <f t="shared" si="20"/>
        <v/>
      </c>
      <c r="E301" s="11" t="str">
        <f>IF(BASE!$R17&lt;&gt;"",_xlfn.IFNA(_xlfn.CONCAT(VLOOKUP(BASE!$R17,[1]control_de_carga!$A:$D,4,0),",",VLOOKUP(BASE!$R17,[1]control_de_carga!$A:$B,2,0)),_xlfn.CONCAT(VLOOKUP(BASE!T17,[1]control_de_carga!$A:$D,4,0),",",VLOOKUP(BASE!$T17,[1]control_de_carga!$A:$B,2,0))),"")</f>
        <v/>
      </c>
      <c r="F301" s="11" t="str">
        <f>IF(BASE!$R17&lt;&gt;"",_xlfn.IFNA(VLOOKUP(BASE!$R17,[1]control_de_carga!$C:$L,10,0),VLOOKUP(BASE!T17,[1]control_de_carga!$C:$L,10,0)),"")</f>
        <v/>
      </c>
      <c r="G301" s="11"/>
      <c r="H301" s="11"/>
      <c r="I301" s="11"/>
      <c r="J301" s="11"/>
      <c r="K301" s="11"/>
      <c r="L301" s="11"/>
      <c r="M301" s="11"/>
      <c r="N301" s="11" t="str">
        <f>IF(BASE!R17&lt;&gt;"",_xlfn.IFNA(VLOOKUP(BASE!R17,[1]control_de_carga!$A:$B,2,0),VLOOKUP(BASE!T17,[1]control_de_carga!$A:$B,2,0)),"")</f>
        <v/>
      </c>
      <c r="O301" s="11"/>
      <c r="P301" s="11"/>
      <c r="Q301" s="11"/>
      <c r="R301" s="11"/>
      <c r="S301" s="11"/>
      <c r="T301" s="11"/>
    </row>
    <row r="302" spans="1:20" x14ac:dyDescent="0.25">
      <c r="A302" s="11" t="str">
        <f>IF(E302&lt;&gt;"",BASE!$R$4,"")</f>
        <v/>
      </c>
      <c r="B302" s="11" t="str">
        <f>IFERROR(IF(E302&lt;&gt;"",BASE!$R$5,""),"")</f>
        <v/>
      </c>
      <c r="C302" s="11" t="str">
        <f t="shared" ref="C302:C352" si="29">IF(D302&lt;&gt;"","1","")</f>
        <v/>
      </c>
      <c r="D302" s="11" t="str">
        <f t="shared" ref="D302:D352" si="30">IF(E302&lt;&gt;"",IF(E302="Inicio","0",IF(E302="Fin","2","1")),"")</f>
        <v/>
      </c>
      <c r="E302" s="11" t="str">
        <f>IF(BASE!$R18&lt;&gt;"",_xlfn.IFNA(_xlfn.CONCAT(VLOOKUP(BASE!$R18,[1]control_de_carga!$A:$D,4,0),",",VLOOKUP(BASE!$R18,[1]control_de_carga!$A:$B,2,0)),_xlfn.CONCAT(VLOOKUP(BASE!T18,[1]control_de_carga!$A:$D,4,0),",",VLOOKUP(BASE!$T18,[1]control_de_carga!$A:$B,2,0))),"")</f>
        <v/>
      </c>
      <c r="F302" s="11" t="str">
        <f>IF(BASE!$R18&lt;&gt;"",_xlfn.IFNA(VLOOKUP(BASE!$R18,[1]control_de_carga!$C:$L,10,0),VLOOKUP(BASE!T18,[1]control_de_carga!$C:$L,10,0)),"")</f>
        <v/>
      </c>
      <c r="G302" s="11"/>
      <c r="H302" s="11"/>
      <c r="I302" s="11"/>
      <c r="J302" s="11"/>
      <c r="K302" s="11"/>
      <c r="L302" s="11"/>
      <c r="M302" s="11"/>
      <c r="N302" s="11" t="str">
        <f>IF(BASE!R18&lt;&gt;"",_xlfn.IFNA(VLOOKUP(BASE!R18,[1]control_de_carga!$A:$B,2,0),VLOOKUP(BASE!T18,[1]control_de_carga!$A:$B,2,0)),"")</f>
        <v/>
      </c>
      <c r="O302" s="11"/>
      <c r="P302" s="11"/>
      <c r="Q302" s="11"/>
      <c r="R302" s="11"/>
      <c r="S302" s="11"/>
      <c r="T302" s="11"/>
    </row>
    <row r="303" spans="1:20" x14ac:dyDescent="0.25">
      <c r="A303" s="11" t="str">
        <f>IF(E303&lt;&gt;"",BASE!$R$4,"")</f>
        <v/>
      </c>
      <c r="B303" s="11" t="str">
        <f>IFERROR(IF(E303&lt;&gt;"",BASE!$R$5,""),"")</f>
        <v/>
      </c>
      <c r="C303" s="11" t="str">
        <f t="shared" si="29"/>
        <v/>
      </c>
      <c r="D303" s="11" t="str">
        <f t="shared" si="30"/>
        <v/>
      </c>
      <c r="E303" s="11" t="str">
        <f>IF(BASE!$R19&lt;&gt;"",_xlfn.IFNA(_xlfn.CONCAT(VLOOKUP(BASE!$R19,[1]control_de_carga!$A:$D,4,0),",",VLOOKUP(BASE!$R19,[1]control_de_carga!$A:$B,2,0)),_xlfn.CONCAT(VLOOKUP(BASE!T19,[1]control_de_carga!$A:$D,4,0),",",VLOOKUP(BASE!$T19,[1]control_de_carga!$A:$B,2,0))),"")</f>
        <v/>
      </c>
      <c r="F303" s="11" t="str">
        <f>IF(BASE!$R19&lt;&gt;"",_xlfn.IFNA(VLOOKUP(BASE!$R19,[1]control_de_carga!$C:$L,10,0),VLOOKUP(BASE!T19,[1]control_de_carga!$C:$L,10,0)),"")</f>
        <v/>
      </c>
      <c r="G303" s="11"/>
      <c r="H303" s="11"/>
      <c r="I303" s="11"/>
      <c r="J303" s="11"/>
      <c r="K303" s="11"/>
      <c r="L303" s="11"/>
      <c r="M303" s="11"/>
      <c r="N303" s="11" t="str">
        <f>IF(BASE!R19&lt;&gt;"",_xlfn.IFNA(VLOOKUP(BASE!R19,[1]control_de_carga!$A:$B,2,0),VLOOKUP(BASE!T19,[1]control_de_carga!$A:$B,2,0)),"")</f>
        <v/>
      </c>
      <c r="O303" s="11"/>
      <c r="P303" s="11"/>
      <c r="Q303" s="11"/>
      <c r="R303" s="11"/>
      <c r="S303" s="11"/>
      <c r="T303" s="11"/>
    </row>
    <row r="304" spans="1:20" x14ac:dyDescent="0.25">
      <c r="A304" s="11" t="str">
        <f>IF(E304&lt;&gt;"",BASE!$R$4,"")</f>
        <v/>
      </c>
      <c r="B304" s="11" t="str">
        <f>IFERROR(IF(E304&lt;&gt;"",BASE!$R$5,""),"")</f>
        <v/>
      </c>
      <c r="C304" s="11" t="str">
        <f t="shared" si="29"/>
        <v/>
      </c>
      <c r="D304" s="11" t="str">
        <f t="shared" si="30"/>
        <v/>
      </c>
      <c r="E304" s="11" t="str">
        <f>IF(BASE!$R20&lt;&gt;"",_xlfn.IFNA(_xlfn.CONCAT(VLOOKUP(BASE!$R20,[1]control_de_carga!$A:$D,4,0),",",VLOOKUP(BASE!$R20,[1]control_de_carga!$A:$B,2,0)),_xlfn.CONCAT(VLOOKUP(BASE!T20,[1]control_de_carga!$A:$D,4,0),",",VLOOKUP(BASE!$T20,[1]control_de_carga!$A:$B,2,0))),"")</f>
        <v/>
      </c>
      <c r="F304" s="11" t="str">
        <f>IF(BASE!$R20&lt;&gt;"",_xlfn.IFNA(VLOOKUP(BASE!$R20,[1]control_de_carga!$C:$L,10,0),VLOOKUP(BASE!T20,[1]control_de_carga!$C:$L,10,0)),"")</f>
        <v/>
      </c>
      <c r="G304" s="11"/>
      <c r="H304" s="11"/>
      <c r="I304" s="11"/>
      <c r="J304" s="11"/>
      <c r="K304" s="11"/>
      <c r="L304" s="11"/>
      <c r="M304" s="11"/>
      <c r="N304" s="11" t="str">
        <f>IF(BASE!R20&lt;&gt;"",_xlfn.IFNA(VLOOKUP(BASE!R20,[1]control_de_carga!$A:$B,2,0),VLOOKUP(BASE!T20,[1]control_de_carga!$A:$B,2,0)),"")</f>
        <v/>
      </c>
      <c r="O304" s="11"/>
      <c r="P304" s="11"/>
      <c r="Q304" s="11"/>
      <c r="R304" s="11"/>
      <c r="S304" s="11"/>
      <c r="T304" s="11"/>
    </row>
    <row r="305" spans="1:20" x14ac:dyDescent="0.25">
      <c r="A305" s="11" t="str">
        <f>IF(E305&lt;&gt;"",BASE!$R$4,"")</f>
        <v/>
      </c>
      <c r="B305" s="11" t="str">
        <f>IFERROR(IF(E305&lt;&gt;"",BASE!$R$5,""),"")</f>
        <v/>
      </c>
      <c r="C305" s="11" t="str">
        <f t="shared" si="29"/>
        <v/>
      </c>
      <c r="D305" s="11" t="str">
        <f t="shared" si="30"/>
        <v/>
      </c>
      <c r="E305" s="11" t="str">
        <f>IF(BASE!$R21&lt;&gt;"",_xlfn.IFNA(_xlfn.CONCAT(VLOOKUP(BASE!$R21,[1]control_de_carga!$A:$D,4,0),",",VLOOKUP(BASE!$R21,[1]control_de_carga!$A:$B,2,0)),_xlfn.CONCAT(VLOOKUP(BASE!T21,[1]control_de_carga!$A:$D,4,0),",",VLOOKUP(BASE!$T21,[1]control_de_carga!$A:$B,2,0))),"")</f>
        <v/>
      </c>
      <c r="F305" s="11" t="str">
        <f>IF(BASE!$R21&lt;&gt;"",_xlfn.IFNA(VLOOKUP(BASE!$R21,[1]control_de_carga!$C:$L,10,0),VLOOKUP(BASE!T21,[1]control_de_carga!$C:$L,10,0)),"")</f>
        <v/>
      </c>
      <c r="G305" s="11"/>
      <c r="H305" s="11"/>
      <c r="I305" s="11"/>
      <c r="J305" s="11"/>
      <c r="K305" s="11"/>
      <c r="L305" s="11"/>
      <c r="M305" s="11"/>
      <c r="N305" s="11" t="str">
        <f>IF(BASE!R21&lt;&gt;"",_xlfn.IFNA(VLOOKUP(BASE!R21,[1]control_de_carga!$A:$B,2,0),VLOOKUP(BASE!T21,[1]control_de_carga!$A:$B,2,0)),"")</f>
        <v/>
      </c>
      <c r="O305" s="11"/>
      <c r="P305" s="11"/>
      <c r="Q305" s="11"/>
      <c r="R305" s="11"/>
      <c r="S305" s="11"/>
      <c r="T305" s="11"/>
    </row>
    <row r="306" spans="1:20" x14ac:dyDescent="0.25">
      <c r="A306" s="11" t="str">
        <f>IF(E306&lt;&gt;"",BASE!$R$4,"")</f>
        <v/>
      </c>
      <c r="B306" s="11" t="str">
        <f>IFERROR(IF(E306&lt;&gt;"",BASE!$R$5,""),"")</f>
        <v/>
      </c>
      <c r="C306" s="11" t="str">
        <f t="shared" si="29"/>
        <v/>
      </c>
      <c r="D306" s="11" t="str">
        <f t="shared" si="30"/>
        <v/>
      </c>
      <c r="E306" s="11" t="str">
        <f>IF(BASE!$R22&lt;&gt;"",_xlfn.IFNA(_xlfn.CONCAT(VLOOKUP(BASE!$R22,[1]control_de_carga!$A:$D,4,0),",",VLOOKUP(BASE!$R22,[1]control_de_carga!$A:$B,2,0)),_xlfn.CONCAT(VLOOKUP(BASE!T22,[1]control_de_carga!$A:$D,4,0),",",VLOOKUP(BASE!$T22,[1]control_de_carga!$A:$B,2,0))),"")</f>
        <v/>
      </c>
      <c r="F306" s="11" t="str">
        <f>IF(BASE!$R22&lt;&gt;"",_xlfn.IFNA(VLOOKUP(BASE!$R22,[1]control_de_carga!$C:$L,10,0),VLOOKUP(BASE!T22,[1]control_de_carga!$C:$L,10,0)),"")</f>
        <v/>
      </c>
      <c r="G306" s="11"/>
      <c r="H306" s="11"/>
      <c r="I306" s="11"/>
      <c r="J306" s="11"/>
      <c r="K306" s="11"/>
      <c r="L306" s="11"/>
      <c r="M306" s="11"/>
      <c r="N306" s="11" t="str">
        <f>IF(BASE!R22&lt;&gt;"",_xlfn.IFNA(VLOOKUP(BASE!R22,[1]control_de_carga!$A:$B,2,0),VLOOKUP(BASE!T22,[1]control_de_carga!$A:$B,2,0)),"")</f>
        <v/>
      </c>
      <c r="O306" s="11"/>
      <c r="P306" s="11"/>
      <c r="Q306" s="11"/>
      <c r="R306" s="11"/>
      <c r="S306" s="11"/>
      <c r="T306" s="11"/>
    </row>
    <row r="307" spans="1:20" x14ac:dyDescent="0.25">
      <c r="A307" s="11" t="str">
        <f>IF(E307&lt;&gt;"",BASE!$R$4,"")</f>
        <v/>
      </c>
      <c r="B307" s="11" t="str">
        <f>IFERROR(IF(E307&lt;&gt;"",BASE!$R$5,""),"")</f>
        <v/>
      </c>
      <c r="C307" s="11" t="str">
        <f t="shared" si="29"/>
        <v/>
      </c>
      <c r="D307" s="11" t="str">
        <f t="shared" si="30"/>
        <v/>
      </c>
      <c r="E307" s="11" t="str">
        <f>IF(BASE!$R23&lt;&gt;"",_xlfn.IFNA(_xlfn.CONCAT(VLOOKUP(BASE!$R23,[1]control_de_carga!$A:$D,4,0),",",VLOOKUP(BASE!$R23,[1]control_de_carga!$A:$B,2,0)),_xlfn.CONCAT(VLOOKUP(BASE!T23,[1]control_de_carga!$A:$D,4,0),",",VLOOKUP(BASE!$T23,[1]control_de_carga!$A:$B,2,0))),"")</f>
        <v/>
      </c>
      <c r="F307" s="11" t="str">
        <f>IF(BASE!$R23&lt;&gt;"",_xlfn.IFNA(VLOOKUP(BASE!$R23,[1]control_de_carga!$C:$L,10,0),VLOOKUP(BASE!T23,[1]control_de_carga!$C:$L,10,0)),"")</f>
        <v/>
      </c>
      <c r="G307" s="11"/>
      <c r="H307" s="11"/>
      <c r="I307" s="11"/>
      <c r="J307" s="11"/>
      <c r="K307" s="11"/>
      <c r="L307" s="11"/>
      <c r="M307" s="11"/>
      <c r="N307" s="11" t="str">
        <f>IF(BASE!R23&lt;&gt;"",_xlfn.IFNA(VLOOKUP(BASE!R23,[1]control_de_carga!$A:$B,2,0),VLOOKUP(BASE!T23,[1]control_de_carga!$A:$B,2,0)),"")</f>
        <v/>
      </c>
      <c r="O307" s="11"/>
      <c r="P307" s="11"/>
      <c r="Q307" s="11"/>
      <c r="R307" s="11"/>
      <c r="S307" s="11"/>
      <c r="T307" s="11"/>
    </row>
    <row r="308" spans="1:20" x14ac:dyDescent="0.25">
      <c r="A308" s="11" t="str">
        <f>IF(E308&lt;&gt;"",BASE!$R$4,"")</f>
        <v/>
      </c>
      <c r="B308" s="11" t="str">
        <f>IFERROR(IF(E308&lt;&gt;"",BASE!$R$5,""),"")</f>
        <v/>
      </c>
      <c r="C308" s="11" t="str">
        <f t="shared" si="29"/>
        <v/>
      </c>
      <c r="D308" s="11" t="str">
        <f t="shared" si="30"/>
        <v/>
      </c>
      <c r="E308" s="11" t="str">
        <f>IF(BASE!$R24&lt;&gt;"",_xlfn.IFNA(_xlfn.CONCAT(VLOOKUP(BASE!$R24,[1]control_de_carga!$A:$D,4,0),",",VLOOKUP(BASE!$R24,[1]control_de_carga!$A:$B,2,0)),_xlfn.CONCAT(VLOOKUP(BASE!T24,[1]control_de_carga!$A:$D,4,0),",",VLOOKUP(BASE!$T24,[1]control_de_carga!$A:$B,2,0))),"")</f>
        <v/>
      </c>
      <c r="F308" s="11" t="str">
        <f>IF(BASE!$R24&lt;&gt;"",_xlfn.IFNA(VLOOKUP(BASE!$R24,[1]control_de_carga!$C:$L,10,0),VLOOKUP(BASE!T24,[1]control_de_carga!$C:$L,10,0)),"")</f>
        <v/>
      </c>
      <c r="G308" s="11"/>
      <c r="H308" s="11"/>
      <c r="I308" s="11"/>
      <c r="J308" s="11"/>
      <c r="K308" s="11"/>
      <c r="L308" s="11"/>
      <c r="M308" s="11"/>
      <c r="N308" s="11" t="str">
        <f>IF(BASE!R24&lt;&gt;"",_xlfn.IFNA(VLOOKUP(BASE!R24,[1]control_de_carga!$A:$B,2,0),VLOOKUP(BASE!T24,[1]control_de_carga!$A:$B,2,0)),"")</f>
        <v/>
      </c>
      <c r="O308" s="11"/>
      <c r="P308" s="11"/>
      <c r="Q308" s="11"/>
      <c r="R308" s="11"/>
      <c r="S308" s="11"/>
      <c r="T308" s="11"/>
    </row>
    <row r="309" spans="1:20" x14ac:dyDescent="0.25">
      <c r="A309" s="11" t="str">
        <f>IF(E309&lt;&gt;"",BASE!$R$4,"")</f>
        <v/>
      </c>
      <c r="B309" s="11" t="str">
        <f>IFERROR(IF(E309&lt;&gt;"",BASE!$R$5,""),"")</f>
        <v/>
      </c>
      <c r="C309" s="11" t="str">
        <f t="shared" si="29"/>
        <v/>
      </c>
      <c r="D309" s="11" t="str">
        <f t="shared" si="30"/>
        <v/>
      </c>
      <c r="E309" s="11" t="str">
        <f>IF(BASE!$R25&lt;&gt;"",_xlfn.IFNA(_xlfn.CONCAT(VLOOKUP(BASE!$R25,[1]control_de_carga!$A:$D,4,0),",",VLOOKUP(BASE!$R25,[1]control_de_carga!$A:$B,2,0)),_xlfn.CONCAT(VLOOKUP(BASE!T25,[1]control_de_carga!$A:$D,4,0),",",VLOOKUP(BASE!$T25,[1]control_de_carga!$A:$B,2,0))),"")</f>
        <v/>
      </c>
      <c r="F309" s="11" t="str">
        <f>IF(BASE!$R25&lt;&gt;"",_xlfn.IFNA(VLOOKUP(BASE!$R25,[1]control_de_carga!$C:$L,10,0),VLOOKUP(BASE!T25,[1]control_de_carga!$C:$L,10,0)),"")</f>
        <v/>
      </c>
      <c r="G309" s="11"/>
      <c r="H309" s="11"/>
      <c r="I309" s="11"/>
      <c r="J309" s="11"/>
      <c r="K309" s="11"/>
      <c r="L309" s="11"/>
      <c r="M309" s="11"/>
      <c r="N309" s="11" t="str">
        <f>IF(BASE!R25&lt;&gt;"",_xlfn.IFNA(VLOOKUP(BASE!R25,[1]control_de_carga!$A:$B,2,0),VLOOKUP(BASE!T25,[1]control_de_carga!$A:$B,2,0)),"")</f>
        <v/>
      </c>
      <c r="O309" s="11"/>
      <c r="P309" s="11"/>
      <c r="Q309" s="11"/>
      <c r="R309" s="11"/>
      <c r="S309" s="11"/>
      <c r="T309" s="11"/>
    </row>
    <row r="310" spans="1:20" x14ac:dyDescent="0.25">
      <c r="A310" s="11" t="str">
        <f>IF(E310&lt;&gt;"",BASE!$R$4,"")</f>
        <v/>
      </c>
      <c r="B310" s="11" t="str">
        <f>IFERROR(IF(E310&lt;&gt;"",BASE!$R$5,""),"")</f>
        <v/>
      </c>
      <c r="C310" s="11" t="str">
        <f t="shared" si="29"/>
        <v/>
      </c>
      <c r="D310" s="11" t="str">
        <f t="shared" si="30"/>
        <v/>
      </c>
      <c r="E310" s="11" t="str">
        <f>IF(BASE!$R26&lt;&gt;"",_xlfn.IFNA(_xlfn.CONCAT(VLOOKUP(BASE!$R26,[1]control_de_carga!$A:$D,4,0),",",VLOOKUP(BASE!$R26,[1]control_de_carga!$A:$B,2,0)),_xlfn.CONCAT(VLOOKUP(BASE!T26,[1]control_de_carga!$A:$D,4,0),",",VLOOKUP(BASE!$T26,[1]control_de_carga!$A:$B,2,0))),"")</f>
        <v/>
      </c>
      <c r="F310" s="11" t="str">
        <f>IF(BASE!$R26&lt;&gt;"",_xlfn.IFNA(VLOOKUP(BASE!$R26,[1]control_de_carga!$C:$L,10,0),VLOOKUP(BASE!T26,[1]control_de_carga!$C:$L,10,0)),"")</f>
        <v/>
      </c>
      <c r="G310" s="11"/>
      <c r="H310" s="11"/>
      <c r="I310" s="11"/>
      <c r="J310" s="11"/>
      <c r="K310" s="11"/>
      <c r="L310" s="11"/>
      <c r="M310" s="11"/>
      <c r="N310" s="11" t="str">
        <f>IF(BASE!R26&lt;&gt;"",_xlfn.IFNA(VLOOKUP(BASE!R26,[1]control_de_carga!$A:$B,2,0),VLOOKUP(BASE!T26,[1]control_de_carga!$A:$B,2,0)),"")</f>
        <v/>
      </c>
      <c r="O310" s="11"/>
      <c r="P310" s="11"/>
      <c r="Q310" s="11"/>
      <c r="R310" s="11"/>
      <c r="S310" s="11"/>
      <c r="T310" s="11"/>
    </row>
    <row r="311" spans="1:20" x14ac:dyDescent="0.25">
      <c r="A311" s="11" t="str">
        <f>IF(E311&lt;&gt;"",BASE!$R$4,"")</f>
        <v/>
      </c>
      <c r="B311" s="11" t="str">
        <f>IFERROR(IF(E311&lt;&gt;"",BASE!$R$5,""),"")</f>
        <v/>
      </c>
      <c r="C311" s="11" t="str">
        <f t="shared" si="29"/>
        <v/>
      </c>
      <c r="D311" s="11" t="str">
        <f t="shared" si="30"/>
        <v/>
      </c>
      <c r="E311" s="11" t="str">
        <f>IF(BASE!$R27&lt;&gt;"",_xlfn.IFNA(_xlfn.CONCAT(VLOOKUP(BASE!$R27,[1]control_de_carga!$A:$D,4,0),",",VLOOKUP(BASE!$R27,[1]control_de_carga!$A:$B,2,0)),_xlfn.CONCAT(VLOOKUP(BASE!T27,[1]control_de_carga!$A:$D,4,0),",",VLOOKUP(BASE!$T27,[1]control_de_carga!$A:$B,2,0))),"")</f>
        <v/>
      </c>
      <c r="F311" s="11" t="str">
        <f>IF(BASE!$R27&lt;&gt;"",_xlfn.IFNA(VLOOKUP(BASE!$R27,[1]control_de_carga!$C:$L,10,0),VLOOKUP(BASE!T27,[1]control_de_carga!$C:$L,10,0)),"")</f>
        <v/>
      </c>
      <c r="G311" s="11"/>
      <c r="H311" s="11"/>
      <c r="I311" s="11"/>
      <c r="J311" s="11"/>
      <c r="K311" s="11"/>
      <c r="L311" s="11"/>
      <c r="M311" s="11"/>
      <c r="N311" s="11" t="str">
        <f>IF(BASE!R27&lt;&gt;"",_xlfn.IFNA(VLOOKUP(BASE!R27,[1]control_de_carga!$A:$B,2,0),VLOOKUP(BASE!T27,[1]control_de_carga!$A:$B,2,0)),"")</f>
        <v/>
      </c>
      <c r="O311" s="11"/>
      <c r="P311" s="11"/>
      <c r="Q311" s="11"/>
      <c r="R311" s="11"/>
      <c r="S311" s="11"/>
      <c r="T311" s="11"/>
    </row>
    <row r="312" spans="1:20" x14ac:dyDescent="0.25">
      <c r="A312" s="11" t="str">
        <f>IF(E312&lt;&gt;"",BASE!$R$4,"")</f>
        <v/>
      </c>
      <c r="B312" s="11" t="str">
        <f>IFERROR(IF(E312&lt;&gt;"",BASE!$R$5,""),"")</f>
        <v/>
      </c>
      <c r="C312" s="11" t="str">
        <f t="shared" si="29"/>
        <v/>
      </c>
      <c r="D312" s="11" t="str">
        <f t="shared" si="30"/>
        <v/>
      </c>
      <c r="E312" s="11" t="str">
        <f>IF(BASE!$R28&lt;&gt;"",_xlfn.IFNA(_xlfn.CONCAT(VLOOKUP(BASE!$R28,[1]control_de_carga!$A:$D,4,0),",",VLOOKUP(BASE!$R28,[1]control_de_carga!$A:$B,2,0)),_xlfn.CONCAT(VLOOKUP(BASE!T28,[1]control_de_carga!$A:$D,4,0),",",VLOOKUP(BASE!$T28,[1]control_de_carga!$A:$B,2,0))),"")</f>
        <v/>
      </c>
      <c r="F312" s="11" t="str">
        <f>IF(BASE!$R28&lt;&gt;"",_xlfn.IFNA(VLOOKUP(BASE!$R28,[1]control_de_carga!$C:$L,10,0),VLOOKUP(BASE!T28,[1]control_de_carga!$C:$L,10,0)),"")</f>
        <v/>
      </c>
      <c r="G312" s="11"/>
      <c r="H312" s="11"/>
      <c r="I312" s="11"/>
      <c r="J312" s="11"/>
      <c r="K312" s="11"/>
      <c r="L312" s="11"/>
      <c r="M312" s="11"/>
      <c r="N312" s="11" t="str">
        <f>IF(BASE!R28&lt;&gt;"",_xlfn.IFNA(VLOOKUP(BASE!R28,[1]control_de_carga!$A:$B,2,0),VLOOKUP(BASE!T28,[1]control_de_carga!$A:$B,2,0)),"")</f>
        <v/>
      </c>
      <c r="O312" s="11"/>
      <c r="P312" s="11"/>
      <c r="Q312" s="11"/>
      <c r="R312" s="11"/>
      <c r="S312" s="11"/>
      <c r="T312" s="11"/>
    </row>
    <row r="313" spans="1:20" x14ac:dyDescent="0.25">
      <c r="A313" s="11" t="str">
        <f>IF(E313&lt;&gt;"",BASE!$R$4,"")</f>
        <v/>
      </c>
      <c r="B313" s="11" t="str">
        <f>IFERROR(IF(E313&lt;&gt;"",BASE!$R$5,""),"")</f>
        <v/>
      </c>
      <c r="C313" s="11" t="str">
        <f t="shared" si="29"/>
        <v/>
      </c>
      <c r="D313" s="11" t="str">
        <f t="shared" si="30"/>
        <v/>
      </c>
      <c r="E313" s="11" t="str">
        <f>IF(BASE!$R29&lt;&gt;"",_xlfn.IFNA(_xlfn.CONCAT(VLOOKUP(BASE!$R29,[1]control_de_carga!$A:$D,4,0),",",VLOOKUP(BASE!$R29,[1]control_de_carga!$A:$B,2,0)),_xlfn.CONCAT(VLOOKUP(BASE!T29,[1]control_de_carga!$A:$D,4,0),",",VLOOKUP(BASE!$T29,[1]control_de_carga!$A:$B,2,0))),"")</f>
        <v/>
      </c>
      <c r="F313" s="11" t="str">
        <f>IF(BASE!$R29&lt;&gt;"",_xlfn.IFNA(VLOOKUP(BASE!$R29,[1]control_de_carga!$C:$L,10,0),VLOOKUP(BASE!T29,[1]control_de_carga!$C:$L,10,0)),"")</f>
        <v/>
      </c>
      <c r="G313" s="11"/>
      <c r="H313" s="11"/>
      <c r="I313" s="11"/>
      <c r="J313" s="11"/>
      <c r="K313" s="11"/>
      <c r="L313" s="11"/>
      <c r="M313" s="11"/>
      <c r="N313" s="11" t="str">
        <f>IF(BASE!R29&lt;&gt;"",_xlfn.IFNA(VLOOKUP(BASE!R29,[1]control_de_carga!$A:$B,2,0),VLOOKUP(BASE!T29,[1]control_de_carga!$A:$B,2,0)),"")</f>
        <v/>
      </c>
      <c r="O313" s="11"/>
      <c r="P313" s="11"/>
      <c r="Q313" s="11"/>
      <c r="R313" s="11"/>
      <c r="S313" s="11"/>
      <c r="T313" s="11"/>
    </row>
    <row r="314" spans="1:20" x14ac:dyDescent="0.25">
      <c r="A314" s="11" t="str">
        <f>IF(E314&lt;&gt;"",BASE!$R$4,"")</f>
        <v/>
      </c>
      <c r="B314" s="11" t="str">
        <f>IFERROR(IF(E314&lt;&gt;"",BASE!$R$5,""),"")</f>
        <v/>
      </c>
      <c r="C314" s="11" t="str">
        <f t="shared" si="29"/>
        <v/>
      </c>
      <c r="D314" s="11" t="str">
        <f t="shared" si="30"/>
        <v/>
      </c>
      <c r="E314" s="11" t="str">
        <f>IF(BASE!$R30&lt;&gt;"",_xlfn.IFNA(_xlfn.CONCAT(VLOOKUP(BASE!$R30,[1]control_de_carga!$A:$D,4,0),",",VLOOKUP(BASE!$R30,[1]control_de_carga!$A:$B,2,0)),_xlfn.CONCAT(VLOOKUP(BASE!T30,[1]control_de_carga!$A:$D,4,0),",",VLOOKUP(BASE!$T30,[1]control_de_carga!$A:$B,2,0))),"")</f>
        <v/>
      </c>
      <c r="F314" s="11" t="str">
        <f>IF(BASE!$R30&lt;&gt;"",_xlfn.IFNA(VLOOKUP(BASE!$R30,[1]control_de_carga!$C:$L,10,0),VLOOKUP(BASE!T30,[1]control_de_carga!$C:$L,10,0)),"")</f>
        <v/>
      </c>
      <c r="G314" s="11"/>
      <c r="H314" s="11"/>
      <c r="I314" s="11"/>
      <c r="J314" s="11"/>
      <c r="K314" s="11"/>
      <c r="L314" s="11"/>
      <c r="M314" s="11"/>
      <c r="N314" s="11" t="str">
        <f>IF(BASE!R30&lt;&gt;"",_xlfn.IFNA(VLOOKUP(BASE!R30,[1]control_de_carga!$A:$B,2,0),VLOOKUP(BASE!T30,[1]control_de_carga!$A:$B,2,0)),"")</f>
        <v/>
      </c>
      <c r="O314" s="11"/>
      <c r="P314" s="11"/>
      <c r="Q314" s="11"/>
      <c r="R314" s="11"/>
      <c r="S314" s="11"/>
      <c r="T314" s="11"/>
    </row>
    <row r="315" spans="1:20" x14ac:dyDescent="0.25">
      <c r="A315" s="11" t="str">
        <f>IF(E315&lt;&gt;"",BASE!$R$4,"")</f>
        <v/>
      </c>
      <c r="B315" s="11" t="str">
        <f>IFERROR(IF(E315&lt;&gt;"",BASE!$R$5,""),"")</f>
        <v/>
      </c>
      <c r="C315" s="11" t="str">
        <f t="shared" si="29"/>
        <v/>
      </c>
      <c r="D315" s="11" t="str">
        <f t="shared" si="30"/>
        <v/>
      </c>
      <c r="E315" s="11" t="str">
        <f>IF(BASE!$R31&lt;&gt;"",_xlfn.IFNA(_xlfn.CONCAT(VLOOKUP(BASE!$R31,[1]control_de_carga!$A:$D,4,0),",",VLOOKUP(BASE!$R31,[1]control_de_carga!$A:$B,2,0)),_xlfn.CONCAT(VLOOKUP(BASE!T31,[1]control_de_carga!$A:$D,4,0),",",VLOOKUP(BASE!$T31,[1]control_de_carga!$A:$B,2,0))),"")</f>
        <v/>
      </c>
      <c r="F315" s="11" t="str">
        <f>IF(BASE!$R31&lt;&gt;"",_xlfn.IFNA(VLOOKUP(BASE!$R31,[1]control_de_carga!$C:$L,10,0),VLOOKUP(BASE!T31,[1]control_de_carga!$C:$L,10,0)),"")</f>
        <v/>
      </c>
      <c r="G315" s="11"/>
      <c r="H315" s="11"/>
      <c r="I315" s="11"/>
      <c r="J315" s="11"/>
      <c r="K315" s="11"/>
      <c r="L315" s="11"/>
      <c r="M315" s="11"/>
      <c r="N315" s="11" t="str">
        <f>IF(BASE!R31&lt;&gt;"",_xlfn.IFNA(VLOOKUP(BASE!R31,[1]control_de_carga!$A:$B,2,0),VLOOKUP(BASE!T31,[1]control_de_carga!$A:$B,2,0)),"")</f>
        <v/>
      </c>
      <c r="O315" s="11"/>
      <c r="P315" s="11"/>
      <c r="Q315" s="11"/>
      <c r="R315" s="11"/>
      <c r="S315" s="11"/>
      <c r="T315" s="11"/>
    </row>
    <row r="316" spans="1:20" x14ac:dyDescent="0.25">
      <c r="A316" s="11" t="str">
        <f>IF(E316&lt;&gt;"",BASE!$R$4,"")</f>
        <v/>
      </c>
      <c r="B316" s="11" t="str">
        <f>IFERROR(IF(E316&lt;&gt;"",BASE!$R$5,""),"")</f>
        <v/>
      </c>
      <c r="C316" s="11" t="str">
        <f t="shared" si="29"/>
        <v/>
      </c>
      <c r="D316" s="11" t="str">
        <f t="shared" si="30"/>
        <v/>
      </c>
      <c r="E316" s="11" t="str">
        <f>IF(BASE!$R32&lt;&gt;"",_xlfn.IFNA(_xlfn.CONCAT(VLOOKUP(BASE!$R32,[1]control_de_carga!$A:$D,4,0),",",VLOOKUP(BASE!$R32,[1]control_de_carga!$A:$B,2,0)),_xlfn.CONCAT(VLOOKUP(BASE!T32,[1]control_de_carga!$A:$D,4,0),",",VLOOKUP(BASE!$T32,[1]control_de_carga!$A:$B,2,0))),"")</f>
        <v/>
      </c>
      <c r="F316" s="11" t="str">
        <f>IF(BASE!$R32&lt;&gt;"",_xlfn.IFNA(VLOOKUP(BASE!$R32,[1]control_de_carga!$C:$L,10,0),VLOOKUP(BASE!T32,[1]control_de_carga!$C:$L,10,0)),"")</f>
        <v/>
      </c>
      <c r="G316" s="11"/>
      <c r="H316" s="11"/>
      <c r="I316" s="11"/>
      <c r="J316" s="11"/>
      <c r="K316" s="11"/>
      <c r="L316" s="11"/>
      <c r="M316" s="11"/>
      <c r="N316" s="11" t="str">
        <f>IF(BASE!R32&lt;&gt;"",_xlfn.IFNA(VLOOKUP(BASE!R32,[1]control_de_carga!$A:$B,2,0),VLOOKUP(BASE!T32,[1]control_de_carga!$A:$B,2,0)),"")</f>
        <v/>
      </c>
      <c r="O316" s="11"/>
      <c r="P316" s="11"/>
      <c r="Q316" s="11"/>
      <c r="R316" s="11"/>
      <c r="S316" s="11"/>
      <c r="T316" s="11"/>
    </row>
    <row r="317" spans="1:20" x14ac:dyDescent="0.25">
      <c r="A317" s="11" t="str">
        <f>IF(E317&lt;&gt;"",BASE!$R$4,"")</f>
        <v/>
      </c>
      <c r="B317" s="11" t="str">
        <f>IFERROR(IF(E317&lt;&gt;"",BASE!$R$5,""),"")</f>
        <v/>
      </c>
      <c r="C317" s="11" t="str">
        <f t="shared" si="29"/>
        <v/>
      </c>
      <c r="D317" s="11" t="str">
        <f t="shared" si="30"/>
        <v/>
      </c>
      <c r="E317" s="11" t="str">
        <f>IF(BASE!$R33&lt;&gt;"",_xlfn.IFNA(_xlfn.CONCAT(VLOOKUP(BASE!$R33,[1]control_de_carga!$A:$D,4,0),",",VLOOKUP(BASE!$R33,[1]control_de_carga!$A:$B,2,0)),_xlfn.CONCAT(VLOOKUP(BASE!T33,[1]control_de_carga!$A:$D,4,0),",",VLOOKUP(BASE!$T33,[1]control_de_carga!$A:$B,2,0))),"")</f>
        <v/>
      </c>
      <c r="F317" s="11" t="str">
        <f>IF(BASE!$R33&lt;&gt;"",_xlfn.IFNA(VLOOKUP(BASE!$R33,[1]control_de_carga!$C:$L,10,0),VLOOKUP(BASE!T33,[1]control_de_carga!$C:$L,10,0)),"")</f>
        <v/>
      </c>
      <c r="G317" s="11"/>
      <c r="H317" s="11"/>
      <c r="I317" s="11"/>
      <c r="J317" s="11"/>
      <c r="K317" s="11"/>
      <c r="L317" s="11"/>
      <c r="M317" s="11"/>
      <c r="N317" s="11" t="str">
        <f>IF(BASE!R33&lt;&gt;"",_xlfn.IFNA(VLOOKUP(BASE!R33,[1]control_de_carga!$A:$B,2,0),VLOOKUP(BASE!T33,[1]control_de_carga!$A:$B,2,0)),"")</f>
        <v/>
      </c>
      <c r="O317" s="11"/>
      <c r="P317" s="11"/>
      <c r="Q317" s="11"/>
      <c r="R317" s="11"/>
      <c r="S317" s="11"/>
      <c r="T317" s="11"/>
    </row>
    <row r="318" spans="1:20" x14ac:dyDescent="0.25">
      <c r="A318" s="11" t="str">
        <f>IF(E318&lt;&gt;"",BASE!$R$4,"")</f>
        <v/>
      </c>
      <c r="B318" s="11" t="str">
        <f>IFERROR(IF(E318&lt;&gt;"",BASE!$R$5,""),"")</f>
        <v/>
      </c>
      <c r="C318" s="11" t="str">
        <f t="shared" si="29"/>
        <v/>
      </c>
      <c r="D318" s="11" t="str">
        <f t="shared" si="30"/>
        <v/>
      </c>
      <c r="E318" s="11" t="str">
        <f>IF(BASE!$R34&lt;&gt;"",_xlfn.IFNA(_xlfn.CONCAT(VLOOKUP(BASE!$R34,[1]control_de_carga!$A:$D,4,0),",",VLOOKUP(BASE!$R34,[1]control_de_carga!$A:$B,2,0)),_xlfn.CONCAT(VLOOKUP(BASE!T34,[1]control_de_carga!$A:$D,4,0),",",VLOOKUP(BASE!$T34,[1]control_de_carga!$A:$B,2,0))),"")</f>
        <v/>
      </c>
      <c r="F318" s="11" t="str">
        <f>IF(BASE!$R34&lt;&gt;"",_xlfn.IFNA(VLOOKUP(BASE!$R34,[1]control_de_carga!$C:$L,10,0),VLOOKUP(BASE!T34,[1]control_de_carga!$C:$L,10,0)),"")</f>
        <v/>
      </c>
      <c r="G318" s="11"/>
      <c r="H318" s="11"/>
      <c r="I318" s="11"/>
      <c r="J318" s="11"/>
      <c r="K318" s="11"/>
      <c r="L318" s="11"/>
      <c r="M318" s="11"/>
      <c r="N318" s="11" t="str">
        <f>IF(BASE!R34&lt;&gt;"",_xlfn.IFNA(VLOOKUP(BASE!R34,[1]control_de_carga!$A:$B,2,0),VLOOKUP(BASE!T34,[1]control_de_carga!$A:$B,2,0)),"")</f>
        <v/>
      </c>
      <c r="O318" s="11"/>
      <c r="P318" s="11"/>
      <c r="Q318" s="11"/>
      <c r="R318" s="11"/>
      <c r="S318" s="11"/>
      <c r="T318" s="11"/>
    </row>
    <row r="319" spans="1:20" x14ac:dyDescent="0.25">
      <c r="A319" s="11" t="str">
        <f>IF(E319&lt;&gt;"",BASE!$R$4,"")</f>
        <v/>
      </c>
      <c r="B319" s="11" t="str">
        <f>IFERROR(IF(E319&lt;&gt;"",BASE!$R$5,""),"")</f>
        <v/>
      </c>
      <c r="C319" s="11" t="str">
        <f t="shared" si="29"/>
        <v/>
      </c>
      <c r="D319" s="11" t="str">
        <f t="shared" si="30"/>
        <v/>
      </c>
      <c r="E319" s="11" t="str">
        <f>IF(BASE!$R35&lt;&gt;"",_xlfn.IFNA(_xlfn.CONCAT(VLOOKUP(BASE!$R35,[1]control_de_carga!$A:$D,4,0),",",VLOOKUP(BASE!$R35,[1]control_de_carga!$A:$B,2,0)),_xlfn.CONCAT(VLOOKUP(BASE!T35,[1]control_de_carga!$A:$D,4,0),",",VLOOKUP(BASE!$T35,[1]control_de_carga!$A:$B,2,0))),"")</f>
        <v/>
      </c>
      <c r="F319" s="11" t="str">
        <f>IF(BASE!$R35&lt;&gt;"",_xlfn.IFNA(VLOOKUP(BASE!$R35,[1]control_de_carga!$C:$L,10,0),VLOOKUP(BASE!T35,[1]control_de_carga!$C:$L,10,0)),"")</f>
        <v/>
      </c>
      <c r="G319" s="11"/>
      <c r="H319" s="11"/>
      <c r="I319" s="11"/>
      <c r="J319" s="11"/>
      <c r="K319" s="11"/>
      <c r="L319" s="11"/>
      <c r="M319" s="11"/>
      <c r="N319" s="11" t="str">
        <f>IF(BASE!R35&lt;&gt;"",_xlfn.IFNA(VLOOKUP(BASE!R35,[1]control_de_carga!$A:$B,2,0),VLOOKUP(BASE!T35,[1]control_de_carga!$A:$B,2,0)),"")</f>
        <v/>
      </c>
      <c r="O319" s="11"/>
      <c r="P319" s="11"/>
      <c r="Q319" s="11"/>
      <c r="R319" s="11"/>
      <c r="S319" s="11"/>
      <c r="T319" s="11"/>
    </row>
    <row r="320" spans="1:20" x14ac:dyDescent="0.25">
      <c r="A320" s="11" t="str">
        <f>IF(E320&lt;&gt;"",BASE!$R$4,"")</f>
        <v/>
      </c>
      <c r="B320" s="11" t="str">
        <f>IFERROR(IF(E320&lt;&gt;"",BASE!$R$5,""),"")</f>
        <v/>
      </c>
      <c r="C320" s="11" t="str">
        <f t="shared" si="29"/>
        <v/>
      </c>
      <c r="D320" s="11" t="str">
        <f t="shared" si="30"/>
        <v/>
      </c>
      <c r="E320" s="11" t="str">
        <f>IF(BASE!$R36&lt;&gt;"",_xlfn.IFNA(_xlfn.CONCAT(VLOOKUP(BASE!$R36,[1]control_de_carga!$A:$D,4,0),",",VLOOKUP(BASE!$R36,[1]control_de_carga!$A:$B,2,0)),_xlfn.CONCAT(VLOOKUP(BASE!T36,[1]control_de_carga!$A:$D,4,0),",",VLOOKUP(BASE!$T36,[1]control_de_carga!$A:$B,2,0))),"")</f>
        <v/>
      </c>
      <c r="F320" s="11" t="str">
        <f>IF(BASE!$R36&lt;&gt;"",_xlfn.IFNA(VLOOKUP(BASE!$R36,[1]control_de_carga!$C:$L,10,0),VLOOKUP(BASE!T36,[1]control_de_carga!$C:$L,10,0)),"")</f>
        <v/>
      </c>
      <c r="G320" s="11"/>
      <c r="H320" s="11"/>
      <c r="I320" s="11"/>
      <c r="J320" s="11"/>
      <c r="K320" s="11"/>
      <c r="L320" s="11"/>
      <c r="M320" s="11"/>
      <c r="N320" s="11" t="str">
        <f>IF(BASE!R36&lt;&gt;"",_xlfn.IFNA(VLOOKUP(BASE!R36,[1]control_de_carga!$A:$B,2,0),VLOOKUP(BASE!T36,[1]control_de_carga!$A:$B,2,0)),"")</f>
        <v/>
      </c>
      <c r="O320" s="11"/>
      <c r="P320" s="11"/>
      <c r="Q320" s="11"/>
      <c r="R320" s="11"/>
      <c r="S320" s="11"/>
      <c r="T320" s="11"/>
    </row>
    <row r="321" spans="1:20" x14ac:dyDescent="0.25">
      <c r="A321" s="11" t="str">
        <f>IF(E321&lt;&gt;"",BASE!$R$4,"")</f>
        <v/>
      </c>
      <c r="B321" s="11" t="str">
        <f>IFERROR(IF(E321&lt;&gt;"",BASE!$R$5,""),"")</f>
        <v/>
      </c>
      <c r="C321" s="11" t="str">
        <f t="shared" si="29"/>
        <v/>
      </c>
      <c r="D321" s="11" t="str">
        <f t="shared" si="30"/>
        <v/>
      </c>
      <c r="E321" s="11" t="str">
        <f>IF(BASE!$R37&lt;&gt;"",_xlfn.IFNA(_xlfn.CONCAT(VLOOKUP(BASE!$R37,[1]control_de_carga!$A:$D,4,0),",",VLOOKUP(BASE!$R37,[1]control_de_carga!$A:$B,2,0)),_xlfn.CONCAT(VLOOKUP(BASE!T37,[1]control_de_carga!$A:$D,4,0),",",VLOOKUP(BASE!$T37,[1]control_de_carga!$A:$B,2,0))),"")</f>
        <v/>
      </c>
      <c r="F321" s="11" t="str">
        <f>IF(BASE!$R37&lt;&gt;"",_xlfn.IFNA(VLOOKUP(BASE!$R37,[1]control_de_carga!$C:$L,10,0),VLOOKUP(BASE!T37,[1]control_de_carga!$C:$L,10,0)),"")</f>
        <v/>
      </c>
      <c r="G321" s="11"/>
      <c r="H321" s="11"/>
      <c r="I321" s="11"/>
      <c r="J321" s="11"/>
      <c r="K321" s="11"/>
      <c r="L321" s="11"/>
      <c r="M321" s="11"/>
      <c r="N321" s="11" t="str">
        <f>IF(BASE!R37&lt;&gt;"",_xlfn.IFNA(VLOOKUP(BASE!R37,[1]control_de_carga!$A:$B,2,0),VLOOKUP(BASE!T37,[1]control_de_carga!$A:$B,2,0)),"")</f>
        <v/>
      </c>
      <c r="O321" s="11"/>
      <c r="P321" s="11"/>
      <c r="Q321" s="11"/>
      <c r="R321" s="11"/>
      <c r="S321" s="11"/>
      <c r="T321" s="11"/>
    </row>
    <row r="322" spans="1:20" x14ac:dyDescent="0.25">
      <c r="A322" s="11" t="str">
        <f>IF(E322&lt;&gt;"",BASE!$R$4,"")</f>
        <v/>
      </c>
      <c r="B322" s="11" t="str">
        <f>IFERROR(IF(E322&lt;&gt;"",BASE!$R$5,""),"")</f>
        <v/>
      </c>
      <c r="C322" s="11" t="str">
        <f t="shared" si="29"/>
        <v/>
      </c>
      <c r="D322" s="11" t="str">
        <f t="shared" si="30"/>
        <v/>
      </c>
      <c r="E322" s="11" t="str">
        <f>IF(BASE!$R38&lt;&gt;"",_xlfn.IFNA(_xlfn.CONCAT(VLOOKUP(BASE!$R38,[1]control_de_carga!$A:$D,4,0),",",VLOOKUP(BASE!$R38,[1]control_de_carga!$A:$B,2,0)),_xlfn.CONCAT(VLOOKUP(BASE!T38,[1]control_de_carga!$A:$D,4,0),",",VLOOKUP(BASE!$T38,[1]control_de_carga!$A:$B,2,0))),"")</f>
        <v/>
      </c>
      <c r="F322" s="11" t="str">
        <f>IF(BASE!$R38&lt;&gt;"",_xlfn.IFNA(VLOOKUP(BASE!$R38,[1]control_de_carga!$C:$L,10,0),VLOOKUP(BASE!T38,[1]control_de_carga!$C:$L,10,0)),"")</f>
        <v/>
      </c>
      <c r="G322" s="11"/>
      <c r="H322" s="11"/>
      <c r="I322" s="11"/>
      <c r="J322" s="11"/>
      <c r="K322" s="11"/>
      <c r="L322" s="11"/>
      <c r="M322" s="11"/>
      <c r="N322" s="11" t="str">
        <f>IF(BASE!R38&lt;&gt;"",_xlfn.IFNA(VLOOKUP(BASE!R38,[1]control_de_carga!$A:$B,2,0),VLOOKUP(BASE!T38,[1]control_de_carga!$A:$B,2,0)),"")</f>
        <v/>
      </c>
      <c r="O322" s="11"/>
      <c r="P322" s="11"/>
      <c r="Q322" s="11"/>
      <c r="R322" s="11"/>
      <c r="S322" s="11"/>
      <c r="T322" s="11"/>
    </row>
    <row r="323" spans="1:20" x14ac:dyDescent="0.25">
      <c r="A323" s="11" t="str">
        <f>IF(E323&lt;&gt;"",BASE!$R$4,"")</f>
        <v/>
      </c>
      <c r="B323" s="11" t="str">
        <f>IFERROR(IF(E323&lt;&gt;"",BASE!$R$5,""),"")</f>
        <v/>
      </c>
      <c r="C323" s="11" t="str">
        <f t="shared" si="29"/>
        <v/>
      </c>
      <c r="D323" s="11" t="str">
        <f t="shared" si="30"/>
        <v/>
      </c>
      <c r="E323" s="11" t="str">
        <f>IF(BASE!$R39&lt;&gt;"",_xlfn.IFNA(_xlfn.CONCAT(VLOOKUP(BASE!$R39,[1]control_de_carga!$A:$D,4,0),",",VLOOKUP(BASE!$R39,[1]control_de_carga!$A:$B,2,0)),_xlfn.CONCAT(VLOOKUP(BASE!T39,[1]control_de_carga!$A:$D,4,0),",",VLOOKUP(BASE!$T39,[1]control_de_carga!$A:$B,2,0))),"")</f>
        <v/>
      </c>
      <c r="F323" s="11" t="str">
        <f>IF(BASE!$R39&lt;&gt;"",_xlfn.IFNA(VLOOKUP(BASE!$R39,[1]control_de_carga!$C:$L,10,0),VLOOKUP(BASE!T39,[1]control_de_carga!$C:$L,10,0)),"")</f>
        <v/>
      </c>
      <c r="G323" s="11"/>
      <c r="H323" s="11"/>
      <c r="I323" s="11"/>
      <c r="J323" s="11"/>
      <c r="K323" s="11"/>
      <c r="L323" s="11"/>
      <c r="M323" s="11"/>
      <c r="N323" s="11" t="str">
        <f>IF(BASE!R39&lt;&gt;"",_xlfn.IFNA(VLOOKUP(BASE!R39,[1]control_de_carga!$A:$B,2,0),VLOOKUP(BASE!T39,[1]control_de_carga!$A:$B,2,0)),"")</f>
        <v/>
      </c>
      <c r="O323" s="11"/>
      <c r="P323" s="11"/>
      <c r="Q323" s="11"/>
      <c r="R323" s="11"/>
      <c r="S323" s="11"/>
      <c r="T323" s="11"/>
    </row>
    <row r="324" spans="1:20" x14ac:dyDescent="0.25">
      <c r="A324" s="11" t="str">
        <f>IF(E324&lt;&gt;"",BASE!$R$4,"")</f>
        <v/>
      </c>
      <c r="B324" s="11" t="str">
        <f>IFERROR(IF(E324&lt;&gt;"",BASE!$R$5,""),"")</f>
        <v/>
      </c>
      <c r="C324" s="11" t="str">
        <f t="shared" si="29"/>
        <v/>
      </c>
      <c r="D324" s="11" t="str">
        <f t="shared" si="30"/>
        <v/>
      </c>
      <c r="E324" s="11" t="str">
        <f>IF(BASE!$R40&lt;&gt;"",_xlfn.IFNA(_xlfn.CONCAT(VLOOKUP(BASE!$R40,[1]control_de_carga!$A:$D,4,0),",",VLOOKUP(BASE!$R40,[1]control_de_carga!$A:$B,2,0)),_xlfn.CONCAT(VLOOKUP(BASE!T40,[1]control_de_carga!$A:$D,4,0),",",VLOOKUP(BASE!$T40,[1]control_de_carga!$A:$B,2,0))),"")</f>
        <v/>
      </c>
      <c r="F324" s="11" t="str">
        <f>IF(BASE!$R40&lt;&gt;"",_xlfn.IFNA(VLOOKUP(BASE!$R40,[1]control_de_carga!$C:$L,10,0),VLOOKUP(BASE!T40,[1]control_de_carga!$C:$L,10,0)),"")</f>
        <v/>
      </c>
      <c r="G324" s="11"/>
      <c r="H324" s="11"/>
      <c r="I324" s="11"/>
      <c r="J324" s="11"/>
      <c r="K324" s="11"/>
      <c r="L324" s="11"/>
      <c r="M324" s="11"/>
      <c r="N324" s="11" t="str">
        <f>IF(BASE!R40&lt;&gt;"",_xlfn.IFNA(VLOOKUP(BASE!R40,[1]control_de_carga!$A:$B,2,0),VLOOKUP(BASE!T40,[1]control_de_carga!$A:$B,2,0)),"")</f>
        <v/>
      </c>
      <c r="O324" s="11"/>
      <c r="P324" s="11"/>
      <c r="Q324" s="11"/>
      <c r="R324" s="11"/>
      <c r="S324" s="11"/>
      <c r="T324" s="11"/>
    </row>
    <row r="325" spans="1:20" x14ac:dyDescent="0.25">
      <c r="A325" s="11" t="str">
        <f>IF(E325&lt;&gt;"",BASE!$R$4,"")</f>
        <v/>
      </c>
      <c r="B325" s="11" t="str">
        <f>IFERROR(IF(E325&lt;&gt;"",BASE!$R$5,""),"")</f>
        <v/>
      </c>
      <c r="C325" s="11" t="str">
        <f t="shared" si="29"/>
        <v/>
      </c>
      <c r="D325" s="11" t="str">
        <f t="shared" si="30"/>
        <v/>
      </c>
      <c r="E325" s="11" t="str">
        <f>IF(BASE!$R41&lt;&gt;"",_xlfn.IFNA(_xlfn.CONCAT(VLOOKUP(BASE!$R41,[1]control_de_carga!$A:$D,4,0),",",VLOOKUP(BASE!$R41,[1]control_de_carga!$A:$B,2,0)),_xlfn.CONCAT(VLOOKUP(BASE!T41,[1]control_de_carga!$A:$D,4,0),",",VLOOKUP(BASE!$T41,[1]control_de_carga!$A:$B,2,0))),"")</f>
        <v/>
      </c>
      <c r="F325" s="11" t="str">
        <f>IF(BASE!$R41&lt;&gt;"",_xlfn.IFNA(VLOOKUP(BASE!$R41,[1]control_de_carga!$C:$L,10,0),VLOOKUP(BASE!T41,[1]control_de_carga!$C:$L,10,0)),"")</f>
        <v/>
      </c>
      <c r="G325" s="11"/>
      <c r="H325" s="11"/>
      <c r="I325" s="11"/>
      <c r="J325" s="11"/>
      <c r="K325" s="11"/>
      <c r="L325" s="11"/>
      <c r="M325" s="11"/>
      <c r="N325" s="11" t="str">
        <f>IF(BASE!R41&lt;&gt;"",_xlfn.IFNA(VLOOKUP(BASE!R41,[1]control_de_carga!$A:$B,2,0),VLOOKUP(BASE!T41,[1]control_de_carga!$A:$B,2,0)),"")</f>
        <v/>
      </c>
      <c r="O325" s="11"/>
      <c r="P325" s="11"/>
      <c r="Q325" s="11"/>
      <c r="R325" s="11"/>
      <c r="S325" s="11"/>
      <c r="T325" s="11"/>
    </row>
    <row r="326" spans="1:20" x14ac:dyDescent="0.25">
      <c r="A326" s="11" t="str">
        <f>IF(E326&lt;&gt;"",BASE!$R$4,"")</f>
        <v/>
      </c>
      <c r="B326" s="11" t="str">
        <f>IFERROR(IF(E326&lt;&gt;"",BASE!$R$5,""),"")</f>
        <v/>
      </c>
      <c r="C326" s="11" t="str">
        <f t="shared" si="29"/>
        <v/>
      </c>
      <c r="D326" s="11" t="str">
        <f t="shared" si="30"/>
        <v/>
      </c>
      <c r="E326" s="11" t="str">
        <f>IF(BASE!$R42&lt;&gt;"",_xlfn.IFNA(_xlfn.CONCAT(VLOOKUP(BASE!$R42,[1]control_de_carga!$A:$D,4,0),",",VLOOKUP(BASE!$R42,[1]control_de_carga!$A:$B,2,0)),_xlfn.CONCAT(VLOOKUP(BASE!T42,[1]control_de_carga!$A:$D,4,0),",",VLOOKUP(BASE!$T42,[1]control_de_carga!$A:$B,2,0))),"")</f>
        <v/>
      </c>
      <c r="F326" s="11" t="str">
        <f>IF(BASE!$R42&lt;&gt;"",_xlfn.IFNA(VLOOKUP(BASE!$R42,[1]control_de_carga!$C:$L,10,0),VLOOKUP(BASE!T42,[1]control_de_carga!$C:$L,10,0)),"")</f>
        <v/>
      </c>
      <c r="G326" s="11"/>
      <c r="H326" s="11"/>
      <c r="I326" s="11"/>
      <c r="J326" s="11"/>
      <c r="K326" s="11"/>
      <c r="L326" s="11"/>
      <c r="M326" s="11"/>
      <c r="N326" s="11" t="str">
        <f>IF(BASE!R42&lt;&gt;"",_xlfn.IFNA(VLOOKUP(BASE!R42,[1]control_de_carga!$A:$B,2,0),VLOOKUP(BASE!T42,[1]control_de_carga!$A:$B,2,0)),"")</f>
        <v/>
      </c>
      <c r="O326" s="11"/>
      <c r="P326" s="11"/>
      <c r="Q326" s="11"/>
      <c r="R326" s="11"/>
      <c r="S326" s="11"/>
      <c r="T326" s="11"/>
    </row>
    <row r="327" spans="1:20" x14ac:dyDescent="0.25">
      <c r="A327" s="11" t="str">
        <f>IF(E327&lt;&gt;"",BASE!$R$4,"")</f>
        <v/>
      </c>
      <c r="B327" s="11" t="str">
        <f>IFERROR(IF(E327&lt;&gt;"",BASE!$R$5,""),"")</f>
        <v/>
      </c>
      <c r="C327" s="11" t="str">
        <f t="shared" si="29"/>
        <v/>
      </c>
      <c r="D327" s="11" t="str">
        <f t="shared" si="30"/>
        <v/>
      </c>
      <c r="E327" s="11" t="str">
        <f>IF(BASE!$R43&lt;&gt;"",_xlfn.IFNA(_xlfn.CONCAT(VLOOKUP(BASE!$R43,[1]control_de_carga!$A:$D,4,0),",",VLOOKUP(BASE!$R43,[1]control_de_carga!$A:$B,2,0)),_xlfn.CONCAT(VLOOKUP(BASE!T43,[1]control_de_carga!$A:$D,4,0),",",VLOOKUP(BASE!$T43,[1]control_de_carga!$A:$B,2,0))),"")</f>
        <v/>
      </c>
      <c r="F327" s="11" t="str">
        <f>IF(BASE!$R43&lt;&gt;"",_xlfn.IFNA(VLOOKUP(BASE!$R43,[1]control_de_carga!$C:$L,10,0),VLOOKUP(BASE!T43,[1]control_de_carga!$C:$L,10,0)),"")</f>
        <v/>
      </c>
      <c r="G327" s="11"/>
      <c r="H327" s="11"/>
      <c r="I327" s="11"/>
      <c r="J327" s="11"/>
      <c r="K327" s="11"/>
      <c r="L327" s="11"/>
      <c r="M327" s="11"/>
      <c r="N327" s="11" t="str">
        <f>IF(BASE!R43&lt;&gt;"",_xlfn.IFNA(VLOOKUP(BASE!R43,[1]control_de_carga!$A:$B,2,0),VLOOKUP(BASE!T43,[1]control_de_carga!$A:$B,2,0)),"")</f>
        <v/>
      </c>
      <c r="O327" s="11"/>
      <c r="P327" s="11"/>
      <c r="Q327" s="11"/>
      <c r="R327" s="11"/>
      <c r="S327" s="11"/>
      <c r="T327" s="11"/>
    </row>
    <row r="328" spans="1:20" x14ac:dyDescent="0.25">
      <c r="A328" s="11" t="str">
        <f>IF(E328&lt;&gt;"",BASE!$R$4,"")</f>
        <v/>
      </c>
      <c r="B328" s="11" t="str">
        <f>IFERROR(IF(E328&lt;&gt;"",BASE!$R$5,""),"")</f>
        <v/>
      </c>
      <c r="C328" s="11" t="str">
        <f t="shared" si="29"/>
        <v/>
      </c>
      <c r="D328" s="11" t="str">
        <f t="shared" si="30"/>
        <v/>
      </c>
      <c r="E328" s="11" t="str">
        <f>IF(BASE!$R44&lt;&gt;"",_xlfn.IFNA(_xlfn.CONCAT(VLOOKUP(BASE!$R44,[1]control_de_carga!$A:$D,4,0),",",VLOOKUP(BASE!$R44,[1]control_de_carga!$A:$B,2,0)),_xlfn.CONCAT(VLOOKUP(BASE!T44,[1]control_de_carga!$A:$D,4,0),",",VLOOKUP(BASE!$T44,[1]control_de_carga!$A:$B,2,0))),"")</f>
        <v/>
      </c>
      <c r="F328" s="11" t="str">
        <f>IF(BASE!$R44&lt;&gt;"",_xlfn.IFNA(VLOOKUP(BASE!$R44,[1]control_de_carga!$C:$L,10,0),VLOOKUP(BASE!T44,[1]control_de_carga!$C:$L,10,0)),"")</f>
        <v/>
      </c>
      <c r="G328" s="11"/>
      <c r="H328" s="11"/>
      <c r="I328" s="11"/>
      <c r="J328" s="11"/>
      <c r="K328" s="11"/>
      <c r="L328" s="11"/>
      <c r="M328" s="11"/>
      <c r="N328" s="11" t="str">
        <f>IF(BASE!R44&lt;&gt;"",_xlfn.IFNA(VLOOKUP(BASE!R44,[1]control_de_carga!$A:$B,2,0),VLOOKUP(BASE!T44,[1]control_de_carga!$A:$B,2,0)),"")</f>
        <v/>
      </c>
      <c r="O328" s="11"/>
      <c r="P328" s="11"/>
      <c r="Q328" s="11"/>
      <c r="R328" s="11"/>
      <c r="S328" s="11"/>
      <c r="T328" s="11"/>
    </row>
    <row r="329" spans="1:20" x14ac:dyDescent="0.25">
      <c r="A329" s="11" t="str">
        <f>IF(E329&lt;&gt;"",BASE!$R$4,"")</f>
        <v/>
      </c>
      <c r="B329" s="11" t="str">
        <f>IFERROR(IF(E329&lt;&gt;"",BASE!$R$5,""),"")</f>
        <v/>
      </c>
      <c r="C329" s="11" t="str">
        <f t="shared" si="29"/>
        <v/>
      </c>
      <c r="D329" s="11" t="str">
        <f t="shared" si="30"/>
        <v/>
      </c>
      <c r="E329" s="11" t="str">
        <f>IF(BASE!$R45&lt;&gt;"",_xlfn.IFNA(_xlfn.CONCAT(VLOOKUP(BASE!$R45,[1]control_de_carga!$A:$D,4,0),",",VLOOKUP(BASE!$R45,[1]control_de_carga!$A:$B,2,0)),_xlfn.CONCAT(VLOOKUP(BASE!T45,[1]control_de_carga!$A:$D,4,0),",",VLOOKUP(BASE!$T45,[1]control_de_carga!$A:$B,2,0))),"")</f>
        <v/>
      </c>
      <c r="F329" s="11" t="str">
        <f>IF(BASE!$R45&lt;&gt;"",_xlfn.IFNA(VLOOKUP(BASE!$R45,[1]control_de_carga!$C:$L,10,0),VLOOKUP(BASE!T45,[1]control_de_carga!$C:$L,10,0)),"")</f>
        <v/>
      </c>
      <c r="G329" s="11"/>
      <c r="H329" s="11"/>
      <c r="I329" s="11"/>
      <c r="J329" s="11"/>
      <c r="K329" s="11"/>
      <c r="L329" s="11"/>
      <c r="M329" s="11"/>
      <c r="N329" s="11" t="str">
        <f>IF(BASE!R45&lt;&gt;"",_xlfn.IFNA(VLOOKUP(BASE!R45,[1]control_de_carga!$A:$B,2,0),VLOOKUP(BASE!T45,[1]control_de_carga!$A:$B,2,0)),"")</f>
        <v/>
      </c>
      <c r="O329" s="11"/>
      <c r="P329" s="11"/>
      <c r="Q329" s="11"/>
      <c r="R329" s="11"/>
      <c r="S329" s="11"/>
      <c r="T329" s="11"/>
    </row>
    <row r="330" spans="1:20" x14ac:dyDescent="0.25">
      <c r="A330" s="11" t="str">
        <f>IF(E330&lt;&gt;"",BASE!$R$4,"")</f>
        <v/>
      </c>
      <c r="B330" s="11" t="str">
        <f>IFERROR(IF(E330&lt;&gt;"",BASE!$R$5,""),"")</f>
        <v/>
      </c>
      <c r="C330" s="11" t="str">
        <f t="shared" si="29"/>
        <v/>
      </c>
      <c r="D330" s="11" t="str">
        <f t="shared" si="30"/>
        <v/>
      </c>
      <c r="E330" s="11" t="str">
        <f>IF(BASE!$R46&lt;&gt;"",_xlfn.IFNA(_xlfn.CONCAT(VLOOKUP(BASE!$R46,[1]control_de_carga!$A:$D,4,0),",",VLOOKUP(BASE!$R46,[1]control_de_carga!$A:$B,2,0)),_xlfn.CONCAT(VLOOKUP(BASE!T46,[1]control_de_carga!$A:$D,4,0),",",VLOOKUP(BASE!$T46,[1]control_de_carga!$A:$B,2,0))),"")</f>
        <v/>
      </c>
      <c r="F330" s="11" t="str">
        <f>IF(BASE!$R46&lt;&gt;"",_xlfn.IFNA(VLOOKUP(BASE!$R46,[1]control_de_carga!$C:$L,10,0),VLOOKUP(BASE!T46,[1]control_de_carga!$C:$L,10,0)),"")</f>
        <v/>
      </c>
      <c r="G330" s="11"/>
      <c r="H330" s="11"/>
      <c r="I330" s="11"/>
      <c r="J330" s="11"/>
      <c r="K330" s="11"/>
      <c r="L330" s="11"/>
      <c r="M330" s="11"/>
      <c r="N330" s="11" t="str">
        <f>IF(BASE!R46&lt;&gt;"",_xlfn.IFNA(VLOOKUP(BASE!R46,[1]control_de_carga!$A:$B,2,0),VLOOKUP(BASE!T46,[1]control_de_carga!$A:$B,2,0)),"")</f>
        <v/>
      </c>
      <c r="O330" s="11"/>
      <c r="P330" s="11"/>
      <c r="Q330" s="11"/>
      <c r="R330" s="11"/>
      <c r="S330" s="11"/>
      <c r="T330" s="11"/>
    </row>
    <row r="331" spans="1:20" x14ac:dyDescent="0.25">
      <c r="A331" s="11" t="str">
        <f>IF(E331&lt;&gt;"",BASE!$R$4,"")</f>
        <v/>
      </c>
      <c r="B331" s="11" t="str">
        <f>IFERROR(IF(E331&lt;&gt;"",BASE!$R$5,""),"")</f>
        <v/>
      </c>
      <c r="C331" s="11" t="str">
        <f t="shared" si="29"/>
        <v/>
      </c>
      <c r="D331" s="11" t="str">
        <f t="shared" si="30"/>
        <v/>
      </c>
      <c r="E331" s="11" t="str">
        <f>IF(BASE!$R47&lt;&gt;"",_xlfn.IFNA(_xlfn.CONCAT(VLOOKUP(BASE!$R47,[1]control_de_carga!$A:$D,4,0),",",VLOOKUP(BASE!$R47,[1]control_de_carga!$A:$B,2,0)),_xlfn.CONCAT(VLOOKUP(BASE!T47,[1]control_de_carga!$A:$D,4,0),",",VLOOKUP(BASE!$T47,[1]control_de_carga!$A:$B,2,0))),"")</f>
        <v/>
      </c>
      <c r="F331" s="11" t="str">
        <f>IF(BASE!$R47&lt;&gt;"",_xlfn.IFNA(VLOOKUP(BASE!$R47,[1]control_de_carga!$C:$L,10,0),VLOOKUP(BASE!T47,[1]control_de_carga!$C:$L,10,0)),"")</f>
        <v/>
      </c>
      <c r="G331" s="11"/>
      <c r="H331" s="11"/>
      <c r="I331" s="11"/>
      <c r="J331" s="11"/>
      <c r="K331" s="11"/>
      <c r="L331" s="11"/>
      <c r="M331" s="11"/>
      <c r="N331" s="11" t="str">
        <f>IF(BASE!R47&lt;&gt;"",_xlfn.IFNA(VLOOKUP(BASE!R47,[1]control_de_carga!$A:$B,2,0),VLOOKUP(BASE!T47,[1]control_de_carga!$A:$B,2,0)),"")</f>
        <v/>
      </c>
      <c r="O331" s="11"/>
      <c r="P331" s="11"/>
      <c r="Q331" s="11"/>
      <c r="R331" s="11"/>
      <c r="S331" s="11"/>
      <c r="T331" s="11"/>
    </row>
    <row r="332" spans="1:20" x14ac:dyDescent="0.25">
      <c r="A332" s="11" t="str">
        <f>IF(E332&lt;&gt;"",BASE!$R$4,"")</f>
        <v/>
      </c>
      <c r="B332" s="11" t="str">
        <f>IFERROR(IF(E332&lt;&gt;"",BASE!$R$5,""),"")</f>
        <v/>
      </c>
      <c r="C332" s="11" t="str">
        <f t="shared" si="29"/>
        <v/>
      </c>
      <c r="D332" s="11" t="str">
        <f t="shared" si="30"/>
        <v/>
      </c>
      <c r="E332" s="11" t="str">
        <f>IF(BASE!$R48&lt;&gt;"",_xlfn.IFNA(_xlfn.CONCAT(VLOOKUP(BASE!$R48,[1]control_de_carga!$A:$D,4,0),",",VLOOKUP(BASE!$R48,[1]control_de_carga!$A:$B,2,0)),_xlfn.CONCAT(VLOOKUP(BASE!T48,[1]control_de_carga!$A:$D,4,0),",",VLOOKUP(BASE!$T48,[1]control_de_carga!$A:$B,2,0))),"")</f>
        <v/>
      </c>
      <c r="F332" s="11" t="str">
        <f>IF(BASE!$R48&lt;&gt;"",_xlfn.IFNA(VLOOKUP(BASE!$R48,[1]control_de_carga!$C:$L,10,0),VLOOKUP(BASE!T48,[1]control_de_carga!$C:$L,10,0)),"")</f>
        <v/>
      </c>
      <c r="G332" s="11"/>
      <c r="H332" s="11"/>
      <c r="I332" s="11"/>
      <c r="J332" s="11"/>
      <c r="K332" s="11"/>
      <c r="L332" s="11"/>
      <c r="M332" s="11"/>
      <c r="N332" s="11" t="str">
        <f>IF(BASE!R48&lt;&gt;"",_xlfn.IFNA(VLOOKUP(BASE!R48,[1]control_de_carga!$A:$B,2,0),VLOOKUP(BASE!T48,[1]control_de_carga!$A:$B,2,0)),"")</f>
        <v/>
      </c>
      <c r="O332" s="11"/>
      <c r="P332" s="11"/>
      <c r="Q332" s="11"/>
      <c r="R332" s="11"/>
      <c r="S332" s="11"/>
      <c r="T332" s="11"/>
    </row>
    <row r="333" spans="1:20" x14ac:dyDescent="0.25">
      <c r="A333" s="11" t="str">
        <f>IF(E333&lt;&gt;"",BASE!$R$4,"")</f>
        <v/>
      </c>
      <c r="B333" s="11" t="str">
        <f>IFERROR(IF(E333&lt;&gt;"",BASE!$R$5,""),"")</f>
        <v/>
      </c>
      <c r="C333" s="11" t="str">
        <f t="shared" si="29"/>
        <v/>
      </c>
      <c r="D333" s="11" t="str">
        <f t="shared" si="30"/>
        <v/>
      </c>
      <c r="E333" s="11" t="str">
        <f>IF(BASE!$R49&lt;&gt;"",_xlfn.IFNA(_xlfn.CONCAT(VLOOKUP(BASE!$R49,[1]control_de_carga!$A:$D,4,0),",",VLOOKUP(BASE!$R49,[1]control_de_carga!$A:$B,2,0)),_xlfn.CONCAT(VLOOKUP(BASE!T49,[1]control_de_carga!$A:$D,4,0),",",VLOOKUP(BASE!$T49,[1]control_de_carga!$A:$B,2,0))),"")</f>
        <v/>
      </c>
      <c r="F333" s="11" t="str">
        <f>IF(BASE!$R49&lt;&gt;"",_xlfn.IFNA(VLOOKUP(BASE!$R49,[1]control_de_carga!$C:$L,10,0),VLOOKUP(BASE!T49,[1]control_de_carga!$C:$L,10,0)),"")</f>
        <v/>
      </c>
      <c r="G333" s="11"/>
      <c r="H333" s="11"/>
      <c r="I333" s="11"/>
      <c r="J333" s="11"/>
      <c r="K333" s="11"/>
      <c r="L333" s="11"/>
      <c r="M333" s="11"/>
      <c r="N333" s="11" t="str">
        <f>IF(BASE!R49&lt;&gt;"",_xlfn.IFNA(VLOOKUP(BASE!R49,[1]control_de_carga!$A:$B,2,0),VLOOKUP(BASE!T49,[1]control_de_carga!$A:$B,2,0)),"")</f>
        <v/>
      </c>
      <c r="O333" s="11"/>
      <c r="P333" s="11"/>
      <c r="Q333" s="11"/>
      <c r="R333" s="11"/>
      <c r="S333" s="11"/>
      <c r="T333" s="11"/>
    </row>
    <row r="334" spans="1:20" x14ac:dyDescent="0.25">
      <c r="A334" s="11" t="str">
        <f>IF(E334&lt;&gt;"",BASE!$R$4,"")</f>
        <v/>
      </c>
      <c r="B334" s="11" t="str">
        <f>IFERROR(IF(E334&lt;&gt;"",BASE!$R$5,""),"")</f>
        <v/>
      </c>
      <c r="C334" s="11" t="str">
        <f t="shared" si="29"/>
        <v/>
      </c>
      <c r="D334" s="11" t="str">
        <f t="shared" si="30"/>
        <v/>
      </c>
      <c r="E334" s="11" t="str">
        <f>IF(BASE!$R50&lt;&gt;"",_xlfn.IFNA(_xlfn.CONCAT(VLOOKUP(BASE!$R50,[1]control_de_carga!$A:$D,4,0),",",VLOOKUP(BASE!$R50,[1]control_de_carga!$A:$B,2,0)),_xlfn.CONCAT(VLOOKUP(BASE!T50,[1]control_de_carga!$A:$D,4,0),",",VLOOKUP(BASE!$T50,[1]control_de_carga!$A:$B,2,0))),"")</f>
        <v/>
      </c>
      <c r="F334" s="11" t="str">
        <f>IF(BASE!$R50&lt;&gt;"",_xlfn.IFNA(VLOOKUP(BASE!$R50,[1]control_de_carga!$C:$L,10,0),VLOOKUP(BASE!T50,[1]control_de_carga!$C:$L,10,0)),"")</f>
        <v/>
      </c>
      <c r="G334" s="11"/>
      <c r="H334" s="11"/>
      <c r="I334" s="11"/>
      <c r="J334" s="11"/>
      <c r="K334" s="11"/>
      <c r="L334" s="11"/>
      <c r="M334" s="11"/>
      <c r="N334" s="11" t="str">
        <f>IF(BASE!R50&lt;&gt;"",_xlfn.IFNA(VLOOKUP(BASE!R50,[1]control_de_carga!$A:$B,2,0),VLOOKUP(BASE!T50,[1]control_de_carga!$A:$B,2,0)),"")</f>
        <v/>
      </c>
      <c r="O334" s="11"/>
      <c r="P334" s="11"/>
      <c r="Q334" s="11"/>
      <c r="R334" s="11"/>
      <c r="S334" s="11"/>
      <c r="T334" s="11"/>
    </row>
    <row r="335" spans="1:20" x14ac:dyDescent="0.25">
      <c r="A335" s="11" t="str">
        <f>IF(E335&lt;&gt;"",BASE!$R$4,"")</f>
        <v/>
      </c>
      <c r="B335" s="11" t="str">
        <f>IFERROR(IF(E335&lt;&gt;"",BASE!$R$5,""),"")</f>
        <v/>
      </c>
      <c r="C335" s="11" t="str">
        <f t="shared" si="29"/>
        <v/>
      </c>
      <c r="D335" s="11" t="str">
        <f t="shared" si="30"/>
        <v/>
      </c>
      <c r="E335" s="11" t="str">
        <f>IF(BASE!$R51&lt;&gt;"",_xlfn.IFNA(_xlfn.CONCAT(VLOOKUP(BASE!$R51,[1]control_de_carga!$A:$D,4,0),",",VLOOKUP(BASE!$R51,[1]control_de_carga!$A:$B,2,0)),_xlfn.CONCAT(VLOOKUP(BASE!T51,[1]control_de_carga!$A:$D,4,0),",",VLOOKUP(BASE!$T51,[1]control_de_carga!$A:$B,2,0))),"")</f>
        <v/>
      </c>
      <c r="F335" s="11" t="str">
        <f>IF(BASE!$R51&lt;&gt;"",_xlfn.IFNA(VLOOKUP(BASE!$R51,[1]control_de_carga!$C:$L,10,0),VLOOKUP(BASE!T51,[1]control_de_carga!$C:$L,10,0)),"")</f>
        <v/>
      </c>
      <c r="G335" s="11"/>
      <c r="H335" s="11"/>
      <c r="I335" s="11"/>
      <c r="J335" s="11"/>
      <c r="K335" s="11"/>
      <c r="L335" s="11"/>
      <c r="M335" s="11"/>
      <c r="N335" s="11" t="str">
        <f>IF(BASE!R51&lt;&gt;"",_xlfn.IFNA(VLOOKUP(BASE!R51,[1]control_de_carga!$A:$B,2,0),VLOOKUP(BASE!T51,[1]control_de_carga!$A:$B,2,0)),"")</f>
        <v/>
      </c>
      <c r="O335" s="11"/>
      <c r="P335" s="11"/>
      <c r="Q335" s="11"/>
      <c r="R335" s="11"/>
      <c r="S335" s="11"/>
      <c r="T335" s="11"/>
    </row>
    <row r="336" spans="1:20" x14ac:dyDescent="0.25">
      <c r="A336" s="11" t="str">
        <f>IF(E336&lt;&gt;"",BASE!$R$4,"")</f>
        <v/>
      </c>
      <c r="B336" s="11" t="str">
        <f>IFERROR(IF(E336&lt;&gt;"",BASE!$R$5,""),"")</f>
        <v/>
      </c>
      <c r="C336" s="11" t="str">
        <f t="shared" si="29"/>
        <v/>
      </c>
      <c r="D336" s="11" t="str">
        <f t="shared" si="30"/>
        <v/>
      </c>
      <c r="E336" s="11" t="str">
        <f>IF(BASE!$R52&lt;&gt;"",_xlfn.IFNA(_xlfn.CONCAT(VLOOKUP(BASE!$R52,[1]control_de_carga!$A:$D,4,0),",",VLOOKUP(BASE!$R52,[1]control_de_carga!$A:$B,2,0)),_xlfn.CONCAT(VLOOKUP(BASE!T52,[1]control_de_carga!$A:$D,4,0),",",VLOOKUP(BASE!$T52,[1]control_de_carga!$A:$B,2,0))),"")</f>
        <v/>
      </c>
      <c r="F336" s="11" t="str">
        <f>IF(BASE!$R52&lt;&gt;"",_xlfn.IFNA(VLOOKUP(BASE!$R52,[1]control_de_carga!$C:$L,10,0),VLOOKUP(BASE!T52,[1]control_de_carga!$C:$L,10,0)),"")</f>
        <v/>
      </c>
      <c r="G336" s="11"/>
      <c r="H336" s="11"/>
      <c r="I336" s="11"/>
      <c r="J336" s="11"/>
      <c r="K336" s="11"/>
      <c r="L336" s="11"/>
      <c r="M336" s="11"/>
      <c r="N336" s="11" t="str">
        <f>IF(BASE!R52&lt;&gt;"",_xlfn.IFNA(VLOOKUP(BASE!R52,[1]control_de_carga!$A:$B,2,0),VLOOKUP(BASE!T52,[1]control_de_carga!$A:$B,2,0)),"")</f>
        <v/>
      </c>
      <c r="O336" s="11"/>
      <c r="P336" s="11"/>
      <c r="Q336" s="11"/>
      <c r="R336" s="11"/>
      <c r="S336" s="11"/>
      <c r="T336" s="11"/>
    </row>
    <row r="337" spans="1:20" x14ac:dyDescent="0.25">
      <c r="A337" s="11" t="str">
        <f>IF(E337&lt;&gt;"",BASE!$R$4,"")</f>
        <v/>
      </c>
      <c r="B337" s="11" t="str">
        <f>IFERROR(IF(E337&lt;&gt;"",BASE!$R$5,""),"")</f>
        <v/>
      </c>
      <c r="C337" s="11" t="str">
        <f t="shared" si="29"/>
        <v/>
      </c>
      <c r="D337" s="11" t="str">
        <f t="shared" si="30"/>
        <v/>
      </c>
      <c r="E337" s="11" t="str">
        <f>IF(BASE!$R53&lt;&gt;"",_xlfn.IFNA(_xlfn.CONCAT(VLOOKUP(BASE!$R53,[1]control_de_carga!$A:$D,4,0),",",VLOOKUP(BASE!$R53,[1]control_de_carga!$A:$B,2,0)),_xlfn.CONCAT(VLOOKUP(BASE!T53,[1]control_de_carga!$A:$D,4,0),",",VLOOKUP(BASE!$T53,[1]control_de_carga!$A:$B,2,0))),"")</f>
        <v/>
      </c>
      <c r="F337" s="11" t="str">
        <f>IF(BASE!$R53&lt;&gt;"",_xlfn.IFNA(VLOOKUP(BASE!$R53,[1]control_de_carga!$C:$L,10,0),VLOOKUP(BASE!T53,[1]control_de_carga!$C:$L,10,0)),"")</f>
        <v/>
      </c>
      <c r="G337" s="11"/>
      <c r="H337" s="11"/>
      <c r="I337" s="11"/>
      <c r="J337" s="11"/>
      <c r="K337" s="11"/>
      <c r="L337" s="11"/>
      <c r="M337" s="11"/>
      <c r="N337" s="11" t="str">
        <f>IF(BASE!R53&lt;&gt;"",_xlfn.IFNA(VLOOKUP(BASE!R53,[1]control_de_carga!$A:$B,2,0),VLOOKUP(BASE!T53,[1]control_de_carga!$A:$B,2,0)),"")</f>
        <v/>
      </c>
      <c r="O337" s="11"/>
      <c r="P337" s="11"/>
      <c r="Q337" s="11"/>
      <c r="R337" s="11"/>
      <c r="S337" s="11"/>
      <c r="T337" s="11"/>
    </row>
    <row r="338" spans="1:20" x14ac:dyDescent="0.25">
      <c r="A338" s="11" t="str">
        <f>IF(E338&lt;&gt;"",BASE!$R$4,"")</f>
        <v/>
      </c>
      <c r="B338" s="11" t="str">
        <f>IFERROR(IF(E338&lt;&gt;"",BASE!$R$5,""),"")</f>
        <v/>
      </c>
      <c r="C338" s="11" t="str">
        <f t="shared" si="29"/>
        <v/>
      </c>
      <c r="D338" s="11" t="str">
        <f t="shared" si="30"/>
        <v/>
      </c>
      <c r="E338" s="11" t="str">
        <f>IF(BASE!$R54&lt;&gt;"",_xlfn.IFNA(_xlfn.CONCAT(VLOOKUP(BASE!$R54,[1]control_de_carga!$A:$D,4,0),",",VLOOKUP(BASE!$R54,[1]control_de_carga!$A:$B,2,0)),_xlfn.CONCAT(VLOOKUP(BASE!T54,[1]control_de_carga!$A:$D,4,0),",",VLOOKUP(BASE!$T54,[1]control_de_carga!$A:$B,2,0))),"")</f>
        <v/>
      </c>
      <c r="F338" s="11" t="str">
        <f>IF(BASE!$R54&lt;&gt;"",_xlfn.IFNA(VLOOKUP(BASE!$R54,[1]control_de_carga!$C:$L,10,0),VLOOKUP(BASE!T54,[1]control_de_carga!$C:$L,10,0)),"")</f>
        <v/>
      </c>
      <c r="G338" s="11"/>
      <c r="H338" s="11"/>
      <c r="I338" s="11"/>
      <c r="J338" s="11"/>
      <c r="K338" s="11"/>
      <c r="L338" s="11"/>
      <c r="M338" s="11"/>
      <c r="N338" s="11" t="str">
        <f>IF(BASE!R54&lt;&gt;"",_xlfn.IFNA(VLOOKUP(BASE!R54,[1]control_de_carga!$A:$B,2,0),VLOOKUP(BASE!T54,[1]control_de_carga!$A:$B,2,0)),"")</f>
        <v/>
      </c>
      <c r="O338" s="11"/>
      <c r="P338" s="11"/>
      <c r="Q338" s="11"/>
      <c r="R338" s="11"/>
      <c r="S338" s="11"/>
      <c r="T338" s="11"/>
    </row>
    <row r="339" spans="1:20" x14ac:dyDescent="0.25">
      <c r="A339" s="11" t="str">
        <f>IF(E339&lt;&gt;"",BASE!$R$4,"")</f>
        <v/>
      </c>
      <c r="B339" s="11" t="str">
        <f>IFERROR(IF(E339&lt;&gt;"",BASE!$R$5,""),"")</f>
        <v/>
      </c>
      <c r="C339" s="11" t="str">
        <f t="shared" si="29"/>
        <v/>
      </c>
      <c r="D339" s="11" t="str">
        <f t="shared" si="30"/>
        <v/>
      </c>
      <c r="E339" s="11" t="str">
        <f>IF(BASE!$R55&lt;&gt;"",_xlfn.IFNA(_xlfn.CONCAT(VLOOKUP(BASE!$R55,[1]control_de_carga!$A:$D,4,0),",",VLOOKUP(BASE!$R55,[1]control_de_carga!$A:$B,2,0)),_xlfn.CONCAT(VLOOKUP(BASE!T55,[1]control_de_carga!$A:$D,4,0),",",VLOOKUP(BASE!$T55,[1]control_de_carga!$A:$B,2,0))),"")</f>
        <v/>
      </c>
      <c r="F339" s="11" t="str">
        <f>IF(BASE!$R55&lt;&gt;"",_xlfn.IFNA(VLOOKUP(BASE!$R55,[1]control_de_carga!$C:$L,10,0),VLOOKUP(BASE!T55,[1]control_de_carga!$C:$L,10,0)),"")</f>
        <v/>
      </c>
      <c r="G339" s="11"/>
      <c r="H339" s="11"/>
      <c r="I339" s="11"/>
      <c r="J339" s="11"/>
      <c r="K339" s="11"/>
      <c r="L339" s="11"/>
      <c r="M339" s="11"/>
      <c r="N339" s="11" t="str">
        <f>IF(BASE!R55&lt;&gt;"",_xlfn.IFNA(VLOOKUP(BASE!R55,[1]control_de_carga!$A:$B,2,0),VLOOKUP(BASE!T55,[1]control_de_carga!$A:$B,2,0)),"")</f>
        <v/>
      </c>
      <c r="O339" s="11"/>
      <c r="P339" s="11"/>
      <c r="Q339" s="11"/>
      <c r="R339" s="11"/>
      <c r="S339" s="11"/>
      <c r="T339" s="11"/>
    </row>
    <row r="340" spans="1:20" x14ac:dyDescent="0.25">
      <c r="A340" s="11" t="str">
        <f>IF(E340&lt;&gt;"",BASE!$R$4,"")</f>
        <v/>
      </c>
      <c r="B340" s="11" t="str">
        <f>IFERROR(IF(E340&lt;&gt;"",BASE!$R$5,""),"")</f>
        <v/>
      </c>
      <c r="C340" s="11" t="str">
        <f t="shared" si="29"/>
        <v/>
      </c>
      <c r="D340" s="11" t="str">
        <f t="shared" si="30"/>
        <v/>
      </c>
      <c r="E340" s="11" t="str">
        <f>IF(BASE!$R56&lt;&gt;"",_xlfn.IFNA(_xlfn.CONCAT(VLOOKUP(BASE!$R56,[1]control_de_carga!$A:$D,4,0),",",VLOOKUP(BASE!$R56,[1]control_de_carga!$A:$B,2,0)),_xlfn.CONCAT(VLOOKUP(BASE!T56,[1]control_de_carga!$A:$D,4,0),",",VLOOKUP(BASE!$T56,[1]control_de_carga!$A:$B,2,0))),"")</f>
        <v/>
      </c>
      <c r="F340" s="11" t="str">
        <f>IF(BASE!$R56&lt;&gt;"",_xlfn.IFNA(VLOOKUP(BASE!$R56,[1]control_de_carga!$C:$L,10,0),VLOOKUP(BASE!T56,[1]control_de_carga!$C:$L,10,0)),"")</f>
        <v/>
      </c>
      <c r="G340" s="11"/>
      <c r="H340" s="11"/>
      <c r="I340" s="11"/>
      <c r="J340" s="11"/>
      <c r="K340" s="11"/>
      <c r="L340" s="11"/>
      <c r="M340" s="11"/>
      <c r="N340" s="11" t="str">
        <f>IF(BASE!R56&lt;&gt;"",_xlfn.IFNA(VLOOKUP(BASE!R56,[1]control_de_carga!$A:$B,2,0),VLOOKUP(BASE!T56,[1]control_de_carga!$A:$B,2,0)),"")</f>
        <v/>
      </c>
      <c r="O340" s="11"/>
      <c r="P340" s="11"/>
      <c r="Q340" s="11"/>
      <c r="R340" s="11"/>
      <c r="S340" s="11"/>
      <c r="T340" s="11"/>
    </row>
    <row r="341" spans="1:20" x14ac:dyDescent="0.25">
      <c r="A341" s="11" t="str">
        <f>IF(E341&lt;&gt;"",BASE!$R$4,"")</f>
        <v/>
      </c>
      <c r="B341" s="11" t="str">
        <f>IFERROR(IF(E341&lt;&gt;"",BASE!$R$5,""),"")</f>
        <v/>
      </c>
      <c r="C341" s="11" t="str">
        <f t="shared" si="29"/>
        <v/>
      </c>
      <c r="D341" s="11" t="str">
        <f t="shared" si="30"/>
        <v/>
      </c>
      <c r="E341" s="11" t="str">
        <f>IF(BASE!$R57&lt;&gt;"",_xlfn.IFNA(_xlfn.CONCAT(VLOOKUP(BASE!$R57,[1]control_de_carga!$A:$D,4,0),",",VLOOKUP(BASE!$R57,[1]control_de_carga!$A:$B,2,0)),_xlfn.CONCAT(VLOOKUP(BASE!T57,[1]control_de_carga!$A:$D,4,0),",",VLOOKUP(BASE!$T57,[1]control_de_carga!$A:$B,2,0))),"")</f>
        <v/>
      </c>
      <c r="F341" s="11" t="str">
        <f>IF(BASE!$R57&lt;&gt;"",_xlfn.IFNA(VLOOKUP(BASE!$R57,[1]control_de_carga!$C:$L,10,0),VLOOKUP(BASE!T57,[1]control_de_carga!$C:$L,10,0)),"")</f>
        <v/>
      </c>
      <c r="G341" s="11"/>
      <c r="H341" s="11"/>
      <c r="I341" s="11"/>
      <c r="J341" s="11"/>
      <c r="K341" s="11"/>
      <c r="L341" s="11"/>
      <c r="M341" s="11"/>
      <c r="N341" s="11" t="str">
        <f>IF(BASE!R57&lt;&gt;"",_xlfn.IFNA(VLOOKUP(BASE!R57,[1]control_de_carga!$A:$B,2,0),VLOOKUP(BASE!T57,[1]control_de_carga!$A:$B,2,0)),"")</f>
        <v/>
      </c>
      <c r="O341" s="11"/>
      <c r="P341" s="11"/>
      <c r="Q341" s="11"/>
      <c r="R341" s="11"/>
      <c r="S341" s="11"/>
      <c r="T341" s="11"/>
    </row>
    <row r="342" spans="1:20" x14ac:dyDescent="0.25">
      <c r="A342" s="11" t="str">
        <f>IF(E342&lt;&gt;"",BASE!$R$4,"")</f>
        <v/>
      </c>
      <c r="B342" s="11" t="str">
        <f>IFERROR(IF(E342&lt;&gt;"",BASE!$R$5,""),"")</f>
        <v/>
      </c>
      <c r="C342" s="11" t="str">
        <f t="shared" si="29"/>
        <v/>
      </c>
      <c r="D342" s="11" t="str">
        <f t="shared" si="30"/>
        <v/>
      </c>
      <c r="E342" s="11" t="str">
        <f>IF(BASE!$R58&lt;&gt;"",_xlfn.IFNA(_xlfn.CONCAT(VLOOKUP(BASE!$R58,[1]control_de_carga!$A:$D,4,0),",",VLOOKUP(BASE!$R58,[1]control_de_carga!$A:$B,2,0)),_xlfn.CONCAT(VLOOKUP(BASE!T58,[1]control_de_carga!$A:$D,4,0),",",VLOOKUP(BASE!$T58,[1]control_de_carga!$A:$B,2,0))),"")</f>
        <v/>
      </c>
      <c r="F342" s="11" t="str">
        <f>IF(BASE!$R58&lt;&gt;"",_xlfn.IFNA(VLOOKUP(BASE!$R58,[1]control_de_carga!$C:$L,10,0),VLOOKUP(BASE!T58,[1]control_de_carga!$C:$L,10,0)),"")</f>
        <v/>
      </c>
      <c r="G342" s="11"/>
      <c r="H342" s="11"/>
      <c r="I342" s="11"/>
      <c r="J342" s="11"/>
      <c r="K342" s="11"/>
      <c r="L342" s="11"/>
      <c r="M342" s="11"/>
      <c r="N342" s="11" t="str">
        <f>IF(BASE!R58&lt;&gt;"",_xlfn.IFNA(VLOOKUP(BASE!R58,[1]control_de_carga!$A:$B,2,0),VLOOKUP(BASE!T58,[1]control_de_carga!$A:$B,2,0)),"")</f>
        <v/>
      </c>
      <c r="O342" s="11"/>
      <c r="P342" s="11"/>
      <c r="Q342" s="11"/>
      <c r="R342" s="11"/>
      <c r="S342" s="11"/>
      <c r="T342" s="11"/>
    </row>
    <row r="343" spans="1:20" x14ac:dyDescent="0.25">
      <c r="A343" s="11" t="str">
        <f>IF(E343&lt;&gt;"",BASE!$R$4,"")</f>
        <v/>
      </c>
      <c r="B343" s="11" t="str">
        <f>IFERROR(IF(E343&lt;&gt;"",BASE!$R$5,""),"")</f>
        <v/>
      </c>
      <c r="C343" s="11" t="str">
        <f t="shared" si="29"/>
        <v/>
      </c>
      <c r="D343" s="11" t="str">
        <f t="shared" si="30"/>
        <v/>
      </c>
      <c r="E343" s="11" t="str">
        <f>IF(BASE!$R59&lt;&gt;"",_xlfn.IFNA(_xlfn.CONCAT(VLOOKUP(BASE!$R59,[1]control_de_carga!$A:$D,4,0),",",VLOOKUP(BASE!$R59,[1]control_de_carga!$A:$B,2,0)),_xlfn.CONCAT(VLOOKUP(BASE!T59,[1]control_de_carga!$A:$D,4,0),",",VLOOKUP(BASE!$T59,[1]control_de_carga!$A:$B,2,0))),"")</f>
        <v/>
      </c>
      <c r="F343" s="11" t="str">
        <f>IF(BASE!$R59&lt;&gt;"",_xlfn.IFNA(VLOOKUP(BASE!$R59,[1]control_de_carga!$C:$L,10,0),VLOOKUP(BASE!T59,[1]control_de_carga!$C:$L,10,0)),"")</f>
        <v/>
      </c>
      <c r="G343" s="11"/>
      <c r="H343" s="11"/>
      <c r="I343" s="11"/>
      <c r="J343" s="11"/>
      <c r="K343" s="11"/>
      <c r="L343" s="11"/>
      <c r="M343" s="11"/>
      <c r="N343" s="11" t="str">
        <f>IF(BASE!R59&lt;&gt;"",_xlfn.IFNA(VLOOKUP(BASE!R59,[1]control_de_carga!$A:$B,2,0),VLOOKUP(BASE!T59,[1]control_de_carga!$A:$B,2,0)),"")</f>
        <v/>
      </c>
      <c r="O343" s="11"/>
      <c r="P343" s="11"/>
      <c r="Q343" s="11"/>
      <c r="R343" s="11"/>
      <c r="S343" s="11"/>
      <c r="T343" s="11"/>
    </row>
    <row r="344" spans="1:20" x14ac:dyDescent="0.25">
      <c r="A344" s="11" t="str">
        <f>IF(E344&lt;&gt;"",BASE!$R$4,"")</f>
        <v/>
      </c>
      <c r="B344" s="11" t="str">
        <f>IFERROR(IF(E344&lt;&gt;"",BASE!$R$5,""),"")</f>
        <v/>
      </c>
      <c r="C344" s="11" t="str">
        <f t="shared" si="29"/>
        <v/>
      </c>
      <c r="D344" s="11" t="str">
        <f t="shared" si="30"/>
        <v/>
      </c>
      <c r="E344" s="11" t="str">
        <f>IF(BASE!$R60&lt;&gt;"",_xlfn.IFNA(_xlfn.CONCAT(VLOOKUP(BASE!$R60,[1]control_de_carga!$A:$D,4,0),",",VLOOKUP(BASE!$R60,[1]control_de_carga!$A:$B,2,0)),_xlfn.CONCAT(VLOOKUP(BASE!T60,[1]control_de_carga!$A:$D,4,0),",",VLOOKUP(BASE!$T60,[1]control_de_carga!$A:$B,2,0))),"")</f>
        <v/>
      </c>
      <c r="F344" s="11" t="str">
        <f>IF(BASE!$R60&lt;&gt;"",_xlfn.IFNA(VLOOKUP(BASE!$R60,[1]control_de_carga!$C:$L,10,0),VLOOKUP(BASE!T60,[1]control_de_carga!$C:$L,10,0)),"")</f>
        <v/>
      </c>
      <c r="G344" s="11"/>
      <c r="H344" s="11"/>
      <c r="I344" s="11"/>
      <c r="J344" s="11"/>
      <c r="K344" s="11"/>
      <c r="L344" s="11"/>
      <c r="M344" s="11"/>
      <c r="N344" s="11" t="str">
        <f>IF(BASE!R60&lt;&gt;"",_xlfn.IFNA(VLOOKUP(BASE!R60,[1]control_de_carga!$A:$B,2,0),VLOOKUP(BASE!T60,[1]control_de_carga!$A:$B,2,0)),"")</f>
        <v/>
      </c>
      <c r="O344" s="11"/>
      <c r="P344" s="11"/>
      <c r="Q344" s="11"/>
      <c r="R344" s="11"/>
      <c r="S344" s="11"/>
      <c r="T344" s="11"/>
    </row>
    <row r="345" spans="1:20" x14ac:dyDescent="0.25">
      <c r="A345" s="11" t="str">
        <f>IF(E345&lt;&gt;"",BASE!$R$4,"")</f>
        <v/>
      </c>
      <c r="B345" s="11" t="str">
        <f>IFERROR(IF(E345&lt;&gt;"",BASE!$R$5,""),"")</f>
        <v/>
      </c>
      <c r="C345" s="11" t="str">
        <f t="shared" si="29"/>
        <v/>
      </c>
      <c r="D345" s="11" t="str">
        <f t="shared" si="30"/>
        <v/>
      </c>
      <c r="E345" s="11" t="str">
        <f>IF(BASE!$R61&lt;&gt;"",_xlfn.IFNA(_xlfn.CONCAT(VLOOKUP(BASE!$R61,[1]control_de_carga!$A:$D,4,0),",",VLOOKUP(BASE!$R61,[1]control_de_carga!$A:$B,2,0)),_xlfn.CONCAT(VLOOKUP(BASE!T61,[1]control_de_carga!$A:$D,4,0),",",VLOOKUP(BASE!$T61,[1]control_de_carga!$A:$B,2,0))),"")</f>
        <v/>
      </c>
      <c r="F345" s="11" t="str">
        <f>IF(BASE!$R61&lt;&gt;"",_xlfn.IFNA(VLOOKUP(BASE!$R61,[1]control_de_carga!$C:$L,10,0),VLOOKUP(BASE!T61,[1]control_de_carga!$C:$L,10,0)),"")</f>
        <v/>
      </c>
      <c r="G345" s="11"/>
      <c r="H345" s="11"/>
      <c r="I345" s="11"/>
      <c r="J345" s="11"/>
      <c r="K345" s="11"/>
      <c r="L345" s="11"/>
      <c r="M345" s="11"/>
      <c r="N345" s="11" t="str">
        <f>IF(BASE!R61&lt;&gt;"",_xlfn.IFNA(VLOOKUP(BASE!R61,[1]control_de_carga!$A:$B,2,0),VLOOKUP(BASE!T61,[1]control_de_carga!$A:$B,2,0)),"")</f>
        <v/>
      </c>
      <c r="O345" s="11"/>
      <c r="P345" s="11"/>
      <c r="Q345" s="11"/>
      <c r="R345" s="11"/>
      <c r="S345" s="11"/>
      <c r="T345" s="11"/>
    </row>
    <row r="346" spans="1:20" x14ac:dyDescent="0.25">
      <c r="A346" s="11" t="str">
        <f>IF(E346&lt;&gt;"",BASE!$R$4,"")</f>
        <v/>
      </c>
      <c r="B346" s="11" t="str">
        <f>IFERROR(IF(E346&lt;&gt;"",BASE!$R$5,""),"")</f>
        <v/>
      </c>
      <c r="C346" s="11" t="str">
        <f t="shared" si="29"/>
        <v/>
      </c>
      <c r="D346" s="11" t="str">
        <f t="shared" si="30"/>
        <v/>
      </c>
      <c r="E346" s="11" t="str">
        <f>IF(BASE!$R62&lt;&gt;"",_xlfn.IFNA(_xlfn.CONCAT(VLOOKUP(BASE!$R62,[1]control_de_carga!$A:$D,4,0),",",VLOOKUP(BASE!$R62,[1]control_de_carga!$A:$B,2,0)),_xlfn.CONCAT(VLOOKUP(BASE!T62,[1]control_de_carga!$A:$D,4,0),",",VLOOKUP(BASE!$T62,[1]control_de_carga!$A:$B,2,0))),"")</f>
        <v/>
      </c>
      <c r="F346" s="11" t="str">
        <f>IF(BASE!$R62&lt;&gt;"",_xlfn.IFNA(VLOOKUP(BASE!$R62,[1]control_de_carga!$C:$L,10,0),VLOOKUP(BASE!T62,[1]control_de_carga!$C:$L,10,0)),"")</f>
        <v/>
      </c>
      <c r="G346" s="11"/>
      <c r="H346" s="11"/>
      <c r="I346" s="11"/>
      <c r="J346" s="11"/>
      <c r="K346" s="11"/>
      <c r="L346" s="11"/>
      <c r="M346" s="11"/>
      <c r="N346" s="11" t="str">
        <f>IF(BASE!R62&lt;&gt;"",_xlfn.IFNA(VLOOKUP(BASE!R62,[1]control_de_carga!$A:$B,2,0),VLOOKUP(BASE!T62,[1]control_de_carga!$A:$B,2,0)),"")</f>
        <v/>
      </c>
      <c r="O346" s="11"/>
      <c r="P346" s="11"/>
      <c r="Q346" s="11"/>
      <c r="R346" s="11"/>
      <c r="S346" s="11"/>
      <c r="T346" s="11"/>
    </row>
    <row r="347" spans="1:20" x14ac:dyDescent="0.25">
      <c r="A347" s="11" t="str">
        <f>IF(E347&lt;&gt;"",BASE!$R$4,"")</f>
        <v/>
      </c>
      <c r="B347" s="11" t="str">
        <f>IFERROR(IF(E347&lt;&gt;"",BASE!$R$5,""),"")</f>
        <v/>
      </c>
      <c r="C347" s="11" t="str">
        <f t="shared" si="29"/>
        <v/>
      </c>
      <c r="D347" s="11" t="str">
        <f t="shared" si="30"/>
        <v/>
      </c>
      <c r="E347" s="11" t="str">
        <f>IF(BASE!$R63&lt;&gt;"",_xlfn.IFNA(_xlfn.CONCAT(VLOOKUP(BASE!$R63,[1]control_de_carga!$A:$D,4,0),",",VLOOKUP(BASE!$R63,[1]control_de_carga!$A:$B,2,0)),_xlfn.CONCAT(VLOOKUP(BASE!T63,[1]control_de_carga!$A:$D,4,0),",",VLOOKUP(BASE!$T63,[1]control_de_carga!$A:$B,2,0))),"")</f>
        <v/>
      </c>
      <c r="F347" s="11" t="str">
        <f>IF(BASE!$R63&lt;&gt;"",_xlfn.IFNA(VLOOKUP(BASE!$R63,[1]control_de_carga!$C:$L,10,0),VLOOKUP(BASE!T63,[1]control_de_carga!$C:$L,10,0)),"")</f>
        <v/>
      </c>
      <c r="G347" s="11"/>
      <c r="H347" s="11"/>
      <c r="I347" s="11"/>
      <c r="J347" s="11"/>
      <c r="K347" s="11"/>
      <c r="L347" s="11"/>
      <c r="M347" s="11"/>
      <c r="N347" s="11" t="str">
        <f>IF(BASE!R63&lt;&gt;"",_xlfn.IFNA(VLOOKUP(BASE!R63,[1]control_de_carga!$A:$B,2,0),VLOOKUP(BASE!T63,[1]control_de_carga!$A:$B,2,0)),"")</f>
        <v/>
      </c>
      <c r="O347" s="11"/>
      <c r="P347" s="11"/>
      <c r="Q347" s="11"/>
      <c r="R347" s="11"/>
      <c r="S347" s="11"/>
      <c r="T347" s="11"/>
    </row>
    <row r="348" spans="1:20" x14ac:dyDescent="0.25">
      <c r="A348" s="11" t="str">
        <f>IF(E348&lt;&gt;"",BASE!$R$4,"")</f>
        <v/>
      </c>
      <c r="B348" s="11" t="str">
        <f>IFERROR(IF(E348&lt;&gt;"",BASE!$R$5,""),"")</f>
        <v/>
      </c>
      <c r="C348" s="11" t="str">
        <f t="shared" si="29"/>
        <v/>
      </c>
      <c r="D348" s="11" t="str">
        <f t="shared" si="30"/>
        <v/>
      </c>
      <c r="E348" s="11" t="str">
        <f>IF(BASE!$R64&lt;&gt;"",_xlfn.IFNA(_xlfn.CONCAT(VLOOKUP(BASE!$R64,[1]control_de_carga!$A:$D,4,0),",",VLOOKUP(BASE!$R64,[1]control_de_carga!$A:$B,2,0)),_xlfn.CONCAT(VLOOKUP(BASE!T64,[1]control_de_carga!$A:$D,4,0),",",VLOOKUP(BASE!$T64,[1]control_de_carga!$A:$B,2,0))),"")</f>
        <v/>
      </c>
      <c r="F348" s="11" t="str">
        <f>IF(BASE!$R64&lt;&gt;"",_xlfn.IFNA(VLOOKUP(BASE!$R64,[1]control_de_carga!$C:$L,10,0),VLOOKUP(BASE!T64,[1]control_de_carga!$C:$L,10,0)),"")</f>
        <v/>
      </c>
      <c r="G348" s="11"/>
      <c r="H348" s="11"/>
      <c r="I348" s="11"/>
      <c r="J348" s="11"/>
      <c r="K348" s="11"/>
      <c r="L348" s="11"/>
      <c r="M348" s="11"/>
      <c r="N348" s="11" t="str">
        <f>IF(BASE!R64&lt;&gt;"",_xlfn.IFNA(VLOOKUP(BASE!R64,[1]control_de_carga!$A:$B,2,0),VLOOKUP(BASE!T64,[1]control_de_carga!$A:$B,2,0)),"")</f>
        <v/>
      </c>
      <c r="O348" s="11"/>
      <c r="P348" s="11"/>
      <c r="Q348" s="11"/>
      <c r="R348" s="11"/>
      <c r="S348" s="11"/>
      <c r="T348" s="11"/>
    </row>
    <row r="349" spans="1:20" x14ac:dyDescent="0.25">
      <c r="A349" s="11" t="str">
        <f>IF(E349&lt;&gt;"",BASE!$R$4,"")</f>
        <v/>
      </c>
      <c r="B349" s="11" t="str">
        <f>IFERROR(IF(E349&lt;&gt;"",BASE!$R$5,""),"")</f>
        <v/>
      </c>
      <c r="C349" s="11" t="str">
        <f t="shared" si="29"/>
        <v/>
      </c>
      <c r="D349" s="11" t="str">
        <f t="shared" si="30"/>
        <v/>
      </c>
      <c r="E349" s="11" t="str">
        <f>IF(BASE!$R65&lt;&gt;"",_xlfn.IFNA(_xlfn.CONCAT(VLOOKUP(BASE!$R65,[1]control_de_carga!$A:$D,4,0),",",VLOOKUP(BASE!$R65,[1]control_de_carga!$A:$B,2,0)),_xlfn.CONCAT(VLOOKUP(BASE!T65,[1]control_de_carga!$A:$D,4,0),",",VLOOKUP(BASE!$T65,[1]control_de_carga!$A:$B,2,0))),"")</f>
        <v/>
      </c>
      <c r="F349" s="11" t="str">
        <f>IF(BASE!$R65&lt;&gt;"",_xlfn.IFNA(VLOOKUP(BASE!$R65,[1]control_de_carga!$C:$L,10,0),VLOOKUP(BASE!T65,[1]control_de_carga!$C:$L,10,0)),"")</f>
        <v/>
      </c>
      <c r="G349" s="11"/>
      <c r="H349" s="11"/>
      <c r="I349" s="11"/>
      <c r="J349" s="11"/>
      <c r="K349" s="11"/>
      <c r="L349" s="11"/>
      <c r="M349" s="11"/>
      <c r="N349" s="11" t="str">
        <f>IF(BASE!R65&lt;&gt;"",_xlfn.IFNA(VLOOKUP(BASE!R65,[1]control_de_carga!$A:$B,2,0),VLOOKUP(BASE!T65,[1]control_de_carga!$A:$B,2,0)),"")</f>
        <v/>
      </c>
      <c r="O349" s="11"/>
      <c r="P349" s="11"/>
      <c r="Q349" s="11"/>
      <c r="R349" s="11"/>
      <c r="S349" s="11"/>
      <c r="T349" s="11"/>
    </row>
    <row r="350" spans="1:20" x14ac:dyDescent="0.25">
      <c r="A350" s="11" t="str">
        <f>IF(E350&lt;&gt;"",BASE!$R$4,"")</f>
        <v/>
      </c>
      <c r="B350" s="11" t="str">
        <f>IFERROR(IF(E350&lt;&gt;"",BASE!$R$5,""),"")</f>
        <v/>
      </c>
      <c r="C350" s="11" t="str">
        <f t="shared" si="29"/>
        <v/>
      </c>
      <c r="D350" s="11" t="str">
        <f t="shared" si="30"/>
        <v/>
      </c>
      <c r="E350" s="11" t="str">
        <f>IF(BASE!$R66&lt;&gt;"",_xlfn.IFNA(_xlfn.CONCAT(VLOOKUP(BASE!$R66,[1]control_de_carga!$A:$D,4,0),",",VLOOKUP(BASE!$R66,[1]control_de_carga!$A:$B,2,0)),_xlfn.CONCAT(VLOOKUP(BASE!T66,[1]control_de_carga!$A:$D,4,0),",",VLOOKUP(BASE!$T66,[1]control_de_carga!$A:$B,2,0))),"")</f>
        <v/>
      </c>
      <c r="F350" s="11" t="str">
        <f>IF(BASE!$R66&lt;&gt;"",_xlfn.IFNA(VLOOKUP(BASE!$R66,[1]control_de_carga!$C:$L,10,0),VLOOKUP(BASE!T66,[1]control_de_carga!$C:$L,10,0)),"")</f>
        <v/>
      </c>
      <c r="G350" s="11"/>
      <c r="H350" s="11"/>
      <c r="I350" s="11"/>
      <c r="J350" s="11"/>
      <c r="K350" s="11"/>
      <c r="L350" s="11"/>
      <c r="M350" s="11"/>
      <c r="N350" s="11" t="str">
        <f>IF(BASE!R66&lt;&gt;"",_xlfn.IFNA(VLOOKUP(BASE!R66,[1]control_de_carga!$A:$B,2,0),VLOOKUP(BASE!T66,[1]control_de_carga!$A:$B,2,0)),"")</f>
        <v/>
      </c>
      <c r="O350" s="11"/>
      <c r="P350" s="11"/>
      <c r="Q350" s="11"/>
      <c r="R350" s="11"/>
      <c r="S350" s="11"/>
      <c r="T350" s="11"/>
    </row>
    <row r="351" spans="1:20" x14ac:dyDescent="0.25">
      <c r="A351" s="11" t="str">
        <f>IF(E351&lt;&gt;"",BASE!$R$4,"")</f>
        <v/>
      </c>
      <c r="B351" s="11" t="str">
        <f>IFERROR(IF(E351&lt;&gt;"",BASE!$R$5,""),"")</f>
        <v/>
      </c>
      <c r="C351" s="11" t="str">
        <f t="shared" si="29"/>
        <v/>
      </c>
      <c r="D351" s="11" t="str">
        <f t="shared" si="30"/>
        <v/>
      </c>
      <c r="E351" s="11" t="str">
        <f>IF(BASE!$R67&lt;&gt;"",_xlfn.IFNA(_xlfn.CONCAT(VLOOKUP(BASE!$R67,[1]control_de_carga!$A:$D,4,0),",",VLOOKUP(BASE!$R67,[1]control_de_carga!$A:$B,2,0)),_xlfn.CONCAT(VLOOKUP(BASE!T67,[1]control_de_carga!$A:$D,4,0),",",VLOOKUP(BASE!$T67,[1]control_de_carga!$A:$B,2,0))),"")</f>
        <v/>
      </c>
      <c r="F351" s="11" t="str">
        <f>IF(BASE!$R67&lt;&gt;"",_xlfn.IFNA(VLOOKUP(BASE!$R67,[1]control_de_carga!$C:$L,10,0),VLOOKUP(BASE!T67,[1]control_de_carga!$C:$L,10,0)),"")</f>
        <v/>
      </c>
      <c r="G351" s="11"/>
      <c r="H351" s="11"/>
      <c r="I351" s="11"/>
      <c r="J351" s="11"/>
      <c r="K351" s="11"/>
      <c r="L351" s="11"/>
      <c r="M351" s="11"/>
      <c r="N351" s="11" t="str">
        <f>IF(BASE!R67&lt;&gt;"",_xlfn.IFNA(VLOOKUP(BASE!R67,[1]control_de_carga!$A:$B,2,0),VLOOKUP(BASE!T67,[1]control_de_carga!$A:$B,2,0)),"")</f>
        <v/>
      </c>
      <c r="O351" s="11"/>
      <c r="P351" s="11"/>
      <c r="Q351" s="11"/>
      <c r="R351" s="11"/>
      <c r="S351" s="11"/>
      <c r="T351" s="11"/>
    </row>
    <row r="352" spans="1:20" x14ac:dyDescent="0.25">
      <c r="A352" s="11" t="str">
        <f>IF(E352&lt;&gt;"",BASE!$R$4,"")</f>
        <v/>
      </c>
      <c r="B352" s="11" t="str">
        <f>IFERROR(IF(E352&lt;&gt;"",BASE!$R$5,""),"")</f>
        <v/>
      </c>
      <c r="C352" s="11" t="str">
        <f t="shared" si="29"/>
        <v/>
      </c>
      <c r="D352" s="11" t="str">
        <f t="shared" si="30"/>
        <v/>
      </c>
      <c r="E352" s="11" t="str">
        <f>IF(BASE!$R68&lt;&gt;"",_xlfn.IFNA(_xlfn.CONCAT(VLOOKUP(BASE!$R68,[1]control_de_carga!$A:$D,4,0),",",VLOOKUP(BASE!$R68,[1]control_de_carga!$A:$B,2,0)),_xlfn.CONCAT(VLOOKUP(BASE!T68,[1]control_de_carga!$A:$D,4,0),",",VLOOKUP(BASE!$T68,[1]control_de_carga!$A:$B,2,0))),"")</f>
        <v/>
      </c>
      <c r="F352" s="11" t="str">
        <f>IF(BASE!$R68&lt;&gt;"",_xlfn.IFNA(VLOOKUP(BASE!$R68,[1]control_de_carga!$C:$L,10,0),VLOOKUP(BASE!T68,[1]control_de_carga!$C:$L,10,0)),"")</f>
        <v/>
      </c>
      <c r="G352" s="11"/>
      <c r="H352" s="11"/>
      <c r="I352" s="11"/>
      <c r="J352" s="11"/>
      <c r="K352" s="11"/>
      <c r="L352" s="11"/>
      <c r="M352" s="11"/>
      <c r="N352" s="11" t="str">
        <f>IF(BASE!R68&lt;&gt;"",_xlfn.IFNA(VLOOKUP(BASE!R68,[1]control_de_carga!$A:$B,2,0),VLOOKUP(BASE!T68,[1]control_de_carga!$A:$B,2,0)),"")</f>
        <v/>
      </c>
      <c r="O352" s="11"/>
      <c r="P352" s="11"/>
      <c r="Q352" s="11"/>
      <c r="R352" s="11"/>
      <c r="S352" s="11"/>
      <c r="T352" s="11"/>
    </row>
    <row r="353" spans="1:20" x14ac:dyDescent="0.25">
      <c r="A353" s="11" t="str">
        <f>IF(E353&lt;&gt;"",BASE!$R$4,"")</f>
        <v/>
      </c>
      <c r="B353" s="11" t="str">
        <f>IFERROR(IF(E353&lt;&gt;"",BASE!$R$5,""),"")</f>
        <v/>
      </c>
      <c r="C353" s="11" t="str">
        <f t="shared" ref="C353:C360" si="31">IF(D353&lt;&gt;"","1","")</f>
        <v/>
      </c>
      <c r="D353" s="11" t="str">
        <f t="shared" ref="D353:D360" si="32">IF(E353&lt;&gt;"",IF(E353="Inicio","0",IF(E353="Fin","2","1")),"")</f>
        <v/>
      </c>
      <c r="E353" s="11" t="str">
        <f>IF(BASE!$R69&lt;&gt;"",_xlfn.IFNA(_xlfn.CONCAT(VLOOKUP(BASE!$R69,[1]control_de_carga!$A:$D,4,0),",",VLOOKUP(BASE!$R69,[1]control_de_carga!$A:$B,2,0)),_xlfn.CONCAT(VLOOKUP(BASE!T69,[1]control_de_carga!$A:$D,4,0),",",VLOOKUP(BASE!$T69,[1]control_de_carga!$A:$B,2,0))),"")</f>
        <v/>
      </c>
      <c r="F353" s="11" t="str">
        <f>IF(BASE!$R69&lt;&gt;"",_xlfn.IFNA(VLOOKUP(BASE!$R69,[1]control_de_carga!$C:$L,10,0),VLOOKUP(BASE!T69,[1]control_de_carga!$C:$L,10,0)),"")</f>
        <v/>
      </c>
      <c r="G353" s="11"/>
      <c r="H353" s="11"/>
      <c r="I353" s="11"/>
      <c r="J353" s="11"/>
      <c r="K353" s="11"/>
      <c r="L353" s="11"/>
      <c r="M353" s="11"/>
      <c r="N353" s="11" t="str">
        <f>IF(BASE!R69&lt;&gt;"",_xlfn.IFNA(VLOOKUP(BASE!R69,[1]control_de_carga!$A:$B,2,0),VLOOKUP(BASE!T69,[1]control_de_carga!$A:$B,2,0)),"")</f>
        <v/>
      </c>
      <c r="O353" s="11"/>
      <c r="P353" s="11"/>
      <c r="Q353" s="11"/>
      <c r="R353" s="11"/>
      <c r="S353" s="11"/>
      <c r="T353" s="11"/>
    </row>
    <row r="354" spans="1:20" x14ac:dyDescent="0.25">
      <c r="A354" s="11" t="str">
        <f>IF(E354&lt;&gt;"",BASE!$R$4,"")</f>
        <v/>
      </c>
      <c r="B354" s="11" t="str">
        <f>IFERROR(IF(E354&lt;&gt;"",BASE!$R$5,""),"")</f>
        <v/>
      </c>
      <c r="C354" s="11" t="str">
        <f t="shared" si="31"/>
        <v/>
      </c>
      <c r="D354" s="11" t="str">
        <f t="shared" si="32"/>
        <v/>
      </c>
      <c r="E354" s="11" t="str">
        <f>IF(BASE!$R70&lt;&gt;"",_xlfn.IFNA(_xlfn.CONCAT(VLOOKUP(BASE!$R70,[1]control_de_carga!$A:$D,4,0),",",VLOOKUP(BASE!$R70,[1]control_de_carga!$A:$B,2,0)),_xlfn.CONCAT(VLOOKUP(BASE!T70,[1]control_de_carga!$A:$D,4,0),",",VLOOKUP(BASE!$T70,[1]control_de_carga!$A:$B,2,0))),"")</f>
        <v/>
      </c>
      <c r="F354" s="11" t="str">
        <f>IF(BASE!$R70&lt;&gt;"",_xlfn.IFNA(VLOOKUP(BASE!$R70,[1]control_de_carga!$C:$L,10,0),VLOOKUP(BASE!T70,[1]control_de_carga!$C:$L,10,0)),"")</f>
        <v/>
      </c>
      <c r="G354" s="11"/>
      <c r="H354" s="11"/>
      <c r="I354" s="11"/>
      <c r="J354" s="11"/>
      <c r="K354" s="11"/>
      <c r="L354" s="11"/>
      <c r="M354" s="11"/>
      <c r="N354" s="11" t="str">
        <f>IF(BASE!R70&lt;&gt;"",_xlfn.IFNA(VLOOKUP(BASE!R70,[1]control_de_carga!$A:$B,2,0),VLOOKUP(BASE!T70,[1]control_de_carga!$A:$B,2,0)),"")</f>
        <v/>
      </c>
      <c r="O354" s="11"/>
      <c r="P354" s="11"/>
      <c r="Q354" s="11"/>
      <c r="R354" s="11"/>
      <c r="S354" s="11"/>
      <c r="T354" s="11"/>
    </row>
    <row r="355" spans="1:20" x14ac:dyDescent="0.25">
      <c r="A355" s="11" t="str">
        <f>IF(E355&lt;&gt;"",BASE!$R$4,"")</f>
        <v/>
      </c>
      <c r="B355" s="11" t="str">
        <f>IFERROR(IF(E355&lt;&gt;"",BASE!$R$5,""),"")</f>
        <v/>
      </c>
      <c r="C355" s="11" t="str">
        <f t="shared" si="31"/>
        <v/>
      </c>
      <c r="D355" s="11" t="str">
        <f t="shared" si="32"/>
        <v/>
      </c>
      <c r="E355" s="11" t="str">
        <f>IF(BASE!$R71&lt;&gt;"",_xlfn.IFNA(_xlfn.CONCAT(VLOOKUP(BASE!$R71,[1]control_de_carga!$A:$D,4,0),",",VLOOKUP(BASE!$R71,[1]control_de_carga!$A:$B,2,0)),_xlfn.CONCAT(VLOOKUP(BASE!T71,[1]control_de_carga!$A:$D,4,0),",",VLOOKUP(BASE!$T71,[1]control_de_carga!$A:$B,2,0))),"")</f>
        <v/>
      </c>
      <c r="F355" s="11" t="str">
        <f>IF(BASE!$R71&lt;&gt;"",_xlfn.IFNA(VLOOKUP(BASE!$R71,[1]control_de_carga!$C:$L,10,0),VLOOKUP(BASE!T71,[1]control_de_carga!$C:$L,10,0)),"")</f>
        <v/>
      </c>
      <c r="G355" s="11"/>
      <c r="H355" s="11"/>
      <c r="I355" s="11"/>
      <c r="J355" s="11"/>
      <c r="K355" s="11"/>
      <c r="L355" s="11"/>
      <c r="M355" s="11"/>
      <c r="N355" s="11" t="str">
        <f>IF(BASE!R71&lt;&gt;"",_xlfn.IFNA(VLOOKUP(BASE!R71,[1]control_de_carga!$A:$B,2,0),VLOOKUP(BASE!T71,[1]control_de_carga!$A:$B,2,0)),"")</f>
        <v/>
      </c>
      <c r="O355" s="11"/>
      <c r="P355" s="11"/>
      <c r="Q355" s="11"/>
      <c r="R355" s="11"/>
      <c r="S355" s="11"/>
      <c r="T355" s="11"/>
    </row>
    <row r="356" spans="1:20" x14ac:dyDescent="0.25">
      <c r="A356" s="11" t="str">
        <f>IF(E356&lt;&gt;"",BASE!$R$4,"")</f>
        <v/>
      </c>
      <c r="B356" s="11" t="str">
        <f>IFERROR(IF(E356&lt;&gt;"",BASE!$R$5,""),"")</f>
        <v/>
      </c>
      <c r="C356" s="11" t="str">
        <f t="shared" si="31"/>
        <v/>
      </c>
      <c r="D356" s="11" t="str">
        <f t="shared" si="32"/>
        <v/>
      </c>
      <c r="E356" s="11" t="str">
        <f>IF(BASE!$R72&lt;&gt;"",_xlfn.IFNA(_xlfn.CONCAT(VLOOKUP(BASE!$R72,[1]control_de_carga!$A:$D,4,0),",",VLOOKUP(BASE!$R72,[1]control_de_carga!$A:$B,2,0)),_xlfn.CONCAT(VLOOKUP(BASE!T72,[1]control_de_carga!$A:$D,4,0),",",VLOOKUP(BASE!$T72,[1]control_de_carga!$A:$B,2,0))),"")</f>
        <v/>
      </c>
      <c r="F356" s="11" t="str">
        <f>IF(BASE!$R72&lt;&gt;"",_xlfn.IFNA(VLOOKUP(BASE!$R72,[1]control_de_carga!$C:$L,10,0),VLOOKUP(BASE!T72,[1]control_de_carga!$C:$L,10,0)),"")</f>
        <v/>
      </c>
      <c r="G356" s="11"/>
      <c r="H356" s="11"/>
      <c r="I356" s="11"/>
      <c r="J356" s="11"/>
      <c r="K356" s="11"/>
      <c r="L356" s="11"/>
      <c r="M356" s="11"/>
      <c r="N356" s="11" t="str">
        <f>IF(BASE!R72&lt;&gt;"",_xlfn.IFNA(VLOOKUP(BASE!R72,[1]control_de_carga!$A:$B,2,0),VLOOKUP(BASE!T72,[1]control_de_carga!$A:$B,2,0)),"")</f>
        <v/>
      </c>
      <c r="O356" s="11"/>
      <c r="P356" s="11"/>
      <c r="Q356" s="11"/>
      <c r="R356" s="11"/>
      <c r="S356" s="11"/>
      <c r="T356" s="11"/>
    </row>
    <row r="357" spans="1:20" x14ac:dyDescent="0.25">
      <c r="A357" s="11" t="str">
        <f>IF(E357&lt;&gt;"",BASE!$R$4,"")</f>
        <v/>
      </c>
      <c r="B357" s="11" t="str">
        <f>IFERROR(IF(E357&lt;&gt;"",BASE!$R$5,""),"")</f>
        <v/>
      </c>
      <c r="C357" s="11" t="str">
        <f t="shared" si="31"/>
        <v/>
      </c>
      <c r="D357" s="11" t="str">
        <f t="shared" si="32"/>
        <v/>
      </c>
      <c r="E357" s="11" t="str">
        <f>IF(BASE!$R73&lt;&gt;"",_xlfn.IFNA(_xlfn.CONCAT(VLOOKUP(BASE!$R73,[1]control_de_carga!$A:$D,4,0),",",VLOOKUP(BASE!$R73,[1]control_de_carga!$A:$B,2,0)),_xlfn.CONCAT(VLOOKUP(BASE!T73,[1]control_de_carga!$A:$D,4,0),",",VLOOKUP(BASE!$T73,[1]control_de_carga!$A:$B,2,0))),"")</f>
        <v/>
      </c>
      <c r="F357" s="11" t="str">
        <f>IF(BASE!$R73&lt;&gt;"",_xlfn.IFNA(VLOOKUP(BASE!$R73,[1]control_de_carga!$C:$L,10,0),VLOOKUP(BASE!T73,[1]control_de_carga!$C:$L,10,0)),"")</f>
        <v/>
      </c>
      <c r="G357" s="11"/>
      <c r="H357" s="11"/>
      <c r="I357" s="11"/>
      <c r="J357" s="11"/>
      <c r="K357" s="11"/>
      <c r="L357" s="11"/>
      <c r="M357" s="11"/>
      <c r="N357" s="11" t="str">
        <f>IF(BASE!R73&lt;&gt;"",_xlfn.IFNA(VLOOKUP(BASE!R73,[1]control_de_carga!$A:$B,2,0),VLOOKUP(BASE!T73,[1]control_de_carga!$A:$B,2,0)),"")</f>
        <v/>
      </c>
      <c r="O357" s="11"/>
      <c r="P357" s="11"/>
      <c r="Q357" s="11"/>
      <c r="R357" s="11"/>
      <c r="S357" s="11"/>
      <c r="T357" s="11"/>
    </row>
    <row r="358" spans="1:20" x14ac:dyDescent="0.25">
      <c r="A358" s="11" t="str">
        <f>IF(E358&lt;&gt;"",BASE!$R$4,"")</f>
        <v/>
      </c>
      <c r="B358" s="11" t="str">
        <f>IFERROR(IF(E358&lt;&gt;"",BASE!$R$5,""),"")</f>
        <v/>
      </c>
      <c r="C358" s="11" t="str">
        <f t="shared" si="31"/>
        <v/>
      </c>
      <c r="D358" s="11" t="str">
        <f t="shared" si="32"/>
        <v/>
      </c>
      <c r="E358" s="11" t="str">
        <f>IF(BASE!$R74&lt;&gt;"",_xlfn.IFNA(_xlfn.CONCAT(VLOOKUP(BASE!$R74,[1]control_de_carga!$A:$D,4,0),",",VLOOKUP(BASE!$R74,[1]control_de_carga!$A:$B,2,0)),_xlfn.CONCAT(VLOOKUP(BASE!T74,[1]control_de_carga!$A:$D,4,0),",",VLOOKUP(BASE!$T74,[1]control_de_carga!$A:$B,2,0))),"")</f>
        <v/>
      </c>
      <c r="F358" s="11" t="str">
        <f>IF(BASE!$R74&lt;&gt;"",_xlfn.IFNA(VLOOKUP(BASE!$R74,[1]control_de_carga!$C:$L,10,0),VLOOKUP(BASE!T74,[1]control_de_carga!$C:$L,10,0)),"")</f>
        <v/>
      </c>
      <c r="G358" s="11"/>
      <c r="H358" s="11"/>
      <c r="I358" s="11"/>
      <c r="J358" s="11"/>
      <c r="K358" s="11"/>
      <c r="L358" s="11"/>
      <c r="M358" s="11"/>
      <c r="N358" s="11" t="str">
        <f>IF(BASE!R74&lt;&gt;"",_xlfn.IFNA(VLOOKUP(BASE!R74,[1]control_de_carga!$A:$B,2,0),VLOOKUP(BASE!T74,[1]control_de_carga!$A:$B,2,0)),"")</f>
        <v/>
      </c>
      <c r="O358" s="11"/>
      <c r="P358" s="11"/>
      <c r="Q358" s="11"/>
      <c r="R358" s="11"/>
      <c r="S358" s="11"/>
      <c r="T358" s="11"/>
    </row>
    <row r="359" spans="1:20" x14ac:dyDescent="0.25">
      <c r="A359" s="11" t="str">
        <f>IF(E359&lt;&gt;"",BASE!$R$4,"")</f>
        <v/>
      </c>
      <c r="B359" s="11" t="str">
        <f>IFERROR(IF(E359&lt;&gt;"",BASE!$R$5,""),"")</f>
        <v/>
      </c>
      <c r="C359" s="11" t="str">
        <f t="shared" si="31"/>
        <v/>
      </c>
      <c r="D359" s="11" t="str">
        <f t="shared" si="32"/>
        <v/>
      </c>
      <c r="E359" s="11" t="str">
        <f>IF(BASE!$R75&lt;&gt;"",_xlfn.IFNA(_xlfn.CONCAT(VLOOKUP(BASE!$R75,[1]control_de_carga!$A:$D,4,0),",",VLOOKUP(BASE!$R75,[1]control_de_carga!$A:$B,2,0)),_xlfn.CONCAT(VLOOKUP(BASE!T75,[1]control_de_carga!$A:$D,4,0),",",VLOOKUP(BASE!$T75,[1]control_de_carga!$A:$B,2,0))),"")</f>
        <v/>
      </c>
      <c r="F359" s="11" t="str">
        <f>IF(BASE!$R75&lt;&gt;"",_xlfn.IFNA(VLOOKUP(BASE!$R75,[1]control_de_carga!$C:$L,10,0),VLOOKUP(BASE!T75,[1]control_de_carga!$C:$L,10,0)),"")</f>
        <v/>
      </c>
      <c r="G359" s="11"/>
      <c r="H359" s="11"/>
      <c r="I359" s="11"/>
      <c r="J359" s="11"/>
      <c r="K359" s="11"/>
      <c r="L359" s="11"/>
      <c r="M359" s="11"/>
      <c r="N359" s="11" t="str">
        <f>IF(BASE!R75&lt;&gt;"",_xlfn.IFNA(VLOOKUP(BASE!R75,[1]control_de_carga!$A:$B,2,0),VLOOKUP(BASE!T75,[1]control_de_carga!$A:$B,2,0)),"")</f>
        <v/>
      </c>
      <c r="O359" s="11"/>
      <c r="P359" s="11"/>
      <c r="Q359" s="11"/>
      <c r="R359" s="11"/>
      <c r="S359" s="11"/>
      <c r="T359" s="11"/>
    </row>
    <row r="360" spans="1:20" x14ac:dyDescent="0.25">
      <c r="A360" s="11" t="str">
        <f>IF(E360&lt;&gt;"",BASE!$R$4,"")</f>
        <v/>
      </c>
      <c r="B360" s="11" t="str">
        <f>IFERROR(IF(E360&lt;&gt;"",BASE!$R$5,""),"")</f>
        <v/>
      </c>
      <c r="C360" s="11" t="str">
        <f t="shared" si="31"/>
        <v/>
      </c>
      <c r="D360" s="11" t="str">
        <f t="shared" si="32"/>
        <v/>
      </c>
      <c r="E360" s="11" t="str">
        <f>IF(BASE!$R76&lt;&gt;"",_xlfn.IFNA(_xlfn.CONCAT(VLOOKUP(BASE!$R76,[1]control_de_carga!$A:$D,4,0),",",VLOOKUP(BASE!$R76,[1]control_de_carga!$A:$B,2,0)),_xlfn.CONCAT(VLOOKUP(BASE!T76,[1]control_de_carga!$A:$D,4,0),",",VLOOKUP(BASE!$T76,[1]control_de_carga!$A:$B,2,0))),"")</f>
        <v/>
      </c>
      <c r="F360" s="11" t="str">
        <f>IF(BASE!$R76&lt;&gt;"",_xlfn.IFNA(VLOOKUP(BASE!$R76,[1]control_de_carga!$C:$L,10,0),VLOOKUP(BASE!T76,[1]control_de_carga!$C:$L,10,0)),"")</f>
        <v/>
      </c>
      <c r="G360" s="11"/>
      <c r="H360" s="11"/>
      <c r="I360" s="11"/>
      <c r="J360" s="11"/>
      <c r="K360" s="11"/>
      <c r="L360" s="11"/>
      <c r="M360" s="11"/>
      <c r="N360" s="11" t="str">
        <f>IF(BASE!R76&lt;&gt;"",_xlfn.IFNA(VLOOKUP(BASE!R76,[1]control_de_carga!$A:$B,2,0),VLOOKUP(BASE!T76,[1]control_de_carga!$A:$B,2,0)),"")</f>
        <v/>
      </c>
      <c r="O360" s="11"/>
      <c r="P360" s="11"/>
      <c r="Q360" s="11"/>
      <c r="R360" s="11"/>
      <c r="S360" s="11"/>
      <c r="T360" s="11"/>
    </row>
    <row r="361" spans="1:20" x14ac:dyDescent="0.25">
      <c r="A361" s="11" t="str">
        <f>IF(E361&lt;&gt;"",BASE!$R$4,"")</f>
        <v/>
      </c>
      <c r="B361" s="11" t="str">
        <f>IFERROR(IF(E361&lt;&gt;"",BASE!$R$5,""),"")</f>
        <v/>
      </c>
      <c r="C361" s="11" t="str">
        <f t="shared" si="28"/>
        <v/>
      </c>
      <c r="D361" s="11" t="str">
        <f t="shared" ref="D361:D374" si="33">IF(E361&lt;&gt;"",IF(E361="Inicio","0",IF(E361="Fin","2","1")),"")</f>
        <v/>
      </c>
      <c r="E361" s="11" t="str">
        <f>IF(BASE!$Q$78&lt;&gt;"","Fin","")</f>
        <v/>
      </c>
      <c r="F361" s="11" t="str">
        <f>IF(BASE!$Q$78&lt;&gt;"","FLEXNET","")</f>
        <v/>
      </c>
      <c r="G361" s="11"/>
      <c r="H361" s="11"/>
      <c r="I361" s="11"/>
      <c r="J361" s="11"/>
      <c r="K361" s="11"/>
      <c r="L361" s="11"/>
      <c r="M361" s="11"/>
      <c r="N361" s="11"/>
      <c r="O361" s="11"/>
      <c r="P361" s="11"/>
      <c r="Q361" s="11"/>
      <c r="R361" s="11"/>
      <c r="S361" s="11"/>
      <c r="T361" s="11"/>
    </row>
    <row r="362" spans="1:20" x14ac:dyDescent="0.25">
      <c r="A362" s="19" t="str">
        <f>IF(E362&lt;&gt;"",BASE!$V$4,"")</f>
        <v/>
      </c>
      <c r="B362" s="19" t="str">
        <f>IFERROR(IF(E362&lt;&gt;"",BASE!$V$5,""),"")</f>
        <v/>
      </c>
      <c r="C362" s="19" t="str">
        <f>IF(D362&lt;&gt;"","1","")</f>
        <v/>
      </c>
      <c r="D362" s="19" t="str">
        <f t="shared" si="33"/>
        <v/>
      </c>
      <c r="E362" s="19" t="str">
        <f>IF(BASE!$U78&lt;&gt;"","Inicio","")</f>
        <v/>
      </c>
      <c r="F362" s="19" t="str">
        <f>IF(BASE!$U$78&lt;&gt;"","FLEXNET","")</f>
        <v/>
      </c>
      <c r="G362" s="19"/>
      <c r="H362" s="19"/>
      <c r="I362" s="19"/>
      <c r="J362" s="19"/>
      <c r="K362" s="19"/>
      <c r="L362" s="19"/>
      <c r="M362" s="19"/>
      <c r="N362" s="19"/>
      <c r="O362" s="19"/>
      <c r="P362" s="19"/>
      <c r="Q362" s="19"/>
      <c r="R362" s="19"/>
      <c r="S362" s="19"/>
      <c r="T362" s="19"/>
    </row>
    <row r="363" spans="1:20" x14ac:dyDescent="0.25">
      <c r="A363" s="19" t="str">
        <f>IF(E363&lt;&gt;"",BASE!$V$4,"")</f>
        <v/>
      </c>
      <c r="B363" s="19" t="str">
        <f>IFERROR(IF(E363&lt;&gt;"",BASE!$V$5,""),"")</f>
        <v/>
      </c>
      <c r="C363" s="19" t="str">
        <f t="shared" ref="C363:C433" si="34">IF(D363&lt;&gt;"","1","")</f>
        <v/>
      </c>
      <c r="D363" s="19" t="str">
        <f t="shared" si="33"/>
        <v/>
      </c>
      <c r="E363" s="19" t="str">
        <f>IF(BASE!V7&lt;&gt;"",_xlfn.IFNA(_xlfn.CONCAT(VLOOKUP(BASE!V7,[1]control_de_carga!$A:$D,4,0),",",VLOOKUP(BASE!V7,[1]control_de_carga!$A:$B,2,0)),_xlfn.CONCAT(VLOOKUP(BASE!X7,[1]control_de_carga!$A:$D,4,0),",",VLOOKUP(BASE!X7,[1]control_de_carga!$A:$B,2,0))),"")</f>
        <v/>
      </c>
      <c r="F363" s="19" t="str">
        <f>IF(BASE!V7&lt;&gt;"",_xlfn.IFNA(VLOOKUP(BASE!V7,[1]control_de_carga!$C:$L,10,0),VLOOKUP(BASE!X7,[1]control_de_carga!$C:$L,10,0)),"")</f>
        <v/>
      </c>
      <c r="G363" s="19"/>
      <c r="H363" s="19"/>
      <c r="I363" s="19"/>
      <c r="J363" s="19"/>
      <c r="K363" s="19"/>
      <c r="L363" s="19"/>
      <c r="M363" s="19"/>
      <c r="N363" s="19" t="str">
        <f>IF(BASE!V7&lt;&gt;"",_xlfn.IFNA(VLOOKUP(BASE!V7,[1]control_de_carga!$A:$B,2,0),VLOOKUP(BASE!X7,[1]control_de_carga!$A:$B,2,0)),"")</f>
        <v/>
      </c>
      <c r="O363" s="19"/>
      <c r="P363" s="19"/>
      <c r="Q363" s="19"/>
      <c r="R363" s="19"/>
      <c r="S363" s="19"/>
      <c r="T363" s="19"/>
    </row>
    <row r="364" spans="1:20" x14ac:dyDescent="0.25">
      <c r="A364" s="19" t="str">
        <f>IF(E364&lt;&gt;"",BASE!$V$4,"")</f>
        <v/>
      </c>
      <c r="B364" s="19" t="str">
        <f>IFERROR(IF(E364&lt;&gt;"",BASE!$V$5,""),"")</f>
        <v/>
      </c>
      <c r="C364" s="19" t="str">
        <f t="shared" si="34"/>
        <v/>
      </c>
      <c r="D364" s="19" t="str">
        <f t="shared" si="33"/>
        <v/>
      </c>
      <c r="E364" s="19" t="str">
        <f>IF(BASE!V8&lt;&gt;"",_xlfn.IFNA(_xlfn.CONCAT(VLOOKUP(BASE!V8,[1]control_de_carga!$A:$D,4,0),",",VLOOKUP(BASE!V8,[1]control_de_carga!$A:$B,2,0)),_xlfn.CONCAT(VLOOKUP(BASE!X8,[1]control_de_carga!$A:$D,4,0),",",VLOOKUP(BASE!X8,[1]control_de_carga!$A:$B,2,0))),"")</f>
        <v/>
      </c>
      <c r="F364" s="19" t="str">
        <f>IF(BASE!V8&lt;&gt;"",_xlfn.IFNA(VLOOKUP(BASE!V8,[1]control_de_carga!$C:$L,10,0),VLOOKUP(BASE!X8,[1]control_de_carga!$C:$L,10,0)),"")</f>
        <v/>
      </c>
      <c r="G364" s="19"/>
      <c r="H364" s="19"/>
      <c r="I364" s="19"/>
      <c r="J364" s="19"/>
      <c r="K364" s="19"/>
      <c r="L364" s="19"/>
      <c r="M364" s="19"/>
      <c r="N364" s="19" t="str">
        <f>IF(BASE!V8&lt;&gt;"",_xlfn.IFNA(VLOOKUP(BASE!V8,[1]control_de_carga!$A:$B,2,0),VLOOKUP(BASE!X8,[1]control_de_carga!$A:$B,2,0)),"")</f>
        <v/>
      </c>
      <c r="O364" s="19"/>
      <c r="P364" s="19"/>
      <c r="Q364" s="19"/>
      <c r="R364" s="19"/>
      <c r="S364" s="19"/>
      <c r="T364" s="19"/>
    </row>
    <row r="365" spans="1:20" x14ac:dyDescent="0.25">
      <c r="A365" s="19" t="str">
        <f>IF(E365&lt;&gt;"",BASE!$V$4,"")</f>
        <v/>
      </c>
      <c r="B365" s="19" t="str">
        <f>IFERROR(IF(E365&lt;&gt;"",BASE!$V$5,""),"")</f>
        <v/>
      </c>
      <c r="C365" s="19" t="str">
        <f t="shared" si="34"/>
        <v/>
      </c>
      <c r="D365" s="19" t="str">
        <f t="shared" si="33"/>
        <v/>
      </c>
      <c r="E365" s="19" t="str">
        <f>IF(BASE!V9&lt;&gt;"",_xlfn.IFNA(_xlfn.CONCAT(VLOOKUP(BASE!V9,[1]control_de_carga!$A:$D,4,0),",",VLOOKUP(BASE!V9,[1]control_de_carga!$A:$B,2,0)),_xlfn.CONCAT(VLOOKUP(BASE!X9,[1]control_de_carga!$A:$D,4,0),",",VLOOKUP(BASE!X9,[1]control_de_carga!$A:$B,2,0))),"")</f>
        <v/>
      </c>
      <c r="F365" s="19" t="str">
        <f>IF(BASE!V9&lt;&gt;"",_xlfn.IFNA(VLOOKUP(BASE!V9,[1]control_de_carga!$C:$L,10,0),VLOOKUP(BASE!X9,[1]control_de_carga!$C:$L,10,0)),"")</f>
        <v/>
      </c>
      <c r="G365" s="19"/>
      <c r="H365" s="19"/>
      <c r="I365" s="19"/>
      <c r="J365" s="19"/>
      <c r="K365" s="19"/>
      <c r="L365" s="19"/>
      <c r="M365" s="19"/>
      <c r="N365" s="19" t="str">
        <f>IF(BASE!V9&lt;&gt;"",_xlfn.IFNA(VLOOKUP(BASE!V9,[1]control_de_carga!$A:$B,2,0),VLOOKUP(BASE!X9,[1]control_de_carga!$A:$B,2,0)),"")</f>
        <v/>
      </c>
      <c r="O365" s="19"/>
      <c r="P365" s="19"/>
      <c r="Q365" s="19"/>
      <c r="R365" s="19"/>
      <c r="S365" s="19"/>
      <c r="T365" s="19"/>
    </row>
    <row r="366" spans="1:20" x14ac:dyDescent="0.25">
      <c r="A366" s="19" t="str">
        <f>IF(E366&lt;&gt;"",BASE!$V$4,"")</f>
        <v/>
      </c>
      <c r="B366" s="19" t="str">
        <f>IFERROR(IF(E366&lt;&gt;"",BASE!$V$5,""),"")</f>
        <v/>
      </c>
      <c r="C366" s="19" t="str">
        <f t="shared" si="34"/>
        <v/>
      </c>
      <c r="D366" s="19" t="str">
        <f t="shared" si="33"/>
        <v/>
      </c>
      <c r="E366" s="19" t="str">
        <f>IF(BASE!V10&lt;&gt;"",_xlfn.IFNA(_xlfn.CONCAT(VLOOKUP(BASE!V10,[1]control_de_carga!$A:$D,4,0),",",VLOOKUP(BASE!V10,[1]control_de_carga!$A:$B,2,0)),_xlfn.CONCAT(VLOOKUP(BASE!X10,[1]control_de_carga!$A:$D,4,0),",",VLOOKUP(BASE!X10,[1]control_de_carga!$A:$B,2,0))),"")</f>
        <v/>
      </c>
      <c r="F366" s="19" t="str">
        <f>IF(BASE!V10&lt;&gt;"",_xlfn.IFNA(VLOOKUP(BASE!V10,[1]control_de_carga!$C:$L,10,0),VLOOKUP(BASE!X10,[1]control_de_carga!$C:$L,10,0)),"")</f>
        <v/>
      </c>
      <c r="G366" s="19"/>
      <c r="H366" s="19"/>
      <c r="I366" s="19"/>
      <c r="J366" s="19"/>
      <c r="K366" s="19"/>
      <c r="L366" s="19"/>
      <c r="M366" s="19"/>
      <c r="N366" s="19" t="str">
        <f>IF(BASE!V10&lt;&gt;"",_xlfn.IFNA(VLOOKUP(BASE!V10,[1]control_de_carga!$A:$B,2,0),VLOOKUP(BASE!X10,[1]control_de_carga!$A:$B,2,0)),"")</f>
        <v/>
      </c>
      <c r="O366" s="19"/>
      <c r="P366" s="19"/>
      <c r="Q366" s="19"/>
      <c r="R366" s="19"/>
      <c r="S366" s="19"/>
      <c r="T366" s="19"/>
    </row>
    <row r="367" spans="1:20" x14ac:dyDescent="0.25">
      <c r="A367" s="19" t="str">
        <f>IF(E367&lt;&gt;"",BASE!$V$4,"")</f>
        <v/>
      </c>
      <c r="B367" s="19" t="str">
        <f>IFERROR(IF(E367&lt;&gt;"",BASE!$V$5,""),"")</f>
        <v/>
      </c>
      <c r="C367" s="19" t="str">
        <f t="shared" si="34"/>
        <v/>
      </c>
      <c r="D367" s="19" t="str">
        <f t="shared" si="33"/>
        <v/>
      </c>
      <c r="E367" s="19" t="str">
        <f>IF(BASE!V11&lt;&gt;"",_xlfn.IFNA(_xlfn.CONCAT(VLOOKUP(BASE!V11,[1]control_de_carga!$A:$D,4,0),",",VLOOKUP(BASE!V11,[1]control_de_carga!$A:$B,2,0)),_xlfn.CONCAT(VLOOKUP(BASE!X11,[1]control_de_carga!$A:$D,4,0),",",VLOOKUP(BASE!X11,[1]control_de_carga!$A:$B,2,0))),"")</f>
        <v/>
      </c>
      <c r="F367" s="19" t="str">
        <f>IF(BASE!V11&lt;&gt;"",_xlfn.IFNA(VLOOKUP(BASE!V11,[1]control_de_carga!$C:$L,10,0),VLOOKUP(BASE!X11,[1]control_de_carga!$C:$L,10,0)),"")</f>
        <v/>
      </c>
      <c r="G367" s="19"/>
      <c r="H367" s="19"/>
      <c r="I367" s="19"/>
      <c r="J367" s="19"/>
      <c r="K367" s="19"/>
      <c r="L367" s="19"/>
      <c r="M367" s="19"/>
      <c r="N367" s="19" t="str">
        <f>IF(BASE!V11&lt;&gt;"",_xlfn.IFNA(VLOOKUP(BASE!V11,[1]control_de_carga!$A:$B,2,0),VLOOKUP(BASE!X11,[1]control_de_carga!$A:$B,2,0)),"")</f>
        <v/>
      </c>
      <c r="O367" s="19"/>
      <c r="P367" s="19"/>
      <c r="Q367" s="19"/>
      <c r="R367" s="19"/>
      <c r="S367" s="19"/>
      <c r="T367" s="19"/>
    </row>
    <row r="368" spans="1:20" x14ac:dyDescent="0.25">
      <c r="A368" s="19" t="str">
        <f>IF(E368&lt;&gt;"",BASE!$V$4,"")</f>
        <v/>
      </c>
      <c r="B368" s="19" t="str">
        <f>IFERROR(IF(E368&lt;&gt;"",BASE!$V$5,""),"")</f>
        <v/>
      </c>
      <c r="C368" s="19" t="str">
        <f t="shared" si="34"/>
        <v/>
      </c>
      <c r="D368" s="19" t="str">
        <f t="shared" si="33"/>
        <v/>
      </c>
      <c r="E368" s="19" t="str">
        <f>IF(BASE!V12&lt;&gt;"",_xlfn.IFNA(_xlfn.CONCAT(VLOOKUP(BASE!V12,[1]control_de_carga!$A:$D,4,0),",",VLOOKUP(BASE!V12,[1]control_de_carga!$A:$B,2,0)),_xlfn.CONCAT(VLOOKUP(BASE!X12,[1]control_de_carga!$A:$D,4,0),",",VLOOKUP(BASE!X12,[1]control_de_carga!$A:$B,2,0))),"")</f>
        <v/>
      </c>
      <c r="F368" s="19" t="str">
        <f>IF(BASE!V12&lt;&gt;"",_xlfn.IFNA(VLOOKUP(BASE!V12,[1]control_de_carga!$C:$L,10,0),VLOOKUP(BASE!X12,[1]control_de_carga!$C:$L,10,0)),"")</f>
        <v/>
      </c>
      <c r="G368" s="19"/>
      <c r="H368" s="19"/>
      <c r="I368" s="19"/>
      <c r="J368" s="19"/>
      <c r="K368" s="19"/>
      <c r="L368" s="19"/>
      <c r="M368" s="19"/>
      <c r="N368" s="19" t="str">
        <f>IF(BASE!V12&lt;&gt;"",_xlfn.IFNA(VLOOKUP(BASE!V12,[1]control_de_carga!$A:$B,2,0),VLOOKUP(BASE!X12,[1]control_de_carga!$A:$B,2,0)),"")</f>
        <v/>
      </c>
      <c r="O368" s="19"/>
      <c r="P368" s="19"/>
      <c r="Q368" s="19"/>
      <c r="R368" s="19"/>
      <c r="S368" s="19"/>
      <c r="T368" s="19"/>
    </row>
    <row r="369" spans="1:20" x14ac:dyDescent="0.25">
      <c r="A369" s="19" t="str">
        <f>IF(E369&lt;&gt;"",BASE!$V$4,"")</f>
        <v/>
      </c>
      <c r="B369" s="19" t="str">
        <f>IFERROR(IF(E369&lt;&gt;"",BASE!$V$5,""),"")</f>
        <v/>
      </c>
      <c r="C369" s="19" t="str">
        <f t="shared" si="34"/>
        <v/>
      </c>
      <c r="D369" s="19" t="str">
        <f t="shared" si="33"/>
        <v/>
      </c>
      <c r="E369" s="19" t="str">
        <f>IF(BASE!V13&lt;&gt;"",_xlfn.IFNA(_xlfn.CONCAT(VLOOKUP(BASE!V13,[1]control_de_carga!$A:$D,4,0),",",VLOOKUP(BASE!V13,[1]control_de_carga!$A:$B,2,0)),_xlfn.CONCAT(VLOOKUP(BASE!X13,[1]control_de_carga!$A:$D,4,0),",",VLOOKUP(BASE!X13,[1]control_de_carga!$A:$B,2,0))),"")</f>
        <v/>
      </c>
      <c r="F369" s="19" t="str">
        <f>IF(BASE!V13&lt;&gt;"",_xlfn.IFNA(VLOOKUP(BASE!V13,[1]control_de_carga!$C:$L,10,0),VLOOKUP(BASE!X13,[1]control_de_carga!$C:$L,10,0)),"")</f>
        <v/>
      </c>
      <c r="G369" s="19"/>
      <c r="H369" s="19"/>
      <c r="I369" s="19"/>
      <c r="J369" s="19"/>
      <c r="K369" s="19"/>
      <c r="L369" s="19"/>
      <c r="M369" s="19"/>
      <c r="N369" s="19" t="str">
        <f>IF(BASE!V13&lt;&gt;"",_xlfn.IFNA(VLOOKUP(BASE!V13,[1]control_de_carga!$A:$B,2,0),VLOOKUP(BASE!X13,[1]control_de_carga!$A:$B,2,0)),"")</f>
        <v/>
      </c>
      <c r="O369" s="19"/>
      <c r="P369" s="19"/>
      <c r="Q369" s="19"/>
      <c r="R369" s="19"/>
      <c r="S369" s="19"/>
      <c r="T369" s="19"/>
    </row>
    <row r="370" spans="1:20" x14ac:dyDescent="0.25">
      <c r="A370" s="19" t="str">
        <f>IF(E370&lt;&gt;"",BASE!$V$4,"")</f>
        <v/>
      </c>
      <c r="B370" s="19" t="str">
        <f>IFERROR(IF(E370&lt;&gt;"",BASE!$V$5,""),"")</f>
        <v/>
      </c>
      <c r="C370" s="19" t="str">
        <f t="shared" si="34"/>
        <v/>
      </c>
      <c r="D370" s="19" t="str">
        <f t="shared" si="33"/>
        <v/>
      </c>
      <c r="E370" s="19" t="str">
        <f>IF(BASE!V14&lt;&gt;"",_xlfn.IFNA(_xlfn.CONCAT(VLOOKUP(BASE!V14,[1]control_de_carga!$A:$D,4,0),",",VLOOKUP(BASE!V14,[1]control_de_carga!$A:$B,2,0)),_xlfn.CONCAT(VLOOKUP(BASE!X14,[1]control_de_carga!$A:$D,4,0),",",VLOOKUP(BASE!X14,[1]control_de_carga!$A:$B,2,0))),"")</f>
        <v/>
      </c>
      <c r="F370" s="19" t="str">
        <f>IF(BASE!V14&lt;&gt;"",_xlfn.IFNA(VLOOKUP(BASE!V14,[1]control_de_carga!$C:$L,10,0),VLOOKUP(BASE!X14,[1]control_de_carga!$C:$L,10,0)),"")</f>
        <v/>
      </c>
      <c r="G370" s="19"/>
      <c r="H370" s="19"/>
      <c r="I370" s="19"/>
      <c r="J370" s="19"/>
      <c r="K370" s="19"/>
      <c r="L370" s="19"/>
      <c r="M370" s="19"/>
      <c r="N370" s="19" t="str">
        <f>IF(BASE!V14&lt;&gt;"",_xlfn.IFNA(VLOOKUP(BASE!V14,[1]control_de_carga!$A:$B,2,0),VLOOKUP(BASE!X14,[1]control_de_carga!$A:$B,2,0)),"")</f>
        <v/>
      </c>
      <c r="O370" s="19"/>
      <c r="P370" s="19"/>
      <c r="Q370" s="19"/>
      <c r="R370" s="19"/>
      <c r="S370" s="19"/>
      <c r="T370" s="19"/>
    </row>
    <row r="371" spans="1:20" x14ac:dyDescent="0.25">
      <c r="A371" s="19" t="str">
        <f>IF(E371&lt;&gt;"",BASE!$V$4,"")</f>
        <v/>
      </c>
      <c r="B371" s="19" t="str">
        <f>IFERROR(IF(E371&lt;&gt;"",BASE!$V$5,""),"")</f>
        <v/>
      </c>
      <c r="C371" s="19" t="str">
        <f t="shared" si="34"/>
        <v/>
      </c>
      <c r="D371" s="19" t="str">
        <f t="shared" si="33"/>
        <v/>
      </c>
      <c r="E371" s="19" t="str">
        <f>IF(BASE!V15&lt;&gt;"",_xlfn.IFNA(_xlfn.CONCAT(VLOOKUP(BASE!V15,[1]control_de_carga!$A:$D,4,0),",",VLOOKUP(BASE!V15,[1]control_de_carga!$A:$B,2,0)),_xlfn.CONCAT(VLOOKUP(BASE!X15,[1]control_de_carga!$A:$D,4,0),",",VLOOKUP(BASE!X15,[1]control_de_carga!$A:$B,2,0))),"")</f>
        <v/>
      </c>
      <c r="F371" s="19" t="str">
        <f>IF(BASE!V15&lt;&gt;"",_xlfn.IFNA(VLOOKUP(BASE!V15,[1]control_de_carga!$C:$L,10,0),VLOOKUP(BASE!X15,[1]control_de_carga!$C:$L,10,0)),"")</f>
        <v/>
      </c>
      <c r="G371" s="19"/>
      <c r="H371" s="19"/>
      <c r="I371" s="19"/>
      <c r="J371" s="19"/>
      <c r="K371" s="19"/>
      <c r="L371" s="19"/>
      <c r="M371" s="19"/>
      <c r="N371" s="19" t="str">
        <f>IF(BASE!V15&lt;&gt;"",_xlfn.IFNA(VLOOKUP(BASE!V15,[1]control_de_carga!$A:$B,2,0),VLOOKUP(BASE!X15,[1]control_de_carga!$A:$B,2,0)),"")</f>
        <v/>
      </c>
      <c r="O371" s="19"/>
      <c r="P371" s="19"/>
      <c r="Q371" s="19"/>
      <c r="R371" s="19"/>
      <c r="S371" s="19"/>
      <c r="T371" s="19"/>
    </row>
    <row r="372" spans="1:20" x14ac:dyDescent="0.25">
      <c r="A372" s="19" t="str">
        <f>IF(E372&lt;&gt;"",BASE!$V$4,"")</f>
        <v/>
      </c>
      <c r="B372" s="19" t="str">
        <f>IFERROR(IF(E372&lt;&gt;"",BASE!$V$5,""),"")</f>
        <v/>
      </c>
      <c r="C372" s="19" t="str">
        <f t="shared" si="34"/>
        <v/>
      </c>
      <c r="D372" s="19" t="str">
        <f t="shared" si="33"/>
        <v/>
      </c>
      <c r="E372" s="19" t="str">
        <f>IF(BASE!V16&lt;&gt;"",_xlfn.IFNA(_xlfn.CONCAT(VLOOKUP(BASE!V16,[1]control_de_carga!$A:$D,4,0),",",VLOOKUP(BASE!V16,[1]control_de_carga!$A:$B,2,0)),_xlfn.CONCAT(VLOOKUP(BASE!X16,[1]control_de_carga!$A:$D,4,0),",",VLOOKUP(BASE!X16,[1]control_de_carga!$A:$B,2,0))),"")</f>
        <v/>
      </c>
      <c r="F372" s="19" t="str">
        <f>IF(BASE!V16&lt;&gt;"",_xlfn.IFNA(VLOOKUP(BASE!V16,[1]control_de_carga!$C:$L,10,0),VLOOKUP(BASE!X16,[1]control_de_carga!$C:$L,10,0)),"")</f>
        <v/>
      </c>
      <c r="G372" s="19"/>
      <c r="H372" s="19"/>
      <c r="I372" s="19"/>
      <c r="J372" s="19"/>
      <c r="K372" s="19"/>
      <c r="L372" s="19"/>
      <c r="M372" s="19"/>
      <c r="N372" s="19" t="str">
        <f>IF(BASE!V16&lt;&gt;"",_xlfn.IFNA(VLOOKUP(BASE!V16,[1]control_de_carga!$A:$B,2,0),VLOOKUP(BASE!X16,[1]control_de_carga!$A:$B,2,0)),"")</f>
        <v/>
      </c>
      <c r="O372" s="19"/>
      <c r="P372" s="19"/>
      <c r="Q372" s="19"/>
      <c r="R372" s="19"/>
      <c r="S372" s="19"/>
      <c r="T372" s="19"/>
    </row>
    <row r="373" spans="1:20" x14ac:dyDescent="0.25">
      <c r="A373" s="19" t="str">
        <f>IF(E373&lt;&gt;"",BASE!$V$4,"")</f>
        <v/>
      </c>
      <c r="B373" s="19" t="str">
        <f>IFERROR(IF(E373&lt;&gt;"",BASE!$V$5,""),"")</f>
        <v/>
      </c>
      <c r="C373" s="19" t="str">
        <f t="shared" si="34"/>
        <v/>
      </c>
      <c r="D373" s="19" t="str">
        <f t="shared" si="33"/>
        <v/>
      </c>
      <c r="E373" s="19" t="str">
        <f>IF(BASE!V17&lt;&gt;"",_xlfn.IFNA(_xlfn.CONCAT(VLOOKUP(BASE!V17,[1]control_de_carga!$A:$D,4,0),",",VLOOKUP(BASE!V17,[1]control_de_carga!$A:$B,2,0)),_xlfn.CONCAT(VLOOKUP(BASE!X17,[1]control_de_carga!$A:$D,4,0),",",VLOOKUP(BASE!X17,[1]control_de_carga!$A:$B,2,0))),"")</f>
        <v/>
      </c>
      <c r="F373" s="19" t="str">
        <f>IF(BASE!V17&lt;&gt;"",_xlfn.IFNA(VLOOKUP(BASE!V17,[1]control_de_carga!$C:$L,10,0),VLOOKUP(BASE!X17,[1]control_de_carga!$C:$L,10,0)),"")</f>
        <v/>
      </c>
      <c r="G373" s="19"/>
      <c r="H373" s="19"/>
      <c r="I373" s="19"/>
      <c r="J373" s="19"/>
      <c r="K373" s="19"/>
      <c r="L373" s="19"/>
      <c r="M373" s="19"/>
      <c r="N373" s="19" t="str">
        <f>IF(BASE!V17&lt;&gt;"",_xlfn.IFNA(VLOOKUP(BASE!V17,[1]control_de_carga!$A:$B,2,0),VLOOKUP(BASE!X17,[1]control_de_carga!$A:$B,2,0)),"")</f>
        <v/>
      </c>
      <c r="O373" s="19"/>
      <c r="P373" s="19"/>
      <c r="Q373" s="19"/>
      <c r="R373" s="19"/>
      <c r="S373" s="19"/>
      <c r="T373" s="19"/>
    </row>
    <row r="374" spans="1:20" x14ac:dyDescent="0.25">
      <c r="A374" s="19" t="str">
        <f>IF(E374&lt;&gt;"",BASE!$V$4,"")</f>
        <v/>
      </c>
      <c r="B374" s="19" t="str">
        <f>IFERROR(IF(E374&lt;&gt;"",BASE!$V$5,""),"")</f>
        <v/>
      </c>
      <c r="C374" s="19" t="str">
        <f t="shared" si="34"/>
        <v/>
      </c>
      <c r="D374" s="19" t="str">
        <f t="shared" si="33"/>
        <v/>
      </c>
      <c r="E374" s="19" t="str">
        <f>IF(BASE!V18&lt;&gt;"",_xlfn.IFNA(_xlfn.CONCAT(VLOOKUP(BASE!V18,[1]control_de_carga!$A:$D,4,0),",",VLOOKUP(BASE!V18,[1]control_de_carga!$A:$B,2,0)),_xlfn.CONCAT(VLOOKUP(BASE!X18,[1]control_de_carga!$A:$D,4,0),",",VLOOKUP(BASE!X18,[1]control_de_carga!$A:$B,2,0))),"")</f>
        <v/>
      </c>
      <c r="F374" s="19" t="str">
        <f>IF(BASE!V18&lt;&gt;"",_xlfn.IFNA(VLOOKUP(BASE!V18,[1]control_de_carga!$C:$L,10,0),VLOOKUP(BASE!X18,[1]control_de_carga!$C:$L,10,0)),"")</f>
        <v/>
      </c>
      <c r="G374" s="19"/>
      <c r="H374" s="19"/>
      <c r="I374" s="19"/>
      <c r="J374" s="19"/>
      <c r="K374" s="19"/>
      <c r="L374" s="19"/>
      <c r="M374" s="19"/>
      <c r="N374" s="19" t="str">
        <f>IF(BASE!V18&lt;&gt;"",_xlfn.IFNA(VLOOKUP(BASE!V18,[1]control_de_carga!$A:$B,2,0),VLOOKUP(BASE!X18,[1]control_de_carga!$A:$B,2,0)),"")</f>
        <v/>
      </c>
      <c r="O374" s="19"/>
      <c r="P374" s="19"/>
      <c r="Q374" s="19"/>
      <c r="R374" s="19"/>
      <c r="S374" s="19"/>
      <c r="T374" s="19"/>
    </row>
    <row r="375" spans="1:20" x14ac:dyDescent="0.25">
      <c r="A375" s="19" t="str">
        <f>IF(E375&lt;&gt;"",BASE!$V$4,"")</f>
        <v/>
      </c>
      <c r="B375" s="19" t="str">
        <f>IFERROR(IF(E375&lt;&gt;"",BASE!$V$5,""),"")</f>
        <v/>
      </c>
      <c r="C375" s="19" t="str">
        <f t="shared" si="34"/>
        <v/>
      </c>
      <c r="D375" s="19" t="str">
        <f t="shared" ref="D375:D433" si="35">IF(E375&lt;&gt;"",IF(E375="Inicio","0",IF(E375="Fin","2","1")),"")</f>
        <v/>
      </c>
      <c r="E375" s="19" t="str">
        <f>IF(BASE!V19&lt;&gt;"",_xlfn.IFNA(_xlfn.CONCAT(VLOOKUP(BASE!V19,[1]control_de_carga!$A:$D,4,0),",",VLOOKUP(BASE!V19,[1]control_de_carga!$A:$B,2,0)),_xlfn.CONCAT(VLOOKUP(BASE!X19,[1]control_de_carga!$A:$D,4,0),",",VLOOKUP(BASE!X19,[1]control_de_carga!$A:$B,2,0))),"")</f>
        <v/>
      </c>
      <c r="F375" s="19" t="str">
        <f>IF(BASE!V19&lt;&gt;"",_xlfn.IFNA(VLOOKUP(BASE!V19,[1]control_de_carga!$C:$L,10,0),VLOOKUP(BASE!X19,[1]control_de_carga!$C:$L,10,0)),"")</f>
        <v/>
      </c>
      <c r="G375" s="19"/>
      <c r="H375" s="19"/>
      <c r="I375" s="19"/>
      <c r="J375" s="19"/>
      <c r="K375" s="19"/>
      <c r="L375" s="19"/>
      <c r="M375" s="19"/>
      <c r="N375" s="19" t="str">
        <f>IF(BASE!V19&lt;&gt;"",_xlfn.IFNA(VLOOKUP(BASE!V19,[1]control_de_carga!$A:$B,2,0),VLOOKUP(BASE!X19,[1]control_de_carga!$A:$B,2,0)),"")</f>
        <v/>
      </c>
      <c r="O375" s="19"/>
      <c r="P375" s="19"/>
      <c r="Q375" s="19"/>
      <c r="R375" s="19"/>
      <c r="S375" s="19"/>
      <c r="T375" s="19"/>
    </row>
    <row r="376" spans="1:20" x14ac:dyDescent="0.25">
      <c r="A376" s="19" t="str">
        <f>IF(E376&lt;&gt;"",BASE!$V$4,"")</f>
        <v/>
      </c>
      <c r="B376" s="19" t="str">
        <f>IFERROR(IF(E376&lt;&gt;"",BASE!$V$5,""),"")</f>
        <v/>
      </c>
      <c r="C376" s="19" t="str">
        <f t="shared" si="34"/>
        <v/>
      </c>
      <c r="D376" s="19" t="str">
        <f t="shared" si="35"/>
        <v/>
      </c>
      <c r="E376" s="19" t="str">
        <f>IF(BASE!V20&lt;&gt;"",_xlfn.IFNA(_xlfn.CONCAT(VLOOKUP(BASE!V20,[1]control_de_carga!$A:$D,4,0),",",VLOOKUP(BASE!V20,[1]control_de_carga!$A:$B,2,0)),_xlfn.CONCAT(VLOOKUP(BASE!X20,[1]control_de_carga!$A:$D,4,0),",",VLOOKUP(BASE!X20,[1]control_de_carga!$A:$B,2,0))),"")</f>
        <v/>
      </c>
      <c r="F376" s="19" t="str">
        <f>IF(BASE!V20&lt;&gt;"",_xlfn.IFNA(VLOOKUP(BASE!V20,[1]control_de_carga!$C:$L,10,0),VLOOKUP(BASE!X20,[1]control_de_carga!$C:$L,10,0)),"")</f>
        <v/>
      </c>
      <c r="G376" s="19"/>
      <c r="H376" s="19"/>
      <c r="I376" s="19"/>
      <c r="J376" s="19"/>
      <c r="K376" s="19"/>
      <c r="L376" s="19"/>
      <c r="M376" s="19"/>
      <c r="N376" s="19" t="str">
        <f>IF(BASE!V20&lt;&gt;"",_xlfn.IFNA(VLOOKUP(BASE!V20,[1]control_de_carga!$A:$B,2,0),VLOOKUP(BASE!X20,[1]control_de_carga!$A:$B,2,0)),"")</f>
        <v/>
      </c>
      <c r="O376" s="19"/>
      <c r="P376" s="19"/>
      <c r="Q376" s="19"/>
      <c r="R376" s="19"/>
      <c r="S376" s="19"/>
      <c r="T376" s="19"/>
    </row>
    <row r="377" spans="1:20" x14ac:dyDescent="0.25">
      <c r="A377" s="19" t="str">
        <f>IF(E377&lt;&gt;"",BASE!$V$4,"")</f>
        <v/>
      </c>
      <c r="B377" s="19" t="str">
        <f>IFERROR(IF(E377&lt;&gt;"",BASE!$V$5,""),"")</f>
        <v/>
      </c>
      <c r="C377" s="19" t="str">
        <f t="shared" si="34"/>
        <v/>
      </c>
      <c r="D377" s="19" t="str">
        <f t="shared" si="35"/>
        <v/>
      </c>
      <c r="E377" s="19" t="str">
        <f>IF(BASE!V21&lt;&gt;"",_xlfn.IFNA(_xlfn.CONCAT(VLOOKUP(BASE!V21,[1]control_de_carga!$A:$D,4,0),",",VLOOKUP(BASE!V21,[1]control_de_carga!$A:$B,2,0)),_xlfn.CONCAT(VLOOKUP(BASE!X21,[1]control_de_carga!$A:$D,4,0),",",VLOOKUP(BASE!X21,[1]control_de_carga!$A:$B,2,0))),"")</f>
        <v/>
      </c>
      <c r="F377" s="19" t="str">
        <f>IF(BASE!V21&lt;&gt;"",_xlfn.IFNA(VLOOKUP(BASE!V21,[1]control_de_carga!$C:$L,10,0),VLOOKUP(BASE!X21,[1]control_de_carga!$C:$L,10,0)),"")</f>
        <v/>
      </c>
      <c r="G377" s="19"/>
      <c r="H377" s="19"/>
      <c r="I377" s="19"/>
      <c r="J377" s="19"/>
      <c r="K377" s="19"/>
      <c r="L377" s="19"/>
      <c r="M377" s="19"/>
      <c r="N377" s="19" t="str">
        <f>IF(BASE!V21&lt;&gt;"",_xlfn.IFNA(VLOOKUP(BASE!V21,[1]control_de_carga!$A:$B,2,0),VLOOKUP(BASE!X21,[1]control_de_carga!$A:$B,2,0)),"")</f>
        <v/>
      </c>
      <c r="O377" s="19"/>
      <c r="P377" s="19"/>
      <c r="Q377" s="19"/>
      <c r="R377" s="19"/>
      <c r="S377" s="19"/>
      <c r="T377" s="19"/>
    </row>
    <row r="378" spans="1:20" x14ac:dyDescent="0.25">
      <c r="A378" s="19" t="str">
        <f>IF(E378&lt;&gt;"",BASE!$V$4,"")</f>
        <v/>
      </c>
      <c r="B378" s="19" t="str">
        <f>IFERROR(IF(E378&lt;&gt;"",BASE!$V$5,""),"")</f>
        <v/>
      </c>
      <c r="C378" s="19" t="str">
        <f t="shared" si="34"/>
        <v/>
      </c>
      <c r="D378" s="19" t="str">
        <f t="shared" si="35"/>
        <v/>
      </c>
      <c r="E378" s="19" t="str">
        <f>IF(BASE!V22&lt;&gt;"",_xlfn.IFNA(_xlfn.CONCAT(VLOOKUP(BASE!V22,[1]control_de_carga!$A:$D,4,0),",",VLOOKUP(BASE!V22,[1]control_de_carga!$A:$B,2,0)),_xlfn.CONCAT(VLOOKUP(BASE!X22,[1]control_de_carga!$A:$D,4,0),",",VLOOKUP(BASE!X22,[1]control_de_carga!$A:$B,2,0))),"")</f>
        <v/>
      </c>
      <c r="F378" s="19" t="str">
        <f>IF(BASE!V22&lt;&gt;"",_xlfn.IFNA(VLOOKUP(BASE!V22,[1]control_de_carga!$C:$L,10,0),VLOOKUP(BASE!X22,[1]control_de_carga!$C:$L,10,0)),"")</f>
        <v/>
      </c>
      <c r="G378" s="19"/>
      <c r="H378" s="19"/>
      <c r="I378" s="19"/>
      <c r="J378" s="19"/>
      <c r="K378" s="19"/>
      <c r="L378" s="19"/>
      <c r="M378" s="19"/>
      <c r="N378" s="19" t="str">
        <f>IF(BASE!V22&lt;&gt;"",_xlfn.IFNA(VLOOKUP(BASE!V22,[1]control_de_carga!$A:$B,2,0),VLOOKUP(BASE!X22,[1]control_de_carga!$A:$B,2,0)),"")</f>
        <v/>
      </c>
      <c r="O378" s="19"/>
      <c r="P378" s="19"/>
      <c r="Q378" s="19"/>
      <c r="R378" s="19"/>
      <c r="S378" s="19"/>
      <c r="T378" s="19"/>
    </row>
    <row r="379" spans="1:20" x14ac:dyDescent="0.25">
      <c r="A379" s="19" t="str">
        <f>IF(E379&lt;&gt;"",BASE!$V$4,"")</f>
        <v/>
      </c>
      <c r="B379" s="19" t="str">
        <f>IFERROR(IF(E379&lt;&gt;"",BASE!$V$5,""),"")</f>
        <v/>
      </c>
      <c r="C379" s="19" t="str">
        <f t="shared" si="34"/>
        <v/>
      </c>
      <c r="D379" s="19" t="str">
        <f t="shared" si="35"/>
        <v/>
      </c>
      <c r="E379" s="19" t="str">
        <f>IF(BASE!V23&lt;&gt;"",_xlfn.IFNA(_xlfn.CONCAT(VLOOKUP(BASE!V23,[1]control_de_carga!$A:$D,4,0),",",VLOOKUP(BASE!V23,[1]control_de_carga!$A:$B,2,0)),_xlfn.CONCAT(VLOOKUP(BASE!X23,[1]control_de_carga!$A:$D,4,0),",",VLOOKUP(BASE!X23,[1]control_de_carga!$A:$B,2,0))),"")</f>
        <v/>
      </c>
      <c r="F379" s="19" t="str">
        <f>IF(BASE!V23&lt;&gt;"",_xlfn.IFNA(VLOOKUP(BASE!V23,[1]control_de_carga!$C:$L,10,0),VLOOKUP(BASE!X23,[1]control_de_carga!$C:$L,10,0)),"")</f>
        <v/>
      </c>
      <c r="G379" s="19"/>
      <c r="H379" s="19"/>
      <c r="I379" s="19"/>
      <c r="J379" s="19"/>
      <c r="K379" s="19"/>
      <c r="L379" s="19"/>
      <c r="M379" s="19"/>
      <c r="N379" s="19" t="str">
        <f>IF(BASE!V23&lt;&gt;"",_xlfn.IFNA(VLOOKUP(BASE!V23,[1]control_de_carga!$A:$B,2,0),VLOOKUP(BASE!X23,[1]control_de_carga!$A:$B,2,0)),"")</f>
        <v/>
      </c>
      <c r="O379" s="19"/>
      <c r="P379" s="19"/>
      <c r="Q379" s="19"/>
      <c r="R379" s="19"/>
      <c r="S379" s="19"/>
      <c r="T379" s="19"/>
    </row>
    <row r="380" spans="1:20" x14ac:dyDescent="0.25">
      <c r="A380" s="19" t="str">
        <f>IF(E380&lt;&gt;"",BASE!$V$4,"")</f>
        <v/>
      </c>
      <c r="B380" s="19" t="str">
        <f>IFERROR(IF(E380&lt;&gt;"",BASE!$V$5,""),"")</f>
        <v/>
      </c>
      <c r="C380" s="19" t="str">
        <f t="shared" si="34"/>
        <v/>
      </c>
      <c r="D380" s="19" t="str">
        <f t="shared" si="35"/>
        <v/>
      </c>
      <c r="E380" s="19" t="str">
        <f>IF(BASE!V24&lt;&gt;"",_xlfn.IFNA(_xlfn.CONCAT(VLOOKUP(BASE!V24,[1]control_de_carga!$A:$D,4,0),",",VLOOKUP(BASE!V24,[1]control_de_carga!$A:$B,2,0)),_xlfn.CONCAT(VLOOKUP(BASE!X24,[1]control_de_carga!$A:$D,4,0),",",VLOOKUP(BASE!X24,[1]control_de_carga!$A:$B,2,0))),"")</f>
        <v/>
      </c>
      <c r="F380" s="19" t="str">
        <f>IF(BASE!V24&lt;&gt;"",_xlfn.IFNA(VLOOKUP(BASE!V24,[1]control_de_carga!$C:$L,10,0),VLOOKUP(BASE!X24,[1]control_de_carga!$C:$L,10,0)),"")</f>
        <v/>
      </c>
      <c r="G380" s="19"/>
      <c r="H380" s="19"/>
      <c r="I380" s="19"/>
      <c r="J380" s="19"/>
      <c r="K380" s="19"/>
      <c r="L380" s="19"/>
      <c r="M380" s="19"/>
      <c r="N380" s="19" t="str">
        <f>IF(BASE!V24&lt;&gt;"",_xlfn.IFNA(VLOOKUP(BASE!V24,[1]control_de_carga!$A:$B,2,0),VLOOKUP(BASE!X24,[1]control_de_carga!$A:$B,2,0)),"")</f>
        <v/>
      </c>
      <c r="O380" s="19"/>
      <c r="P380" s="19"/>
      <c r="Q380" s="19"/>
      <c r="R380" s="19"/>
      <c r="S380" s="19"/>
      <c r="T380" s="19"/>
    </row>
    <row r="381" spans="1:20" x14ac:dyDescent="0.25">
      <c r="A381" s="19" t="str">
        <f>IF(E381&lt;&gt;"",BASE!$V$4,"")</f>
        <v/>
      </c>
      <c r="B381" s="19" t="str">
        <f>IFERROR(IF(E381&lt;&gt;"",BASE!$V$5,""),"")</f>
        <v/>
      </c>
      <c r="C381" s="19" t="str">
        <f t="shared" si="34"/>
        <v/>
      </c>
      <c r="D381" s="19" t="str">
        <f t="shared" si="35"/>
        <v/>
      </c>
      <c r="E381" s="19" t="str">
        <f>IF(BASE!V25&lt;&gt;"",_xlfn.IFNA(_xlfn.CONCAT(VLOOKUP(BASE!V25,[1]control_de_carga!$A:$D,4,0),",",VLOOKUP(BASE!V25,[1]control_de_carga!$A:$B,2,0)),_xlfn.CONCAT(VLOOKUP(BASE!X25,[1]control_de_carga!$A:$D,4,0),",",VLOOKUP(BASE!X25,[1]control_de_carga!$A:$B,2,0))),"")</f>
        <v/>
      </c>
      <c r="F381" s="19" t="str">
        <f>IF(BASE!V25&lt;&gt;"",_xlfn.IFNA(VLOOKUP(BASE!V25,[1]control_de_carga!$C:$L,10,0),VLOOKUP(BASE!X25,[1]control_de_carga!$C:$L,10,0)),"")</f>
        <v/>
      </c>
      <c r="G381" s="19"/>
      <c r="H381" s="19"/>
      <c r="I381" s="19"/>
      <c r="J381" s="19"/>
      <c r="K381" s="19"/>
      <c r="L381" s="19"/>
      <c r="M381" s="19"/>
      <c r="N381" s="19" t="str">
        <f>IF(BASE!V25&lt;&gt;"",_xlfn.IFNA(VLOOKUP(BASE!V25,[1]control_de_carga!$A:$B,2,0),VLOOKUP(BASE!X25,[1]control_de_carga!$A:$B,2,0)),"")</f>
        <v/>
      </c>
      <c r="O381" s="19"/>
      <c r="P381" s="19"/>
      <c r="Q381" s="19"/>
      <c r="R381" s="19"/>
      <c r="S381" s="19"/>
      <c r="T381" s="19"/>
    </row>
    <row r="382" spans="1:20" x14ac:dyDescent="0.25">
      <c r="A382" s="19" t="str">
        <f>IF(E382&lt;&gt;"",BASE!$V$4,"")</f>
        <v/>
      </c>
      <c r="B382" s="19" t="str">
        <f>IFERROR(IF(E382&lt;&gt;"",BASE!$V$5,""),"")</f>
        <v/>
      </c>
      <c r="C382" s="19" t="str">
        <f t="shared" si="34"/>
        <v/>
      </c>
      <c r="D382" s="19" t="str">
        <f t="shared" si="35"/>
        <v/>
      </c>
      <c r="E382" s="19" t="str">
        <f>IF(BASE!V26&lt;&gt;"",_xlfn.IFNA(_xlfn.CONCAT(VLOOKUP(BASE!V26,[1]control_de_carga!$A:$D,4,0),",",VLOOKUP(BASE!V26,[1]control_de_carga!$A:$B,2,0)),_xlfn.CONCAT(VLOOKUP(BASE!X26,[1]control_de_carga!$A:$D,4,0),",",VLOOKUP(BASE!X26,[1]control_de_carga!$A:$B,2,0))),"")</f>
        <v/>
      </c>
      <c r="F382" s="19" t="str">
        <f>IF(BASE!V26&lt;&gt;"",_xlfn.IFNA(VLOOKUP(BASE!V26,[1]control_de_carga!$C:$L,10,0),VLOOKUP(BASE!X26,[1]control_de_carga!$C:$L,10,0)),"")</f>
        <v/>
      </c>
      <c r="G382" s="19"/>
      <c r="H382" s="19"/>
      <c r="I382" s="19"/>
      <c r="J382" s="19"/>
      <c r="K382" s="19"/>
      <c r="L382" s="19"/>
      <c r="M382" s="19"/>
      <c r="N382" s="19" t="str">
        <f>IF(BASE!V26&lt;&gt;"",_xlfn.IFNA(VLOOKUP(BASE!V26,[1]control_de_carga!$A:$B,2,0),VLOOKUP(BASE!X26,[1]control_de_carga!$A:$B,2,0)),"")</f>
        <v/>
      </c>
      <c r="O382" s="19"/>
      <c r="P382" s="19"/>
      <c r="Q382" s="19"/>
      <c r="R382" s="19"/>
      <c r="S382" s="19"/>
      <c r="T382" s="19"/>
    </row>
    <row r="383" spans="1:20" x14ac:dyDescent="0.25">
      <c r="A383" s="19" t="str">
        <f>IF(E383&lt;&gt;"",BASE!$V$4,"")</f>
        <v/>
      </c>
      <c r="B383" s="19" t="str">
        <f>IFERROR(IF(E383&lt;&gt;"",BASE!$V$5,""),"")</f>
        <v/>
      </c>
      <c r="C383" s="19" t="str">
        <f t="shared" si="34"/>
        <v/>
      </c>
      <c r="D383" s="19" t="str">
        <f t="shared" si="35"/>
        <v/>
      </c>
      <c r="E383" s="19" t="str">
        <f>IF(BASE!V27&lt;&gt;"",_xlfn.IFNA(_xlfn.CONCAT(VLOOKUP(BASE!V27,[1]control_de_carga!$A:$D,4,0),",",VLOOKUP(BASE!V27,[1]control_de_carga!$A:$B,2,0)),_xlfn.CONCAT(VLOOKUP(BASE!X27,[1]control_de_carga!$A:$D,4,0),",",VLOOKUP(BASE!X27,[1]control_de_carga!$A:$B,2,0))),"")</f>
        <v/>
      </c>
      <c r="F383" s="19" t="str">
        <f>IF(BASE!V27&lt;&gt;"",_xlfn.IFNA(VLOOKUP(BASE!V27,[1]control_de_carga!$C:$L,10,0),VLOOKUP(BASE!X27,[1]control_de_carga!$C:$L,10,0)),"")</f>
        <v/>
      </c>
      <c r="G383" s="19"/>
      <c r="H383" s="19"/>
      <c r="I383" s="19"/>
      <c r="J383" s="19"/>
      <c r="K383" s="19"/>
      <c r="L383" s="19"/>
      <c r="M383" s="19"/>
      <c r="N383" s="19" t="str">
        <f>IF(BASE!V27&lt;&gt;"",_xlfn.IFNA(VLOOKUP(BASE!V27,[1]control_de_carga!$A:$B,2,0),VLOOKUP(BASE!X27,[1]control_de_carga!$A:$B,2,0)),"")</f>
        <v/>
      </c>
      <c r="O383" s="19"/>
      <c r="P383" s="19"/>
      <c r="Q383" s="19"/>
      <c r="R383" s="19"/>
      <c r="S383" s="19"/>
      <c r="T383" s="19"/>
    </row>
    <row r="384" spans="1:20" x14ac:dyDescent="0.25">
      <c r="A384" s="19" t="str">
        <f>IF(E384&lt;&gt;"",BASE!$V$4,"")</f>
        <v/>
      </c>
      <c r="B384" s="19" t="str">
        <f>IFERROR(IF(E384&lt;&gt;"",BASE!$V$5,""),"")</f>
        <v/>
      </c>
      <c r="C384" s="19" t="str">
        <f t="shared" si="34"/>
        <v/>
      </c>
      <c r="D384" s="19" t="str">
        <f t="shared" si="35"/>
        <v/>
      </c>
      <c r="E384" s="19" t="str">
        <f>IF(BASE!V28&lt;&gt;"",_xlfn.IFNA(_xlfn.CONCAT(VLOOKUP(BASE!V28,[1]control_de_carga!$A:$D,4,0),",",VLOOKUP(BASE!V28,[1]control_de_carga!$A:$B,2,0)),_xlfn.CONCAT(VLOOKUP(BASE!X28,[1]control_de_carga!$A:$D,4,0),",",VLOOKUP(BASE!X28,[1]control_de_carga!$A:$B,2,0))),"")</f>
        <v/>
      </c>
      <c r="F384" s="19" t="str">
        <f>IF(BASE!V28&lt;&gt;"",_xlfn.IFNA(VLOOKUP(BASE!V28,[1]control_de_carga!$C:$L,10,0),VLOOKUP(BASE!X28,[1]control_de_carga!$C:$L,10,0)),"")</f>
        <v/>
      </c>
      <c r="G384" s="19"/>
      <c r="H384" s="19"/>
      <c r="I384" s="19"/>
      <c r="J384" s="19"/>
      <c r="K384" s="19"/>
      <c r="L384" s="19"/>
      <c r="M384" s="19"/>
      <c r="N384" s="19" t="str">
        <f>IF(BASE!V28&lt;&gt;"",_xlfn.IFNA(VLOOKUP(BASE!V28,[1]control_de_carga!$A:$B,2,0),VLOOKUP(BASE!X28,[1]control_de_carga!$A:$B,2,0)),"")</f>
        <v/>
      </c>
      <c r="O384" s="19"/>
      <c r="P384" s="19"/>
      <c r="Q384" s="19"/>
      <c r="R384" s="19"/>
      <c r="S384" s="19"/>
      <c r="T384" s="19"/>
    </row>
    <row r="385" spans="1:20" x14ac:dyDescent="0.25">
      <c r="A385" s="19" t="str">
        <f>IF(E385&lt;&gt;"",BASE!$V$4,"")</f>
        <v/>
      </c>
      <c r="B385" s="19" t="str">
        <f>IFERROR(IF(E385&lt;&gt;"",BASE!$V$5,""),"")</f>
        <v/>
      </c>
      <c r="C385" s="19" t="str">
        <f t="shared" si="34"/>
        <v/>
      </c>
      <c r="D385" s="19" t="str">
        <f t="shared" si="35"/>
        <v/>
      </c>
      <c r="E385" s="19" t="str">
        <f>IF(BASE!V29&lt;&gt;"",_xlfn.IFNA(_xlfn.CONCAT(VLOOKUP(BASE!V29,[1]control_de_carga!$A:$D,4,0),",",VLOOKUP(BASE!V29,[1]control_de_carga!$A:$B,2,0)),_xlfn.CONCAT(VLOOKUP(BASE!X29,[1]control_de_carga!$A:$D,4,0),",",VLOOKUP(BASE!X29,[1]control_de_carga!$A:$B,2,0))),"")</f>
        <v/>
      </c>
      <c r="F385" s="19" t="str">
        <f>IF(BASE!V29&lt;&gt;"",_xlfn.IFNA(VLOOKUP(BASE!V29,[1]control_de_carga!$C:$L,10,0),VLOOKUP(BASE!X29,[1]control_de_carga!$C:$L,10,0)),"")</f>
        <v/>
      </c>
      <c r="G385" s="19"/>
      <c r="H385" s="19"/>
      <c r="I385" s="19"/>
      <c r="J385" s="19"/>
      <c r="K385" s="19"/>
      <c r="L385" s="19"/>
      <c r="M385" s="19"/>
      <c r="N385" s="19" t="str">
        <f>IF(BASE!V29&lt;&gt;"",_xlfn.IFNA(VLOOKUP(BASE!V29,[1]control_de_carga!$A:$B,2,0),VLOOKUP(BASE!X29,[1]control_de_carga!$A:$B,2,0)),"")</f>
        <v/>
      </c>
      <c r="O385" s="19"/>
      <c r="P385" s="19"/>
      <c r="Q385" s="19"/>
      <c r="R385" s="19"/>
      <c r="S385" s="19"/>
      <c r="T385" s="19"/>
    </row>
    <row r="386" spans="1:20" x14ac:dyDescent="0.25">
      <c r="A386" s="19" t="str">
        <f>IF(E386&lt;&gt;"",BASE!$V$4,"")</f>
        <v/>
      </c>
      <c r="B386" s="19" t="str">
        <f>IFERROR(IF(E386&lt;&gt;"",BASE!$V$5,""),"")</f>
        <v/>
      </c>
      <c r="C386" s="19" t="str">
        <f t="shared" si="34"/>
        <v/>
      </c>
      <c r="D386" s="19" t="str">
        <f t="shared" si="35"/>
        <v/>
      </c>
      <c r="E386" s="19" t="str">
        <f>IF(BASE!V30&lt;&gt;"",_xlfn.IFNA(_xlfn.CONCAT(VLOOKUP(BASE!V30,[1]control_de_carga!$A:$D,4,0),",",VLOOKUP(BASE!V30,[1]control_de_carga!$A:$B,2,0)),_xlfn.CONCAT(VLOOKUP(BASE!X30,[1]control_de_carga!$A:$D,4,0),",",VLOOKUP(BASE!X30,[1]control_de_carga!$A:$B,2,0))),"")</f>
        <v/>
      </c>
      <c r="F386" s="19" t="str">
        <f>IF(BASE!V30&lt;&gt;"",_xlfn.IFNA(VLOOKUP(BASE!V30,[1]control_de_carga!$C:$L,10,0),VLOOKUP(BASE!X30,[1]control_de_carga!$C:$L,10,0)),"")</f>
        <v/>
      </c>
      <c r="G386" s="19"/>
      <c r="H386" s="19"/>
      <c r="I386" s="19"/>
      <c r="J386" s="19"/>
      <c r="K386" s="19"/>
      <c r="L386" s="19"/>
      <c r="M386" s="19"/>
      <c r="N386" s="19" t="str">
        <f>IF(BASE!V30&lt;&gt;"",_xlfn.IFNA(VLOOKUP(BASE!V30,[1]control_de_carga!$A:$B,2,0),VLOOKUP(BASE!X30,[1]control_de_carga!$A:$B,2,0)),"")</f>
        <v/>
      </c>
      <c r="O386" s="19"/>
      <c r="P386" s="19"/>
      <c r="Q386" s="19"/>
      <c r="R386" s="19"/>
      <c r="S386" s="19"/>
      <c r="T386" s="19"/>
    </row>
    <row r="387" spans="1:20" x14ac:dyDescent="0.25">
      <c r="A387" s="19" t="str">
        <f>IF(E387&lt;&gt;"",BASE!$V$4,"")</f>
        <v/>
      </c>
      <c r="B387" s="19" t="str">
        <f>IFERROR(IF(E387&lt;&gt;"",BASE!$V$5,""),"")</f>
        <v/>
      </c>
      <c r="C387" s="19" t="str">
        <f t="shared" si="34"/>
        <v/>
      </c>
      <c r="D387" s="19" t="str">
        <f t="shared" si="35"/>
        <v/>
      </c>
      <c r="E387" s="19" t="str">
        <f>IF(BASE!V31&lt;&gt;"",_xlfn.IFNA(_xlfn.CONCAT(VLOOKUP(BASE!V31,[1]control_de_carga!$A:$D,4,0),",",VLOOKUP(BASE!V31,[1]control_de_carga!$A:$B,2,0)),_xlfn.CONCAT(VLOOKUP(BASE!X31,[1]control_de_carga!$A:$D,4,0),",",VLOOKUP(BASE!X31,[1]control_de_carga!$A:$B,2,0))),"")</f>
        <v/>
      </c>
      <c r="F387" s="19" t="str">
        <f>IF(BASE!V31&lt;&gt;"",_xlfn.IFNA(VLOOKUP(BASE!V31,[1]control_de_carga!$C:$L,10,0),VLOOKUP(BASE!X31,[1]control_de_carga!$C:$L,10,0)),"")</f>
        <v/>
      </c>
      <c r="G387" s="19"/>
      <c r="H387" s="19"/>
      <c r="I387" s="19"/>
      <c r="J387" s="19"/>
      <c r="K387" s="19"/>
      <c r="L387" s="19"/>
      <c r="M387" s="19"/>
      <c r="N387" s="19" t="str">
        <f>IF(BASE!V31&lt;&gt;"",_xlfn.IFNA(VLOOKUP(BASE!V31,[1]control_de_carga!$A:$B,2,0),VLOOKUP(BASE!X31,[1]control_de_carga!$A:$B,2,0)),"")</f>
        <v/>
      </c>
      <c r="O387" s="19"/>
      <c r="P387" s="19"/>
      <c r="Q387" s="19"/>
      <c r="R387" s="19"/>
      <c r="S387" s="19"/>
      <c r="T387" s="19"/>
    </row>
    <row r="388" spans="1:20" x14ac:dyDescent="0.25">
      <c r="A388" s="19" t="str">
        <f>IF(E388&lt;&gt;"",BASE!$V$4,"")</f>
        <v/>
      </c>
      <c r="B388" s="19" t="str">
        <f>IFERROR(IF(E388&lt;&gt;"",BASE!$V$5,""),"")</f>
        <v/>
      </c>
      <c r="C388" s="19" t="str">
        <f t="shared" si="34"/>
        <v/>
      </c>
      <c r="D388" s="19" t="str">
        <f t="shared" si="35"/>
        <v/>
      </c>
      <c r="E388" s="19" t="str">
        <f>IF(BASE!V32&lt;&gt;"",_xlfn.IFNA(_xlfn.CONCAT(VLOOKUP(BASE!V32,[1]control_de_carga!$A:$D,4,0),",",VLOOKUP(BASE!V32,[1]control_de_carga!$A:$B,2,0)),_xlfn.CONCAT(VLOOKUP(BASE!X32,[1]control_de_carga!$A:$D,4,0),",",VLOOKUP(BASE!X32,[1]control_de_carga!$A:$B,2,0))),"")</f>
        <v/>
      </c>
      <c r="F388" s="19" t="str">
        <f>IF(BASE!V32&lt;&gt;"",_xlfn.IFNA(VLOOKUP(BASE!V32,[1]control_de_carga!$C:$L,10,0),VLOOKUP(BASE!X32,[1]control_de_carga!$C:$L,10,0)),"")</f>
        <v/>
      </c>
      <c r="G388" s="19"/>
      <c r="H388" s="19"/>
      <c r="I388" s="19"/>
      <c r="J388" s="19"/>
      <c r="K388" s="19"/>
      <c r="L388" s="19"/>
      <c r="M388" s="19"/>
      <c r="N388" s="19" t="str">
        <f>IF(BASE!V32&lt;&gt;"",_xlfn.IFNA(VLOOKUP(BASE!V32,[1]control_de_carga!$A:$B,2,0),VLOOKUP(BASE!X32,[1]control_de_carga!$A:$B,2,0)),"")</f>
        <v/>
      </c>
      <c r="O388" s="19"/>
      <c r="P388" s="19"/>
      <c r="Q388" s="19"/>
      <c r="R388" s="19"/>
      <c r="S388" s="19"/>
      <c r="T388" s="19"/>
    </row>
    <row r="389" spans="1:20" x14ac:dyDescent="0.25">
      <c r="A389" s="19" t="str">
        <f>IF(E389&lt;&gt;"",BASE!$V$4,"")</f>
        <v/>
      </c>
      <c r="B389" s="19" t="str">
        <f>IFERROR(IF(E389&lt;&gt;"",BASE!$V$5,""),"")</f>
        <v/>
      </c>
      <c r="C389" s="19" t="str">
        <f t="shared" si="34"/>
        <v/>
      </c>
      <c r="D389" s="19" t="str">
        <f t="shared" si="35"/>
        <v/>
      </c>
      <c r="E389" s="19" t="str">
        <f>IF(BASE!V33&lt;&gt;"",_xlfn.IFNA(_xlfn.CONCAT(VLOOKUP(BASE!V33,[1]control_de_carga!$A:$D,4,0),",",VLOOKUP(BASE!V33,[1]control_de_carga!$A:$B,2,0)),_xlfn.CONCAT(VLOOKUP(BASE!X33,[1]control_de_carga!$A:$D,4,0),",",VLOOKUP(BASE!X33,[1]control_de_carga!$A:$B,2,0))),"")</f>
        <v/>
      </c>
      <c r="F389" s="19" t="str">
        <f>IF(BASE!V33&lt;&gt;"",_xlfn.IFNA(VLOOKUP(BASE!V33,[1]control_de_carga!$C:$L,10,0),VLOOKUP(BASE!X33,[1]control_de_carga!$C:$L,10,0)),"")</f>
        <v/>
      </c>
      <c r="G389" s="19"/>
      <c r="H389" s="19"/>
      <c r="I389" s="19"/>
      <c r="J389" s="19"/>
      <c r="K389" s="19"/>
      <c r="L389" s="19"/>
      <c r="M389" s="19"/>
      <c r="N389" s="19" t="str">
        <f>IF(BASE!V33&lt;&gt;"",_xlfn.IFNA(VLOOKUP(BASE!V33,[1]control_de_carga!$A:$B,2,0),VLOOKUP(BASE!X33,[1]control_de_carga!$A:$B,2,0)),"")</f>
        <v/>
      </c>
      <c r="O389" s="19"/>
      <c r="P389" s="19"/>
      <c r="Q389" s="19"/>
      <c r="R389" s="19"/>
      <c r="S389" s="19"/>
      <c r="T389" s="19"/>
    </row>
    <row r="390" spans="1:20" x14ac:dyDescent="0.25">
      <c r="A390" s="19" t="str">
        <f>IF(E390&lt;&gt;"",BASE!$V$4,"")</f>
        <v/>
      </c>
      <c r="B390" s="19" t="str">
        <f>IFERROR(IF(E390&lt;&gt;"",BASE!$V$5,""),"")</f>
        <v/>
      </c>
      <c r="C390" s="19" t="str">
        <f t="shared" si="34"/>
        <v/>
      </c>
      <c r="D390" s="19" t="str">
        <f t="shared" si="35"/>
        <v/>
      </c>
      <c r="E390" s="19" t="str">
        <f>IF(BASE!V34&lt;&gt;"",_xlfn.IFNA(_xlfn.CONCAT(VLOOKUP(BASE!V34,[1]control_de_carga!$A:$D,4,0),",",VLOOKUP(BASE!V34,[1]control_de_carga!$A:$B,2,0)),_xlfn.CONCAT(VLOOKUP(BASE!X34,[1]control_de_carga!$A:$D,4,0),",",VLOOKUP(BASE!X34,[1]control_de_carga!$A:$B,2,0))),"")</f>
        <v/>
      </c>
      <c r="F390" s="19" t="str">
        <f>IF(BASE!V34&lt;&gt;"",_xlfn.IFNA(VLOOKUP(BASE!V34,[1]control_de_carga!$C:$L,10,0),VLOOKUP(BASE!X34,[1]control_de_carga!$C:$L,10,0)),"")</f>
        <v/>
      </c>
      <c r="G390" s="19"/>
      <c r="H390" s="19"/>
      <c r="I390" s="19"/>
      <c r="J390" s="19"/>
      <c r="K390" s="19"/>
      <c r="L390" s="19"/>
      <c r="M390" s="19"/>
      <c r="N390" s="19" t="str">
        <f>IF(BASE!V34&lt;&gt;"",_xlfn.IFNA(VLOOKUP(BASE!V34,[1]control_de_carga!$A:$B,2,0),VLOOKUP(BASE!X34,[1]control_de_carga!$A:$B,2,0)),"")</f>
        <v/>
      </c>
      <c r="O390" s="19"/>
      <c r="P390" s="19"/>
      <c r="Q390" s="19"/>
      <c r="R390" s="19"/>
      <c r="S390" s="19"/>
      <c r="T390" s="19"/>
    </row>
    <row r="391" spans="1:20" x14ac:dyDescent="0.25">
      <c r="A391" s="19" t="str">
        <f>IF(E391&lt;&gt;"",BASE!$V$4,"")</f>
        <v/>
      </c>
      <c r="B391" s="19" t="str">
        <f>IFERROR(IF(E391&lt;&gt;"",BASE!$V$5,""),"")</f>
        <v/>
      </c>
      <c r="C391" s="19" t="str">
        <f t="shared" si="34"/>
        <v/>
      </c>
      <c r="D391" s="19" t="str">
        <f t="shared" si="35"/>
        <v/>
      </c>
      <c r="E391" s="19" t="str">
        <f>IF(BASE!V35&lt;&gt;"",_xlfn.IFNA(_xlfn.CONCAT(VLOOKUP(BASE!V35,[1]control_de_carga!$A:$D,4,0),",",VLOOKUP(BASE!V35,[1]control_de_carga!$A:$B,2,0)),_xlfn.CONCAT(VLOOKUP(BASE!X35,[1]control_de_carga!$A:$D,4,0),",",VLOOKUP(BASE!X35,[1]control_de_carga!$A:$B,2,0))),"")</f>
        <v/>
      </c>
      <c r="F391" s="19" t="str">
        <f>IF(BASE!V35&lt;&gt;"",_xlfn.IFNA(VLOOKUP(BASE!V35,[1]control_de_carga!$C:$L,10,0),VLOOKUP(BASE!X35,[1]control_de_carga!$C:$L,10,0)),"")</f>
        <v/>
      </c>
      <c r="G391" s="19"/>
      <c r="H391" s="19"/>
      <c r="I391" s="19"/>
      <c r="J391" s="19"/>
      <c r="K391" s="19"/>
      <c r="L391" s="19"/>
      <c r="M391" s="19"/>
      <c r="N391" s="19" t="str">
        <f>IF(BASE!V35&lt;&gt;"",_xlfn.IFNA(VLOOKUP(BASE!V35,[1]control_de_carga!$A:$B,2,0),VLOOKUP(BASE!X35,[1]control_de_carga!$A:$B,2,0)),"")</f>
        <v/>
      </c>
      <c r="O391" s="19"/>
      <c r="P391" s="19"/>
      <c r="Q391" s="19"/>
      <c r="R391" s="19"/>
      <c r="S391" s="19"/>
      <c r="T391" s="19"/>
    </row>
    <row r="392" spans="1:20" x14ac:dyDescent="0.25">
      <c r="A392" s="19" t="str">
        <f>IF(E392&lt;&gt;"",BASE!$V$4,"")</f>
        <v/>
      </c>
      <c r="B392" s="19" t="str">
        <f>IFERROR(IF(E392&lt;&gt;"",BASE!$V$5,""),"")</f>
        <v/>
      </c>
      <c r="C392" s="19" t="str">
        <f t="shared" si="34"/>
        <v/>
      </c>
      <c r="D392" s="19" t="str">
        <f t="shared" si="35"/>
        <v/>
      </c>
      <c r="E392" s="19" t="str">
        <f>IF(BASE!V36&lt;&gt;"",_xlfn.IFNA(_xlfn.CONCAT(VLOOKUP(BASE!V36,[1]control_de_carga!$A:$D,4,0),",",VLOOKUP(BASE!V36,[1]control_de_carga!$A:$B,2,0)),_xlfn.CONCAT(VLOOKUP(BASE!X36,[1]control_de_carga!$A:$D,4,0),",",VLOOKUP(BASE!X36,[1]control_de_carga!$A:$B,2,0))),"")</f>
        <v/>
      </c>
      <c r="F392" s="19" t="str">
        <f>IF(BASE!V36&lt;&gt;"",_xlfn.IFNA(VLOOKUP(BASE!V36,[1]control_de_carga!$C:$L,10,0),VLOOKUP(BASE!X36,[1]control_de_carga!$C:$L,10,0)),"")</f>
        <v/>
      </c>
      <c r="G392" s="19"/>
      <c r="H392" s="19"/>
      <c r="I392" s="19"/>
      <c r="J392" s="19"/>
      <c r="K392" s="19"/>
      <c r="L392" s="19"/>
      <c r="M392" s="19"/>
      <c r="N392" s="19" t="str">
        <f>IF(BASE!V36&lt;&gt;"",_xlfn.IFNA(VLOOKUP(BASE!V36,[1]control_de_carga!$A:$B,2,0),VLOOKUP(BASE!X36,[1]control_de_carga!$A:$B,2,0)),"")</f>
        <v/>
      </c>
      <c r="O392" s="19"/>
      <c r="P392" s="19"/>
      <c r="Q392" s="19"/>
      <c r="R392" s="19"/>
      <c r="S392" s="19"/>
      <c r="T392" s="19"/>
    </row>
    <row r="393" spans="1:20" x14ac:dyDescent="0.25">
      <c r="A393" s="19" t="str">
        <f>IF(E393&lt;&gt;"",BASE!$V$4,"")</f>
        <v/>
      </c>
      <c r="B393" s="19" t="str">
        <f>IFERROR(IF(E393&lt;&gt;"",BASE!$V$5,""),"")</f>
        <v/>
      </c>
      <c r="C393" s="19" t="str">
        <f t="shared" si="34"/>
        <v/>
      </c>
      <c r="D393" s="19" t="str">
        <f t="shared" si="35"/>
        <v/>
      </c>
      <c r="E393" s="19" t="str">
        <f>IF(BASE!V37&lt;&gt;"",_xlfn.IFNA(_xlfn.CONCAT(VLOOKUP(BASE!V37,[1]control_de_carga!$A:$D,4,0),",",VLOOKUP(BASE!V37,[1]control_de_carga!$A:$B,2,0)),_xlfn.CONCAT(VLOOKUP(BASE!X37,[1]control_de_carga!$A:$D,4,0),",",VLOOKUP(BASE!X37,[1]control_de_carga!$A:$B,2,0))),"")</f>
        <v/>
      </c>
      <c r="F393" s="19" t="str">
        <f>IF(BASE!V37&lt;&gt;"",_xlfn.IFNA(VLOOKUP(BASE!V37,[1]control_de_carga!$C:$L,10,0),VLOOKUP(BASE!X37,[1]control_de_carga!$C:$L,10,0)),"")</f>
        <v/>
      </c>
      <c r="G393" s="19"/>
      <c r="H393" s="19"/>
      <c r="I393" s="19"/>
      <c r="J393" s="19"/>
      <c r="K393" s="19"/>
      <c r="L393" s="19"/>
      <c r="M393" s="19"/>
      <c r="N393" s="19" t="str">
        <f>IF(BASE!V37&lt;&gt;"",_xlfn.IFNA(VLOOKUP(BASE!V37,[1]control_de_carga!$A:$B,2,0),VLOOKUP(BASE!X37,[1]control_de_carga!$A:$B,2,0)),"")</f>
        <v/>
      </c>
      <c r="O393" s="19"/>
      <c r="P393" s="19"/>
      <c r="Q393" s="19"/>
      <c r="R393" s="19"/>
      <c r="S393" s="19"/>
      <c r="T393" s="19"/>
    </row>
    <row r="394" spans="1:20" x14ac:dyDescent="0.25">
      <c r="A394" s="19" t="str">
        <f>IF(E394&lt;&gt;"",BASE!$V$4,"")</f>
        <v/>
      </c>
      <c r="B394" s="19" t="str">
        <f>IFERROR(IF(E394&lt;&gt;"",BASE!$V$5,""),"")</f>
        <v/>
      </c>
      <c r="C394" s="19" t="str">
        <f t="shared" si="34"/>
        <v/>
      </c>
      <c r="D394" s="19" t="str">
        <f t="shared" si="35"/>
        <v/>
      </c>
      <c r="E394" s="19" t="str">
        <f>IF(BASE!V38&lt;&gt;"",_xlfn.IFNA(_xlfn.CONCAT(VLOOKUP(BASE!V38,[1]control_de_carga!$A:$D,4,0),",",VLOOKUP(BASE!V38,[1]control_de_carga!$A:$B,2,0)),_xlfn.CONCAT(VLOOKUP(BASE!X38,[1]control_de_carga!$A:$D,4,0),",",VLOOKUP(BASE!X38,[1]control_de_carga!$A:$B,2,0))),"")</f>
        <v/>
      </c>
      <c r="F394" s="19" t="str">
        <f>IF(BASE!V38&lt;&gt;"",_xlfn.IFNA(VLOOKUP(BASE!V38,[1]control_de_carga!$C:$L,10,0),VLOOKUP(BASE!X38,[1]control_de_carga!$C:$L,10,0)),"")</f>
        <v/>
      </c>
      <c r="G394" s="19"/>
      <c r="H394" s="19"/>
      <c r="I394" s="19"/>
      <c r="J394" s="19"/>
      <c r="K394" s="19"/>
      <c r="L394" s="19"/>
      <c r="M394" s="19"/>
      <c r="N394" s="19" t="str">
        <f>IF(BASE!V38&lt;&gt;"",_xlfn.IFNA(VLOOKUP(BASE!V38,[1]control_de_carga!$A:$B,2,0),VLOOKUP(BASE!X38,[1]control_de_carga!$A:$B,2,0)),"")</f>
        <v/>
      </c>
      <c r="O394" s="19"/>
      <c r="P394" s="19"/>
      <c r="Q394" s="19"/>
      <c r="R394" s="19"/>
      <c r="S394" s="19"/>
      <c r="T394" s="19"/>
    </row>
    <row r="395" spans="1:20" x14ac:dyDescent="0.25">
      <c r="A395" s="19" t="str">
        <f>IF(E395&lt;&gt;"",BASE!$V$4,"")</f>
        <v/>
      </c>
      <c r="B395" s="19" t="str">
        <f>IFERROR(IF(E395&lt;&gt;"",BASE!$V$5,""),"")</f>
        <v/>
      </c>
      <c r="C395" s="19" t="str">
        <f t="shared" si="34"/>
        <v/>
      </c>
      <c r="D395" s="19" t="str">
        <f t="shared" si="35"/>
        <v/>
      </c>
      <c r="E395" s="19" t="str">
        <f>IF(BASE!V39&lt;&gt;"",_xlfn.IFNA(_xlfn.CONCAT(VLOOKUP(BASE!V39,[1]control_de_carga!$A:$D,4,0),",",VLOOKUP(BASE!V39,[1]control_de_carga!$A:$B,2,0)),_xlfn.CONCAT(VLOOKUP(BASE!X39,[1]control_de_carga!$A:$D,4,0),",",VLOOKUP(BASE!X39,[1]control_de_carga!$A:$B,2,0))),"")</f>
        <v/>
      </c>
      <c r="F395" s="19" t="str">
        <f>IF(BASE!V39&lt;&gt;"",_xlfn.IFNA(VLOOKUP(BASE!V39,[1]control_de_carga!$C:$L,10,0),VLOOKUP(BASE!X39,[1]control_de_carga!$C:$L,10,0)),"")</f>
        <v/>
      </c>
      <c r="G395" s="19"/>
      <c r="H395" s="19"/>
      <c r="I395" s="19"/>
      <c r="J395" s="19"/>
      <c r="K395" s="19"/>
      <c r="L395" s="19"/>
      <c r="M395" s="19"/>
      <c r="N395" s="19" t="str">
        <f>IF(BASE!V39&lt;&gt;"",_xlfn.IFNA(VLOOKUP(BASE!V39,[1]control_de_carga!$A:$B,2,0),VLOOKUP(BASE!X39,[1]control_de_carga!$A:$B,2,0)),"")</f>
        <v/>
      </c>
      <c r="O395" s="19"/>
      <c r="P395" s="19"/>
      <c r="Q395" s="19"/>
      <c r="R395" s="19"/>
      <c r="S395" s="19"/>
      <c r="T395" s="19"/>
    </row>
    <row r="396" spans="1:20" x14ac:dyDescent="0.25">
      <c r="A396" s="19" t="str">
        <f>IF(E396&lt;&gt;"",BASE!$V$4,"")</f>
        <v/>
      </c>
      <c r="B396" s="19" t="str">
        <f>IFERROR(IF(E396&lt;&gt;"",BASE!$V$5,""),"")</f>
        <v/>
      </c>
      <c r="C396" s="19" t="str">
        <f t="shared" ref="C396:C416" si="36">IF(D396&lt;&gt;"","1","")</f>
        <v/>
      </c>
      <c r="D396" s="19" t="str">
        <f t="shared" ref="D396:D416" si="37">IF(E396&lt;&gt;"",IF(E396="Inicio","0",IF(E396="Fin","2","1")),"")</f>
        <v/>
      </c>
      <c r="E396" s="19" t="str">
        <f>IF(BASE!V40&lt;&gt;"",_xlfn.IFNA(_xlfn.CONCAT(VLOOKUP(BASE!V40,[1]control_de_carga!$A:$D,4,0),",",VLOOKUP(BASE!V40,[1]control_de_carga!$A:$B,2,0)),_xlfn.CONCAT(VLOOKUP(BASE!X40,[1]control_de_carga!$A:$D,4,0),",",VLOOKUP(BASE!X40,[1]control_de_carga!$A:$B,2,0))),"")</f>
        <v/>
      </c>
      <c r="F396" s="19" t="str">
        <f>IF(BASE!V40&lt;&gt;"",_xlfn.IFNA(VLOOKUP(BASE!V40,[1]control_de_carga!$C:$L,10,0),VLOOKUP(BASE!X40,[1]control_de_carga!$C:$L,10,0)),"")</f>
        <v/>
      </c>
      <c r="G396" s="19"/>
      <c r="H396" s="19"/>
      <c r="I396" s="19"/>
      <c r="J396" s="19"/>
      <c r="K396" s="19"/>
      <c r="L396" s="19"/>
      <c r="M396" s="19"/>
      <c r="N396" s="19" t="str">
        <f>IF(BASE!V40&lt;&gt;"",_xlfn.IFNA(VLOOKUP(BASE!V40,[1]control_de_carga!$A:$B,2,0),VLOOKUP(BASE!X40,[1]control_de_carga!$A:$B,2,0)),"")</f>
        <v/>
      </c>
      <c r="O396" s="19"/>
      <c r="P396" s="19"/>
      <c r="Q396" s="19"/>
      <c r="R396" s="19"/>
      <c r="S396" s="19"/>
      <c r="T396" s="19"/>
    </row>
    <row r="397" spans="1:20" x14ac:dyDescent="0.25">
      <c r="A397" s="19" t="str">
        <f>IF(E397&lt;&gt;"",BASE!$V$4,"")</f>
        <v/>
      </c>
      <c r="B397" s="19" t="str">
        <f>IFERROR(IF(E397&lt;&gt;"",BASE!$V$5,""),"")</f>
        <v/>
      </c>
      <c r="C397" s="19" t="str">
        <f t="shared" si="36"/>
        <v/>
      </c>
      <c r="D397" s="19" t="str">
        <f t="shared" si="37"/>
        <v/>
      </c>
      <c r="E397" s="19" t="str">
        <f>IF(BASE!V41&lt;&gt;"",_xlfn.IFNA(_xlfn.CONCAT(VLOOKUP(BASE!V41,[1]control_de_carga!$A:$D,4,0),",",VLOOKUP(BASE!V41,[1]control_de_carga!$A:$B,2,0)),_xlfn.CONCAT(VLOOKUP(BASE!X41,[1]control_de_carga!$A:$D,4,0),",",VLOOKUP(BASE!X41,[1]control_de_carga!$A:$B,2,0))),"")</f>
        <v/>
      </c>
      <c r="F397" s="19" t="str">
        <f>IF(BASE!V41&lt;&gt;"",_xlfn.IFNA(VLOOKUP(BASE!V41,[1]control_de_carga!$C:$L,10,0),VLOOKUP(BASE!X41,[1]control_de_carga!$C:$L,10,0)),"")</f>
        <v/>
      </c>
      <c r="G397" s="19"/>
      <c r="H397" s="19"/>
      <c r="I397" s="19"/>
      <c r="J397" s="19"/>
      <c r="K397" s="19"/>
      <c r="L397" s="19"/>
      <c r="M397" s="19"/>
      <c r="N397" s="19" t="str">
        <f>IF(BASE!V41&lt;&gt;"",_xlfn.IFNA(VLOOKUP(BASE!V41,[1]control_de_carga!$A:$B,2,0),VLOOKUP(BASE!X41,[1]control_de_carga!$A:$B,2,0)),"")</f>
        <v/>
      </c>
      <c r="O397" s="19"/>
      <c r="P397" s="19"/>
      <c r="Q397" s="19"/>
      <c r="R397" s="19"/>
      <c r="S397" s="19"/>
      <c r="T397" s="19"/>
    </row>
    <row r="398" spans="1:20" x14ac:dyDescent="0.25">
      <c r="A398" s="19" t="str">
        <f>IF(E398&lt;&gt;"",BASE!$V$4,"")</f>
        <v/>
      </c>
      <c r="B398" s="19" t="str">
        <f>IFERROR(IF(E398&lt;&gt;"",BASE!$V$5,""),"")</f>
        <v/>
      </c>
      <c r="C398" s="19" t="str">
        <f t="shared" si="36"/>
        <v/>
      </c>
      <c r="D398" s="19" t="str">
        <f t="shared" si="37"/>
        <v/>
      </c>
      <c r="E398" s="19" t="str">
        <f>IF(BASE!V42&lt;&gt;"",_xlfn.IFNA(_xlfn.CONCAT(VLOOKUP(BASE!V42,[1]control_de_carga!$A:$D,4,0),",",VLOOKUP(BASE!V42,[1]control_de_carga!$A:$B,2,0)),_xlfn.CONCAT(VLOOKUP(BASE!X42,[1]control_de_carga!$A:$D,4,0),",",VLOOKUP(BASE!X42,[1]control_de_carga!$A:$B,2,0))),"")</f>
        <v/>
      </c>
      <c r="F398" s="19" t="str">
        <f>IF(BASE!V42&lt;&gt;"",_xlfn.IFNA(VLOOKUP(BASE!V42,[1]control_de_carga!$C:$L,10,0),VLOOKUP(BASE!X42,[1]control_de_carga!$C:$L,10,0)),"")</f>
        <v/>
      </c>
      <c r="G398" s="19"/>
      <c r="H398" s="19"/>
      <c r="I398" s="19"/>
      <c r="J398" s="19"/>
      <c r="K398" s="19"/>
      <c r="L398" s="19"/>
      <c r="M398" s="19"/>
      <c r="N398" s="19" t="str">
        <f>IF(BASE!V42&lt;&gt;"",_xlfn.IFNA(VLOOKUP(BASE!V42,[1]control_de_carga!$A:$B,2,0),VLOOKUP(BASE!X42,[1]control_de_carga!$A:$B,2,0)),"")</f>
        <v/>
      </c>
      <c r="O398" s="19"/>
      <c r="P398" s="19"/>
      <c r="Q398" s="19"/>
      <c r="R398" s="19"/>
      <c r="S398" s="19"/>
      <c r="T398" s="19"/>
    </row>
    <row r="399" spans="1:20" x14ac:dyDescent="0.25">
      <c r="A399" s="19" t="str">
        <f>IF(E399&lt;&gt;"",BASE!$V$4,"")</f>
        <v/>
      </c>
      <c r="B399" s="19" t="str">
        <f>IFERROR(IF(E399&lt;&gt;"",BASE!$V$5,""),"")</f>
        <v/>
      </c>
      <c r="C399" s="19" t="str">
        <f t="shared" si="36"/>
        <v/>
      </c>
      <c r="D399" s="19" t="str">
        <f t="shared" si="37"/>
        <v/>
      </c>
      <c r="E399" s="19" t="str">
        <f>IF(BASE!V43&lt;&gt;"",_xlfn.IFNA(_xlfn.CONCAT(VLOOKUP(BASE!V43,[1]control_de_carga!$A:$D,4,0),",",VLOOKUP(BASE!V43,[1]control_de_carga!$A:$B,2,0)),_xlfn.CONCAT(VLOOKUP(BASE!X43,[1]control_de_carga!$A:$D,4,0),",",VLOOKUP(BASE!X43,[1]control_de_carga!$A:$B,2,0))),"")</f>
        <v/>
      </c>
      <c r="F399" s="19" t="str">
        <f>IF(BASE!V43&lt;&gt;"",_xlfn.IFNA(VLOOKUP(BASE!V43,[1]control_de_carga!$C:$L,10,0),VLOOKUP(BASE!X43,[1]control_de_carga!$C:$L,10,0)),"")</f>
        <v/>
      </c>
      <c r="G399" s="19"/>
      <c r="H399" s="19"/>
      <c r="I399" s="19"/>
      <c r="J399" s="19"/>
      <c r="K399" s="19"/>
      <c r="L399" s="19"/>
      <c r="M399" s="19"/>
      <c r="N399" s="19" t="str">
        <f>IF(BASE!V43&lt;&gt;"",_xlfn.IFNA(VLOOKUP(BASE!V43,[1]control_de_carga!$A:$B,2,0),VLOOKUP(BASE!X43,[1]control_de_carga!$A:$B,2,0)),"")</f>
        <v/>
      </c>
      <c r="O399" s="19"/>
      <c r="P399" s="19"/>
      <c r="Q399" s="19"/>
      <c r="R399" s="19"/>
      <c r="S399" s="19"/>
      <c r="T399" s="19"/>
    </row>
    <row r="400" spans="1:20" x14ac:dyDescent="0.25">
      <c r="A400" s="19" t="str">
        <f>IF(E400&lt;&gt;"",BASE!$V$4,"")</f>
        <v/>
      </c>
      <c r="B400" s="19" t="str">
        <f>IFERROR(IF(E400&lt;&gt;"",BASE!$V$5,""),"")</f>
        <v/>
      </c>
      <c r="C400" s="19" t="str">
        <f t="shared" si="36"/>
        <v/>
      </c>
      <c r="D400" s="19" t="str">
        <f t="shared" si="37"/>
        <v/>
      </c>
      <c r="E400" s="19" t="str">
        <f>IF(BASE!V44&lt;&gt;"",_xlfn.IFNA(_xlfn.CONCAT(VLOOKUP(BASE!V44,[1]control_de_carga!$A:$D,4,0),",",VLOOKUP(BASE!V44,[1]control_de_carga!$A:$B,2,0)),_xlfn.CONCAT(VLOOKUP(BASE!X44,[1]control_de_carga!$A:$D,4,0),",",VLOOKUP(BASE!X44,[1]control_de_carga!$A:$B,2,0))),"")</f>
        <v/>
      </c>
      <c r="F400" s="19" t="str">
        <f>IF(BASE!V44&lt;&gt;"",_xlfn.IFNA(VLOOKUP(BASE!V44,[1]control_de_carga!$C:$L,10,0),VLOOKUP(BASE!X44,[1]control_de_carga!$C:$L,10,0)),"")</f>
        <v/>
      </c>
      <c r="G400" s="19"/>
      <c r="H400" s="19"/>
      <c r="I400" s="19"/>
      <c r="J400" s="19"/>
      <c r="K400" s="19"/>
      <c r="L400" s="19"/>
      <c r="M400" s="19"/>
      <c r="N400" s="19" t="str">
        <f>IF(BASE!V44&lt;&gt;"",_xlfn.IFNA(VLOOKUP(BASE!V44,[1]control_de_carga!$A:$B,2,0),VLOOKUP(BASE!X44,[1]control_de_carga!$A:$B,2,0)),"")</f>
        <v/>
      </c>
      <c r="O400" s="19"/>
      <c r="P400" s="19"/>
      <c r="Q400" s="19"/>
      <c r="R400" s="19"/>
      <c r="S400" s="19"/>
      <c r="T400" s="19"/>
    </row>
    <row r="401" spans="1:20" x14ac:dyDescent="0.25">
      <c r="A401" s="19" t="str">
        <f>IF(E401&lt;&gt;"",BASE!$V$4,"")</f>
        <v/>
      </c>
      <c r="B401" s="19" t="str">
        <f>IFERROR(IF(E401&lt;&gt;"",BASE!$V$5,""),"")</f>
        <v/>
      </c>
      <c r="C401" s="19" t="str">
        <f t="shared" si="36"/>
        <v/>
      </c>
      <c r="D401" s="19" t="str">
        <f t="shared" si="37"/>
        <v/>
      </c>
      <c r="E401" s="19" t="str">
        <f>IF(BASE!V45&lt;&gt;"",_xlfn.IFNA(_xlfn.CONCAT(VLOOKUP(BASE!V45,[1]control_de_carga!$A:$D,4,0),",",VLOOKUP(BASE!V45,[1]control_de_carga!$A:$B,2,0)),_xlfn.CONCAT(VLOOKUP(BASE!X45,[1]control_de_carga!$A:$D,4,0),",",VLOOKUP(BASE!X45,[1]control_de_carga!$A:$B,2,0))),"")</f>
        <v/>
      </c>
      <c r="F401" s="19" t="str">
        <f>IF(BASE!V45&lt;&gt;"",_xlfn.IFNA(VLOOKUP(BASE!V45,[1]control_de_carga!$C:$L,10,0),VLOOKUP(BASE!X45,[1]control_de_carga!$C:$L,10,0)),"")</f>
        <v/>
      </c>
      <c r="G401" s="19"/>
      <c r="H401" s="19"/>
      <c r="I401" s="19"/>
      <c r="J401" s="19"/>
      <c r="K401" s="19"/>
      <c r="L401" s="19"/>
      <c r="M401" s="19"/>
      <c r="N401" s="19" t="str">
        <f>IF(BASE!V45&lt;&gt;"",_xlfn.IFNA(VLOOKUP(BASE!V45,[1]control_de_carga!$A:$B,2,0),VLOOKUP(BASE!X45,[1]control_de_carga!$A:$B,2,0)),"")</f>
        <v/>
      </c>
      <c r="O401" s="19"/>
      <c r="P401" s="19"/>
      <c r="Q401" s="19"/>
      <c r="R401" s="19"/>
      <c r="S401" s="19"/>
      <c r="T401" s="19"/>
    </row>
    <row r="402" spans="1:20" x14ac:dyDescent="0.25">
      <c r="A402" s="19" t="str">
        <f>IF(E402&lt;&gt;"",BASE!$V$4,"")</f>
        <v/>
      </c>
      <c r="B402" s="19" t="str">
        <f>IFERROR(IF(E402&lt;&gt;"",BASE!$V$5,""),"")</f>
        <v/>
      </c>
      <c r="C402" s="19" t="str">
        <f t="shared" si="36"/>
        <v/>
      </c>
      <c r="D402" s="19" t="str">
        <f t="shared" si="37"/>
        <v/>
      </c>
      <c r="E402" s="19" t="str">
        <f>IF(BASE!V46&lt;&gt;"",_xlfn.IFNA(_xlfn.CONCAT(VLOOKUP(BASE!V46,[1]control_de_carga!$A:$D,4,0),",",VLOOKUP(BASE!V46,[1]control_de_carga!$A:$B,2,0)),_xlfn.CONCAT(VLOOKUP(BASE!X46,[1]control_de_carga!$A:$D,4,0),",",VLOOKUP(BASE!X46,[1]control_de_carga!$A:$B,2,0))),"")</f>
        <v/>
      </c>
      <c r="F402" s="19" t="str">
        <f>IF(BASE!V46&lt;&gt;"",_xlfn.IFNA(VLOOKUP(BASE!V46,[1]control_de_carga!$C:$L,10,0),VLOOKUP(BASE!X46,[1]control_de_carga!$C:$L,10,0)),"")</f>
        <v/>
      </c>
      <c r="G402" s="19"/>
      <c r="H402" s="19"/>
      <c r="I402" s="19"/>
      <c r="J402" s="19"/>
      <c r="K402" s="19"/>
      <c r="L402" s="19"/>
      <c r="M402" s="19"/>
      <c r="N402" s="19" t="str">
        <f>IF(BASE!V46&lt;&gt;"",_xlfn.IFNA(VLOOKUP(BASE!V46,[1]control_de_carga!$A:$B,2,0),VLOOKUP(BASE!X46,[1]control_de_carga!$A:$B,2,0)),"")</f>
        <v/>
      </c>
      <c r="O402" s="19"/>
      <c r="P402" s="19"/>
      <c r="Q402" s="19"/>
      <c r="R402" s="19"/>
      <c r="S402" s="19"/>
      <c r="T402" s="19"/>
    </row>
    <row r="403" spans="1:20" x14ac:dyDescent="0.25">
      <c r="A403" s="19" t="str">
        <f>IF(E403&lt;&gt;"",BASE!$V$4,"")</f>
        <v/>
      </c>
      <c r="B403" s="19" t="str">
        <f>IFERROR(IF(E403&lt;&gt;"",BASE!$V$5,""),"")</f>
        <v/>
      </c>
      <c r="C403" s="19" t="str">
        <f t="shared" si="36"/>
        <v/>
      </c>
      <c r="D403" s="19" t="str">
        <f t="shared" si="37"/>
        <v/>
      </c>
      <c r="E403" s="19" t="str">
        <f>IF(BASE!V47&lt;&gt;"",_xlfn.IFNA(_xlfn.CONCAT(VLOOKUP(BASE!V47,[1]control_de_carga!$A:$D,4,0),",",VLOOKUP(BASE!V47,[1]control_de_carga!$A:$B,2,0)),_xlfn.CONCAT(VLOOKUP(BASE!X47,[1]control_de_carga!$A:$D,4,0),",",VLOOKUP(BASE!X47,[1]control_de_carga!$A:$B,2,0))),"")</f>
        <v/>
      </c>
      <c r="F403" s="19" t="str">
        <f>IF(BASE!V47&lt;&gt;"",_xlfn.IFNA(VLOOKUP(BASE!V47,[1]control_de_carga!$C:$L,10,0),VLOOKUP(BASE!X47,[1]control_de_carga!$C:$L,10,0)),"")</f>
        <v/>
      </c>
      <c r="G403" s="19"/>
      <c r="H403" s="19"/>
      <c r="I403" s="19"/>
      <c r="J403" s="19"/>
      <c r="K403" s="19"/>
      <c r="L403" s="19"/>
      <c r="M403" s="19"/>
      <c r="N403" s="19" t="str">
        <f>IF(BASE!V47&lt;&gt;"",_xlfn.IFNA(VLOOKUP(BASE!V47,[1]control_de_carga!$A:$B,2,0),VLOOKUP(BASE!X47,[1]control_de_carga!$A:$B,2,0)),"")</f>
        <v/>
      </c>
      <c r="O403" s="19"/>
      <c r="P403" s="19"/>
      <c r="Q403" s="19"/>
      <c r="R403" s="19"/>
      <c r="S403" s="19"/>
      <c r="T403" s="19"/>
    </row>
    <row r="404" spans="1:20" x14ac:dyDescent="0.25">
      <c r="A404" s="19" t="str">
        <f>IF(E404&lt;&gt;"",BASE!$V$4,"")</f>
        <v/>
      </c>
      <c r="B404" s="19" t="str">
        <f>IFERROR(IF(E404&lt;&gt;"",BASE!$V$5,""),"")</f>
        <v/>
      </c>
      <c r="C404" s="19" t="str">
        <f t="shared" si="36"/>
        <v/>
      </c>
      <c r="D404" s="19" t="str">
        <f t="shared" si="37"/>
        <v/>
      </c>
      <c r="E404" s="19" t="str">
        <f>IF(BASE!V48&lt;&gt;"",_xlfn.IFNA(_xlfn.CONCAT(VLOOKUP(BASE!V48,[1]control_de_carga!$A:$D,4,0),",",VLOOKUP(BASE!V48,[1]control_de_carga!$A:$B,2,0)),_xlfn.CONCAT(VLOOKUP(BASE!X48,[1]control_de_carga!$A:$D,4,0),",",VLOOKUP(BASE!X48,[1]control_de_carga!$A:$B,2,0))),"")</f>
        <v/>
      </c>
      <c r="F404" s="19" t="str">
        <f>IF(BASE!V48&lt;&gt;"",_xlfn.IFNA(VLOOKUP(BASE!V48,[1]control_de_carga!$C:$L,10,0),VLOOKUP(BASE!X48,[1]control_de_carga!$C:$L,10,0)),"")</f>
        <v/>
      </c>
      <c r="G404" s="19"/>
      <c r="H404" s="19"/>
      <c r="I404" s="19"/>
      <c r="J404" s="19"/>
      <c r="K404" s="19"/>
      <c r="L404" s="19"/>
      <c r="M404" s="19"/>
      <c r="N404" s="19" t="str">
        <f>IF(BASE!V48&lt;&gt;"",_xlfn.IFNA(VLOOKUP(BASE!V48,[1]control_de_carga!$A:$B,2,0),VLOOKUP(BASE!X48,[1]control_de_carga!$A:$B,2,0)),"")</f>
        <v/>
      </c>
      <c r="O404" s="19"/>
      <c r="P404" s="19"/>
      <c r="Q404" s="19"/>
      <c r="R404" s="19"/>
      <c r="S404" s="19"/>
      <c r="T404" s="19"/>
    </row>
    <row r="405" spans="1:20" x14ac:dyDescent="0.25">
      <c r="A405" s="19" t="str">
        <f>IF(E405&lt;&gt;"",BASE!$V$4,"")</f>
        <v/>
      </c>
      <c r="B405" s="19" t="str">
        <f>IFERROR(IF(E405&lt;&gt;"",BASE!$V$5,""),"")</f>
        <v/>
      </c>
      <c r="C405" s="19" t="str">
        <f t="shared" si="36"/>
        <v/>
      </c>
      <c r="D405" s="19" t="str">
        <f t="shared" si="37"/>
        <v/>
      </c>
      <c r="E405" s="19" t="str">
        <f>IF(BASE!V49&lt;&gt;"",_xlfn.IFNA(_xlfn.CONCAT(VLOOKUP(BASE!V49,[1]control_de_carga!$A:$D,4,0),",",VLOOKUP(BASE!V49,[1]control_de_carga!$A:$B,2,0)),_xlfn.CONCAT(VLOOKUP(BASE!X49,[1]control_de_carga!$A:$D,4,0),",",VLOOKUP(BASE!X49,[1]control_de_carga!$A:$B,2,0))),"")</f>
        <v/>
      </c>
      <c r="F405" s="19" t="str">
        <f>IF(BASE!V49&lt;&gt;"",_xlfn.IFNA(VLOOKUP(BASE!V49,[1]control_de_carga!$C:$L,10,0),VLOOKUP(BASE!X49,[1]control_de_carga!$C:$L,10,0)),"")</f>
        <v/>
      </c>
      <c r="G405" s="19"/>
      <c r="H405" s="19"/>
      <c r="I405" s="19"/>
      <c r="J405" s="19"/>
      <c r="K405" s="19"/>
      <c r="L405" s="19"/>
      <c r="M405" s="19"/>
      <c r="N405" s="19" t="str">
        <f>IF(BASE!V49&lt;&gt;"",_xlfn.IFNA(VLOOKUP(BASE!V49,[1]control_de_carga!$A:$B,2,0),VLOOKUP(BASE!X49,[1]control_de_carga!$A:$B,2,0)),"")</f>
        <v/>
      </c>
      <c r="O405" s="19"/>
      <c r="P405" s="19"/>
      <c r="Q405" s="19"/>
      <c r="R405" s="19"/>
      <c r="S405" s="19"/>
      <c r="T405" s="19"/>
    </row>
    <row r="406" spans="1:20" x14ac:dyDescent="0.25">
      <c r="A406" s="19" t="str">
        <f>IF(E406&lt;&gt;"",BASE!$V$4,"")</f>
        <v/>
      </c>
      <c r="B406" s="19" t="str">
        <f>IFERROR(IF(E406&lt;&gt;"",BASE!$V$5,""),"")</f>
        <v/>
      </c>
      <c r="C406" s="19" t="str">
        <f t="shared" si="36"/>
        <v/>
      </c>
      <c r="D406" s="19" t="str">
        <f t="shared" si="37"/>
        <v/>
      </c>
      <c r="E406" s="19" t="str">
        <f>IF(BASE!V50&lt;&gt;"",_xlfn.IFNA(_xlfn.CONCAT(VLOOKUP(BASE!V50,[1]control_de_carga!$A:$D,4,0),",",VLOOKUP(BASE!V50,[1]control_de_carga!$A:$B,2,0)),_xlfn.CONCAT(VLOOKUP(BASE!X50,[1]control_de_carga!$A:$D,4,0),",",VLOOKUP(BASE!X50,[1]control_de_carga!$A:$B,2,0))),"")</f>
        <v/>
      </c>
      <c r="F406" s="19" t="str">
        <f>IF(BASE!V50&lt;&gt;"",_xlfn.IFNA(VLOOKUP(BASE!V50,[1]control_de_carga!$C:$L,10,0),VLOOKUP(BASE!X50,[1]control_de_carga!$C:$L,10,0)),"")</f>
        <v/>
      </c>
      <c r="G406" s="19"/>
      <c r="H406" s="19"/>
      <c r="I406" s="19"/>
      <c r="J406" s="19"/>
      <c r="K406" s="19"/>
      <c r="L406" s="19"/>
      <c r="M406" s="19"/>
      <c r="N406" s="19" t="str">
        <f>IF(BASE!V50&lt;&gt;"",_xlfn.IFNA(VLOOKUP(BASE!V50,[1]control_de_carga!$A:$B,2,0),VLOOKUP(BASE!X50,[1]control_de_carga!$A:$B,2,0)),"")</f>
        <v/>
      </c>
      <c r="O406" s="19"/>
      <c r="P406" s="19"/>
      <c r="Q406" s="19"/>
      <c r="R406" s="19"/>
      <c r="S406" s="19"/>
      <c r="T406" s="19"/>
    </row>
    <row r="407" spans="1:20" x14ac:dyDescent="0.25">
      <c r="A407" s="19" t="str">
        <f>IF(E407&lt;&gt;"",BASE!$V$4,"")</f>
        <v/>
      </c>
      <c r="B407" s="19" t="str">
        <f>IFERROR(IF(E407&lt;&gt;"",BASE!$V$5,""),"")</f>
        <v/>
      </c>
      <c r="C407" s="19" t="str">
        <f t="shared" si="36"/>
        <v/>
      </c>
      <c r="D407" s="19" t="str">
        <f t="shared" si="37"/>
        <v/>
      </c>
      <c r="E407" s="19" t="str">
        <f>IF(BASE!V51&lt;&gt;"",_xlfn.IFNA(_xlfn.CONCAT(VLOOKUP(BASE!V51,[1]control_de_carga!$A:$D,4,0),",",VLOOKUP(BASE!V51,[1]control_de_carga!$A:$B,2,0)),_xlfn.CONCAT(VLOOKUP(BASE!X51,[1]control_de_carga!$A:$D,4,0),",",VLOOKUP(BASE!X51,[1]control_de_carga!$A:$B,2,0))),"")</f>
        <v/>
      </c>
      <c r="F407" s="19" t="str">
        <f>IF(BASE!V51&lt;&gt;"",_xlfn.IFNA(VLOOKUP(BASE!V51,[1]control_de_carga!$C:$L,10,0),VLOOKUP(BASE!X51,[1]control_de_carga!$C:$L,10,0)),"")</f>
        <v/>
      </c>
      <c r="G407" s="19"/>
      <c r="H407" s="19"/>
      <c r="I407" s="19"/>
      <c r="J407" s="19"/>
      <c r="K407" s="19"/>
      <c r="L407" s="19"/>
      <c r="M407" s="19"/>
      <c r="N407" s="19" t="str">
        <f>IF(BASE!V51&lt;&gt;"",_xlfn.IFNA(VLOOKUP(BASE!V51,[1]control_de_carga!$A:$B,2,0),VLOOKUP(BASE!X51,[1]control_de_carga!$A:$B,2,0)),"")</f>
        <v/>
      </c>
      <c r="O407" s="19"/>
      <c r="P407" s="19"/>
      <c r="Q407" s="19"/>
      <c r="R407" s="19"/>
      <c r="S407" s="19"/>
      <c r="T407" s="19"/>
    </row>
    <row r="408" spans="1:20" x14ac:dyDescent="0.25">
      <c r="A408" s="19" t="str">
        <f>IF(E408&lt;&gt;"",BASE!$V$4,"")</f>
        <v/>
      </c>
      <c r="B408" s="19" t="str">
        <f>IFERROR(IF(E408&lt;&gt;"",BASE!$V$5,""),"")</f>
        <v/>
      </c>
      <c r="C408" s="19" t="str">
        <f t="shared" si="36"/>
        <v/>
      </c>
      <c r="D408" s="19" t="str">
        <f t="shared" si="37"/>
        <v/>
      </c>
      <c r="E408" s="19" t="str">
        <f>IF(BASE!V52&lt;&gt;"",_xlfn.IFNA(_xlfn.CONCAT(VLOOKUP(BASE!V52,[1]control_de_carga!$A:$D,4,0),",",VLOOKUP(BASE!V52,[1]control_de_carga!$A:$B,2,0)),_xlfn.CONCAT(VLOOKUP(BASE!X52,[1]control_de_carga!$A:$D,4,0),",",VLOOKUP(BASE!X52,[1]control_de_carga!$A:$B,2,0))),"")</f>
        <v/>
      </c>
      <c r="F408" s="19" t="str">
        <f>IF(BASE!V52&lt;&gt;"",_xlfn.IFNA(VLOOKUP(BASE!V52,[1]control_de_carga!$C:$L,10,0),VLOOKUP(BASE!X52,[1]control_de_carga!$C:$L,10,0)),"")</f>
        <v/>
      </c>
      <c r="G408" s="19"/>
      <c r="H408" s="19"/>
      <c r="I408" s="19"/>
      <c r="J408" s="19"/>
      <c r="K408" s="19"/>
      <c r="L408" s="19"/>
      <c r="M408" s="19"/>
      <c r="N408" s="19" t="str">
        <f>IF(BASE!V52&lt;&gt;"",_xlfn.IFNA(VLOOKUP(BASE!V52,[1]control_de_carga!$A:$B,2,0),VLOOKUP(BASE!X52,[1]control_de_carga!$A:$B,2,0)),"")</f>
        <v/>
      </c>
      <c r="O408" s="19"/>
      <c r="P408" s="19"/>
      <c r="Q408" s="19"/>
      <c r="R408" s="19"/>
      <c r="S408" s="19"/>
      <c r="T408" s="19"/>
    </row>
    <row r="409" spans="1:20" x14ac:dyDescent="0.25">
      <c r="A409" s="19" t="str">
        <f>IF(E409&lt;&gt;"",BASE!$V$4,"")</f>
        <v/>
      </c>
      <c r="B409" s="19" t="str">
        <f>IFERROR(IF(E409&lt;&gt;"",BASE!$V$5,""),"")</f>
        <v/>
      </c>
      <c r="C409" s="19" t="str">
        <f t="shared" si="36"/>
        <v/>
      </c>
      <c r="D409" s="19" t="str">
        <f t="shared" si="37"/>
        <v/>
      </c>
      <c r="E409" s="19" t="str">
        <f>IF(BASE!V53&lt;&gt;"",_xlfn.IFNA(_xlfn.CONCAT(VLOOKUP(BASE!V53,[1]control_de_carga!$A:$D,4,0),",",VLOOKUP(BASE!V53,[1]control_de_carga!$A:$B,2,0)),_xlfn.CONCAT(VLOOKUP(BASE!X53,[1]control_de_carga!$A:$D,4,0),",",VLOOKUP(BASE!X53,[1]control_de_carga!$A:$B,2,0))),"")</f>
        <v/>
      </c>
      <c r="F409" s="19" t="str">
        <f>IF(BASE!V53&lt;&gt;"",_xlfn.IFNA(VLOOKUP(BASE!V53,[1]control_de_carga!$C:$L,10,0),VLOOKUP(BASE!X53,[1]control_de_carga!$C:$L,10,0)),"")</f>
        <v/>
      </c>
      <c r="G409" s="19"/>
      <c r="H409" s="19"/>
      <c r="I409" s="19"/>
      <c r="J409" s="19"/>
      <c r="K409" s="19"/>
      <c r="L409" s="19"/>
      <c r="M409" s="19"/>
      <c r="N409" s="19" t="str">
        <f>IF(BASE!V53&lt;&gt;"",_xlfn.IFNA(VLOOKUP(BASE!V53,[1]control_de_carga!$A:$B,2,0),VLOOKUP(BASE!X53,[1]control_de_carga!$A:$B,2,0)),"")</f>
        <v/>
      </c>
      <c r="O409" s="19"/>
      <c r="P409" s="19"/>
      <c r="Q409" s="19"/>
      <c r="R409" s="19"/>
      <c r="S409" s="19"/>
      <c r="T409" s="19"/>
    </row>
    <row r="410" spans="1:20" x14ac:dyDescent="0.25">
      <c r="A410" s="19" t="str">
        <f>IF(E410&lt;&gt;"",BASE!$V$4,"")</f>
        <v/>
      </c>
      <c r="B410" s="19" t="str">
        <f>IFERROR(IF(E410&lt;&gt;"",BASE!$V$5,""),"")</f>
        <v/>
      </c>
      <c r="C410" s="19" t="str">
        <f t="shared" si="36"/>
        <v/>
      </c>
      <c r="D410" s="19" t="str">
        <f t="shared" si="37"/>
        <v/>
      </c>
      <c r="E410" s="19" t="str">
        <f>IF(BASE!V54&lt;&gt;"",_xlfn.IFNA(_xlfn.CONCAT(VLOOKUP(BASE!V54,[1]control_de_carga!$A:$D,4,0),",",VLOOKUP(BASE!V54,[1]control_de_carga!$A:$B,2,0)),_xlfn.CONCAT(VLOOKUP(BASE!X54,[1]control_de_carga!$A:$D,4,0),",",VLOOKUP(BASE!X54,[1]control_de_carga!$A:$B,2,0))),"")</f>
        <v/>
      </c>
      <c r="F410" s="19" t="str">
        <f>IF(BASE!V54&lt;&gt;"",_xlfn.IFNA(VLOOKUP(BASE!V54,[1]control_de_carga!$C:$L,10,0),VLOOKUP(BASE!X54,[1]control_de_carga!$C:$L,10,0)),"")</f>
        <v/>
      </c>
      <c r="G410" s="19"/>
      <c r="H410" s="19"/>
      <c r="I410" s="19"/>
      <c r="J410" s="19"/>
      <c r="K410" s="19"/>
      <c r="L410" s="19"/>
      <c r="M410" s="19"/>
      <c r="N410" s="19" t="str">
        <f>IF(BASE!V54&lt;&gt;"",_xlfn.IFNA(VLOOKUP(BASE!V54,[1]control_de_carga!$A:$B,2,0),VLOOKUP(BASE!X54,[1]control_de_carga!$A:$B,2,0)),"")</f>
        <v/>
      </c>
      <c r="O410" s="19"/>
      <c r="P410" s="19"/>
      <c r="Q410" s="19"/>
      <c r="R410" s="19"/>
      <c r="S410" s="19"/>
      <c r="T410" s="19"/>
    </row>
    <row r="411" spans="1:20" x14ac:dyDescent="0.25">
      <c r="A411" s="19" t="str">
        <f>IF(E411&lt;&gt;"",BASE!$V$4,"")</f>
        <v/>
      </c>
      <c r="B411" s="19" t="str">
        <f>IFERROR(IF(E411&lt;&gt;"",BASE!$V$5,""),"")</f>
        <v/>
      </c>
      <c r="C411" s="19" t="str">
        <f t="shared" si="36"/>
        <v/>
      </c>
      <c r="D411" s="19" t="str">
        <f t="shared" si="37"/>
        <v/>
      </c>
      <c r="E411" s="19" t="str">
        <f>IF(BASE!V55&lt;&gt;"",_xlfn.IFNA(_xlfn.CONCAT(VLOOKUP(BASE!V55,[1]control_de_carga!$A:$D,4,0),",",VLOOKUP(BASE!V55,[1]control_de_carga!$A:$B,2,0)),_xlfn.CONCAT(VLOOKUP(BASE!X55,[1]control_de_carga!$A:$D,4,0),",",VLOOKUP(BASE!X55,[1]control_de_carga!$A:$B,2,0))),"")</f>
        <v/>
      </c>
      <c r="F411" s="19" t="str">
        <f>IF(BASE!V55&lt;&gt;"",_xlfn.IFNA(VLOOKUP(BASE!V55,[1]control_de_carga!$C:$L,10,0),VLOOKUP(BASE!X55,[1]control_de_carga!$C:$L,10,0)),"")</f>
        <v/>
      </c>
      <c r="G411" s="19"/>
      <c r="H411" s="19"/>
      <c r="I411" s="19"/>
      <c r="J411" s="19"/>
      <c r="K411" s="19"/>
      <c r="L411" s="19"/>
      <c r="M411" s="19"/>
      <c r="N411" s="19" t="str">
        <f>IF(BASE!V55&lt;&gt;"",_xlfn.IFNA(VLOOKUP(BASE!V55,[1]control_de_carga!$A:$B,2,0),VLOOKUP(BASE!X55,[1]control_de_carga!$A:$B,2,0)),"")</f>
        <v/>
      </c>
      <c r="O411" s="19"/>
      <c r="P411" s="19"/>
      <c r="Q411" s="19"/>
      <c r="R411" s="19"/>
      <c r="S411" s="19"/>
      <c r="T411" s="19"/>
    </row>
    <row r="412" spans="1:20" x14ac:dyDescent="0.25">
      <c r="A412" s="19" t="str">
        <f>IF(E412&lt;&gt;"",BASE!$V$4,"")</f>
        <v/>
      </c>
      <c r="B412" s="19" t="str">
        <f>IFERROR(IF(E412&lt;&gt;"",BASE!$V$5,""),"")</f>
        <v/>
      </c>
      <c r="C412" s="19" t="str">
        <f t="shared" si="36"/>
        <v/>
      </c>
      <c r="D412" s="19" t="str">
        <f t="shared" si="37"/>
        <v/>
      </c>
      <c r="E412" s="19" t="str">
        <f>IF(BASE!V56&lt;&gt;"",_xlfn.IFNA(_xlfn.CONCAT(VLOOKUP(BASE!V56,[1]control_de_carga!$A:$D,4,0),",",VLOOKUP(BASE!V56,[1]control_de_carga!$A:$B,2,0)),_xlfn.CONCAT(VLOOKUP(BASE!X56,[1]control_de_carga!$A:$D,4,0),",",VLOOKUP(BASE!X56,[1]control_de_carga!$A:$B,2,0))),"")</f>
        <v/>
      </c>
      <c r="F412" s="19" t="str">
        <f>IF(BASE!V56&lt;&gt;"",_xlfn.IFNA(VLOOKUP(BASE!V56,[1]control_de_carga!$C:$L,10,0),VLOOKUP(BASE!X56,[1]control_de_carga!$C:$L,10,0)),"")</f>
        <v/>
      </c>
      <c r="G412" s="19"/>
      <c r="H412" s="19"/>
      <c r="I412" s="19"/>
      <c r="J412" s="19"/>
      <c r="K412" s="19"/>
      <c r="L412" s="19"/>
      <c r="M412" s="19"/>
      <c r="N412" s="19" t="str">
        <f>IF(BASE!V56&lt;&gt;"",_xlfn.IFNA(VLOOKUP(BASE!V56,[1]control_de_carga!$A:$B,2,0),VLOOKUP(BASE!X56,[1]control_de_carga!$A:$B,2,0)),"")</f>
        <v/>
      </c>
      <c r="O412" s="19"/>
      <c r="P412" s="19"/>
      <c r="Q412" s="19"/>
      <c r="R412" s="19"/>
      <c r="S412" s="19"/>
      <c r="T412" s="19"/>
    </row>
    <row r="413" spans="1:20" x14ac:dyDescent="0.25">
      <c r="A413" s="19" t="str">
        <f>IF(E413&lt;&gt;"",BASE!$V$4,"")</f>
        <v/>
      </c>
      <c r="B413" s="19" t="str">
        <f>IFERROR(IF(E413&lt;&gt;"",BASE!$V$5,""),"")</f>
        <v/>
      </c>
      <c r="C413" s="19" t="str">
        <f t="shared" si="36"/>
        <v/>
      </c>
      <c r="D413" s="19" t="str">
        <f t="shared" si="37"/>
        <v/>
      </c>
      <c r="E413" s="19" t="str">
        <f>IF(BASE!V57&lt;&gt;"",_xlfn.IFNA(_xlfn.CONCAT(VLOOKUP(BASE!V57,[1]control_de_carga!$A:$D,4,0),",",VLOOKUP(BASE!V57,[1]control_de_carga!$A:$B,2,0)),_xlfn.CONCAT(VLOOKUP(BASE!X57,[1]control_de_carga!$A:$D,4,0),",",VLOOKUP(BASE!X57,[1]control_de_carga!$A:$B,2,0))),"")</f>
        <v/>
      </c>
      <c r="F413" s="19" t="str">
        <f>IF(BASE!V57&lt;&gt;"",_xlfn.IFNA(VLOOKUP(BASE!V57,[1]control_de_carga!$C:$L,10,0),VLOOKUP(BASE!X57,[1]control_de_carga!$C:$L,10,0)),"")</f>
        <v/>
      </c>
      <c r="G413" s="19"/>
      <c r="H413" s="19"/>
      <c r="I413" s="19"/>
      <c r="J413" s="19"/>
      <c r="K413" s="19"/>
      <c r="L413" s="19"/>
      <c r="M413" s="19"/>
      <c r="N413" s="19" t="str">
        <f>IF(BASE!V57&lt;&gt;"",_xlfn.IFNA(VLOOKUP(BASE!V57,[1]control_de_carga!$A:$B,2,0),VLOOKUP(BASE!X57,[1]control_de_carga!$A:$B,2,0)),"")</f>
        <v/>
      </c>
      <c r="O413" s="19"/>
      <c r="P413" s="19"/>
      <c r="Q413" s="19"/>
      <c r="R413" s="19"/>
      <c r="S413" s="19"/>
      <c r="T413" s="19"/>
    </row>
    <row r="414" spans="1:20" x14ac:dyDescent="0.25">
      <c r="A414" s="19" t="str">
        <f>IF(E414&lt;&gt;"",BASE!$V$4,"")</f>
        <v/>
      </c>
      <c r="B414" s="19" t="str">
        <f>IFERROR(IF(E414&lt;&gt;"",BASE!$V$5,""),"")</f>
        <v/>
      </c>
      <c r="C414" s="19" t="str">
        <f t="shared" si="36"/>
        <v/>
      </c>
      <c r="D414" s="19" t="str">
        <f t="shared" si="37"/>
        <v/>
      </c>
      <c r="E414" s="19" t="str">
        <f>IF(BASE!V58&lt;&gt;"",_xlfn.IFNA(_xlfn.CONCAT(VLOOKUP(BASE!V58,[1]control_de_carga!$A:$D,4,0),",",VLOOKUP(BASE!V58,[1]control_de_carga!$A:$B,2,0)),_xlfn.CONCAT(VLOOKUP(BASE!X58,[1]control_de_carga!$A:$D,4,0),",",VLOOKUP(BASE!X58,[1]control_de_carga!$A:$B,2,0))),"")</f>
        <v/>
      </c>
      <c r="F414" s="19" t="str">
        <f>IF(BASE!V58&lt;&gt;"",_xlfn.IFNA(VLOOKUP(BASE!V58,[1]control_de_carga!$C:$L,10,0),VLOOKUP(BASE!X58,[1]control_de_carga!$C:$L,10,0)),"")</f>
        <v/>
      </c>
      <c r="G414" s="19"/>
      <c r="H414" s="19"/>
      <c r="I414" s="19"/>
      <c r="J414" s="19"/>
      <c r="K414" s="19"/>
      <c r="L414" s="19"/>
      <c r="M414" s="19"/>
      <c r="N414" s="19" t="str">
        <f>IF(BASE!V58&lt;&gt;"",_xlfn.IFNA(VLOOKUP(BASE!V58,[1]control_de_carga!$A:$B,2,0),VLOOKUP(BASE!X58,[1]control_de_carga!$A:$B,2,0)),"")</f>
        <v/>
      </c>
      <c r="O414" s="19"/>
      <c r="P414" s="19"/>
      <c r="Q414" s="19"/>
      <c r="R414" s="19"/>
      <c r="S414" s="19"/>
      <c r="T414" s="19"/>
    </row>
    <row r="415" spans="1:20" x14ac:dyDescent="0.25">
      <c r="A415" s="19" t="str">
        <f>IF(E415&lt;&gt;"",BASE!$V$4,"")</f>
        <v/>
      </c>
      <c r="B415" s="19" t="str">
        <f>IFERROR(IF(E415&lt;&gt;"",BASE!$V$5,""),"")</f>
        <v/>
      </c>
      <c r="C415" s="19" t="str">
        <f t="shared" si="36"/>
        <v/>
      </c>
      <c r="D415" s="19" t="str">
        <f t="shared" si="37"/>
        <v/>
      </c>
      <c r="E415" s="19" t="str">
        <f>IF(BASE!V59&lt;&gt;"",_xlfn.IFNA(_xlfn.CONCAT(VLOOKUP(BASE!V59,[1]control_de_carga!$A:$D,4,0),",",VLOOKUP(BASE!V59,[1]control_de_carga!$A:$B,2,0)),_xlfn.CONCAT(VLOOKUP(BASE!X59,[1]control_de_carga!$A:$D,4,0),",",VLOOKUP(BASE!X59,[1]control_de_carga!$A:$B,2,0))),"")</f>
        <v/>
      </c>
      <c r="F415" s="19" t="str">
        <f>IF(BASE!V59&lt;&gt;"",_xlfn.IFNA(VLOOKUP(BASE!V59,[1]control_de_carga!$C:$L,10,0),VLOOKUP(BASE!X59,[1]control_de_carga!$C:$L,10,0)),"")</f>
        <v/>
      </c>
      <c r="G415" s="19"/>
      <c r="H415" s="19"/>
      <c r="I415" s="19"/>
      <c r="J415" s="19"/>
      <c r="K415" s="19"/>
      <c r="L415" s="19"/>
      <c r="M415" s="19"/>
      <c r="N415" s="19" t="str">
        <f>IF(BASE!V59&lt;&gt;"",_xlfn.IFNA(VLOOKUP(BASE!V59,[1]control_de_carga!$A:$B,2,0),VLOOKUP(BASE!X59,[1]control_de_carga!$A:$B,2,0)),"")</f>
        <v/>
      </c>
      <c r="O415" s="19"/>
      <c r="P415" s="19"/>
      <c r="Q415" s="19"/>
      <c r="R415" s="19"/>
      <c r="S415" s="19"/>
      <c r="T415" s="19"/>
    </row>
    <row r="416" spans="1:20" x14ac:dyDescent="0.25">
      <c r="A416" s="19" t="str">
        <f>IF(E416&lt;&gt;"",BASE!$V$4,"")</f>
        <v/>
      </c>
      <c r="B416" s="19" t="str">
        <f>IFERROR(IF(E416&lt;&gt;"",BASE!$V$5,""),"")</f>
        <v/>
      </c>
      <c r="C416" s="19" t="str">
        <f t="shared" si="36"/>
        <v/>
      </c>
      <c r="D416" s="19" t="str">
        <f t="shared" si="37"/>
        <v/>
      </c>
      <c r="E416" s="19" t="str">
        <f>IF(BASE!V60&lt;&gt;"",_xlfn.IFNA(_xlfn.CONCAT(VLOOKUP(BASE!V60,[1]control_de_carga!$A:$D,4,0),",",VLOOKUP(BASE!V60,[1]control_de_carga!$A:$B,2,0)),_xlfn.CONCAT(VLOOKUP(BASE!X60,[1]control_de_carga!$A:$D,4,0),",",VLOOKUP(BASE!X60,[1]control_de_carga!$A:$B,2,0))),"")</f>
        <v/>
      </c>
      <c r="F416" s="19" t="str">
        <f>IF(BASE!V60&lt;&gt;"",_xlfn.IFNA(VLOOKUP(BASE!V60,[1]control_de_carga!$C:$L,10,0),VLOOKUP(BASE!X60,[1]control_de_carga!$C:$L,10,0)),"")</f>
        <v/>
      </c>
      <c r="G416" s="19"/>
      <c r="H416" s="19"/>
      <c r="I416" s="19"/>
      <c r="J416" s="19"/>
      <c r="K416" s="19"/>
      <c r="L416" s="19"/>
      <c r="M416" s="19"/>
      <c r="N416" s="19" t="str">
        <f>IF(BASE!V60&lt;&gt;"",_xlfn.IFNA(VLOOKUP(BASE!V60,[1]control_de_carga!$A:$B,2,0),VLOOKUP(BASE!X60,[1]control_de_carga!$A:$B,2,0)),"")</f>
        <v/>
      </c>
      <c r="O416" s="19"/>
      <c r="P416" s="19"/>
      <c r="Q416" s="19"/>
      <c r="R416" s="19"/>
      <c r="S416" s="19"/>
      <c r="T416" s="19"/>
    </row>
    <row r="417" spans="1:20" x14ac:dyDescent="0.25">
      <c r="A417" s="19" t="str">
        <f>IF(E417&lt;&gt;"",BASE!$V$4,"")</f>
        <v/>
      </c>
      <c r="B417" s="19" t="str">
        <f>IFERROR(IF(E417&lt;&gt;"",BASE!$V$5,""),"")</f>
        <v/>
      </c>
      <c r="C417" s="19" t="str">
        <f t="shared" ref="C417:C432" si="38">IF(D417&lt;&gt;"","1","")</f>
        <v/>
      </c>
      <c r="D417" s="19" t="str">
        <f t="shared" ref="D417:D432" si="39">IF(E417&lt;&gt;"",IF(E417="Inicio","0",IF(E417="Fin","2","1")),"")</f>
        <v/>
      </c>
      <c r="E417" s="19" t="str">
        <f>IF(BASE!V61&lt;&gt;"",_xlfn.IFNA(_xlfn.CONCAT(VLOOKUP(BASE!V61,[1]control_de_carga!$A:$D,4,0),",",VLOOKUP(BASE!V61,[1]control_de_carga!$A:$B,2,0)),_xlfn.CONCAT(VLOOKUP(BASE!X61,[1]control_de_carga!$A:$D,4,0),",",VLOOKUP(BASE!X61,[1]control_de_carga!$A:$B,2,0))),"")</f>
        <v/>
      </c>
      <c r="F417" s="19" t="str">
        <f>IF(BASE!V61&lt;&gt;"",_xlfn.IFNA(VLOOKUP(BASE!V61,[1]control_de_carga!$C:$L,10,0),VLOOKUP(BASE!X61,[1]control_de_carga!$C:$L,10,0)),"")</f>
        <v/>
      </c>
      <c r="G417" s="19"/>
      <c r="H417" s="19"/>
      <c r="I417" s="19"/>
      <c r="J417" s="19"/>
      <c r="K417" s="19"/>
      <c r="L417" s="19"/>
      <c r="M417" s="19"/>
      <c r="N417" s="19" t="str">
        <f>IF(BASE!V61&lt;&gt;"",_xlfn.IFNA(VLOOKUP(BASE!V61,[1]control_de_carga!$A:$B,2,0),VLOOKUP(BASE!X61,[1]control_de_carga!$A:$B,2,0)),"")</f>
        <v/>
      </c>
      <c r="O417" s="19"/>
      <c r="P417" s="19"/>
      <c r="Q417" s="19"/>
      <c r="R417" s="19"/>
      <c r="S417" s="19"/>
      <c r="T417" s="19"/>
    </row>
    <row r="418" spans="1:20" x14ac:dyDescent="0.25">
      <c r="A418" s="19" t="str">
        <f>IF(E418&lt;&gt;"",BASE!$V$4,"")</f>
        <v/>
      </c>
      <c r="B418" s="19" t="str">
        <f>IFERROR(IF(E418&lt;&gt;"",BASE!$V$5,""),"")</f>
        <v/>
      </c>
      <c r="C418" s="19" t="str">
        <f t="shared" si="38"/>
        <v/>
      </c>
      <c r="D418" s="19" t="str">
        <f t="shared" si="39"/>
        <v/>
      </c>
      <c r="E418" s="19" t="str">
        <f>IF(BASE!V62&lt;&gt;"",_xlfn.IFNA(_xlfn.CONCAT(VLOOKUP(BASE!V62,[1]control_de_carga!$A:$D,4,0),",",VLOOKUP(BASE!V62,[1]control_de_carga!$A:$B,2,0)),_xlfn.CONCAT(VLOOKUP(BASE!X62,[1]control_de_carga!$A:$D,4,0),",",VLOOKUP(BASE!X62,[1]control_de_carga!$A:$B,2,0))),"")</f>
        <v/>
      </c>
      <c r="F418" s="19" t="str">
        <f>IF(BASE!V62&lt;&gt;"",_xlfn.IFNA(VLOOKUP(BASE!V62,[1]control_de_carga!$C:$L,10,0),VLOOKUP(BASE!X62,[1]control_de_carga!$C:$L,10,0)),"")</f>
        <v/>
      </c>
      <c r="G418" s="19"/>
      <c r="H418" s="19"/>
      <c r="I418" s="19"/>
      <c r="J418" s="19"/>
      <c r="K418" s="19"/>
      <c r="L418" s="19"/>
      <c r="M418" s="19"/>
      <c r="N418" s="19" t="str">
        <f>IF(BASE!V62&lt;&gt;"",_xlfn.IFNA(VLOOKUP(BASE!V62,[1]control_de_carga!$A:$B,2,0),VLOOKUP(BASE!X62,[1]control_de_carga!$A:$B,2,0)),"")</f>
        <v/>
      </c>
      <c r="O418" s="19"/>
      <c r="P418" s="19"/>
      <c r="Q418" s="19"/>
      <c r="R418" s="19"/>
      <c r="S418" s="19"/>
      <c r="T418" s="19"/>
    </row>
    <row r="419" spans="1:20" x14ac:dyDescent="0.25">
      <c r="A419" s="19" t="str">
        <f>IF(E419&lt;&gt;"",BASE!$V$4,"")</f>
        <v/>
      </c>
      <c r="B419" s="19" t="str">
        <f>IFERROR(IF(E419&lt;&gt;"",BASE!$V$5,""),"")</f>
        <v/>
      </c>
      <c r="C419" s="19" t="str">
        <f t="shared" si="38"/>
        <v/>
      </c>
      <c r="D419" s="19" t="str">
        <f t="shared" si="39"/>
        <v/>
      </c>
      <c r="E419" s="19" t="str">
        <f>IF(BASE!V63&lt;&gt;"",_xlfn.IFNA(_xlfn.CONCAT(VLOOKUP(BASE!V63,[1]control_de_carga!$A:$D,4,0),",",VLOOKUP(BASE!V63,[1]control_de_carga!$A:$B,2,0)),_xlfn.CONCAT(VLOOKUP(BASE!X63,[1]control_de_carga!$A:$D,4,0),",",VLOOKUP(BASE!X63,[1]control_de_carga!$A:$B,2,0))),"")</f>
        <v/>
      </c>
      <c r="F419" s="19" t="str">
        <f>IF(BASE!V63&lt;&gt;"",_xlfn.IFNA(VLOOKUP(BASE!V63,[1]control_de_carga!$C:$L,10,0),VLOOKUP(BASE!X63,[1]control_de_carga!$C:$L,10,0)),"")</f>
        <v/>
      </c>
      <c r="G419" s="19"/>
      <c r="H419" s="19"/>
      <c r="I419" s="19"/>
      <c r="J419" s="19"/>
      <c r="K419" s="19"/>
      <c r="L419" s="19"/>
      <c r="M419" s="19"/>
      <c r="N419" s="19" t="str">
        <f>IF(BASE!V63&lt;&gt;"",_xlfn.IFNA(VLOOKUP(BASE!V63,[1]control_de_carga!$A:$B,2,0),VLOOKUP(BASE!X63,[1]control_de_carga!$A:$B,2,0)),"")</f>
        <v/>
      </c>
      <c r="O419" s="19"/>
      <c r="P419" s="19"/>
      <c r="Q419" s="19"/>
      <c r="R419" s="19"/>
      <c r="S419" s="19"/>
      <c r="T419" s="19"/>
    </row>
    <row r="420" spans="1:20" x14ac:dyDescent="0.25">
      <c r="A420" s="19" t="str">
        <f>IF(E420&lt;&gt;"",BASE!$V$4,"")</f>
        <v/>
      </c>
      <c r="B420" s="19" t="str">
        <f>IFERROR(IF(E420&lt;&gt;"",BASE!$V$5,""),"")</f>
        <v/>
      </c>
      <c r="C420" s="19" t="str">
        <f t="shared" si="38"/>
        <v/>
      </c>
      <c r="D420" s="19" t="str">
        <f t="shared" si="39"/>
        <v/>
      </c>
      <c r="E420" s="19" t="str">
        <f>IF(BASE!V64&lt;&gt;"",_xlfn.IFNA(_xlfn.CONCAT(VLOOKUP(BASE!V64,[1]control_de_carga!$A:$D,4,0),",",VLOOKUP(BASE!V64,[1]control_de_carga!$A:$B,2,0)),_xlfn.CONCAT(VLOOKUP(BASE!X64,[1]control_de_carga!$A:$D,4,0),",",VLOOKUP(BASE!X64,[1]control_de_carga!$A:$B,2,0))),"")</f>
        <v/>
      </c>
      <c r="F420" s="19" t="str">
        <f>IF(BASE!V64&lt;&gt;"",_xlfn.IFNA(VLOOKUP(BASE!V64,[1]control_de_carga!$C:$L,10,0),VLOOKUP(BASE!X64,[1]control_de_carga!$C:$L,10,0)),"")</f>
        <v/>
      </c>
      <c r="G420" s="19"/>
      <c r="H420" s="19"/>
      <c r="I420" s="19"/>
      <c r="J420" s="19"/>
      <c r="K420" s="19"/>
      <c r="L420" s="19"/>
      <c r="M420" s="19"/>
      <c r="N420" s="19" t="str">
        <f>IF(BASE!V64&lt;&gt;"",_xlfn.IFNA(VLOOKUP(BASE!V64,[1]control_de_carga!$A:$B,2,0),VLOOKUP(BASE!X64,[1]control_de_carga!$A:$B,2,0)),"")</f>
        <v/>
      </c>
      <c r="O420" s="19"/>
      <c r="P420" s="19"/>
      <c r="Q420" s="19"/>
      <c r="R420" s="19"/>
      <c r="S420" s="19"/>
      <c r="T420" s="19"/>
    </row>
    <row r="421" spans="1:20" x14ac:dyDescent="0.25">
      <c r="A421" s="19" t="str">
        <f>IF(E421&lt;&gt;"",BASE!$V$4,"")</f>
        <v/>
      </c>
      <c r="B421" s="19" t="str">
        <f>IFERROR(IF(E421&lt;&gt;"",BASE!$V$5,""),"")</f>
        <v/>
      </c>
      <c r="C421" s="19" t="str">
        <f t="shared" si="38"/>
        <v/>
      </c>
      <c r="D421" s="19" t="str">
        <f t="shared" si="39"/>
        <v/>
      </c>
      <c r="E421" s="19" t="str">
        <f>IF(BASE!V65&lt;&gt;"",_xlfn.IFNA(_xlfn.CONCAT(VLOOKUP(BASE!V65,[1]control_de_carga!$A:$D,4,0),",",VLOOKUP(BASE!V65,[1]control_de_carga!$A:$B,2,0)),_xlfn.CONCAT(VLOOKUP(BASE!X65,[1]control_de_carga!$A:$D,4,0),",",VLOOKUP(BASE!X65,[1]control_de_carga!$A:$B,2,0))),"")</f>
        <v/>
      </c>
      <c r="F421" s="19" t="str">
        <f>IF(BASE!V65&lt;&gt;"",_xlfn.IFNA(VLOOKUP(BASE!V65,[1]control_de_carga!$C:$L,10,0),VLOOKUP(BASE!X65,[1]control_de_carga!$C:$L,10,0)),"")</f>
        <v/>
      </c>
      <c r="G421" s="19"/>
      <c r="H421" s="19"/>
      <c r="I421" s="19"/>
      <c r="J421" s="19"/>
      <c r="K421" s="19"/>
      <c r="L421" s="19"/>
      <c r="M421" s="19"/>
      <c r="N421" s="19" t="str">
        <f>IF(BASE!V65&lt;&gt;"",_xlfn.IFNA(VLOOKUP(BASE!V65,[1]control_de_carga!$A:$B,2,0),VLOOKUP(BASE!X65,[1]control_de_carga!$A:$B,2,0)),"")</f>
        <v/>
      </c>
      <c r="O421" s="19"/>
      <c r="P421" s="19"/>
      <c r="Q421" s="19"/>
      <c r="R421" s="19"/>
      <c r="S421" s="19"/>
      <c r="T421" s="19"/>
    </row>
    <row r="422" spans="1:20" x14ac:dyDescent="0.25">
      <c r="A422" s="19" t="str">
        <f>IF(E422&lt;&gt;"",BASE!$V$4,"")</f>
        <v/>
      </c>
      <c r="B422" s="19" t="str">
        <f>IFERROR(IF(E422&lt;&gt;"",BASE!$V$5,""),"")</f>
        <v/>
      </c>
      <c r="C422" s="19" t="str">
        <f t="shared" si="38"/>
        <v/>
      </c>
      <c r="D422" s="19" t="str">
        <f t="shared" si="39"/>
        <v/>
      </c>
      <c r="E422" s="19" t="str">
        <f>IF(BASE!V66&lt;&gt;"",_xlfn.IFNA(_xlfn.CONCAT(VLOOKUP(BASE!V66,[1]control_de_carga!$A:$D,4,0),",",VLOOKUP(BASE!V66,[1]control_de_carga!$A:$B,2,0)),_xlfn.CONCAT(VLOOKUP(BASE!X66,[1]control_de_carga!$A:$D,4,0),",",VLOOKUP(BASE!X66,[1]control_de_carga!$A:$B,2,0))),"")</f>
        <v/>
      </c>
      <c r="F422" s="19" t="str">
        <f>IF(BASE!V66&lt;&gt;"",_xlfn.IFNA(VLOOKUP(BASE!V66,[1]control_de_carga!$C:$L,10,0),VLOOKUP(BASE!X66,[1]control_de_carga!$C:$L,10,0)),"")</f>
        <v/>
      </c>
      <c r="G422" s="19"/>
      <c r="H422" s="19"/>
      <c r="I422" s="19"/>
      <c r="J422" s="19"/>
      <c r="K422" s="19"/>
      <c r="L422" s="19"/>
      <c r="M422" s="19"/>
      <c r="N422" s="19" t="str">
        <f>IF(BASE!V66&lt;&gt;"",_xlfn.IFNA(VLOOKUP(BASE!V66,[1]control_de_carga!$A:$B,2,0),VLOOKUP(BASE!X66,[1]control_de_carga!$A:$B,2,0)),"")</f>
        <v/>
      </c>
      <c r="O422" s="19"/>
      <c r="P422" s="19"/>
      <c r="Q422" s="19"/>
      <c r="R422" s="19"/>
      <c r="S422" s="19"/>
      <c r="T422" s="19"/>
    </row>
    <row r="423" spans="1:20" x14ac:dyDescent="0.25">
      <c r="A423" s="19" t="str">
        <f>IF(E423&lt;&gt;"",BASE!$V$4,"")</f>
        <v/>
      </c>
      <c r="B423" s="19" t="str">
        <f>IFERROR(IF(E423&lt;&gt;"",BASE!$V$5,""),"")</f>
        <v/>
      </c>
      <c r="C423" s="19" t="str">
        <f t="shared" si="38"/>
        <v/>
      </c>
      <c r="D423" s="19" t="str">
        <f t="shared" si="39"/>
        <v/>
      </c>
      <c r="E423" s="19" t="str">
        <f>IF(BASE!V67&lt;&gt;"",_xlfn.IFNA(_xlfn.CONCAT(VLOOKUP(BASE!V67,[1]control_de_carga!$A:$D,4,0),",",VLOOKUP(BASE!V67,[1]control_de_carga!$A:$B,2,0)),_xlfn.CONCAT(VLOOKUP(BASE!X67,[1]control_de_carga!$A:$D,4,0),",",VLOOKUP(BASE!X67,[1]control_de_carga!$A:$B,2,0))),"")</f>
        <v/>
      </c>
      <c r="F423" s="19" t="str">
        <f>IF(BASE!V67&lt;&gt;"",_xlfn.IFNA(VLOOKUP(BASE!V67,[1]control_de_carga!$C:$L,10,0),VLOOKUP(BASE!X67,[1]control_de_carga!$C:$L,10,0)),"")</f>
        <v/>
      </c>
      <c r="G423" s="19"/>
      <c r="H423" s="19"/>
      <c r="I423" s="19"/>
      <c r="J423" s="19"/>
      <c r="K423" s="19"/>
      <c r="L423" s="19"/>
      <c r="M423" s="19"/>
      <c r="N423" s="19" t="str">
        <f>IF(BASE!V67&lt;&gt;"",_xlfn.IFNA(VLOOKUP(BASE!V67,[1]control_de_carga!$A:$B,2,0),VLOOKUP(BASE!X67,[1]control_de_carga!$A:$B,2,0)),"")</f>
        <v/>
      </c>
      <c r="O423" s="19"/>
      <c r="P423" s="19"/>
      <c r="Q423" s="19"/>
      <c r="R423" s="19"/>
      <c r="S423" s="19"/>
      <c r="T423" s="19"/>
    </row>
    <row r="424" spans="1:20" x14ac:dyDescent="0.25">
      <c r="A424" s="19" t="str">
        <f>IF(E424&lt;&gt;"",BASE!$V$4,"")</f>
        <v/>
      </c>
      <c r="B424" s="19" t="str">
        <f>IFERROR(IF(E424&lt;&gt;"",BASE!$V$5,""),"")</f>
        <v/>
      </c>
      <c r="C424" s="19" t="str">
        <f t="shared" si="38"/>
        <v/>
      </c>
      <c r="D424" s="19" t="str">
        <f t="shared" si="39"/>
        <v/>
      </c>
      <c r="E424" s="19" t="str">
        <f>IF(BASE!V68&lt;&gt;"",_xlfn.IFNA(_xlfn.CONCAT(VLOOKUP(BASE!V68,[1]control_de_carga!$A:$D,4,0),",",VLOOKUP(BASE!V68,[1]control_de_carga!$A:$B,2,0)),_xlfn.CONCAT(VLOOKUP(BASE!X68,[1]control_de_carga!$A:$D,4,0),",",VLOOKUP(BASE!X68,[1]control_de_carga!$A:$B,2,0))),"")</f>
        <v/>
      </c>
      <c r="F424" s="19" t="str">
        <f>IF(BASE!V68&lt;&gt;"",_xlfn.IFNA(VLOOKUP(BASE!V68,[1]control_de_carga!$C:$L,10,0),VLOOKUP(BASE!X68,[1]control_de_carga!$C:$L,10,0)),"")</f>
        <v/>
      </c>
      <c r="G424" s="19"/>
      <c r="H424" s="19"/>
      <c r="I424" s="19"/>
      <c r="J424" s="19"/>
      <c r="K424" s="19"/>
      <c r="L424" s="19"/>
      <c r="M424" s="19"/>
      <c r="N424" s="19" t="str">
        <f>IF(BASE!V68&lt;&gt;"",_xlfn.IFNA(VLOOKUP(BASE!V68,[1]control_de_carga!$A:$B,2,0),VLOOKUP(BASE!X68,[1]control_de_carga!$A:$B,2,0)),"")</f>
        <v/>
      </c>
      <c r="O424" s="19"/>
      <c r="P424" s="19"/>
      <c r="Q424" s="19"/>
      <c r="R424" s="19"/>
      <c r="S424" s="19"/>
      <c r="T424" s="19"/>
    </row>
    <row r="425" spans="1:20" x14ac:dyDescent="0.25">
      <c r="A425" s="19" t="str">
        <f>IF(E425&lt;&gt;"",BASE!$V$4,"")</f>
        <v/>
      </c>
      <c r="B425" s="19" t="str">
        <f>IFERROR(IF(E425&lt;&gt;"",BASE!$V$5,""),"")</f>
        <v/>
      </c>
      <c r="C425" s="19" t="str">
        <f t="shared" si="38"/>
        <v/>
      </c>
      <c r="D425" s="19" t="str">
        <f t="shared" si="39"/>
        <v/>
      </c>
      <c r="E425" s="19" t="str">
        <f>IF(BASE!V69&lt;&gt;"",_xlfn.IFNA(_xlfn.CONCAT(VLOOKUP(BASE!V69,[1]control_de_carga!$A:$D,4,0),",",VLOOKUP(BASE!V69,[1]control_de_carga!$A:$B,2,0)),_xlfn.CONCAT(VLOOKUP(BASE!X69,[1]control_de_carga!$A:$D,4,0),",",VLOOKUP(BASE!X69,[1]control_de_carga!$A:$B,2,0))),"")</f>
        <v/>
      </c>
      <c r="F425" s="19" t="str">
        <f>IF(BASE!V69&lt;&gt;"",_xlfn.IFNA(VLOOKUP(BASE!V69,[1]control_de_carga!$C:$L,10,0),VLOOKUP(BASE!X69,[1]control_de_carga!$C:$L,10,0)),"")</f>
        <v/>
      </c>
      <c r="G425" s="19"/>
      <c r="H425" s="19"/>
      <c r="I425" s="19"/>
      <c r="J425" s="19"/>
      <c r="K425" s="19"/>
      <c r="L425" s="19"/>
      <c r="M425" s="19"/>
      <c r="N425" s="19" t="str">
        <f>IF(BASE!V69&lt;&gt;"",_xlfn.IFNA(VLOOKUP(BASE!V69,[1]control_de_carga!$A:$B,2,0),VLOOKUP(BASE!X69,[1]control_de_carga!$A:$B,2,0)),"")</f>
        <v/>
      </c>
      <c r="O425" s="19"/>
      <c r="P425" s="19"/>
      <c r="Q425" s="19"/>
      <c r="R425" s="19"/>
      <c r="S425" s="19"/>
      <c r="T425" s="19"/>
    </row>
    <row r="426" spans="1:20" x14ac:dyDescent="0.25">
      <c r="A426" s="19" t="str">
        <f>IF(E426&lt;&gt;"",BASE!$V$4,"")</f>
        <v/>
      </c>
      <c r="B426" s="19" t="str">
        <f>IFERROR(IF(E426&lt;&gt;"",BASE!$V$5,""),"")</f>
        <v/>
      </c>
      <c r="C426" s="19" t="str">
        <f t="shared" si="38"/>
        <v/>
      </c>
      <c r="D426" s="19" t="str">
        <f t="shared" si="39"/>
        <v/>
      </c>
      <c r="E426" s="19" t="str">
        <f>IF(BASE!V70&lt;&gt;"",_xlfn.IFNA(_xlfn.CONCAT(VLOOKUP(BASE!V70,[1]control_de_carga!$A:$D,4,0),",",VLOOKUP(BASE!V70,[1]control_de_carga!$A:$B,2,0)),_xlfn.CONCAT(VLOOKUP(BASE!X70,[1]control_de_carga!$A:$D,4,0),",",VLOOKUP(BASE!X70,[1]control_de_carga!$A:$B,2,0))),"")</f>
        <v/>
      </c>
      <c r="F426" s="19" t="str">
        <f>IF(BASE!V70&lt;&gt;"",_xlfn.IFNA(VLOOKUP(BASE!V70,[1]control_de_carga!$C:$L,10,0),VLOOKUP(BASE!X70,[1]control_de_carga!$C:$L,10,0)),"")</f>
        <v/>
      </c>
      <c r="G426" s="19"/>
      <c r="H426" s="19"/>
      <c r="I426" s="19"/>
      <c r="J426" s="19"/>
      <c r="K426" s="19"/>
      <c r="L426" s="19"/>
      <c r="M426" s="19"/>
      <c r="N426" s="19" t="str">
        <f>IF(BASE!V70&lt;&gt;"",_xlfn.IFNA(VLOOKUP(BASE!V70,[1]control_de_carga!$A:$B,2,0),VLOOKUP(BASE!X70,[1]control_de_carga!$A:$B,2,0)),"")</f>
        <v/>
      </c>
      <c r="O426" s="19"/>
      <c r="P426" s="19"/>
      <c r="Q426" s="19"/>
      <c r="R426" s="19"/>
      <c r="S426" s="19"/>
      <c r="T426" s="19"/>
    </row>
    <row r="427" spans="1:20" x14ac:dyDescent="0.25">
      <c r="A427" s="19" t="str">
        <f>IF(E427&lt;&gt;"",BASE!$V$4,"")</f>
        <v/>
      </c>
      <c r="B427" s="19" t="str">
        <f>IFERROR(IF(E427&lt;&gt;"",BASE!$V$5,""),"")</f>
        <v/>
      </c>
      <c r="C427" s="19" t="str">
        <f t="shared" si="38"/>
        <v/>
      </c>
      <c r="D427" s="19" t="str">
        <f t="shared" si="39"/>
        <v/>
      </c>
      <c r="E427" s="19" t="str">
        <f>IF(BASE!V71&lt;&gt;"",_xlfn.IFNA(_xlfn.CONCAT(VLOOKUP(BASE!V71,[1]control_de_carga!$A:$D,4,0),",",VLOOKUP(BASE!V71,[1]control_de_carga!$A:$B,2,0)),_xlfn.CONCAT(VLOOKUP(BASE!X71,[1]control_de_carga!$A:$D,4,0),",",VLOOKUP(BASE!X71,[1]control_de_carga!$A:$B,2,0))),"")</f>
        <v/>
      </c>
      <c r="F427" s="19" t="str">
        <f>IF(BASE!V71&lt;&gt;"",_xlfn.IFNA(VLOOKUP(BASE!V71,[1]control_de_carga!$C:$L,10,0),VLOOKUP(BASE!X71,[1]control_de_carga!$C:$L,10,0)),"")</f>
        <v/>
      </c>
      <c r="G427" s="19"/>
      <c r="H427" s="19"/>
      <c r="I427" s="19"/>
      <c r="J427" s="19"/>
      <c r="K427" s="19"/>
      <c r="L427" s="19"/>
      <c r="M427" s="19"/>
      <c r="N427" s="19" t="str">
        <f>IF(BASE!V71&lt;&gt;"",_xlfn.IFNA(VLOOKUP(BASE!V71,[1]control_de_carga!$A:$B,2,0),VLOOKUP(BASE!X71,[1]control_de_carga!$A:$B,2,0)),"")</f>
        <v/>
      </c>
      <c r="O427" s="19"/>
      <c r="P427" s="19"/>
      <c r="Q427" s="19"/>
      <c r="R427" s="19"/>
      <c r="S427" s="19"/>
      <c r="T427" s="19"/>
    </row>
    <row r="428" spans="1:20" x14ac:dyDescent="0.25">
      <c r="A428" s="19" t="str">
        <f>IF(E428&lt;&gt;"",BASE!$V$4,"")</f>
        <v/>
      </c>
      <c r="B428" s="19" t="str">
        <f>IFERROR(IF(E428&lt;&gt;"",BASE!$V$5,""),"")</f>
        <v/>
      </c>
      <c r="C428" s="19" t="str">
        <f t="shared" si="38"/>
        <v/>
      </c>
      <c r="D428" s="19" t="str">
        <f t="shared" si="39"/>
        <v/>
      </c>
      <c r="E428" s="19" t="str">
        <f>IF(BASE!V72&lt;&gt;"",_xlfn.IFNA(_xlfn.CONCAT(VLOOKUP(BASE!V72,[1]control_de_carga!$A:$D,4,0),",",VLOOKUP(BASE!V72,[1]control_de_carga!$A:$B,2,0)),_xlfn.CONCAT(VLOOKUP(BASE!X72,[1]control_de_carga!$A:$D,4,0),",",VLOOKUP(BASE!X72,[1]control_de_carga!$A:$B,2,0))),"")</f>
        <v/>
      </c>
      <c r="F428" s="19" t="str">
        <f>IF(BASE!V72&lt;&gt;"",_xlfn.IFNA(VLOOKUP(BASE!V72,[1]control_de_carga!$C:$L,10,0),VLOOKUP(BASE!X72,[1]control_de_carga!$C:$L,10,0)),"")</f>
        <v/>
      </c>
      <c r="G428" s="19"/>
      <c r="H428" s="19"/>
      <c r="I428" s="19"/>
      <c r="J428" s="19"/>
      <c r="K428" s="19"/>
      <c r="L428" s="19"/>
      <c r="M428" s="19"/>
      <c r="N428" s="19" t="str">
        <f>IF(BASE!V72&lt;&gt;"",_xlfn.IFNA(VLOOKUP(BASE!V72,[1]control_de_carga!$A:$B,2,0),VLOOKUP(BASE!X72,[1]control_de_carga!$A:$B,2,0)),"")</f>
        <v/>
      </c>
      <c r="O428" s="19"/>
      <c r="P428" s="19"/>
      <c r="Q428" s="19"/>
      <c r="R428" s="19"/>
      <c r="S428" s="19"/>
      <c r="T428" s="19"/>
    </row>
    <row r="429" spans="1:20" x14ac:dyDescent="0.25">
      <c r="A429" s="19" t="str">
        <f>IF(E429&lt;&gt;"",BASE!$V$4,"")</f>
        <v/>
      </c>
      <c r="B429" s="19" t="str">
        <f>IFERROR(IF(E429&lt;&gt;"",BASE!$V$5,""),"")</f>
        <v/>
      </c>
      <c r="C429" s="19" t="str">
        <f t="shared" si="38"/>
        <v/>
      </c>
      <c r="D429" s="19" t="str">
        <f t="shared" si="39"/>
        <v/>
      </c>
      <c r="E429" s="19" t="str">
        <f>IF(BASE!V73&lt;&gt;"",_xlfn.IFNA(_xlfn.CONCAT(VLOOKUP(BASE!V73,[1]control_de_carga!$A:$D,4,0),",",VLOOKUP(BASE!V73,[1]control_de_carga!$A:$B,2,0)),_xlfn.CONCAT(VLOOKUP(BASE!X73,[1]control_de_carga!$A:$D,4,0),",",VLOOKUP(BASE!X73,[1]control_de_carga!$A:$B,2,0))),"")</f>
        <v/>
      </c>
      <c r="F429" s="19" t="str">
        <f>IF(BASE!V73&lt;&gt;"",_xlfn.IFNA(VLOOKUP(BASE!V73,[1]control_de_carga!$C:$L,10,0),VLOOKUP(BASE!X73,[1]control_de_carga!$C:$L,10,0)),"")</f>
        <v/>
      </c>
      <c r="G429" s="19"/>
      <c r="H429" s="19"/>
      <c r="I429" s="19"/>
      <c r="J429" s="19"/>
      <c r="K429" s="19"/>
      <c r="L429" s="19"/>
      <c r="M429" s="19"/>
      <c r="N429" s="19" t="str">
        <f>IF(BASE!V73&lt;&gt;"",_xlfn.IFNA(VLOOKUP(BASE!V73,[1]control_de_carga!$A:$B,2,0),VLOOKUP(BASE!X73,[1]control_de_carga!$A:$B,2,0)),"")</f>
        <v/>
      </c>
      <c r="O429" s="19"/>
      <c r="P429" s="19"/>
      <c r="Q429" s="19"/>
      <c r="R429" s="19"/>
      <c r="S429" s="19"/>
      <c r="T429" s="19"/>
    </row>
    <row r="430" spans="1:20" x14ac:dyDescent="0.25">
      <c r="A430" s="19" t="str">
        <f>IF(E430&lt;&gt;"",BASE!$V$4,"")</f>
        <v/>
      </c>
      <c r="B430" s="19" t="str">
        <f>IFERROR(IF(E430&lt;&gt;"",BASE!$V$5,""),"")</f>
        <v/>
      </c>
      <c r="C430" s="19" t="str">
        <f t="shared" si="38"/>
        <v/>
      </c>
      <c r="D430" s="19" t="str">
        <f t="shared" si="39"/>
        <v/>
      </c>
      <c r="E430" s="19" t="str">
        <f>IF(BASE!V74&lt;&gt;"",_xlfn.IFNA(_xlfn.CONCAT(VLOOKUP(BASE!V74,[1]control_de_carga!$A:$D,4,0),",",VLOOKUP(BASE!V74,[1]control_de_carga!$A:$B,2,0)),_xlfn.CONCAT(VLOOKUP(BASE!X74,[1]control_de_carga!$A:$D,4,0),",",VLOOKUP(BASE!X74,[1]control_de_carga!$A:$B,2,0))),"")</f>
        <v/>
      </c>
      <c r="F430" s="19" t="str">
        <f>IF(BASE!V74&lt;&gt;"",_xlfn.IFNA(VLOOKUP(BASE!V74,[1]control_de_carga!$C:$L,10,0),VLOOKUP(BASE!X74,[1]control_de_carga!$C:$L,10,0)),"")</f>
        <v/>
      </c>
      <c r="G430" s="19"/>
      <c r="H430" s="19"/>
      <c r="I430" s="19"/>
      <c r="J430" s="19"/>
      <c r="K430" s="19"/>
      <c r="L430" s="19"/>
      <c r="M430" s="19"/>
      <c r="N430" s="19" t="str">
        <f>IF(BASE!V74&lt;&gt;"",_xlfn.IFNA(VLOOKUP(BASE!V74,[1]control_de_carga!$A:$B,2,0),VLOOKUP(BASE!X74,[1]control_de_carga!$A:$B,2,0)),"")</f>
        <v/>
      </c>
      <c r="O430" s="19"/>
      <c r="P430" s="19"/>
      <c r="Q430" s="19"/>
      <c r="R430" s="19"/>
      <c r="S430" s="19"/>
      <c r="T430" s="19"/>
    </row>
    <row r="431" spans="1:20" x14ac:dyDescent="0.25">
      <c r="A431" s="19" t="str">
        <f>IF(E431&lt;&gt;"",BASE!$V$4,"")</f>
        <v/>
      </c>
      <c r="B431" s="19" t="str">
        <f>IFERROR(IF(E431&lt;&gt;"",BASE!$V$5,""),"")</f>
        <v/>
      </c>
      <c r="C431" s="19" t="str">
        <f t="shared" si="38"/>
        <v/>
      </c>
      <c r="D431" s="19" t="str">
        <f t="shared" si="39"/>
        <v/>
      </c>
      <c r="E431" s="19" t="str">
        <f>IF(BASE!V75&lt;&gt;"",_xlfn.IFNA(_xlfn.CONCAT(VLOOKUP(BASE!V75,[1]control_de_carga!$A:$D,4,0),",",VLOOKUP(BASE!V75,[1]control_de_carga!$A:$B,2,0)),_xlfn.CONCAT(VLOOKUP(BASE!X75,[1]control_de_carga!$A:$D,4,0),",",VLOOKUP(BASE!X75,[1]control_de_carga!$A:$B,2,0))),"")</f>
        <v/>
      </c>
      <c r="F431" s="19" t="str">
        <f>IF(BASE!V75&lt;&gt;"",_xlfn.IFNA(VLOOKUP(BASE!V75,[1]control_de_carga!$C:$L,10,0),VLOOKUP(BASE!X75,[1]control_de_carga!$C:$L,10,0)),"")</f>
        <v/>
      </c>
      <c r="G431" s="19"/>
      <c r="H431" s="19"/>
      <c r="I431" s="19"/>
      <c r="J431" s="19"/>
      <c r="K431" s="19"/>
      <c r="L431" s="19"/>
      <c r="M431" s="19"/>
      <c r="N431" s="19" t="str">
        <f>IF(BASE!V75&lt;&gt;"",_xlfn.IFNA(VLOOKUP(BASE!V75,[1]control_de_carga!$A:$B,2,0),VLOOKUP(BASE!X75,[1]control_de_carga!$A:$B,2,0)),"")</f>
        <v/>
      </c>
      <c r="O431" s="19"/>
      <c r="P431" s="19"/>
      <c r="Q431" s="19"/>
      <c r="R431" s="19"/>
      <c r="S431" s="19"/>
      <c r="T431" s="19"/>
    </row>
    <row r="432" spans="1:20" x14ac:dyDescent="0.25">
      <c r="A432" s="19" t="str">
        <f>IF(E432&lt;&gt;"",BASE!$V$4,"")</f>
        <v/>
      </c>
      <c r="B432" s="19" t="str">
        <f>IFERROR(IF(E432&lt;&gt;"",BASE!$V$5,""),"")</f>
        <v/>
      </c>
      <c r="C432" s="19" t="str">
        <f t="shared" si="38"/>
        <v/>
      </c>
      <c r="D432" s="19" t="str">
        <f t="shared" si="39"/>
        <v/>
      </c>
      <c r="E432" s="19" t="str">
        <f>IF(BASE!V76&lt;&gt;"",_xlfn.IFNA(_xlfn.CONCAT(VLOOKUP(BASE!V76,[1]control_de_carga!$A:$D,4,0),",",VLOOKUP(BASE!V76,[1]control_de_carga!$A:$B,2,0)),_xlfn.CONCAT(VLOOKUP(BASE!X76,[1]control_de_carga!$A:$D,4,0),",",VLOOKUP(BASE!X76,[1]control_de_carga!$A:$B,2,0))),"")</f>
        <v/>
      </c>
      <c r="F432" s="19" t="str">
        <f>IF(BASE!V76&lt;&gt;"",_xlfn.IFNA(VLOOKUP(BASE!V76,[1]control_de_carga!$C:$L,10,0),VLOOKUP(BASE!X76,[1]control_de_carga!$C:$L,10,0)),"")</f>
        <v/>
      </c>
      <c r="G432" s="19"/>
      <c r="H432" s="19"/>
      <c r="I432" s="19"/>
      <c r="J432" s="19"/>
      <c r="K432" s="19"/>
      <c r="L432" s="19"/>
      <c r="M432" s="19"/>
      <c r="N432" s="19" t="str">
        <f>IF(BASE!V76&lt;&gt;"",_xlfn.IFNA(VLOOKUP(BASE!V76,[1]control_de_carga!$A:$B,2,0),VLOOKUP(BASE!X76,[1]control_de_carga!$A:$B,2,0)),"")</f>
        <v/>
      </c>
      <c r="O432" s="19"/>
      <c r="P432" s="19"/>
      <c r="Q432" s="19"/>
      <c r="R432" s="19"/>
      <c r="S432" s="19"/>
      <c r="T432" s="19"/>
    </row>
    <row r="433" spans="1:20" x14ac:dyDescent="0.25">
      <c r="A433" s="19" t="str">
        <f>IF(E433&lt;&gt;"",BASE!$V$4,"")</f>
        <v/>
      </c>
      <c r="B433" s="19" t="str">
        <f>IFERROR(IF(E433&lt;&gt;"",BASE!$V$5,""),"")</f>
        <v/>
      </c>
      <c r="C433" s="19" t="str">
        <f t="shared" si="34"/>
        <v/>
      </c>
      <c r="D433" s="19" t="str">
        <f t="shared" si="35"/>
        <v/>
      </c>
      <c r="E433" s="19" t="str">
        <f>IF(BASE!$U$78&lt;&gt;"","Fin","")</f>
        <v/>
      </c>
      <c r="F433" s="19" t="str">
        <f>IF(BASE!$U$78&lt;&gt;"","FLEXNET","")</f>
        <v/>
      </c>
      <c r="G433" s="19"/>
      <c r="H433" s="19"/>
      <c r="I433" s="19"/>
      <c r="J433" s="19"/>
      <c r="K433" s="19"/>
      <c r="L433" s="19"/>
      <c r="M433" s="19"/>
      <c r="N433" s="19"/>
      <c r="O433" s="19"/>
      <c r="P433" s="19"/>
      <c r="Q433" s="19"/>
      <c r="R433" s="19"/>
      <c r="S433" s="19"/>
      <c r="T433" s="19"/>
    </row>
  </sheetData>
  <conditionalFormatting sqref="E1:E1048576 N1:N1048576">
    <cfRule type="duplicateValues" dxfId="1" priority="1"/>
  </conditionalFormatting>
  <pageMargins left="0.7" right="0.7" top="0.75" bottom="0.75" header="0.3" footer="0.3"/>
  <pageSetup paperSize="11"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40C60-51A1-4F73-9343-9005121754B1}">
  <sheetPr codeName="Hoja3"/>
  <dimension ref="A1:G430"/>
  <sheetViews>
    <sheetView workbookViewId="0"/>
  </sheetViews>
  <sheetFormatPr baseColWidth="10" defaultRowHeight="15" x14ac:dyDescent="0.25"/>
  <cols>
    <col min="9" max="9" width="22.7109375" customWidth="1"/>
  </cols>
  <sheetData>
    <row r="1" spans="1:7" x14ac:dyDescent="0.25">
      <c r="A1" t="s">
        <v>20</v>
      </c>
      <c r="B1" t="s">
        <v>21</v>
      </c>
      <c r="C1" t="s">
        <v>22</v>
      </c>
      <c r="D1" t="s">
        <v>23</v>
      </c>
      <c r="E1" t="s">
        <v>24</v>
      </c>
      <c r="F1" t="s">
        <v>25</v>
      </c>
      <c r="G1" t="s">
        <v>26</v>
      </c>
    </row>
    <row r="2" spans="1:7" x14ac:dyDescent="0.25">
      <c r="A2" s="22" t="str">
        <f>IF(BASE!B7&lt;&gt;"",_xlfn.IFNA(VLOOKUP(BASE!B7,[1]control_de_carga!$A:$D,4,0),VLOOKUP(BASE!D7,[1]control_de_carga!$A:$D,4,0)),"")</f>
        <v/>
      </c>
      <c r="B2" s="22" t="str">
        <f>IF(BASE!B7&lt;&gt;"",_xlfn.IFNA(VLOOKUP(BASE!B7,[1]control_de_carga!$A:$B,1,0),VLOOKUP(BASE!D7,[1]control_de_carga!$A:$B,1,0)),"")</f>
        <v/>
      </c>
      <c r="C2" s="22" t="str">
        <f>IF(BASE!B7&lt;&gt;"",IF(BASE!$N$1="PEDIDO_EN_TRANSITO",IF(OR($A2="CONECEL",$A2="CONECEL_DOCUENTOS"),"ENTREGA EN TRANSITO",BASE!$N$1),BASE!$N$1),"")</f>
        <v/>
      </c>
      <c r="D2" s="23" t="str">
        <f>IF(BASE!B7&lt;&gt;"",BASE!$N$2,"")</f>
        <v/>
      </c>
      <c r="E2" s="22"/>
      <c r="F2" s="22"/>
      <c r="G2" s="22"/>
    </row>
    <row r="3" spans="1:7" x14ac:dyDescent="0.25">
      <c r="A3" s="22" t="str">
        <f>IF(BASE!B8&lt;&gt;"",_xlfn.IFNA(VLOOKUP(BASE!B8,[1]control_de_carga!$A:$D,4,0),VLOOKUP(BASE!D8,[1]control_de_carga!$A:$D,4,0)),"")</f>
        <v/>
      </c>
      <c r="B3" s="22" t="str">
        <f>IF(BASE!B8&lt;&gt;"",_xlfn.IFNA(VLOOKUP(BASE!B8,[1]control_de_carga!$A:$B,1,0),VLOOKUP(BASE!D8,[1]control_de_carga!$A:$B,1,0)),"")</f>
        <v/>
      </c>
      <c r="C3" s="22" t="str">
        <f>IF(BASE!B8&lt;&gt;"",IF(BASE!$N$1="PEDIDO_EN_TRANSITO",IF(OR($A3="CONECEL",$A3="CONECEL_DOCUENTOS"),"ENTREGA EN TRANSITO",BASE!$N$1),BASE!$N$1),"")</f>
        <v/>
      </c>
      <c r="D3" s="23" t="str">
        <f>IF(BASE!B8&lt;&gt;"",BASE!$N$2,"")</f>
        <v/>
      </c>
      <c r="E3" s="22"/>
      <c r="F3" s="22"/>
      <c r="G3" s="22"/>
    </row>
    <row r="4" spans="1:7" x14ac:dyDescent="0.25">
      <c r="A4" s="22" t="str">
        <f>IF(BASE!B9&lt;&gt;"",_xlfn.IFNA(VLOOKUP(BASE!B9,[1]control_de_carga!$A:$D,4,0),VLOOKUP(BASE!D9,[1]control_de_carga!$A:$D,4,0)),"")</f>
        <v/>
      </c>
      <c r="B4" s="22" t="str">
        <f>IF(BASE!B9&lt;&gt;"",_xlfn.IFNA(VLOOKUP(BASE!B9,[1]control_de_carga!$A:$B,1,0),VLOOKUP(BASE!D9,[1]control_de_carga!$A:$B,1,0)),"")</f>
        <v/>
      </c>
      <c r="C4" s="22" t="str">
        <f>IF(BASE!B9&lt;&gt;"",IF(BASE!$N$1="PEDIDO_EN_TRANSITO",IF(OR($A4="CONECEL",$A4="CONECEL_DOCUENTOS"),"ENTREGA EN TRANSITO",BASE!$N$1),BASE!$N$1),"")</f>
        <v/>
      </c>
      <c r="D4" s="23" t="str">
        <f>IF(BASE!B9&lt;&gt;"",BASE!$N$2,"")</f>
        <v/>
      </c>
      <c r="E4" s="22"/>
      <c r="F4" s="22"/>
      <c r="G4" s="22"/>
    </row>
    <row r="5" spans="1:7" x14ac:dyDescent="0.25">
      <c r="A5" s="22" t="str">
        <f>IF(BASE!B10&lt;&gt;"",_xlfn.IFNA(VLOOKUP(BASE!B10,[1]control_de_carga!$A:$D,4,0),VLOOKUP(BASE!D10,[1]control_de_carga!$A:$D,4,0)),"")</f>
        <v/>
      </c>
      <c r="B5" s="22" t="str">
        <f>IF(BASE!B10&lt;&gt;"",_xlfn.IFNA(VLOOKUP(BASE!B10,[1]control_de_carga!$A:$B,1,0),VLOOKUP(BASE!D10,[1]control_de_carga!$A:$B,1,0)),"")</f>
        <v/>
      </c>
      <c r="C5" s="22" t="str">
        <f>IF(BASE!B10&lt;&gt;"",IF(BASE!$N$1="PEDIDO_EN_TRANSITO",IF(OR($A5="CONECEL",$A5="CONECEL_DOCUENTOS"),"ENTREGA EN TRANSITO",BASE!$N$1),BASE!$N$1),"")</f>
        <v/>
      </c>
      <c r="D5" s="23" t="str">
        <f>IF(BASE!B10&lt;&gt;"",BASE!$N$2,"")</f>
        <v/>
      </c>
      <c r="E5" s="22"/>
      <c r="F5" s="22"/>
      <c r="G5" s="22"/>
    </row>
    <row r="6" spans="1:7" x14ac:dyDescent="0.25">
      <c r="A6" s="22" t="str">
        <f>IF(BASE!B11&lt;&gt;"",_xlfn.IFNA(VLOOKUP(BASE!B11,[1]control_de_carga!$A:$D,4,0),VLOOKUP(BASE!D11,[1]control_de_carga!$A:$D,4,0)),"")</f>
        <v/>
      </c>
      <c r="B6" s="22" t="str">
        <f>IF(BASE!B11&lt;&gt;"",_xlfn.IFNA(VLOOKUP(BASE!B11,[1]control_de_carga!$A:$B,1,0),VLOOKUP(BASE!D11,[1]control_de_carga!$A:$B,1,0)),"")</f>
        <v/>
      </c>
      <c r="C6" s="22" t="str">
        <f>IF(BASE!B11&lt;&gt;"",IF(BASE!$N$1="PEDIDO_EN_TRANSITO",IF(OR($A6="CONECEL",$A6="CONECEL_DOCUENTOS"),"ENTREGA EN TRANSITO",BASE!$N$1),BASE!$N$1),"")</f>
        <v/>
      </c>
      <c r="D6" s="23" t="str">
        <f>IF(BASE!B11&lt;&gt;"",BASE!$N$2,"")</f>
        <v/>
      </c>
      <c r="E6" s="22"/>
      <c r="F6" s="22"/>
      <c r="G6" s="22"/>
    </row>
    <row r="7" spans="1:7" x14ac:dyDescent="0.25">
      <c r="A7" s="22" t="str">
        <f>IF(BASE!B12&lt;&gt;"",_xlfn.IFNA(VLOOKUP(BASE!B12,[1]control_de_carga!$A:$D,4,0),VLOOKUP(BASE!D12,[1]control_de_carga!$A:$D,4,0)),"")</f>
        <v/>
      </c>
      <c r="B7" s="22" t="str">
        <f>IF(BASE!B12&lt;&gt;"",_xlfn.IFNA(VLOOKUP(BASE!B12,[1]control_de_carga!$A:$B,1,0),VLOOKUP(BASE!D12,[1]control_de_carga!$A:$B,1,0)),"")</f>
        <v/>
      </c>
      <c r="C7" s="22" t="str">
        <f>IF(BASE!B12&lt;&gt;"",IF(BASE!$N$1="PEDIDO_EN_TRANSITO",IF(OR($A7="CONECEL",$A7="CONECEL_DOCUENTOS"),"ENTREGA EN TRANSITO",BASE!$N$1),BASE!$N$1),"")</f>
        <v/>
      </c>
      <c r="D7" s="23" t="str">
        <f>IF(BASE!B12&lt;&gt;"",BASE!$N$2,"")</f>
        <v/>
      </c>
      <c r="E7" s="22"/>
      <c r="F7" s="22"/>
      <c r="G7" s="22"/>
    </row>
    <row r="8" spans="1:7" x14ac:dyDescent="0.25">
      <c r="A8" s="22" t="str">
        <f>IF(BASE!B13&lt;&gt;"",_xlfn.IFNA(VLOOKUP(BASE!B13,[1]control_de_carga!$A:$D,4,0),VLOOKUP(BASE!D13,[1]control_de_carga!$A:$D,4,0)),"")</f>
        <v/>
      </c>
      <c r="B8" s="22" t="str">
        <f>IF(BASE!B13&lt;&gt;"",_xlfn.IFNA(VLOOKUP(BASE!B13,[1]control_de_carga!$A:$B,1,0),VLOOKUP(BASE!D13,[1]control_de_carga!$A:$B,1,0)),"")</f>
        <v/>
      </c>
      <c r="C8" s="22" t="str">
        <f>IF(BASE!B13&lt;&gt;"",IF(BASE!$N$1="PEDIDO_EN_TRANSITO",IF(OR($A8="CONECEL",$A8="CONECEL_DOCUENTOS"),"ENTREGA EN TRANSITO",BASE!$N$1),BASE!$N$1),"")</f>
        <v/>
      </c>
      <c r="D8" s="23" t="str">
        <f>IF(BASE!B13&lt;&gt;"",BASE!$N$2,"")</f>
        <v/>
      </c>
      <c r="E8" s="22"/>
      <c r="F8" s="22"/>
      <c r="G8" s="22"/>
    </row>
    <row r="9" spans="1:7" x14ac:dyDescent="0.25">
      <c r="A9" s="22" t="str">
        <f>IF(BASE!B14&lt;&gt;"",_xlfn.IFNA(VLOOKUP(BASE!B14,[1]control_de_carga!$A:$D,4,0),VLOOKUP(BASE!D14,[1]control_de_carga!$A:$D,4,0)),"")</f>
        <v/>
      </c>
      <c r="B9" s="22" t="str">
        <f>IF(BASE!B14&lt;&gt;"",_xlfn.IFNA(VLOOKUP(BASE!B14,[1]control_de_carga!$A:$B,1,0),VLOOKUP(BASE!D14,[1]control_de_carga!$A:$B,1,0)),"")</f>
        <v/>
      </c>
      <c r="C9" s="22" t="str">
        <f>IF(BASE!B14&lt;&gt;"",IF(BASE!$N$1="PEDIDO_EN_TRANSITO",IF(OR($A9="CONECEL",$A9="CONECEL_DOCUENTOS"),"ENTREGA EN TRANSITO",BASE!$N$1),BASE!$N$1),"")</f>
        <v/>
      </c>
      <c r="D9" s="23" t="str">
        <f>IF(BASE!B14&lt;&gt;"",BASE!$N$2,"")</f>
        <v/>
      </c>
      <c r="E9" s="22"/>
      <c r="F9" s="22"/>
      <c r="G9" s="22"/>
    </row>
    <row r="10" spans="1:7" x14ac:dyDescent="0.25">
      <c r="A10" s="22" t="str">
        <f>IF(BASE!B15&lt;&gt;"",_xlfn.IFNA(VLOOKUP(BASE!B15,[1]control_de_carga!$A:$D,4,0),VLOOKUP(BASE!D15,[1]control_de_carga!$A:$D,4,0)),"")</f>
        <v/>
      </c>
      <c r="B10" s="22" t="str">
        <f>IF(BASE!B15&lt;&gt;"",_xlfn.IFNA(VLOOKUP(BASE!B15,[1]control_de_carga!$A:$B,1,0),VLOOKUP(BASE!D15,[1]control_de_carga!$A:$B,1,0)),"")</f>
        <v/>
      </c>
      <c r="C10" s="22" t="str">
        <f>IF(BASE!B15&lt;&gt;"",IF(BASE!$N$1="PEDIDO_EN_TRANSITO",IF(OR($A10="CONECEL",$A10="CONECEL_DOCUENTOS"),"ENTREGA EN TRANSITO",BASE!$N$1),BASE!$N$1),"")</f>
        <v/>
      </c>
      <c r="D10" s="23" t="str">
        <f>IF(BASE!B15&lt;&gt;"",BASE!$N$2,"")</f>
        <v/>
      </c>
      <c r="E10" s="22"/>
      <c r="F10" s="22"/>
      <c r="G10" s="22"/>
    </row>
    <row r="11" spans="1:7" x14ac:dyDescent="0.25">
      <c r="A11" s="22" t="str">
        <f>IF(BASE!B16&lt;&gt;"",_xlfn.IFNA(VLOOKUP(BASE!B16,[1]control_de_carga!$A:$D,4,0),VLOOKUP(BASE!D16,[1]control_de_carga!$A:$D,4,0)),"")</f>
        <v/>
      </c>
      <c r="B11" s="22" t="str">
        <f>IF(BASE!B16&lt;&gt;"",_xlfn.IFNA(VLOOKUP(BASE!B16,[1]control_de_carga!$A:$B,1,0),VLOOKUP(BASE!D16,[1]control_de_carga!$A:$B,1,0)),"")</f>
        <v/>
      </c>
      <c r="C11" s="22" t="str">
        <f>IF(BASE!B16&lt;&gt;"",IF(BASE!$N$1="PEDIDO_EN_TRANSITO",IF(OR($A11="CONECEL",$A11="CONECEL_DOCUENTOS"),"ENTREGA EN TRANSITO",BASE!$N$1),BASE!$N$1),"")</f>
        <v/>
      </c>
      <c r="D11" s="23" t="str">
        <f>IF(BASE!B16&lt;&gt;"",BASE!$N$2,"")</f>
        <v/>
      </c>
      <c r="E11" s="22"/>
      <c r="F11" s="22"/>
      <c r="G11" s="22"/>
    </row>
    <row r="12" spans="1:7" x14ac:dyDescent="0.25">
      <c r="A12" s="22" t="str">
        <f>IF(BASE!B17&lt;&gt;"",_xlfn.IFNA(VLOOKUP(BASE!B17,[1]control_de_carga!$A:$D,4,0),VLOOKUP(BASE!D17,[1]control_de_carga!$A:$D,4,0)),"")</f>
        <v/>
      </c>
      <c r="B12" s="22" t="str">
        <f>IF(BASE!B17&lt;&gt;"",_xlfn.IFNA(VLOOKUP(BASE!B17,[1]control_de_carga!$A:$B,1,0),VLOOKUP(BASE!D17,[1]control_de_carga!$A:$B,1,0)),"")</f>
        <v/>
      </c>
      <c r="C12" s="22" t="str">
        <f>IF(BASE!B17&lt;&gt;"",IF(BASE!$N$1="PEDIDO_EN_TRANSITO",IF(OR($A12="CONECEL",$A12="CONECEL_DOCUENTOS"),"ENTREGA EN TRANSITO",BASE!$N$1),BASE!$N$1),"")</f>
        <v/>
      </c>
      <c r="D12" s="23" t="str">
        <f>IF(BASE!B17&lt;&gt;"",BASE!$N$2,"")</f>
        <v/>
      </c>
      <c r="E12" s="22"/>
      <c r="F12" s="22"/>
      <c r="G12" s="22"/>
    </row>
    <row r="13" spans="1:7" x14ac:dyDescent="0.25">
      <c r="A13" s="22" t="str">
        <f>IF(BASE!B18&lt;&gt;"",_xlfn.IFNA(VLOOKUP(BASE!B18,[1]control_de_carga!$A:$D,4,0),VLOOKUP(BASE!D18,[1]control_de_carga!$A:$D,4,0)),"")</f>
        <v/>
      </c>
      <c r="B13" s="22" t="str">
        <f>IF(BASE!B18&lt;&gt;"",_xlfn.IFNA(VLOOKUP(BASE!B18,[1]control_de_carga!$A:$B,1,0),VLOOKUP(BASE!D18,[1]control_de_carga!$A:$B,1,0)),"")</f>
        <v/>
      </c>
      <c r="C13" s="22" t="str">
        <f>IF(BASE!B18&lt;&gt;"",IF(BASE!$N$1="PEDIDO_EN_TRANSITO",IF(OR($A13="CONECEL",$A13="CONECEL_DOCUENTOS"),"ENTREGA EN TRANSITO",BASE!$N$1),BASE!$N$1),"")</f>
        <v/>
      </c>
      <c r="D13" s="23" t="str">
        <f>IF(BASE!B18&lt;&gt;"",BASE!$N$2,"")</f>
        <v/>
      </c>
      <c r="E13" s="22"/>
      <c r="F13" s="22"/>
      <c r="G13" s="22"/>
    </row>
    <row r="14" spans="1:7" x14ac:dyDescent="0.25">
      <c r="A14" s="22" t="str">
        <f>IF(BASE!B19&lt;&gt;"",_xlfn.IFNA(VLOOKUP(BASE!B19,[1]control_de_carga!$A:$D,4,0),VLOOKUP(BASE!D19,[1]control_de_carga!$A:$D,4,0)),"")</f>
        <v/>
      </c>
      <c r="B14" s="22" t="str">
        <f>IF(BASE!B19&lt;&gt;"",_xlfn.IFNA(VLOOKUP(BASE!B19,[1]control_de_carga!$A:$B,1,0),VLOOKUP(BASE!D19,[1]control_de_carga!$A:$B,1,0)),"")</f>
        <v/>
      </c>
      <c r="C14" s="22" t="str">
        <f>IF(BASE!B19&lt;&gt;"",IF(BASE!$N$1="PEDIDO_EN_TRANSITO",IF(OR($A14="CONECEL",$A14="CONECEL_DOCUENTOS"),"ENTREGA EN TRANSITO",BASE!$N$1),BASE!$N$1),"")</f>
        <v/>
      </c>
      <c r="D14" s="23" t="str">
        <f>IF(BASE!B19&lt;&gt;"",BASE!$N$2,"")</f>
        <v/>
      </c>
      <c r="E14" s="22"/>
      <c r="F14" s="22"/>
      <c r="G14" s="22"/>
    </row>
    <row r="15" spans="1:7" x14ac:dyDescent="0.25">
      <c r="A15" s="22" t="str">
        <f>IF(BASE!B20&lt;&gt;"",_xlfn.IFNA(VLOOKUP(BASE!B20,[1]control_de_carga!$A:$D,4,0),VLOOKUP(BASE!D20,[1]control_de_carga!$A:$D,4,0)),"")</f>
        <v/>
      </c>
      <c r="B15" s="22" t="str">
        <f>IF(BASE!B20&lt;&gt;"",_xlfn.IFNA(VLOOKUP(BASE!B20,[1]control_de_carga!$A:$B,1,0),VLOOKUP(BASE!D20,[1]control_de_carga!$A:$B,1,0)),"")</f>
        <v/>
      </c>
      <c r="C15" s="22" t="str">
        <f>IF(BASE!B20&lt;&gt;"",IF(BASE!$N$1="PEDIDO_EN_TRANSITO",IF(OR($A15="CONECEL",$A15="CONECEL_DOCUENTOS"),"ENTREGA EN TRANSITO",BASE!$N$1),BASE!$N$1),"")</f>
        <v/>
      </c>
      <c r="D15" s="23" t="str">
        <f>IF(BASE!B20&lt;&gt;"",BASE!$N$2,"")</f>
        <v/>
      </c>
      <c r="E15" s="22"/>
      <c r="F15" s="22"/>
      <c r="G15" s="22"/>
    </row>
    <row r="16" spans="1:7" x14ac:dyDescent="0.25">
      <c r="A16" s="22" t="str">
        <f>IF(BASE!B21&lt;&gt;"",_xlfn.IFNA(VLOOKUP(BASE!B21,[1]control_de_carga!$A:$D,4,0),VLOOKUP(BASE!D21,[1]control_de_carga!$A:$D,4,0)),"")</f>
        <v/>
      </c>
      <c r="B16" s="22" t="str">
        <f>IF(BASE!B21&lt;&gt;"",_xlfn.IFNA(VLOOKUP(BASE!B21,[1]control_de_carga!$A:$B,1,0),VLOOKUP(BASE!D21,[1]control_de_carga!$A:$B,1,0)),"")</f>
        <v/>
      </c>
      <c r="C16" s="22" t="str">
        <f>IF(BASE!B21&lt;&gt;"",IF(BASE!$N$1="PEDIDO_EN_TRANSITO",IF(OR($A16="CONECEL",$A16="CONECEL_DOCUENTOS"),"ENTREGA EN TRANSITO",BASE!$N$1),BASE!$N$1),"")</f>
        <v/>
      </c>
      <c r="D16" s="23" t="str">
        <f>IF(BASE!B21&lt;&gt;"",BASE!$N$2,"")</f>
        <v/>
      </c>
      <c r="E16" s="22"/>
      <c r="F16" s="22"/>
      <c r="G16" s="22"/>
    </row>
    <row r="17" spans="1:7" x14ac:dyDescent="0.25">
      <c r="A17" s="22" t="str">
        <f>IF(BASE!B22&lt;&gt;"",_xlfn.IFNA(VLOOKUP(BASE!B22,[1]control_de_carga!$A:$D,4,0),VLOOKUP(BASE!D22,[1]control_de_carga!$A:$D,4,0)),"")</f>
        <v/>
      </c>
      <c r="B17" s="22" t="str">
        <f>IF(BASE!B22&lt;&gt;"",_xlfn.IFNA(VLOOKUP(BASE!B22,[1]control_de_carga!$A:$B,1,0),VLOOKUP(BASE!D22,[1]control_de_carga!$A:$B,1,0)),"")</f>
        <v/>
      </c>
      <c r="C17" s="22" t="str">
        <f>IF(BASE!B22&lt;&gt;"",IF(BASE!$N$1="PEDIDO_EN_TRANSITO",IF(OR($A17="CONECEL",$A17="CONECEL_DOCUENTOS"),"ENTREGA EN TRANSITO",BASE!$N$1),BASE!$N$1),"")</f>
        <v/>
      </c>
      <c r="D17" s="23" t="str">
        <f>IF(BASE!B22&lt;&gt;"",BASE!$N$2,"")</f>
        <v/>
      </c>
      <c r="E17" s="22"/>
      <c r="F17" s="22"/>
      <c r="G17" s="22"/>
    </row>
    <row r="18" spans="1:7" x14ac:dyDescent="0.25">
      <c r="A18" s="22" t="str">
        <f>IF(BASE!B23&lt;&gt;"",_xlfn.IFNA(VLOOKUP(BASE!B23,[1]control_de_carga!$A:$D,4,0),VLOOKUP(BASE!D23,[1]control_de_carga!$A:$D,4,0)),"")</f>
        <v/>
      </c>
      <c r="B18" s="22" t="str">
        <f>IF(BASE!B23&lt;&gt;"",_xlfn.IFNA(VLOOKUP(BASE!B23,[1]control_de_carga!$A:$B,1,0),VLOOKUP(BASE!D23,[1]control_de_carga!$A:$B,1,0)),"")</f>
        <v/>
      </c>
      <c r="C18" s="22" t="str">
        <f>IF(BASE!B23&lt;&gt;"",IF(BASE!$N$1="PEDIDO_EN_TRANSITO",IF(OR($A18="CONECEL",$A18="CONECEL_DOCUENTOS"),"ENTREGA EN TRANSITO",BASE!$N$1),BASE!$N$1),"")</f>
        <v/>
      </c>
      <c r="D18" s="23" t="str">
        <f>IF(BASE!B23&lt;&gt;"",BASE!$N$2,"")</f>
        <v/>
      </c>
      <c r="E18" s="22"/>
      <c r="F18" s="22"/>
      <c r="G18" s="22"/>
    </row>
    <row r="19" spans="1:7" x14ac:dyDescent="0.25">
      <c r="A19" s="22" t="str">
        <f>IF(BASE!B24&lt;&gt;"",_xlfn.IFNA(VLOOKUP(BASE!B24,[1]control_de_carga!$A:$D,4,0),VLOOKUP(BASE!D24,[1]control_de_carga!$A:$D,4,0)),"")</f>
        <v/>
      </c>
      <c r="B19" s="22" t="str">
        <f>IF(BASE!B24&lt;&gt;"",_xlfn.IFNA(VLOOKUP(BASE!B24,[1]control_de_carga!$A:$B,1,0),VLOOKUP(BASE!D24,[1]control_de_carga!$A:$B,1,0)),"")</f>
        <v/>
      </c>
      <c r="C19" s="22" t="str">
        <f>IF(BASE!B24&lt;&gt;"",IF(BASE!$N$1="PEDIDO_EN_TRANSITO",IF(OR($A19="CONECEL",$A19="CONECEL_DOCUENTOS"),"ENTREGA EN TRANSITO",BASE!$N$1),BASE!$N$1),"")</f>
        <v/>
      </c>
      <c r="D19" s="23" t="str">
        <f>IF(BASE!B24&lt;&gt;"",BASE!$N$2,"")</f>
        <v/>
      </c>
      <c r="E19" s="22"/>
      <c r="F19" s="22"/>
      <c r="G19" s="22"/>
    </row>
    <row r="20" spans="1:7" x14ac:dyDescent="0.25">
      <c r="A20" s="22" t="str">
        <f>IF(BASE!B25&lt;&gt;"",_xlfn.IFNA(VLOOKUP(BASE!B25,[1]control_de_carga!$A:$D,4,0),VLOOKUP(BASE!D25,[1]control_de_carga!$A:$D,4,0)),"")</f>
        <v/>
      </c>
      <c r="B20" s="22" t="str">
        <f>IF(BASE!B25&lt;&gt;"",_xlfn.IFNA(VLOOKUP(BASE!B25,[1]control_de_carga!$A:$B,1,0),VLOOKUP(BASE!D25,[1]control_de_carga!$A:$B,1,0)),"")</f>
        <v/>
      </c>
      <c r="C20" s="22" t="str">
        <f>IF(BASE!B25&lt;&gt;"",IF(BASE!$N$1="PEDIDO_EN_TRANSITO",IF(OR($A20="CONECEL",$A20="CONECEL_DOCUENTOS"),"ENTREGA EN TRANSITO",BASE!$N$1),BASE!$N$1),"")</f>
        <v/>
      </c>
      <c r="D20" s="23" t="str">
        <f>IF(BASE!B25&lt;&gt;"",BASE!$N$2,"")</f>
        <v/>
      </c>
      <c r="E20" s="22"/>
      <c r="F20" s="22"/>
      <c r="G20" s="22"/>
    </row>
    <row r="21" spans="1:7" x14ac:dyDescent="0.25">
      <c r="A21" s="22" t="str">
        <f>IF(BASE!B26&lt;&gt;"",_xlfn.IFNA(VLOOKUP(BASE!B26,[1]control_de_carga!$A:$D,4,0),VLOOKUP(BASE!D26,[1]control_de_carga!$A:$D,4,0)),"")</f>
        <v/>
      </c>
      <c r="B21" s="22" t="str">
        <f>IF(BASE!B26&lt;&gt;"",_xlfn.IFNA(VLOOKUP(BASE!B26,[1]control_de_carga!$A:$B,1,0),VLOOKUP(BASE!D26,[1]control_de_carga!$A:$B,1,0)),"")</f>
        <v/>
      </c>
      <c r="C21" s="22" t="str">
        <f>IF(BASE!B26&lt;&gt;"",IF(BASE!$N$1="PEDIDO_EN_TRANSITO",IF(OR($A21="CONECEL",$A21="CONECEL_DOCUENTOS"),"ENTREGA EN TRANSITO",BASE!$N$1),BASE!$N$1),"")</f>
        <v/>
      </c>
      <c r="D21" s="23" t="str">
        <f>IF(BASE!B26&lt;&gt;"",BASE!$N$2,"")</f>
        <v/>
      </c>
      <c r="E21" s="22"/>
      <c r="F21" s="22"/>
      <c r="G21" s="22"/>
    </row>
    <row r="22" spans="1:7" x14ac:dyDescent="0.25">
      <c r="A22" s="22" t="str">
        <f>IF(BASE!B27&lt;&gt;"",_xlfn.IFNA(VLOOKUP(BASE!B27,[1]control_de_carga!$A:$D,4,0),VLOOKUP(BASE!D27,[1]control_de_carga!$A:$D,4,0)),"")</f>
        <v/>
      </c>
      <c r="B22" s="22" t="str">
        <f>IF(BASE!B27&lt;&gt;"",_xlfn.IFNA(VLOOKUP(BASE!B27,[1]control_de_carga!$A:$B,1,0),VLOOKUP(BASE!D27,[1]control_de_carga!$A:$B,1,0)),"")</f>
        <v/>
      </c>
      <c r="C22" s="22" t="str">
        <f>IF(BASE!B27&lt;&gt;"",IF(BASE!$N$1="PEDIDO_EN_TRANSITO",IF(OR($A22="CONECEL",$A22="CONECEL_DOCUENTOS"),"ENTREGA EN TRANSITO",BASE!$N$1),BASE!$N$1),"")</f>
        <v/>
      </c>
      <c r="D22" s="23" t="str">
        <f>IF(BASE!B27&lt;&gt;"",BASE!$N$2,"")</f>
        <v/>
      </c>
      <c r="E22" s="22"/>
      <c r="F22" s="22"/>
      <c r="G22" s="22"/>
    </row>
    <row r="23" spans="1:7" x14ac:dyDescent="0.25">
      <c r="A23" s="22" t="str">
        <f>IF(BASE!B28&lt;&gt;"",_xlfn.IFNA(VLOOKUP(BASE!B28,[1]control_de_carga!$A:$D,4,0),VLOOKUP(BASE!D28,[1]control_de_carga!$A:$D,4,0)),"")</f>
        <v/>
      </c>
      <c r="B23" s="22" t="str">
        <f>IF(BASE!B28&lt;&gt;"",_xlfn.IFNA(VLOOKUP(BASE!B28,[1]control_de_carga!$A:$B,1,0),VLOOKUP(BASE!D28,[1]control_de_carga!$A:$B,1,0)),"")</f>
        <v/>
      </c>
      <c r="C23" s="22" t="str">
        <f>IF(BASE!B28&lt;&gt;"",IF(BASE!$N$1="PEDIDO_EN_TRANSITO",IF(OR($A23="CONECEL",$A23="CONECEL_DOCUENTOS"),"ENTREGA EN TRANSITO",BASE!$N$1),BASE!$N$1),"")</f>
        <v/>
      </c>
      <c r="D23" s="23" t="str">
        <f>IF(BASE!B28&lt;&gt;"",BASE!$N$2,"")</f>
        <v/>
      </c>
      <c r="E23" s="22"/>
      <c r="F23" s="22"/>
      <c r="G23" s="22"/>
    </row>
    <row r="24" spans="1:7" x14ac:dyDescent="0.25">
      <c r="A24" s="22" t="str">
        <f>IF(BASE!B29&lt;&gt;"",_xlfn.IFNA(VLOOKUP(BASE!B29,[1]control_de_carga!$A:$D,4,0),VLOOKUP(BASE!D29,[1]control_de_carga!$A:$D,4,0)),"")</f>
        <v/>
      </c>
      <c r="B24" s="22" t="str">
        <f>IF(BASE!B29&lt;&gt;"",_xlfn.IFNA(VLOOKUP(BASE!B29,[1]control_de_carga!$A:$B,1,0),VLOOKUP(BASE!D29,[1]control_de_carga!$A:$B,1,0)),"")</f>
        <v/>
      </c>
      <c r="C24" s="22" t="str">
        <f>IF(BASE!B29&lt;&gt;"",IF(BASE!$N$1="PEDIDO_EN_TRANSITO",IF(OR($A24="CONECEL",$A24="CONECEL_DOCUENTOS"),"ENTREGA EN TRANSITO",BASE!$N$1),BASE!$N$1),"")</f>
        <v/>
      </c>
      <c r="D24" s="23" t="str">
        <f>IF(BASE!B29&lt;&gt;"",BASE!$N$2,"")</f>
        <v/>
      </c>
      <c r="E24" s="22"/>
      <c r="F24" s="22"/>
      <c r="G24" s="22"/>
    </row>
    <row r="25" spans="1:7" x14ac:dyDescent="0.25">
      <c r="A25" s="22" t="str">
        <f>IF(BASE!B30&lt;&gt;"",_xlfn.IFNA(VLOOKUP(BASE!B30,[1]control_de_carga!$A:$D,4,0),VLOOKUP(BASE!D30,[1]control_de_carga!$A:$D,4,0)),"")</f>
        <v/>
      </c>
      <c r="B25" s="22" t="str">
        <f>IF(BASE!B30&lt;&gt;"",_xlfn.IFNA(VLOOKUP(BASE!B30,[1]control_de_carga!$A:$B,1,0),VLOOKUP(BASE!D30,[1]control_de_carga!$A:$B,1,0)),"")</f>
        <v/>
      </c>
      <c r="C25" s="22" t="str">
        <f>IF(BASE!B30&lt;&gt;"",IF(BASE!$N$1="PEDIDO_EN_TRANSITO",IF(OR($A25="CONECEL",$A25="CONECEL_DOCUENTOS"),"ENTREGA EN TRANSITO",BASE!$N$1),BASE!$N$1),"")</f>
        <v/>
      </c>
      <c r="D25" s="23" t="str">
        <f>IF(BASE!B30&lt;&gt;"",BASE!$N$2,"")</f>
        <v/>
      </c>
      <c r="E25" s="22"/>
      <c r="F25" s="22"/>
      <c r="G25" s="22"/>
    </row>
    <row r="26" spans="1:7" x14ac:dyDescent="0.25">
      <c r="A26" s="22" t="str">
        <f>IF(BASE!B31&lt;&gt;"",_xlfn.IFNA(VLOOKUP(BASE!B31,[1]control_de_carga!$A:$D,4,0),VLOOKUP(BASE!D31,[1]control_de_carga!$A:$D,4,0)),"")</f>
        <v/>
      </c>
      <c r="B26" s="22" t="str">
        <f>IF(BASE!B31&lt;&gt;"",_xlfn.IFNA(VLOOKUP(BASE!B31,[1]control_de_carga!$A:$B,1,0),VLOOKUP(BASE!D31,[1]control_de_carga!$A:$B,1,0)),"")</f>
        <v/>
      </c>
      <c r="C26" s="22" t="str">
        <f>IF(BASE!B31&lt;&gt;"",IF(BASE!$N$1="PEDIDO_EN_TRANSITO",IF(OR($A26="CONECEL",$A26="CONECEL_DOCUENTOS"),"ENTREGA EN TRANSITO",BASE!$N$1),BASE!$N$1),"")</f>
        <v/>
      </c>
      <c r="D26" s="23" t="str">
        <f>IF(BASE!B31&lt;&gt;"",BASE!$N$2,"")</f>
        <v/>
      </c>
      <c r="E26" s="22"/>
      <c r="F26" s="22"/>
      <c r="G26" s="22"/>
    </row>
    <row r="27" spans="1:7" x14ac:dyDescent="0.25">
      <c r="A27" s="22" t="str">
        <f>IF(BASE!B32&lt;&gt;"",_xlfn.IFNA(VLOOKUP(BASE!B32,[1]control_de_carga!$A:$D,4,0),VLOOKUP(BASE!D32,[1]control_de_carga!$A:$D,4,0)),"")</f>
        <v/>
      </c>
      <c r="B27" s="22" t="str">
        <f>IF(BASE!B32&lt;&gt;"",_xlfn.IFNA(VLOOKUP(BASE!B32,[1]control_de_carga!$A:$B,1,0),VLOOKUP(BASE!D32,[1]control_de_carga!$A:$B,1,0)),"")</f>
        <v/>
      </c>
      <c r="C27" s="22" t="str">
        <f>IF(BASE!B32&lt;&gt;"",IF(BASE!$N$1="PEDIDO_EN_TRANSITO",IF(OR($A27="CONECEL",$A27="CONECEL_DOCUENTOS"),"ENTREGA EN TRANSITO",BASE!$N$1),BASE!$N$1),"")</f>
        <v/>
      </c>
      <c r="D27" s="23" t="str">
        <f>IF(BASE!B32&lt;&gt;"",BASE!$N$2,"")</f>
        <v/>
      </c>
      <c r="E27" s="22"/>
      <c r="F27" s="22"/>
      <c r="G27" s="22"/>
    </row>
    <row r="28" spans="1:7" x14ac:dyDescent="0.25">
      <c r="A28" s="22" t="str">
        <f>IF(BASE!B33&lt;&gt;"",_xlfn.IFNA(VLOOKUP(BASE!B33,[1]control_de_carga!$A:$D,4,0),VLOOKUP(BASE!D33,[1]control_de_carga!$A:$D,4,0)),"")</f>
        <v/>
      </c>
      <c r="B28" s="22" t="str">
        <f>IF(BASE!B33&lt;&gt;"",_xlfn.IFNA(VLOOKUP(BASE!B33,[1]control_de_carga!$A:$B,1,0),VLOOKUP(BASE!D33,[1]control_de_carga!$A:$B,1,0)),"")</f>
        <v/>
      </c>
      <c r="C28" s="22" t="str">
        <f>IF(BASE!B33&lt;&gt;"",IF(BASE!$N$1="PEDIDO_EN_TRANSITO",IF(OR($A28="CONECEL",$A28="CONECEL_DOCUENTOS"),"ENTREGA EN TRANSITO",BASE!$N$1),BASE!$N$1),"")</f>
        <v/>
      </c>
      <c r="D28" s="23" t="str">
        <f>IF(BASE!B33&lt;&gt;"",BASE!$N$2,"")</f>
        <v/>
      </c>
      <c r="E28" s="22"/>
      <c r="F28" s="22"/>
      <c r="G28" s="22"/>
    </row>
    <row r="29" spans="1:7" x14ac:dyDescent="0.25">
      <c r="A29" s="22" t="str">
        <f>IF(BASE!B34&lt;&gt;"",_xlfn.IFNA(VLOOKUP(BASE!B34,[1]control_de_carga!$A:$D,4,0),VLOOKUP(BASE!D34,[1]control_de_carga!$A:$D,4,0)),"")</f>
        <v/>
      </c>
      <c r="B29" s="22" t="str">
        <f>IF(BASE!B34&lt;&gt;"",_xlfn.IFNA(VLOOKUP(BASE!B34,[1]control_de_carga!$A:$B,1,0),VLOOKUP(BASE!D34,[1]control_de_carga!$A:$B,1,0)),"")</f>
        <v/>
      </c>
      <c r="C29" s="22" t="str">
        <f>IF(BASE!B34&lt;&gt;"",IF(BASE!$N$1="PEDIDO_EN_TRANSITO",IF(OR($A29="CONECEL",$A29="CONECEL_DOCUENTOS"),"ENTREGA EN TRANSITO",BASE!$N$1),BASE!$N$1),"")</f>
        <v/>
      </c>
      <c r="D29" s="23" t="str">
        <f>IF(BASE!B34&lt;&gt;"",BASE!$N$2,"")</f>
        <v/>
      </c>
      <c r="E29" s="22"/>
      <c r="F29" s="22"/>
      <c r="G29" s="22"/>
    </row>
    <row r="30" spans="1:7" x14ac:dyDescent="0.25">
      <c r="A30" s="22" t="str">
        <f>IF(BASE!B35&lt;&gt;"",_xlfn.IFNA(VLOOKUP(BASE!B35,[1]control_de_carga!$A:$D,4,0),VLOOKUP(BASE!D35,[1]control_de_carga!$A:$D,4,0)),"")</f>
        <v/>
      </c>
      <c r="B30" s="22" t="str">
        <f>IF(BASE!B35&lt;&gt;"",_xlfn.IFNA(VLOOKUP(BASE!B35,[1]control_de_carga!$A:$B,1,0),VLOOKUP(BASE!D35,[1]control_de_carga!$A:$B,1,0)),"")</f>
        <v/>
      </c>
      <c r="C30" s="22" t="str">
        <f>IF(BASE!B35&lt;&gt;"",IF(BASE!$N$1="PEDIDO_EN_TRANSITO",IF(OR($A30="CONECEL",$A30="CONECEL_DOCUENTOS"),"ENTREGA EN TRANSITO",BASE!$N$1),BASE!$N$1),"")</f>
        <v/>
      </c>
      <c r="D30" s="23" t="str">
        <f>IF(BASE!B35&lt;&gt;"",BASE!$N$2,"")</f>
        <v/>
      </c>
      <c r="E30" s="22"/>
      <c r="F30" s="22"/>
      <c r="G30" s="22"/>
    </row>
    <row r="31" spans="1:7" x14ac:dyDescent="0.25">
      <c r="A31" s="22" t="str">
        <f>IF(BASE!B36&lt;&gt;"",_xlfn.IFNA(VLOOKUP(BASE!B36,[1]control_de_carga!$A:$D,4,0),VLOOKUP(BASE!D36,[1]control_de_carga!$A:$D,4,0)),"")</f>
        <v/>
      </c>
      <c r="B31" s="22" t="str">
        <f>IF(BASE!B36&lt;&gt;"",_xlfn.IFNA(VLOOKUP(BASE!B36,[1]control_de_carga!$A:$B,1,0),VLOOKUP(BASE!D36,[1]control_de_carga!$A:$B,1,0)),"")</f>
        <v/>
      </c>
      <c r="C31" s="22" t="str">
        <f>IF(BASE!B36&lt;&gt;"",IF(BASE!$N$1="PEDIDO_EN_TRANSITO",IF(OR($A31="CONECEL",$A31="CONECEL_DOCUENTOS"),"ENTREGA EN TRANSITO",BASE!$N$1),BASE!$N$1),"")</f>
        <v/>
      </c>
      <c r="D31" s="23" t="str">
        <f>IF(BASE!B36&lt;&gt;"",BASE!$N$2,"")</f>
        <v/>
      </c>
      <c r="E31" s="22"/>
      <c r="F31" s="22"/>
      <c r="G31" s="22"/>
    </row>
    <row r="32" spans="1:7" x14ac:dyDescent="0.25">
      <c r="A32" s="22" t="str">
        <f>IF(BASE!B37&lt;&gt;"",_xlfn.IFNA(VLOOKUP(BASE!B37,[1]control_de_carga!$A:$D,4,0),VLOOKUP(BASE!D37,[1]control_de_carga!$A:$D,4,0)),"")</f>
        <v/>
      </c>
      <c r="B32" s="22" t="str">
        <f>IF(BASE!B37&lt;&gt;"",_xlfn.IFNA(VLOOKUP(BASE!B37,[1]control_de_carga!$A:$B,1,0),VLOOKUP(BASE!D37,[1]control_de_carga!$A:$B,1,0)),"")</f>
        <v/>
      </c>
      <c r="C32" s="22" t="str">
        <f>IF(BASE!B37&lt;&gt;"",IF(BASE!$N$1="PEDIDO_EN_TRANSITO",IF(OR($A32="CONECEL",$A32="CONECEL_DOCUENTOS"),"ENTREGA EN TRANSITO",BASE!$N$1),BASE!$N$1),"")</f>
        <v/>
      </c>
      <c r="D32" s="23" t="str">
        <f>IF(BASE!B37&lt;&gt;"",BASE!$N$2,"")</f>
        <v/>
      </c>
      <c r="E32" s="22"/>
      <c r="F32" s="22"/>
      <c r="G32" s="22"/>
    </row>
    <row r="33" spans="1:7" x14ac:dyDescent="0.25">
      <c r="A33" s="22" t="str">
        <f>IF(BASE!B38&lt;&gt;"",_xlfn.IFNA(VLOOKUP(BASE!B38,[1]control_de_carga!$A:$D,4,0),VLOOKUP(BASE!D38,[1]control_de_carga!$A:$D,4,0)),"")</f>
        <v/>
      </c>
      <c r="B33" s="22" t="str">
        <f>IF(BASE!B38&lt;&gt;"",_xlfn.IFNA(VLOOKUP(BASE!B38,[1]control_de_carga!$A:$B,1,0),VLOOKUP(BASE!D38,[1]control_de_carga!$A:$B,1,0)),"")</f>
        <v/>
      </c>
      <c r="C33" s="22" t="str">
        <f>IF(BASE!B38&lt;&gt;"",IF(BASE!$N$1="PEDIDO_EN_TRANSITO",IF(OR($A33="CONECEL",$A33="CONECEL_DOCUENTOS"),"ENTREGA EN TRANSITO",BASE!$N$1),BASE!$N$1),"")</f>
        <v/>
      </c>
      <c r="D33" s="23" t="str">
        <f>IF(BASE!B38&lt;&gt;"",BASE!$N$2,"")</f>
        <v/>
      </c>
      <c r="E33" s="22"/>
      <c r="F33" s="22"/>
      <c r="G33" s="22"/>
    </row>
    <row r="34" spans="1:7" x14ac:dyDescent="0.25">
      <c r="A34" s="22" t="str">
        <f>IF(BASE!B39&lt;&gt;"",_xlfn.IFNA(VLOOKUP(BASE!B39,[1]control_de_carga!$A:$D,4,0),VLOOKUP(BASE!D39,[1]control_de_carga!$A:$D,4,0)),"")</f>
        <v/>
      </c>
      <c r="B34" s="22" t="str">
        <f>IF(BASE!B39&lt;&gt;"",_xlfn.IFNA(VLOOKUP(BASE!B39,[1]control_de_carga!$A:$B,1,0),VLOOKUP(BASE!D39,[1]control_de_carga!$A:$B,1,0)),"")</f>
        <v/>
      </c>
      <c r="C34" s="22" t="str">
        <f>IF(BASE!B39&lt;&gt;"",IF(BASE!$N$1="PEDIDO_EN_TRANSITO",IF(OR($A34="CONECEL",$A34="CONECEL_DOCUENTOS"),"ENTREGA EN TRANSITO",BASE!$N$1),BASE!$N$1),"")</f>
        <v/>
      </c>
      <c r="D34" s="23" t="str">
        <f>IF(BASE!B39&lt;&gt;"",BASE!$N$2,"")</f>
        <v/>
      </c>
      <c r="E34" s="22"/>
      <c r="F34" s="22"/>
      <c r="G34" s="22"/>
    </row>
    <row r="35" spans="1:7" x14ac:dyDescent="0.25">
      <c r="A35" s="22" t="str">
        <f>IF(BASE!B40&lt;&gt;"",_xlfn.IFNA(VLOOKUP(BASE!B40,[1]control_de_carga!$A:$D,4,0),VLOOKUP(BASE!D40,[1]control_de_carga!$A:$D,4,0)),"")</f>
        <v/>
      </c>
      <c r="B35" s="22" t="str">
        <f>IF(BASE!B40&lt;&gt;"",_xlfn.IFNA(VLOOKUP(BASE!B40,[1]control_de_carga!$A:$B,1,0),VLOOKUP(BASE!D40,[1]control_de_carga!$A:$B,1,0)),"")</f>
        <v/>
      </c>
      <c r="C35" s="22" t="str">
        <f>IF(BASE!B40&lt;&gt;"",IF(BASE!$N$1="PEDIDO_EN_TRANSITO",IF(OR($A35="CONECEL",$A35="CONECEL_DOCUENTOS"),"ENTREGA EN TRANSITO",BASE!$N$1),BASE!$N$1),"")</f>
        <v/>
      </c>
      <c r="D35" s="23" t="str">
        <f>IF(BASE!B40&lt;&gt;"",BASE!$N$2,"")</f>
        <v/>
      </c>
      <c r="E35" s="22"/>
      <c r="F35" s="22"/>
      <c r="G35" s="22"/>
    </row>
    <row r="36" spans="1:7" x14ac:dyDescent="0.25">
      <c r="A36" s="22" t="str">
        <f>IF(BASE!B41&lt;&gt;"",_xlfn.IFNA(VLOOKUP(BASE!B41,[1]control_de_carga!$A:$D,4,0),VLOOKUP(BASE!D41,[1]control_de_carga!$A:$D,4,0)),"")</f>
        <v/>
      </c>
      <c r="B36" s="22" t="str">
        <f>IF(BASE!B41&lt;&gt;"",_xlfn.IFNA(VLOOKUP(BASE!B41,[1]control_de_carga!$A:$B,1,0),VLOOKUP(BASE!D41,[1]control_de_carga!$A:$B,1,0)),"")</f>
        <v/>
      </c>
      <c r="C36" s="22" t="str">
        <f>IF(BASE!B41&lt;&gt;"",IF(BASE!$N$1="PEDIDO_EN_TRANSITO",IF(OR($A36="CONECEL",$A36="CONECEL_DOCUENTOS"),"ENTREGA EN TRANSITO",BASE!$N$1),BASE!$N$1),"")</f>
        <v/>
      </c>
      <c r="D36" s="23" t="str">
        <f>IF(BASE!B41&lt;&gt;"",BASE!$N$2,"")</f>
        <v/>
      </c>
      <c r="E36" s="22"/>
      <c r="F36" s="22"/>
      <c r="G36" s="22"/>
    </row>
    <row r="37" spans="1:7" x14ac:dyDescent="0.25">
      <c r="A37" s="22" t="str">
        <f>IF(BASE!B42&lt;&gt;"",_xlfn.IFNA(VLOOKUP(BASE!B42,[1]control_de_carga!$A:$D,4,0),VLOOKUP(BASE!D42,[1]control_de_carga!$A:$D,4,0)),"")</f>
        <v/>
      </c>
      <c r="B37" s="22" t="str">
        <f>IF(BASE!B42&lt;&gt;"",_xlfn.IFNA(VLOOKUP(BASE!B42,[1]control_de_carga!$A:$B,1,0),VLOOKUP(BASE!D42,[1]control_de_carga!$A:$B,1,0)),"")</f>
        <v/>
      </c>
      <c r="C37" s="22" t="str">
        <f>IF(BASE!B42&lt;&gt;"",IF(BASE!$N$1="PEDIDO_EN_TRANSITO",IF(OR($A37="CONECEL",$A37="CONECEL_DOCUENTOS"),"ENTREGA EN TRANSITO",BASE!$N$1),BASE!$N$1),"")</f>
        <v/>
      </c>
      <c r="D37" s="23" t="str">
        <f>IF(BASE!B42&lt;&gt;"",BASE!$N$2,"")</f>
        <v/>
      </c>
      <c r="E37" s="22"/>
      <c r="F37" s="22"/>
      <c r="G37" s="22"/>
    </row>
    <row r="38" spans="1:7" x14ac:dyDescent="0.25">
      <c r="A38" s="22" t="str">
        <f>IF(BASE!B43&lt;&gt;"",_xlfn.IFNA(VLOOKUP(BASE!B43,[1]control_de_carga!$A:$D,4,0),VLOOKUP(BASE!D43,[1]control_de_carga!$A:$D,4,0)),"")</f>
        <v/>
      </c>
      <c r="B38" s="22" t="str">
        <f>IF(BASE!B43&lt;&gt;"",_xlfn.IFNA(VLOOKUP(BASE!B43,[1]control_de_carga!$A:$B,1,0),VLOOKUP(BASE!D43,[1]control_de_carga!$A:$B,1,0)),"")</f>
        <v/>
      </c>
      <c r="C38" s="22" t="str">
        <f>IF(BASE!B43&lt;&gt;"",IF(BASE!$N$1="PEDIDO_EN_TRANSITO",IF(OR($A38="CONECEL",$A38="CONECEL_DOCUENTOS"),"ENTREGA EN TRANSITO",BASE!$N$1),BASE!$N$1),"")</f>
        <v/>
      </c>
      <c r="D38" s="23" t="str">
        <f>IF(BASE!B43&lt;&gt;"",BASE!$N$2,"")</f>
        <v/>
      </c>
      <c r="E38" s="22"/>
      <c r="F38" s="22"/>
      <c r="G38" s="22"/>
    </row>
    <row r="39" spans="1:7" x14ac:dyDescent="0.25">
      <c r="A39" s="22" t="str">
        <f>IF(BASE!B44&lt;&gt;"",_xlfn.IFNA(VLOOKUP(BASE!B44,[1]control_de_carga!$A:$D,4,0),VLOOKUP(BASE!D44,[1]control_de_carga!$A:$D,4,0)),"")</f>
        <v/>
      </c>
      <c r="B39" s="22" t="str">
        <f>IF(BASE!B44&lt;&gt;"",_xlfn.IFNA(VLOOKUP(BASE!B44,[1]control_de_carga!$A:$B,1,0),VLOOKUP(BASE!D44,[1]control_de_carga!$A:$B,1,0)),"")</f>
        <v/>
      </c>
      <c r="C39" s="22" t="str">
        <f>IF(BASE!B44&lt;&gt;"",IF(BASE!$N$1="PEDIDO_EN_TRANSITO",IF(OR($A39="CONECEL",$A39="CONECEL_DOCUENTOS"),"ENTREGA EN TRANSITO",BASE!$N$1),BASE!$N$1),"")</f>
        <v/>
      </c>
      <c r="D39" s="23" t="str">
        <f>IF(BASE!B44&lt;&gt;"",BASE!$N$2,"")</f>
        <v/>
      </c>
      <c r="E39" s="22"/>
      <c r="F39" s="22"/>
      <c r="G39" s="22"/>
    </row>
    <row r="40" spans="1:7" x14ac:dyDescent="0.25">
      <c r="A40" s="22" t="str">
        <f>IF(BASE!B45&lt;&gt;"",_xlfn.IFNA(VLOOKUP(BASE!B45,[1]control_de_carga!$A:$D,4,0),VLOOKUP(BASE!D45,[1]control_de_carga!$A:$D,4,0)),"")</f>
        <v/>
      </c>
      <c r="B40" s="22" t="str">
        <f>IF(BASE!B45&lt;&gt;"",_xlfn.IFNA(VLOOKUP(BASE!B45,[1]control_de_carga!$A:$B,1,0),VLOOKUP(BASE!D45,[1]control_de_carga!$A:$B,1,0)),"")</f>
        <v/>
      </c>
      <c r="C40" s="22" t="str">
        <f>IF(BASE!B45&lt;&gt;"",IF(BASE!$N$1="PEDIDO_EN_TRANSITO",IF(OR($A40="CONECEL",$A40="CONECEL_DOCUENTOS"),"ENTREGA EN TRANSITO",BASE!$N$1),BASE!$N$1),"")</f>
        <v/>
      </c>
      <c r="D40" s="23" t="str">
        <f>IF(BASE!B45&lt;&gt;"",BASE!$N$2,"")</f>
        <v/>
      </c>
      <c r="E40" s="22"/>
      <c r="F40" s="22"/>
      <c r="G40" s="22"/>
    </row>
    <row r="41" spans="1:7" x14ac:dyDescent="0.25">
      <c r="A41" s="22" t="str">
        <f>IF(BASE!B46&lt;&gt;"",_xlfn.IFNA(VLOOKUP(BASE!B46,[1]control_de_carga!$A:$D,4,0),VLOOKUP(BASE!D46,[1]control_de_carga!$A:$D,4,0)),"")</f>
        <v/>
      </c>
      <c r="B41" s="22" t="str">
        <f>IF(BASE!B46&lt;&gt;"",_xlfn.IFNA(VLOOKUP(BASE!B46,[1]control_de_carga!$A:$B,1,0),VLOOKUP(BASE!D46,[1]control_de_carga!$A:$B,1,0)),"")</f>
        <v/>
      </c>
      <c r="C41" s="22" t="str">
        <f>IF(BASE!B46&lt;&gt;"",IF(BASE!$N$1="PEDIDO_EN_TRANSITO",IF(OR($A41="CONECEL",$A41="CONECEL_DOCUENTOS"),"ENTREGA EN TRANSITO",BASE!$N$1),BASE!$N$1),"")</f>
        <v/>
      </c>
      <c r="D41" s="23" t="str">
        <f>IF(BASE!B46&lt;&gt;"",BASE!$N$2,"")</f>
        <v/>
      </c>
      <c r="E41" s="22"/>
      <c r="F41" s="22"/>
      <c r="G41" s="22"/>
    </row>
    <row r="42" spans="1:7" x14ac:dyDescent="0.25">
      <c r="A42" s="22" t="str">
        <f>IF(BASE!B47&lt;&gt;"",_xlfn.IFNA(VLOOKUP(BASE!B47,[1]control_de_carga!$A:$D,4,0),VLOOKUP(BASE!D47,[1]control_de_carga!$A:$D,4,0)),"")</f>
        <v/>
      </c>
      <c r="B42" s="22" t="str">
        <f>IF(BASE!B47&lt;&gt;"",_xlfn.IFNA(VLOOKUP(BASE!B47,[1]control_de_carga!$A:$B,1,0),VLOOKUP(BASE!D47,[1]control_de_carga!$A:$B,1,0)),"")</f>
        <v/>
      </c>
      <c r="C42" s="22" t="str">
        <f>IF(BASE!B47&lt;&gt;"",IF(BASE!$N$1="PEDIDO_EN_TRANSITO",IF(OR($A42="CONECEL",$A42="CONECEL_DOCUENTOS"),"ENTREGA EN TRANSITO",BASE!$N$1),BASE!$N$1),"")</f>
        <v/>
      </c>
      <c r="D42" s="23" t="str">
        <f>IF(BASE!B47&lt;&gt;"",BASE!$N$2,"")</f>
        <v/>
      </c>
      <c r="E42" s="22"/>
      <c r="F42" s="22"/>
      <c r="G42" s="22"/>
    </row>
    <row r="43" spans="1:7" x14ac:dyDescent="0.25">
      <c r="A43" s="22" t="str">
        <f>IF(BASE!B48&lt;&gt;"",_xlfn.IFNA(VLOOKUP(BASE!B48,[1]control_de_carga!$A:$D,4,0),VLOOKUP(BASE!D48,[1]control_de_carga!$A:$D,4,0)),"")</f>
        <v/>
      </c>
      <c r="B43" s="22" t="str">
        <f>IF(BASE!B48&lt;&gt;"",_xlfn.IFNA(VLOOKUP(BASE!B48,[1]control_de_carga!$A:$B,1,0),VLOOKUP(BASE!D48,[1]control_de_carga!$A:$B,1,0)),"")</f>
        <v/>
      </c>
      <c r="C43" s="22" t="str">
        <f>IF(BASE!B48&lt;&gt;"",IF(BASE!$N$1="PEDIDO_EN_TRANSITO",IF(OR($A43="CONECEL",$A43="CONECEL_DOCUENTOS"),"ENTREGA EN TRANSITO",BASE!$N$1),BASE!$N$1),"")</f>
        <v/>
      </c>
      <c r="D43" s="23" t="str">
        <f>IF(BASE!B48&lt;&gt;"",BASE!$N$2,"")</f>
        <v/>
      </c>
      <c r="E43" s="22"/>
      <c r="F43" s="22"/>
      <c r="G43" s="22"/>
    </row>
    <row r="44" spans="1:7" x14ac:dyDescent="0.25">
      <c r="A44" s="22" t="str">
        <f>IF(BASE!B49&lt;&gt;"",_xlfn.IFNA(VLOOKUP(BASE!B49,[1]control_de_carga!$A:$D,4,0),VLOOKUP(BASE!D49,[1]control_de_carga!$A:$D,4,0)),"")</f>
        <v/>
      </c>
      <c r="B44" s="22" t="str">
        <f>IF(BASE!B49&lt;&gt;"",_xlfn.IFNA(VLOOKUP(BASE!B49,[1]control_de_carga!$A:$B,1,0),VLOOKUP(BASE!D49,[1]control_de_carga!$A:$B,1,0)),"")</f>
        <v/>
      </c>
      <c r="C44" s="22" t="str">
        <f>IF(BASE!B49&lt;&gt;"",IF(BASE!$N$1="PEDIDO_EN_TRANSITO",IF(OR($A44="CONECEL",$A44="CONECEL_DOCUENTOS"),"ENTREGA EN TRANSITO",BASE!$N$1),BASE!$N$1),"")</f>
        <v/>
      </c>
      <c r="D44" s="23" t="str">
        <f>IF(BASE!B49&lt;&gt;"",BASE!$N$2,"")</f>
        <v/>
      </c>
      <c r="E44" s="22"/>
      <c r="F44" s="22"/>
      <c r="G44" s="22"/>
    </row>
    <row r="45" spans="1:7" x14ac:dyDescent="0.25">
      <c r="A45" s="22" t="str">
        <f>IF(BASE!B50&lt;&gt;"",_xlfn.IFNA(VLOOKUP(BASE!B50,[1]control_de_carga!$A:$D,4,0),VLOOKUP(BASE!D50,[1]control_de_carga!$A:$D,4,0)),"")</f>
        <v/>
      </c>
      <c r="B45" s="22" t="str">
        <f>IF(BASE!B50&lt;&gt;"",_xlfn.IFNA(VLOOKUP(BASE!B50,[1]control_de_carga!$A:$B,1,0),VLOOKUP(BASE!D50,[1]control_de_carga!$A:$B,1,0)),"")</f>
        <v/>
      </c>
      <c r="C45" s="22" t="str">
        <f>IF(BASE!B50&lt;&gt;"",IF(BASE!$N$1="PEDIDO_EN_TRANSITO",IF(OR($A45="CONECEL",$A45="CONECEL_DOCUENTOS"),"ENTREGA EN TRANSITO",BASE!$N$1),BASE!$N$1),"")</f>
        <v/>
      </c>
      <c r="D45" s="23" t="str">
        <f>IF(BASE!B50&lt;&gt;"",BASE!$N$2,"")</f>
        <v/>
      </c>
      <c r="E45" s="22"/>
      <c r="F45" s="22"/>
      <c r="G45" s="22"/>
    </row>
    <row r="46" spans="1:7" x14ac:dyDescent="0.25">
      <c r="A46" s="22" t="str">
        <f>IF(BASE!B51&lt;&gt;"",_xlfn.IFNA(VLOOKUP(BASE!B51,[1]control_de_carga!$A:$D,4,0),VLOOKUP(BASE!D51,[1]control_de_carga!$A:$D,4,0)),"")</f>
        <v/>
      </c>
      <c r="B46" s="22" t="str">
        <f>IF(BASE!B51&lt;&gt;"",_xlfn.IFNA(VLOOKUP(BASE!B51,[1]control_de_carga!$A:$B,1,0),VLOOKUP(BASE!D51,[1]control_de_carga!$A:$B,1,0)),"")</f>
        <v/>
      </c>
      <c r="C46" s="22" t="str">
        <f>IF(BASE!B51&lt;&gt;"",IF(BASE!$N$1="PEDIDO_EN_TRANSITO",IF(OR($A46="CONECEL",$A46="CONECEL_DOCUENTOS"),"ENTREGA EN TRANSITO",BASE!$N$1),BASE!$N$1),"")</f>
        <v/>
      </c>
      <c r="D46" s="23" t="str">
        <f>IF(BASE!B51&lt;&gt;"",BASE!$N$2,"")</f>
        <v/>
      </c>
      <c r="E46" s="22"/>
      <c r="F46" s="22"/>
      <c r="G46" s="22"/>
    </row>
    <row r="47" spans="1:7" x14ac:dyDescent="0.25">
      <c r="A47" s="22" t="str">
        <f>IF(BASE!B52&lt;&gt;"",_xlfn.IFNA(VLOOKUP(BASE!B52,[1]control_de_carga!$A:$D,4,0),VLOOKUP(BASE!D52,[1]control_de_carga!$A:$D,4,0)),"")</f>
        <v/>
      </c>
      <c r="B47" s="22" t="str">
        <f>IF(BASE!B52&lt;&gt;"",_xlfn.IFNA(VLOOKUP(BASE!B52,[1]control_de_carga!$A:$B,1,0),VLOOKUP(BASE!D52,[1]control_de_carga!$A:$B,1,0)),"")</f>
        <v/>
      </c>
      <c r="C47" s="22" t="str">
        <f>IF(BASE!B52&lt;&gt;"",IF(BASE!$N$1="PEDIDO_EN_TRANSITO",IF(OR($A47="CONECEL",$A47="CONECEL_DOCUENTOS"),"ENTREGA EN TRANSITO",BASE!$N$1),BASE!$N$1),"")</f>
        <v/>
      </c>
      <c r="D47" s="23" t="str">
        <f>IF(BASE!B52&lt;&gt;"",BASE!$N$2,"")</f>
        <v/>
      </c>
      <c r="E47" s="22"/>
      <c r="F47" s="22"/>
      <c r="G47" s="22"/>
    </row>
    <row r="48" spans="1:7" x14ac:dyDescent="0.25">
      <c r="A48" s="22" t="str">
        <f>IF(BASE!B53&lt;&gt;"",_xlfn.IFNA(VLOOKUP(BASE!B53,[1]control_de_carga!$A:$D,4,0),VLOOKUP(BASE!D53,[1]control_de_carga!$A:$D,4,0)),"")</f>
        <v/>
      </c>
      <c r="B48" s="22" t="str">
        <f>IF(BASE!B53&lt;&gt;"",_xlfn.IFNA(VLOOKUP(BASE!B53,[1]control_de_carga!$A:$B,1,0),VLOOKUP(BASE!D53,[1]control_de_carga!$A:$B,1,0)),"")</f>
        <v/>
      </c>
      <c r="C48" s="22" t="str">
        <f>IF(BASE!B53&lt;&gt;"",IF(BASE!$N$1="PEDIDO_EN_TRANSITO",IF(OR($A48="CONECEL",$A48="CONECEL_DOCUENTOS"),"ENTREGA EN TRANSITO",BASE!$N$1),BASE!$N$1),"")</f>
        <v/>
      </c>
      <c r="D48" s="23" t="str">
        <f>IF(BASE!B53&lt;&gt;"",BASE!$N$2,"")</f>
        <v/>
      </c>
      <c r="E48" s="22"/>
      <c r="F48" s="22"/>
      <c r="G48" s="22"/>
    </row>
    <row r="49" spans="1:7" x14ac:dyDescent="0.25">
      <c r="A49" s="22" t="str">
        <f>IF(BASE!B54&lt;&gt;"",_xlfn.IFNA(VLOOKUP(BASE!B54,[1]control_de_carga!$A:$D,4,0),VLOOKUP(BASE!D54,[1]control_de_carga!$A:$D,4,0)),"")</f>
        <v/>
      </c>
      <c r="B49" s="22" t="str">
        <f>IF(BASE!B54&lt;&gt;"",_xlfn.IFNA(VLOOKUP(BASE!B54,[1]control_de_carga!$A:$B,1,0),VLOOKUP(BASE!D54,[1]control_de_carga!$A:$B,1,0)),"")</f>
        <v/>
      </c>
      <c r="C49" s="22" t="str">
        <f>IF(BASE!B54&lt;&gt;"",IF(BASE!$N$1="PEDIDO_EN_TRANSITO",IF(OR($A49="CONECEL",$A49="CONECEL_DOCUENTOS"),"ENTREGA EN TRANSITO",BASE!$N$1),BASE!$N$1),"")</f>
        <v/>
      </c>
      <c r="D49" s="23" t="str">
        <f>IF(BASE!B54&lt;&gt;"",BASE!$N$2,"")</f>
        <v/>
      </c>
      <c r="E49" s="22"/>
      <c r="F49" s="22"/>
      <c r="G49" s="22"/>
    </row>
    <row r="50" spans="1:7" x14ac:dyDescent="0.25">
      <c r="A50" s="22" t="str">
        <f>IF(BASE!B55&lt;&gt;"",_xlfn.IFNA(VLOOKUP(BASE!B55,[1]control_de_carga!$A:$D,4,0),VLOOKUP(BASE!D55,[1]control_de_carga!$A:$D,4,0)),"")</f>
        <v/>
      </c>
      <c r="B50" s="22" t="str">
        <f>IF(BASE!B55&lt;&gt;"",_xlfn.IFNA(VLOOKUP(BASE!B55,[1]control_de_carga!$A:$B,1,0),VLOOKUP(BASE!D55,[1]control_de_carga!$A:$B,1,0)),"")</f>
        <v/>
      </c>
      <c r="C50" s="22" t="str">
        <f>IF(BASE!B55&lt;&gt;"",IF(BASE!$N$1="PEDIDO_EN_TRANSITO",IF(OR($A50="CONECEL",$A50="CONECEL_DOCUENTOS"),"ENTREGA EN TRANSITO",BASE!$N$1),BASE!$N$1),"")</f>
        <v/>
      </c>
      <c r="D50" s="23" t="str">
        <f>IF(BASE!B55&lt;&gt;"",BASE!$N$2,"")</f>
        <v/>
      </c>
      <c r="E50" s="22"/>
      <c r="F50" s="22"/>
      <c r="G50" s="22"/>
    </row>
    <row r="51" spans="1:7" x14ac:dyDescent="0.25">
      <c r="A51" s="22" t="str">
        <f>IF(BASE!B56&lt;&gt;"",_xlfn.IFNA(VLOOKUP(BASE!B56,[1]control_de_carga!$A:$D,4,0),VLOOKUP(BASE!D56,[1]control_de_carga!$A:$D,4,0)),"")</f>
        <v/>
      </c>
      <c r="B51" s="22" t="str">
        <f>IF(BASE!B56&lt;&gt;"",_xlfn.IFNA(VLOOKUP(BASE!B56,[1]control_de_carga!$A:$B,1,0),VLOOKUP(BASE!D56,[1]control_de_carga!$A:$B,1,0)),"")</f>
        <v/>
      </c>
      <c r="C51" s="22" t="str">
        <f>IF(BASE!B56&lt;&gt;"",IF(BASE!$N$1="PEDIDO_EN_TRANSITO",IF(OR($A51="CONECEL",$A51="CONECEL_DOCUENTOS"),"ENTREGA EN TRANSITO",BASE!$N$1),BASE!$N$1),"")</f>
        <v/>
      </c>
      <c r="D51" s="23" t="str">
        <f>IF(BASE!B56&lt;&gt;"",BASE!$N$2,"")</f>
        <v/>
      </c>
      <c r="E51" s="22"/>
      <c r="F51" s="22"/>
      <c r="G51" s="22"/>
    </row>
    <row r="52" spans="1:7" x14ac:dyDescent="0.25">
      <c r="A52" s="22" t="str">
        <f>IF(BASE!B57&lt;&gt;"",_xlfn.IFNA(VLOOKUP(BASE!B57,[1]control_de_carga!$A:$D,4,0),VLOOKUP(BASE!D57,[1]control_de_carga!$A:$D,4,0)),"")</f>
        <v/>
      </c>
      <c r="B52" s="22" t="str">
        <f>IF(BASE!B57&lt;&gt;"",_xlfn.IFNA(VLOOKUP(BASE!B57,[1]control_de_carga!$A:$B,1,0),VLOOKUP(BASE!D57,[1]control_de_carga!$A:$B,1,0)),"")</f>
        <v/>
      </c>
      <c r="C52" s="22" t="str">
        <f>IF(BASE!B57&lt;&gt;"",IF(BASE!$N$1="PEDIDO_EN_TRANSITO",IF(OR($A52="CONECEL",$A52="CONECEL_DOCUENTOS"),"ENTREGA EN TRANSITO",BASE!$N$1),BASE!$N$1),"")</f>
        <v/>
      </c>
      <c r="D52" s="23" t="str">
        <f>IF(BASE!B57&lt;&gt;"",BASE!$N$2,"")</f>
        <v/>
      </c>
      <c r="E52" s="22"/>
      <c r="F52" s="22"/>
      <c r="G52" s="22"/>
    </row>
    <row r="53" spans="1:7" x14ac:dyDescent="0.25">
      <c r="A53" s="22" t="str">
        <f>IF(BASE!B58&lt;&gt;"",_xlfn.IFNA(VLOOKUP(BASE!B58,[1]control_de_carga!$A:$D,4,0),VLOOKUP(BASE!D58,[1]control_de_carga!$A:$D,4,0)),"")</f>
        <v/>
      </c>
      <c r="B53" s="22" t="str">
        <f>IF(BASE!B58&lt;&gt;"",_xlfn.IFNA(VLOOKUP(BASE!B58,[1]control_de_carga!$A:$B,1,0),VLOOKUP(BASE!D58,[1]control_de_carga!$A:$B,1,0)),"")</f>
        <v/>
      </c>
      <c r="C53" s="22" t="str">
        <f>IF(BASE!B58&lt;&gt;"",IF(BASE!$N$1="PEDIDO_EN_TRANSITO",IF(OR($A53="CONECEL",$A53="CONECEL_DOCUENTOS"),"ENTREGA EN TRANSITO",BASE!$N$1),BASE!$N$1),"")</f>
        <v/>
      </c>
      <c r="D53" s="23" t="str">
        <f>IF(BASE!B58&lt;&gt;"",BASE!$N$2,"")</f>
        <v/>
      </c>
      <c r="E53" s="22"/>
      <c r="F53" s="22"/>
      <c r="G53" s="22"/>
    </row>
    <row r="54" spans="1:7" x14ac:dyDescent="0.25">
      <c r="A54" s="22" t="str">
        <f>IF(BASE!B59&lt;&gt;"",_xlfn.IFNA(VLOOKUP(BASE!B59,[1]control_de_carga!$A:$D,4,0),VLOOKUP(BASE!D59,[1]control_de_carga!$A:$D,4,0)),"")</f>
        <v/>
      </c>
      <c r="B54" s="22" t="str">
        <f>IF(BASE!B59&lt;&gt;"",_xlfn.IFNA(VLOOKUP(BASE!B59,[1]control_de_carga!$A:$B,1,0),VLOOKUP(BASE!D59,[1]control_de_carga!$A:$B,1,0)),"")</f>
        <v/>
      </c>
      <c r="C54" s="22" t="str">
        <f>IF(BASE!B59&lt;&gt;"",IF(BASE!$N$1="PEDIDO_EN_TRANSITO",IF(OR($A54="CONECEL",$A54="CONECEL_DOCUENTOS"),"ENTREGA EN TRANSITO",BASE!$N$1),BASE!$N$1),"")</f>
        <v/>
      </c>
      <c r="D54" s="23" t="str">
        <f>IF(BASE!B59&lt;&gt;"",BASE!$N$2,"")</f>
        <v/>
      </c>
      <c r="E54" s="22"/>
      <c r="F54" s="22"/>
      <c r="G54" s="22"/>
    </row>
    <row r="55" spans="1:7" x14ac:dyDescent="0.25">
      <c r="A55" s="22" t="str">
        <f>IF(BASE!B60&lt;&gt;"",_xlfn.IFNA(VLOOKUP(BASE!B60,[1]control_de_carga!$A:$D,4,0),VLOOKUP(BASE!D60,[1]control_de_carga!$A:$D,4,0)),"")</f>
        <v/>
      </c>
      <c r="B55" s="22" t="str">
        <f>IF(BASE!B60&lt;&gt;"",_xlfn.IFNA(VLOOKUP(BASE!B60,[1]control_de_carga!$A:$B,1,0),VLOOKUP(BASE!D60,[1]control_de_carga!$A:$B,1,0)),"")</f>
        <v/>
      </c>
      <c r="C55" s="22" t="str">
        <f>IF(BASE!B60&lt;&gt;"",IF(BASE!$N$1="PEDIDO_EN_TRANSITO",IF(OR($A55="CONECEL",$A55="CONECEL_DOCUENTOS"),"ENTREGA EN TRANSITO",BASE!$N$1),BASE!$N$1),"")</f>
        <v/>
      </c>
      <c r="D55" s="23" t="str">
        <f>IF(BASE!B60&lt;&gt;"",BASE!$N$2,"")</f>
        <v/>
      </c>
      <c r="E55" s="22"/>
      <c r="F55" s="22"/>
      <c r="G55" s="22"/>
    </row>
    <row r="56" spans="1:7" x14ac:dyDescent="0.25">
      <c r="A56" s="22" t="str">
        <f>IF(BASE!B61&lt;&gt;"",_xlfn.IFNA(VLOOKUP(BASE!B61,[1]control_de_carga!$A:$D,4,0),VLOOKUP(BASE!D61,[1]control_de_carga!$A:$D,4,0)),"")</f>
        <v/>
      </c>
      <c r="B56" s="22" t="str">
        <f>IF(BASE!B61&lt;&gt;"",_xlfn.IFNA(VLOOKUP(BASE!B61,[1]control_de_carga!$A:$B,1,0),VLOOKUP(BASE!D61,[1]control_de_carga!$A:$B,1,0)),"")</f>
        <v/>
      </c>
      <c r="C56" s="22" t="str">
        <f>IF(BASE!B61&lt;&gt;"",IF(BASE!$N$1="PEDIDO_EN_TRANSITO",IF(OR($A56="CONECEL",$A56="CONECEL_DOCUENTOS"),"ENTREGA EN TRANSITO",BASE!$N$1),BASE!$N$1),"")</f>
        <v/>
      </c>
      <c r="D56" s="23" t="str">
        <f>IF(BASE!B61&lt;&gt;"",BASE!$N$2,"")</f>
        <v/>
      </c>
      <c r="E56" s="22"/>
      <c r="F56" s="22"/>
      <c r="G56" s="22"/>
    </row>
    <row r="57" spans="1:7" x14ac:dyDescent="0.25">
      <c r="A57" s="22" t="str">
        <f>IF(BASE!B62&lt;&gt;"",_xlfn.IFNA(VLOOKUP(BASE!B62,[1]control_de_carga!$A:$D,4,0),VLOOKUP(BASE!D62,[1]control_de_carga!$A:$D,4,0)),"")</f>
        <v/>
      </c>
      <c r="B57" s="22" t="str">
        <f>IF(BASE!B62&lt;&gt;"",_xlfn.IFNA(VLOOKUP(BASE!B62,[1]control_de_carga!$A:$B,1,0),VLOOKUP(BASE!D62,[1]control_de_carga!$A:$B,1,0)),"")</f>
        <v/>
      </c>
      <c r="C57" s="22" t="str">
        <f>IF(BASE!B62&lt;&gt;"",IF(BASE!$N$1="PEDIDO_EN_TRANSITO",IF(OR($A57="CONECEL",$A57="CONECEL_DOCUENTOS"),"ENTREGA EN TRANSITO",BASE!$N$1),BASE!$N$1),"")</f>
        <v/>
      </c>
      <c r="D57" s="23" t="str">
        <f>IF(BASE!B62&lt;&gt;"",BASE!$N$2,"")</f>
        <v/>
      </c>
      <c r="E57" s="22"/>
      <c r="F57" s="22"/>
      <c r="G57" s="22"/>
    </row>
    <row r="58" spans="1:7" x14ac:dyDescent="0.25">
      <c r="A58" s="22" t="str">
        <f>IF(BASE!B63&lt;&gt;"",_xlfn.IFNA(VLOOKUP(BASE!B63,[1]control_de_carga!$A:$D,4,0),VLOOKUP(BASE!D63,[1]control_de_carga!$A:$D,4,0)),"")</f>
        <v/>
      </c>
      <c r="B58" s="22" t="str">
        <f>IF(BASE!B63&lt;&gt;"",_xlfn.IFNA(VLOOKUP(BASE!B63,[1]control_de_carga!$A:$B,1,0),VLOOKUP(BASE!D63,[1]control_de_carga!$A:$B,1,0)),"")</f>
        <v/>
      </c>
      <c r="C58" s="22" t="str">
        <f>IF(BASE!B63&lt;&gt;"",IF(BASE!$N$1="PEDIDO_EN_TRANSITO",IF(OR($A58="CONECEL",$A58="CONECEL_DOCUENTOS"),"ENTREGA EN TRANSITO",BASE!$N$1),BASE!$N$1),"")</f>
        <v/>
      </c>
      <c r="D58" s="23" t="str">
        <f>IF(BASE!B63&lt;&gt;"",BASE!$N$2,"")</f>
        <v/>
      </c>
      <c r="E58" s="22"/>
      <c r="F58" s="22"/>
      <c r="G58" s="22"/>
    </row>
    <row r="59" spans="1:7" x14ac:dyDescent="0.25">
      <c r="A59" s="22" t="str">
        <f>IF(BASE!B64&lt;&gt;"",_xlfn.IFNA(VLOOKUP(BASE!B64,[1]control_de_carga!$A:$D,4,0),VLOOKUP(BASE!D64,[1]control_de_carga!$A:$D,4,0)),"")</f>
        <v/>
      </c>
      <c r="B59" s="22" t="str">
        <f>IF(BASE!B64&lt;&gt;"",_xlfn.IFNA(VLOOKUP(BASE!B64,[1]control_de_carga!$A:$B,1,0),VLOOKUP(BASE!D64,[1]control_de_carga!$A:$B,1,0)),"")</f>
        <v/>
      </c>
      <c r="C59" s="22" t="str">
        <f>IF(BASE!B64&lt;&gt;"",IF(BASE!$N$1="PEDIDO_EN_TRANSITO",IF(OR($A59="CONECEL",$A59="CONECEL_DOCUENTOS"),"ENTREGA EN TRANSITO",BASE!$N$1),BASE!$N$1),"")</f>
        <v/>
      </c>
      <c r="D59" s="23" t="str">
        <f>IF(BASE!B64&lt;&gt;"",BASE!$N$2,"")</f>
        <v/>
      </c>
      <c r="E59" s="22"/>
      <c r="F59" s="22"/>
      <c r="G59" s="22"/>
    </row>
    <row r="60" spans="1:7" x14ac:dyDescent="0.25">
      <c r="A60" s="22" t="str">
        <f>IF(BASE!B65&lt;&gt;"",_xlfn.IFNA(VLOOKUP(BASE!B65,[1]control_de_carga!$A:$D,4,0),VLOOKUP(BASE!D65,[1]control_de_carga!$A:$D,4,0)),"")</f>
        <v/>
      </c>
      <c r="B60" s="22" t="str">
        <f>IF(BASE!B65&lt;&gt;"",_xlfn.IFNA(VLOOKUP(BASE!B65,[1]control_de_carga!$A:$B,1,0),VLOOKUP(BASE!D65,[1]control_de_carga!$A:$B,1,0)),"")</f>
        <v/>
      </c>
      <c r="C60" s="22" t="str">
        <f>IF(BASE!B65&lt;&gt;"",IF(BASE!$N$1="PEDIDO_EN_TRANSITO",IF(OR($A60="CONECEL",$A60="CONECEL_DOCUENTOS"),"ENTREGA EN TRANSITO",BASE!$N$1),BASE!$N$1),"")</f>
        <v/>
      </c>
      <c r="D60" s="23" t="str">
        <f>IF(BASE!B65&lt;&gt;"",BASE!$N$2,"")</f>
        <v/>
      </c>
      <c r="E60" s="22"/>
      <c r="F60" s="22"/>
      <c r="G60" s="22"/>
    </row>
    <row r="61" spans="1:7" x14ac:dyDescent="0.25">
      <c r="A61" s="22" t="str">
        <f>IF(BASE!B66&lt;&gt;"",_xlfn.IFNA(VLOOKUP(BASE!B66,[1]control_de_carga!$A:$D,4,0),VLOOKUP(BASE!D66,[1]control_de_carga!$A:$D,4,0)),"")</f>
        <v/>
      </c>
      <c r="B61" s="22" t="str">
        <f>IF(BASE!B66&lt;&gt;"",_xlfn.IFNA(VLOOKUP(BASE!B66,[1]control_de_carga!$A:$B,1,0),VLOOKUP(BASE!D66,[1]control_de_carga!$A:$B,1,0)),"")</f>
        <v/>
      </c>
      <c r="C61" s="22" t="str">
        <f>IF(BASE!B66&lt;&gt;"",IF(BASE!$N$1="PEDIDO_EN_TRANSITO",IF(OR($A61="CONECEL",$A61="CONECEL_DOCUENTOS"),"ENTREGA EN TRANSITO",BASE!$N$1),BASE!$N$1),"")</f>
        <v/>
      </c>
      <c r="D61" s="23" t="str">
        <f>IF(BASE!B66&lt;&gt;"",BASE!$N$2,"")</f>
        <v/>
      </c>
      <c r="E61" s="22"/>
      <c r="F61" s="22"/>
      <c r="G61" s="22"/>
    </row>
    <row r="62" spans="1:7" x14ac:dyDescent="0.25">
      <c r="A62" s="22" t="str">
        <f>IF(BASE!B67&lt;&gt;"",_xlfn.IFNA(VLOOKUP(BASE!B67,[1]control_de_carga!$A:$D,4,0),VLOOKUP(BASE!D67,[1]control_de_carga!$A:$D,4,0)),"")</f>
        <v/>
      </c>
      <c r="B62" s="22" t="str">
        <f>IF(BASE!B67&lt;&gt;"",_xlfn.IFNA(VLOOKUP(BASE!B67,[1]control_de_carga!$A:$B,1,0),VLOOKUP(BASE!D67,[1]control_de_carga!$A:$B,1,0)),"")</f>
        <v/>
      </c>
      <c r="C62" s="22" t="str">
        <f>IF(BASE!B67&lt;&gt;"",IF(BASE!$N$1="PEDIDO_EN_TRANSITO",IF(OR($A62="CONECEL",$A62="CONECEL_DOCUENTOS"),"ENTREGA EN TRANSITO",BASE!$N$1),BASE!$N$1),"")</f>
        <v/>
      </c>
      <c r="D62" s="23" t="str">
        <f>IF(BASE!B67&lt;&gt;"",BASE!$N$2,"")</f>
        <v/>
      </c>
      <c r="E62" s="22"/>
      <c r="F62" s="22"/>
      <c r="G62" s="22"/>
    </row>
    <row r="63" spans="1:7" x14ac:dyDescent="0.25">
      <c r="A63" s="22" t="str">
        <f>IF(BASE!B68&lt;&gt;"",_xlfn.IFNA(VLOOKUP(BASE!B68,[1]control_de_carga!$A:$D,4,0),VLOOKUP(BASE!D68,[1]control_de_carga!$A:$D,4,0)),"")</f>
        <v/>
      </c>
      <c r="B63" s="22" t="str">
        <f>IF(BASE!B68&lt;&gt;"",_xlfn.IFNA(VLOOKUP(BASE!B68,[1]control_de_carga!$A:$B,1,0),VLOOKUP(BASE!D68,[1]control_de_carga!$A:$B,1,0)),"")</f>
        <v/>
      </c>
      <c r="C63" s="22" t="str">
        <f>IF(BASE!B68&lt;&gt;"",IF(BASE!$N$1="PEDIDO_EN_TRANSITO",IF(OR($A63="CONECEL",$A63="CONECEL_DOCUENTOS"),"ENTREGA EN TRANSITO",BASE!$N$1),BASE!$N$1),"")</f>
        <v/>
      </c>
      <c r="D63" s="23" t="str">
        <f>IF(BASE!B68&lt;&gt;"",BASE!$N$2,"")</f>
        <v/>
      </c>
      <c r="E63" s="22"/>
      <c r="F63" s="22"/>
      <c r="G63" s="22"/>
    </row>
    <row r="64" spans="1:7" x14ac:dyDescent="0.25">
      <c r="A64" s="22" t="str">
        <f>IF(BASE!B69&lt;&gt;"",_xlfn.IFNA(VLOOKUP(BASE!B69,[1]control_de_carga!$A:$D,4,0),VLOOKUP(BASE!D69,[1]control_de_carga!$A:$D,4,0)),"")</f>
        <v/>
      </c>
      <c r="B64" s="22" t="str">
        <f>IF(BASE!B69&lt;&gt;"",_xlfn.IFNA(VLOOKUP(BASE!B69,[1]control_de_carga!$A:$B,1,0),VLOOKUP(BASE!D69,[1]control_de_carga!$A:$B,1,0)),"")</f>
        <v/>
      </c>
      <c r="C64" s="22" t="str">
        <f>IF(BASE!B69&lt;&gt;"",IF(BASE!$N$1="PEDIDO_EN_TRANSITO",IF(OR($A64="CONECEL",$A64="CONECEL_DOCUENTOS"),"ENTREGA EN TRANSITO",BASE!$N$1),BASE!$N$1),"")</f>
        <v/>
      </c>
      <c r="D64" s="23" t="str">
        <f>IF(BASE!B69&lt;&gt;"",BASE!$N$2,"")</f>
        <v/>
      </c>
      <c r="E64" s="22"/>
      <c r="F64" s="22"/>
      <c r="G64" s="22"/>
    </row>
    <row r="65" spans="1:7" x14ac:dyDescent="0.25">
      <c r="A65" s="22" t="str">
        <f>IF(BASE!B70&lt;&gt;"",_xlfn.IFNA(VLOOKUP(BASE!B70,[1]control_de_carga!$A:$D,4,0),VLOOKUP(BASE!D70,[1]control_de_carga!$A:$D,4,0)),"")</f>
        <v/>
      </c>
      <c r="B65" s="22" t="str">
        <f>IF(BASE!B70&lt;&gt;"",_xlfn.IFNA(VLOOKUP(BASE!B70,[1]control_de_carga!$A:$B,1,0),VLOOKUP(BASE!D70,[1]control_de_carga!$A:$B,1,0)),"")</f>
        <v/>
      </c>
      <c r="C65" s="22" t="str">
        <f>IF(BASE!B70&lt;&gt;"",IF(BASE!$N$1="PEDIDO_EN_TRANSITO",IF(OR($A65="CONECEL",$A65="CONECEL_DOCUENTOS"),"ENTREGA EN TRANSITO",BASE!$N$1),BASE!$N$1),"")</f>
        <v/>
      </c>
      <c r="D65" s="23" t="str">
        <f>IF(BASE!B70&lt;&gt;"",BASE!$N$2,"")</f>
        <v/>
      </c>
      <c r="E65" s="22"/>
      <c r="F65" s="22"/>
      <c r="G65" s="22"/>
    </row>
    <row r="66" spans="1:7" x14ac:dyDescent="0.25">
      <c r="A66" s="22" t="str">
        <f>IF(BASE!B71&lt;&gt;"",_xlfn.IFNA(VLOOKUP(BASE!B71,[1]control_de_carga!$A:$D,4,0),VLOOKUP(BASE!D71,[1]control_de_carga!$A:$D,4,0)),"")</f>
        <v/>
      </c>
      <c r="B66" s="22" t="str">
        <f>IF(BASE!B71&lt;&gt;"",_xlfn.IFNA(VLOOKUP(BASE!B71,[1]control_de_carga!$A:$B,1,0),VLOOKUP(BASE!D71,[1]control_de_carga!$A:$B,1,0)),"")</f>
        <v/>
      </c>
      <c r="C66" s="22" t="str">
        <f>IF(BASE!B71&lt;&gt;"",IF(BASE!$N$1="PEDIDO_EN_TRANSITO",IF(OR($A66="CONECEL",$A66="CONECEL_DOCUENTOS"),"ENTREGA EN TRANSITO",BASE!$N$1),BASE!$N$1),"")</f>
        <v/>
      </c>
      <c r="D66" s="23" t="str">
        <f>IF(BASE!B71&lt;&gt;"",BASE!$N$2,"")</f>
        <v/>
      </c>
      <c r="E66" s="22"/>
      <c r="F66" s="22"/>
      <c r="G66" s="22"/>
    </row>
    <row r="67" spans="1:7" x14ac:dyDescent="0.25">
      <c r="A67" s="22" t="str">
        <f>IF(BASE!B72&lt;&gt;"",_xlfn.IFNA(VLOOKUP(BASE!B72,[1]control_de_carga!$A:$D,4,0),VLOOKUP(BASE!D72,[1]control_de_carga!$A:$D,4,0)),"")</f>
        <v/>
      </c>
      <c r="B67" s="22" t="str">
        <f>IF(BASE!B72&lt;&gt;"",_xlfn.IFNA(VLOOKUP(BASE!B72,[1]control_de_carga!$A:$B,1,0),VLOOKUP(BASE!D72,[1]control_de_carga!$A:$B,1,0)),"")</f>
        <v/>
      </c>
      <c r="C67" s="22" t="str">
        <f>IF(BASE!B72&lt;&gt;"",IF(BASE!$N$1="PEDIDO_EN_TRANSITO",IF(OR($A67="CONECEL",$A67="CONECEL_DOCUENTOS"),"ENTREGA EN TRANSITO",BASE!$N$1),BASE!$N$1),"")</f>
        <v/>
      </c>
      <c r="D67" s="23" t="str">
        <f>IF(BASE!B72&lt;&gt;"",BASE!$N$2,"")</f>
        <v/>
      </c>
      <c r="E67" s="22"/>
      <c r="F67" s="22"/>
      <c r="G67" s="22"/>
    </row>
    <row r="68" spans="1:7" x14ac:dyDescent="0.25">
      <c r="A68" s="22" t="str">
        <f>IF(BASE!B73&lt;&gt;"",_xlfn.IFNA(VLOOKUP(BASE!B73,[1]control_de_carga!$A:$D,4,0),VLOOKUP(BASE!D73,[1]control_de_carga!$A:$D,4,0)),"")</f>
        <v/>
      </c>
      <c r="B68" s="22" t="str">
        <f>IF(BASE!B73&lt;&gt;"",_xlfn.IFNA(VLOOKUP(BASE!B73,[1]control_de_carga!$A:$B,1,0),VLOOKUP(BASE!D73,[1]control_de_carga!$A:$B,1,0)),"")</f>
        <v/>
      </c>
      <c r="C68" s="22" t="str">
        <f>IF(BASE!B73&lt;&gt;"",IF(BASE!$N$1="PEDIDO_EN_TRANSITO",IF(OR($A68="CONECEL",$A68="CONECEL_DOCUENTOS"),"ENTREGA EN TRANSITO",BASE!$N$1),BASE!$N$1),"")</f>
        <v/>
      </c>
      <c r="D68" s="23" t="str">
        <f>IF(BASE!B73&lt;&gt;"",BASE!$N$2,"")</f>
        <v/>
      </c>
      <c r="E68" s="22"/>
      <c r="F68" s="22"/>
      <c r="G68" s="22"/>
    </row>
    <row r="69" spans="1:7" x14ac:dyDescent="0.25">
      <c r="A69" s="22" t="str">
        <f>IF(BASE!B74&lt;&gt;"",_xlfn.IFNA(VLOOKUP(BASE!B74,[1]control_de_carga!$A:$D,4,0),VLOOKUP(BASE!D74,[1]control_de_carga!$A:$D,4,0)),"")</f>
        <v/>
      </c>
      <c r="B69" s="22" t="str">
        <f>IF(BASE!B74&lt;&gt;"",_xlfn.IFNA(VLOOKUP(BASE!B74,[1]control_de_carga!$A:$B,1,0),VLOOKUP(BASE!D74,[1]control_de_carga!$A:$B,1,0)),"")</f>
        <v/>
      </c>
      <c r="C69" s="22" t="str">
        <f>IF(BASE!B74&lt;&gt;"",IF(BASE!$N$1="PEDIDO_EN_TRANSITO",IF(OR($A69="CONECEL",$A69="CONECEL_DOCUENTOS"),"ENTREGA EN TRANSITO",BASE!$N$1),BASE!$N$1),"")</f>
        <v/>
      </c>
      <c r="D69" s="23" t="str">
        <f>IF(BASE!B74&lt;&gt;"",BASE!$N$2,"")</f>
        <v/>
      </c>
      <c r="E69" s="22"/>
      <c r="F69" s="22"/>
      <c r="G69" s="22"/>
    </row>
    <row r="70" spans="1:7" x14ac:dyDescent="0.25">
      <c r="A70" s="22" t="str">
        <f>IF(BASE!B75&lt;&gt;"",_xlfn.IFNA(VLOOKUP(BASE!B75,[1]control_de_carga!$A:$D,4,0),VLOOKUP(BASE!D75,[1]control_de_carga!$A:$D,4,0)),"")</f>
        <v/>
      </c>
      <c r="B70" s="22" t="str">
        <f>IF(BASE!B75&lt;&gt;"",_xlfn.IFNA(VLOOKUP(BASE!B75,[1]control_de_carga!$A:$B,1,0),VLOOKUP(BASE!D75,[1]control_de_carga!$A:$B,1,0)),"")</f>
        <v/>
      </c>
      <c r="C70" s="22" t="str">
        <f>IF(BASE!B75&lt;&gt;"",IF(BASE!$N$1="PEDIDO_EN_TRANSITO",IF(OR($A70="CONECEL",$A70="CONECEL_DOCUENTOS"),"ENTREGA EN TRANSITO",BASE!$N$1),BASE!$N$1),"")</f>
        <v/>
      </c>
      <c r="D70" s="23" t="str">
        <f>IF(BASE!B75&lt;&gt;"",BASE!$N$2,"")</f>
        <v/>
      </c>
      <c r="E70" s="22"/>
      <c r="F70" s="22"/>
      <c r="G70" s="22"/>
    </row>
    <row r="71" spans="1:7" x14ac:dyDescent="0.25">
      <c r="A71" s="22" t="str">
        <f>IF(BASE!B76&lt;&gt;"",_xlfn.IFNA(VLOOKUP(BASE!B76,[1]control_de_carga!$A:$D,4,0),VLOOKUP(BASE!D76,[1]control_de_carga!$A:$D,4,0)),"")</f>
        <v/>
      </c>
      <c r="B71" s="22" t="str">
        <f>IF(BASE!B76&lt;&gt;"",_xlfn.IFNA(VLOOKUP(BASE!B76,[1]control_de_carga!$A:$B,1,0),VLOOKUP(BASE!D76,[1]control_de_carga!$A:$B,1,0)),"")</f>
        <v/>
      </c>
      <c r="C71" s="22" t="str">
        <f>IF(BASE!B76&lt;&gt;"",IF(BASE!$N$1="PEDIDO_EN_TRANSITO",IF(OR($A71="CONECEL",$A71="CONECEL_DOCUENTOS"),"ENTREGA EN TRANSITO",BASE!$N$1),BASE!$N$1),"")</f>
        <v/>
      </c>
      <c r="D71" s="23" t="str">
        <f>IF(BASE!B76&lt;&gt;"",BASE!$N$2,"")</f>
        <v/>
      </c>
      <c r="E71" s="22"/>
      <c r="F71" s="22"/>
      <c r="G71" s="22"/>
    </row>
    <row r="72" spans="1:7" x14ac:dyDescent="0.25">
      <c r="A72" s="24" t="str">
        <f>IF(BASE!F7&lt;&gt;"",_xlfn.IFNA(VLOOKUP(BASE!F7,[1]control_de_carga!$A:$D,4,0),VLOOKUP(BASE!H7,[1]control_de_carga!$A:$D,4,0)),"")</f>
        <v/>
      </c>
      <c r="B72" s="24" t="str">
        <f>IF(BASE!F7&lt;&gt;"",_xlfn.IFNA(VLOOKUP(BASE!F7,[1]control_de_carga!$A:$B,1,0),VLOOKUP(BASE!H7,[1]control_de_carga!$A:$B,1,0)),"")</f>
        <v/>
      </c>
      <c r="C72" s="24" t="str">
        <f>IF(BASE!F7&lt;&gt;"",IF(BASE!$N$1="PEDIDO_EN_TRANSITO",IF(OR($A72="CONECEL",$A72="CONECEL_DOCUENTOS"),"ENTREGA EN TRANSITO",BASE!$N$1),BASE!$N$1),"")</f>
        <v/>
      </c>
      <c r="D72" s="25" t="str">
        <f>IF(BASE!F7&lt;&gt;"",BASE!$N$2,"")</f>
        <v/>
      </c>
      <c r="E72" s="24"/>
      <c r="F72" s="24"/>
      <c r="G72" s="24"/>
    </row>
    <row r="73" spans="1:7" x14ac:dyDescent="0.25">
      <c r="A73" s="24" t="str">
        <f>IF(BASE!F8&lt;&gt;"",_xlfn.IFNA(VLOOKUP(BASE!F8,[1]control_de_carga!$A:$D,4,0),VLOOKUP(BASE!H8,[1]control_de_carga!$A:$D,4,0)),"")</f>
        <v/>
      </c>
      <c r="B73" s="24" t="str">
        <f>IF(BASE!F8&lt;&gt;"",_xlfn.IFNA(VLOOKUP(BASE!F8,[1]control_de_carga!$A:$B,1,0),VLOOKUP(BASE!H8,[1]control_de_carga!$A:$B,1,0)),"")</f>
        <v/>
      </c>
      <c r="C73" s="24" t="str">
        <f>IF(BASE!F8&lt;&gt;"",IF(BASE!$N$1="PEDIDO_EN_TRANSITO",IF(OR($A73="CONECEL",$A73="CONECEL_DOCUENTOS"),"ENTREGA EN TRANSITO",BASE!$N$1),BASE!$N$1),"")</f>
        <v/>
      </c>
      <c r="D73" s="25" t="str">
        <f>IF(BASE!F8&lt;&gt;"",BASE!$N$2,"")</f>
        <v/>
      </c>
      <c r="E73" s="24"/>
      <c r="F73" s="24"/>
      <c r="G73" s="24"/>
    </row>
    <row r="74" spans="1:7" x14ac:dyDescent="0.25">
      <c r="A74" s="24" t="str">
        <f>IF(BASE!F9&lt;&gt;"",_xlfn.IFNA(VLOOKUP(BASE!F9,[1]control_de_carga!$A:$D,4,0),VLOOKUP(BASE!H9,[1]control_de_carga!$A:$D,4,0)),"")</f>
        <v/>
      </c>
      <c r="B74" s="24" t="str">
        <f>IF(BASE!F9&lt;&gt;"",_xlfn.IFNA(VLOOKUP(BASE!F9,[1]control_de_carga!$A:$B,1,0),VLOOKUP(BASE!H9,[1]control_de_carga!$A:$B,1,0)),"")</f>
        <v/>
      </c>
      <c r="C74" s="24" t="str">
        <f>IF(BASE!F9&lt;&gt;"",IF(BASE!$N$1="PEDIDO_EN_TRANSITO",IF(OR($A74="CONECEL",$A74="CONECEL_DOCUENTOS"),"ENTREGA EN TRANSITO",BASE!$N$1),BASE!$N$1),"")</f>
        <v/>
      </c>
      <c r="D74" s="25" t="str">
        <f>IF(BASE!F9&lt;&gt;"",BASE!$N$2,"")</f>
        <v/>
      </c>
      <c r="E74" s="24"/>
      <c r="F74" s="24"/>
      <c r="G74" s="24"/>
    </row>
    <row r="75" spans="1:7" x14ac:dyDescent="0.25">
      <c r="A75" s="24" t="str">
        <f>IF(BASE!F10&lt;&gt;"",_xlfn.IFNA(VLOOKUP(BASE!F10,[1]control_de_carga!$A:$D,4,0),VLOOKUP(BASE!H10,[1]control_de_carga!$A:$D,4,0)),"")</f>
        <v/>
      </c>
      <c r="B75" s="24" t="str">
        <f>IF(BASE!F10&lt;&gt;"",_xlfn.IFNA(VLOOKUP(BASE!F10,[1]control_de_carga!$A:$B,1,0),VLOOKUP(BASE!H10,[1]control_de_carga!$A:$B,1,0)),"")</f>
        <v/>
      </c>
      <c r="C75" s="24" t="str">
        <f>IF(BASE!F10&lt;&gt;"",IF(BASE!$N$1="PEDIDO_EN_TRANSITO",IF(OR($A75="CONECEL",$A75="CONECEL_DOCUENTOS"),"ENTREGA EN TRANSITO",BASE!$N$1),BASE!$N$1),"")</f>
        <v/>
      </c>
      <c r="D75" s="25" t="str">
        <f>IF(BASE!F10&lt;&gt;"",BASE!$N$2,"")</f>
        <v/>
      </c>
      <c r="E75" s="24"/>
      <c r="F75" s="24"/>
      <c r="G75" s="24"/>
    </row>
    <row r="76" spans="1:7" x14ac:dyDescent="0.25">
      <c r="A76" s="24" t="str">
        <f>IF(BASE!F11&lt;&gt;"",_xlfn.IFNA(VLOOKUP(BASE!F11,[1]control_de_carga!$A:$D,4,0),VLOOKUP(BASE!H11,[1]control_de_carga!$A:$D,4,0)),"")</f>
        <v/>
      </c>
      <c r="B76" s="24" t="str">
        <f>IF(BASE!F11&lt;&gt;"",_xlfn.IFNA(VLOOKUP(BASE!F11,[1]control_de_carga!$A:$B,1,0),VLOOKUP(BASE!H11,[1]control_de_carga!$A:$B,1,0)),"")</f>
        <v/>
      </c>
      <c r="C76" s="24" t="str">
        <f>IF(BASE!F11&lt;&gt;"",IF(BASE!$N$1="PEDIDO_EN_TRANSITO",IF(OR($A76="CONECEL",$A76="CONECEL_DOCUENTOS"),"ENTREGA EN TRANSITO",BASE!$N$1),BASE!$N$1),"")</f>
        <v/>
      </c>
      <c r="D76" s="25" t="str">
        <f>IF(BASE!F11&lt;&gt;"",BASE!$N$2,"")</f>
        <v/>
      </c>
      <c r="E76" s="24"/>
      <c r="F76" s="24"/>
      <c r="G76" s="24"/>
    </row>
    <row r="77" spans="1:7" x14ac:dyDescent="0.25">
      <c r="A77" s="24" t="str">
        <f>IF(BASE!F12&lt;&gt;"",_xlfn.IFNA(VLOOKUP(BASE!F12,[1]control_de_carga!$A:$D,4,0),VLOOKUP(BASE!H12,[1]control_de_carga!$A:$D,4,0)),"")</f>
        <v/>
      </c>
      <c r="B77" s="24" t="str">
        <f>IF(BASE!F12&lt;&gt;"",_xlfn.IFNA(VLOOKUP(BASE!F12,[1]control_de_carga!$A:$B,1,0),VLOOKUP(BASE!H12,[1]control_de_carga!$A:$B,1,0)),"")</f>
        <v/>
      </c>
      <c r="C77" s="24" t="str">
        <f>IF(BASE!F12&lt;&gt;"",IF(BASE!$N$1="PEDIDO_EN_TRANSITO",IF(OR($A77="CONECEL",$A77="CONECEL_DOCUENTOS"),"ENTREGA EN TRANSITO",BASE!$N$1),BASE!$N$1),"")</f>
        <v/>
      </c>
      <c r="D77" s="25" t="str">
        <f>IF(BASE!F12&lt;&gt;"",BASE!$N$2,"")</f>
        <v/>
      </c>
      <c r="E77" s="24"/>
      <c r="F77" s="24"/>
      <c r="G77" s="24"/>
    </row>
    <row r="78" spans="1:7" x14ac:dyDescent="0.25">
      <c r="A78" s="24" t="str">
        <f>IF(BASE!F13&lt;&gt;"",_xlfn.IFNA(VLOOKUP(BASE!F13,[1]control_de_carga!$A:$D,4,0),VLOOKUP(BASE!H13,[1]control_de_carga!$A:$D,4,0)),"")</f>
        <v/>
      </c>
      <c r="B78" s="24" t="str">
        <f>IF(BASE!F13&lt;&gt;"",_xlfn.IFNA(VLOOKUP(BASE!F13,[1]control_de_carga!$A:$B,1,0),VLOOKUP(BASE!H13,[1]control_de_carga!$A:$B,1,0)),"")</f>
        <v/>
      </c>
      <c r="C78" s="24" t="str">
        <f>IF(BASE!F13&lt;&gt;"",IF(BASE!$N$1="PEDIDO_EN_TRANSITO",IF(OR($A78="CONECEL",$A78="CONECEL_DOCUENTOS"),"ENTREGA EN TRANSITO",BASE!$N$1),BASE!$N$1),"")</f>
        <v/>
      </c>
      <c r="D78" s="25" t="str">
        <f>IF(BASE!F13&lt;&gt;"",BASE!$N$2,"")</f>
        <v/>
      </c>
      <c r="E78" s="24"/>
      <c r="F78" s="24"/>
      <c r="G78" s="24"/>
    </row>
    <row r="79" spans="1:7" x14ac:dyDescent="0.25">
      <c r="A79" s="24" t="str">
        <f>IF(BASE!F14&lt;&gt;"",_xlfn.IFNA(VLOOKUP(BASE!F14,[1]control_de_carga!$A:$D,4,0),VLOOKUP(BASE!H14,[1]control_de_carga!$A:$D,4,0)),"")</f>
        <v/>
      </c>
      <c r="B79" s="24" t="str">
        <f>IF(BASE!F14&lt;&gt;"",_xlfn.IFNA(VLOOKUP(BASE!F14,[1]control_de_carga!$A:$B,1,0),VLOOKUP(BASE!H14,[1]control_de_carga!$A:$B,1,0)),"")</f>
        <v/>
      </c>
      <c r="C79" s="24" t="str">
        <f>IF(BASE!F14&lt;&gt;"",IF(BASE!$N$1="PEDIDO_EN_TRANSITO",IF(OR($A79="CONECEL",$A79="CONECEL_DOCUENTOS"),"ENTREGA EN TRANSITO",BASE!$N$1),BASE!$N$1),"")</f>
        <v/>
      </c>
      <c r="D79" s="25" t="str">
        <f>IF(BASE!F14&lt;&gt;"",BASE!$N$2,"")</f>
        <v/>
      </c>
      <c r="E79" s="24"/>
      <c r="F79" s="24"/>
      <c r="G79" s="24"/>
    </row>
    <row r="80" spans="1:7" x14ac:dyDescent="0.25">
      <c r="A80" s="24" t="str">
        <f>IF(BASE!F15&lt;&gt;"",_xlfn.IFNA(VLOOKUP(BASE!F15,[1]control_de_carga!$A:$D,4,0),VLOOKUP(BASE!H15,[1]control_de_carga!$A:$D,4,0)),"")</f>
        <v/>
      </c>
      <c r="B80" s="24" t="str">
        <f>IF(BASE!F15&lt;&gt;"",_xlfn.IFNA(VLOOKUP(BASE!F15,[1]control_de_carga!$A:$B,1,0),VLOOKUP(BASE!H15,[1]control_de_carga!$A:$B,1,0)),"")</f>
        <v/>
      </c>
      <c r="C80" s="24" t="str">
        <f>IF(BASE!F15&lt;&gt;"",IF(BASE!$N$1="PEDIDO_EN_TRANSITO",IF(OR($A80="CONECEL",$A80="CONECEL_DOCUENTOS"),"ENTREGA EN TRANSITO",BASE!$N$1),BASE!$N$1),"")</f>
        <v/>
      </c>
      <c r="D80" s="25" t="str">
        <f>IF(BASE!F15&lt;&gt;"",BASE!$N$2,"")</f>
        <v/>
      </c>
      <c r="E80" s="24"/>
      <c r="F80" s="24"/>
      <c r="G80" s="24"/>
    </row>
    <row r="81" spans="1:7" x14ac:dyDescent="0.25">
      <c r="A81" s="24" t="str">
        <f>IF(BASE!F16&lt;&gt;"",_xlfn.IFNA(VLOOKUP(BASE!F16,[1]control_de_carga!$A:$D,4,0),VLOOKUP(BASE!H16,[1]control_de_carga!$A:$D,4,0)),"")</f>
        <v/>
      </c>
      <c r="B81" s="24" t="str">
        <f>IF(BASE!F16&lt;&gt;"",_xlfn.IFNA(VLOOKUP(BASE!F16,[1]control_de_carga!$A:$B,1,0),VLOOKUP(BASE!H16,[1]control_de_carga!$A:$B,1,0)),"")</f>
        <v/>
      </c>
      <c r="C81" s="24" t="str">
        <f>IF(BASE!F16&lt;&gt;"",IF(BASE!$N$1="PEDIDO_EN_TRANSITO",IF(OR($A81="CONECEL",$A81="CONECEL_DOCUENTOS"),"ENTREGA EN TRANSITO",BASE!$N$1),BASE!$N$1),"")</f>
        <v/>
      </c>
      <c r="D81" s="25" t="str">
        <f>IF(BASE!F16&lt;&gt;"",BASE!$N$2,"")</f>
        <v/>
      </c>
      <c r="E81" s="24"/>
      <c r="F81" s="24"/>
      <c r="G81" s="24"/>
    </row>
    <row r="82" spans="1:7" x14ac:dyDescent="0.25">
      <c r="A82" s="24" t="str">
        <f>IF(BASE!F17&lt;&gt;"",_xlfn.IFNA(VLOOKUP(BASE!F17,[1]control_de_carga!$A:$D,4,0),VLOOKUP(BASE!H17,[1]control_de_carga!$A:$D,4,0)),"")</f>
        <v/>
      </c>
      <c r="B82" s="24" t="str">
        <f>IF(BASE!F17&lt;&gt;"",_xlfn.IFNA(VLOOKUP(BASE!F17,[1]control_de_carga!$A:$B,1,0),VLOOKUP(BASE!H17,[1]control_de_carga!$A:$B,1,0)),"")</f>
        <v/>
      </c>
      <c r="C82" s="24" t="str">
        <f>IF(BASE!F17&lt;&gt;"",IF(BASE!$N$1="PEDIDO_EN_TRANSITO",IF(OR($A82="CONECEL",$A82="CONECEL_DOCUENTOS"),"ENTREGA EN TRANSITO",BASE!$N$1),BASE!$N$1),"")</f>
        <v/>
      </c>
      <c r="D82" s="25" t="str">
        <f>IF(BASE!F17&lt;&gt;"",BASE!$N$2,"")</f>
        <v/>
      </c>
      <c r="E82" s="24"/>
      <c r="F82" s="24"/>
      <c r="G82" s="24"/>
    </row>
    <row r="83" spans="1:7" x14ac:dyDescent="0.25">
      <c r="A83" s="24" t="str">
        <f>IF(BASE!F18&lt;&gt;"",_xlfn.IFNA(VLOOKUP(BASE!F18,[1]control_de_carga!$A:$D,4,0),VLOOKUP(BASE!H18,[1]control_de_carga!$A:$D,4,0)),"")</f>
        <v/>
      </c>
      <c r="B83" s="24" t="str">
        <f>IF(BASE!F18&lt;&gt;"",_xlfn.IFNA(VLOOKUP(BASE!F18,[1]control_de_carga!$A:$B,1,0),VLOOKUP(BASE!H18,[1]control_de_carga!$A:$B,1,0)),"")</f>
        <v/>
      </c>
      <c r="C83" s="24" t="str">
        <f>IF(BASE!F18&lt;&gt;"",IF(BASE!$N$1="PEDIDO_EN_TRANSITO",IF(OR($A83="CONECEL",$A83="CONECEL_DOCUENTOS"),"ENTREGA EN TRANSITO",BASE!$N$1),BASE!$N$1),"")</f>
        <v/>
      </c>
      <c r="D83" s="25" t="str">
        <f>IF(BASE!F18&lt;&gt;"",BASE!$N$2,"")</f>
        <v/>
      </c>
      <c r="E83" s="24"/>
      <c r="F83" s="24"/>
      <c r="G83" s="24"/>
    </row>
    <row r="84" spans="1:7" x14ac:dyDescent="0.25">
      <c r="A84" s="24" t="str">
        <f>IF(BASE!F19&lt;&gt;"",_xlfn.IFNA(VLOOKUP(BASE!F19,[1]control_de_carga!$A:$D,4,0),VLOOKUP(BASE!H19,[1]control_de_carga!$A:$D,4,0)),"")</f>
        <v/>
      </c>
      <c r="B84" s="24" t="str">
        <f>IF(BASE!F19&lt;&gt;"",_xlfn.IFNA(VLOOKUP(BASE!F19,[1]control_de_carga!$A:$B,1,0),VLOOKUP(BASE!H19,[1]control_de_carga!$A:$B,1,0)),"")</f>
        <v/>
      </c>
      <c r="C84" s="24" t="str">
        <f>IF(BASE!F19&lt;&gt;"",IF(BASE!$N$1="PEDIDO_EN_TRANSITO",IF(OR($A84="CONECEL",$A84="CONECEL_DOCUENTOS"),"ENTREGA EN TRANSITO",BASE!$N$1),BASE!$N$1),"")</f>
        <v/>
      </c>
      <c r="D84" s="25" t="str">
        <f>IF(BASE!F19&lt;&gt;"",BASE!$N$2,"")</f>
        <v/>
      </c>
      <c r="E84" s="24"/>
      <c r="F84" s="24"/>
      <c r="G84" s="24"/>
    </row>
    <row r="85" spans="1:7" x14ac:dyDescent="0.25">
      <c r="A85" s="24" t="str">
        <f>IF(BASE!F20&lt;&gt;"",_xlfn.IFNA(VLOOKUP(BASE!F20,[1]control_de_carga!$A:$D,4,0),VLOOKUP(BASE!H20,[1]control_de_carga!$A:$D,4,0)),"")</f>
        <v/>
      </c>
      <c r="B85" s="24" t="str">
        <f>IF(BASE!F20&lt;&gt;"",_xlfn.IFNA(VLOOKUP(BASE!F20,[1]control_de_carga!$A:$B,1,0),VLOOKUP(BASE!H20,[1]control_de_carga!$A:$B,1,0)),"")</f>
        <v/>
      </c>
      <c r="C85" s="24" t="str">
        <f>IF(BASE!F20&lt;&gt;"",IF(BASE!$N$1="PEDIDO_EN_TRANSITO",IF(OR($A85="CONECEL",$A85="CONECEL_DOCUENTOS"),"ENTREGA EN TRANSITO",BASE!$N$1),BASE!$N$1),"")</f>
        <v/>
      </c>
      <c r="D85" s="25" t="str">
        <f>IF(BASE!F20&lt;&gt;"",BASE!$N$2,"")</f>
        <v/>
      </c>
      <c r="E85" s="24"/>
      <c r="F85" s="24"/>
      <c r="G85" s="24"/>
    </row>
    <row r="86" spans="1:7" x14ac:dyDescent="0.25">
      <c r="A86" s="24" t="str">
        <f>IF(BASE!F21&lt;&gt;"",_xlfn.IFNA(VLOOKUP(BASE!F21,[1]control_de_carga!$A:$D,4,0),VLOOKUP(BASE!H21,[1]control_de_carga!$A:$D,4,0)),"")</f>
        <v/>
      </c>
      <c r="B86" s="24" t="str">
        <f>IF(BASE!F21&lt;&gt;"",_xlfn.IFNA(VLOOKUP(BASE!F21,[1]control_de_carga!$A:$B,1,0),VLOOKUP(BASE!H21,[1]control_de_carga!$A:$B,1,0)),"")</f>
        <v/>
      </c>
      <c r="C86" s="24" t="str">
        <f>IF(BASE!F21&lt;&gt;"",IF(BASE!$N$1="PEDIDO_EN_TRANSITO",IF(OR($A86="CONECEL",$A86="CONECEL_DOCUENTOS"),"ENTREGA EN TRANSITO",BASE!$N$1),BASE!$N$1),"")</f>
        <v/>
      </c>
      <c r="D86" s="25" t="str">
        <f>IF(BASE!F21&lt;&gt;"",BASE!$N$2,"")</f>
        <v/>
      </c>
      <c r="E86" s="24"/>
      <c r="F86" s="24"/>
      <c r="G86" s="24"/>
    </row>
    <row r="87" spans="1:7" x14ac:dyDescent="0.25">
      <c r="A87" s="24" t="str">
        <f>IF(BASE!F22&lt;&gt;"",_xlfn.IFNA(VLOOKUP(BASE!F22,[1]control_de_carga!$A:$D,4,0),VLOOKUP(BASE!H22,[1]control_de_carga!$A:$D,4,0)),"")</f>
        <v/>
      </c>
      <c r="B87" s="24" t="str">
        <f>IF(BASE!F22&lt;&gt;"",_xlfn.IFNA(VLOOKUP(BASE!F22,[1]control_de_carga!$A:$B,1,0),VLOOKUP(BASE!H22,[1]control_de_carga!$A:$B,1,0)),"")</f>
        <v/>
      </c>
      <c r="C87" s="24" t="str">
        <f>IF(BASE!F22&lt;&gt;"",IF(BASE!$N$1="PEDIDO_EN_TRANSITO",IF(OR($A87="CONECEL",$A87="CONECEL_DOCUENTOS"),"ENTREGA EN TRANSITO",BASE!$N$1),BASE!$N$1),"")</f>
        <v/>
      </c>
      <c r="D87" s="25" t="str">
        <f>IF(BASE!F22&lt;&gt;"",BASE!$N$2,"")</f>
        <v/>
      </c>
      <c r="E87" s="24"/>
      <c r="F87" s="24"/>
      <c r="G87" s="24"/>
    </row>
    <row r="88" spans="1:7" x14ac:dyDescent="0.25">
      <c r="A88" s="24" t="str">
        <f>IF(BASE!F23&lt;&gt;"",_xlfn.IFNA(VLOOKUP(BASE!F23,[1]control_de_carga!$A:$D,4,0),VLOOKUP(BASE!H23,[1]control_de_carga!$A:$D,4,0)),"")</f>
        <v/>
      </c>
      <c r="B88" s="24" t="str">
        <f>IF(BASE!F23&lt;&gt;"",_xlfn.IFNA(VLOOKUP(BASE!F23,[1]control_de_carga!$A:$B,1,0),VLOOKUP(BASE!H23,[1]control_de_carga!$A:$B,1,0)),"")</f>
        <v/>
      </c>
      <c r="C88" s="24" t="str">
        <f>IF(BASE!F23&lt;&gt;"",IF(BASE!$N$1="PEDIDO_EN_TRANSITO",IF(OR($A88="CONECEL",$A88="CONECEL_DOCUENTOS"),"ENTREGA EN TRANSITO",BASE!$N$1),BASE!$N$1),"")</f>
        <v/>
      </c>
      <c r="D88" s="25" t="str">
        <f>IF(BASE!F23&lt;&gt;"",BASE!$N$2,"")</f>
        <v/>
      </c>
      <c r="E88" s="24"/>
      <c r="F88" s="24"/>
      <c r="G88" s="24"/>
    </row>
    <row r="89" spans="1:7" x14ac:dyDescent="0.25">
      <c r="A89" s="24" t="str">
        <f>IF(BASE!F24&lt;&gt;"",_xlfn.IFNA(VLOOKUP(BASE!F24,[1]control_de_carga!$A:$D,4,0),VLOOKUP(BASE!H24,[1]control_de_carga!$A:$D,4,0)),"")</f>
        <v/>
      </c>
      <c r="B89" s="24" t="str">
        <f>IF(BASE!F24&lt;&gt;"",_xlfn.IFNA(VLOOKUP(BASE!F24,[1]control_de_carga!$A:$B,1,0),VLOOKUP(BASE!H24,[1]control_de_carga!$A:$B,1,0)),"")</f>
        <v/>
      </c>
      <c r="C89" s="24" t="str">
        <f>IF(BASE!F24&lt;&gt;"",IF(BASE!$N$1="PEDIDO_EN_TRANSITO",IF(OR($A89="CONECEL",$A89="CONECEL_DOCUENTOS"),"ENTREGA EN TRANSITO",BASE!$N$1),BASE!$N$1),"")</f>
        <v/>
      </c>
      <c r="D89" s="25" t="str">
        <f>IF(BASE!F24&lt;&gt;"",BASE!$N$2,"")</f>
        <v/>
      </c>
      <c r="E89" s="24"/>
      <c r="F89" s="24"/>
      <c r="G89" s="24"/>
    </row>
    <row r="90" spans="1:7" x14ac:dyDescent="0.25">
      <c r="A90" s="24" t="str">
        <f>IF(BASE!F25&lt;&gt;"",_xlfn.IFNA(VLOOKUP(BASE!F25,[1]control_de_carga!$A:$D,4,0),VLOOKUP(BASE!H25,[1]control_de_carga!$A:$D,4,0)),"")</f>
        <v/>
      </c>
      <c r="B90" s="24" t="str">
        <f>IF(BASE!F25&lt;&gt;"",_xlfn.IFNA(VLOOKUP(BASE!F25,[1]control_de_carga!$A:$B,1,0),VLOOKUP(BASE!H25,[1]control_de_carga!$A:$B,1,0)),"")</f>
        <v/>
      </c>
      <c r="C90" s="24" t="str">
        <f>IF(BASE!F25&lt;&gt;"",IF(BASE!$N$1="PEDIDO_EN_TRANSITO",IF(OR($A90="CONECEL",$A90="CONECEL_DOCUENTOS"),"ENTREGA EN TRANSITO",BASE!$N$1),BASE!$N$1),"")</f>
        <v/>
      </c>
      <c r="D90" s="25" t="str">
        <f>IF(BASE!F25&lt;&gt;"",BASE!$N$2,"")</f>
        <v/>
      </c>
      <c r="E90" s="24"/>
      <c r="F90" s="24"/>
      <c r="G90" s="24"/>
    </row>
    <row r="91" spans="1:7" x14ac:dyDescent="0.25">
      <c r="A91" s="24" t="str">
        <f>IF(BASE!F26&lt;&gt;"",_xlfn.IFNA(VLOOKUP(BASE!F26,[1]control_de_carga!$A:$D,4,0),VLOOKUP(BASE!H26,[1]control_de_carga!$A:$D,4,0)),"")</f>
        <v/>
      </c>
      <c r="B91" s="24" t="str">
        <f>IF(BASE!F26&lt;&gt;"",_xlfn.IFNA(VLOOKUP(BASE!F26,[1]control_de_carga!$A:$B,1,0),VLOOKUP(BASE!H26,[1]control_de_carga!$A:$B,1,0)),"")</f>
        <v/>
      </c>
      <c r="C91" s="24" t="str">
        <f>IF(BASE!F26&lt;&gt;"",IF(BASE!$N$1="PEDIDO_EN_TRANSITO",IF(OR($A91="CONECEL",$A91="CONECEL_DOCUENTOS"),"ENTREGA EN TRANSITO",BASE!$N$1),BASE!$N$1),"")</f>
        <v/>
      </c>
      <c r="D91" s="25" t="str">
        <f>IF(BASE!F26&lt;&gt;"",BASE!$N$2,"")</f>
        <v/>
      </c>
      <c r="E91" s="24"/>
      <c r="F91" s="24"/>
      <c r="G91" s="24"/>
    </row>
    <row r="92" spans="1:7" x14ac:dyDescent="0.25">
      <c r="A92" s="24" t="str">
        <f>IF(BASE!F27&lt;&gt;"",_xlfn.IFNA(VLOOKUP(BASE!F27,[1]control_de_carga!$A:$D,4,0),VLOOKUP(BASE!H27,[1]control_de_carga!$A:$D,4,0)),"")</f>
        <v/>
      </c>
      <c r="B92" s="24" t="str">
        <f>IF(BASE!F27&lt;&gt;"",_xlfn.IFNA(VLOOKUP(BASE!F27,[1]control_de_carga!$A:$B,1,0),VLOOKUP(BASE!H27,[1]control_de_carga!$A:$B,1,0)),"")</f>
        <v/>
      </c>
      <c r="C92" s="24" t="str">
        <f>IF(BASE!F27&lt;&gt;"",IF(BASE!$N$1="PEDIDO_EN_TRANSITO",IF(OR($A92="CONECEL",$A92="CONECEL_DOCUENTOS"),"ENTREGA EN TRANSITO",BASE!$N$1),BASE!$N$1),"")</f>
        <v/>
      </c>
      <c r="D92" s="25" t="str">
        <f>IF(BASE!F27&lt;&gt;"",BASE!$N$2,"")</f>
        <v/>
      </c>
      <c r="E92" s="24"/>
      <c r="F92" s="24"/>
      <c r="G92" s="24"/>
    </row>
    <row r="93" spans="1:7" x14ac:dyDescent="0.25">
      <c r="A93" s="24" t="str">
        <f>IF(BASE!F28&lt;&gt;"",_xlfn.IFNA(VLOOKUP(BASE!F28,[1]control_de_carga!$A:$D,4,0),VLOOKUP(BASE!H28,[1]control_de_carga!$A:$D,4,0)),"")</f>
        <v/>
      </c>
      <c r="B93" s="24" t="str">
        <f>IF(BASE!F28&lt;&gt;"",_xlfn.IFNA(VLOOKUP(BASE!F28,[1]control_de_carga!$A:$B,1,0),VLOOKUP(BASE!H28,[1]control_de_carga!$A:$B,1,0)),"")</f>
        <v/>
      </c>
      <c r="C93" s="24" t="str">
        <f>IF(BASE!F28&lt;&gt;"",IF(BASE!$N$1="PEDIDO_EN_TRANSITO",IF(OR($A93="CONECEL",$A93="CONECEL_DOCUENTOS"),"ENTREGA EN TRANSITO",BASE!$N$1),BASE!$N$1),"")</f>
        <v/>
      </c>
      <c r="D93" s="25" t="str">
        <f>IF(BASE!F28&lt;&gt;"",BASE!$N$2,"")</f>
        <v/>
      </c>
      <c r="E93" s="24"/>
      <c r="F93" s="24"/>
      <c r="G93" s="24"/>
    </row>
    <row r="94" spans="1:7" x14ac:dyDescent="0.25">
      <c r="A94" s="24" t="str">
        <f>IF(BASE!F29&lt;&gt;"",_xlfn.IFNA(VLOOKUP(BASE!F29,[1]control_de_carga!$A:$D,4,0),VLOOKUP(BASE!H29,[1]control_de_carga!$A:$D,4,0)),"")</f>
        <v/>
      </c>
      <c r="B94" s="24" t="str">
        <f>IF(BASE!F29&lt;&gt;"",_xlfn.IFNA(VLOOKUP(BASE!F29,[1]control_de_carga!$A:$B,1,0),VLOOKUP(BASE!H29,[1]control_de_carga!$A:$B,1,0)),"")</f>
        <v/>
      </c>
      <c r="C94" s="24" t="str">
        <f>IF(BASE!F29&lt;&gt;"",IF(BASE!$N$1="PEDIDO_EN_TRANSITO",IF(OR($A94="CONECEL",$A94="CONECEL_DOCUENTOS"),"ENTREGA EN TRANSITO",BASE!$N$1),BASE!$N$1),"")</f>
        <v/>
      </c>
      <c r="D94" s="25" t="str">
        <f>IF(BASE!F29&lt;&gt;"",BASE!$N$2,"")</f>
        <v/>
      </c>
      <c r="E94" s="24"/>
      <c r="F94" s="24"/>
      <c r="G94" s="24"/>
    </row>
    <row r="95" spans="1:7" x14ac:dyDescent="0.25">
      <c r="A95" s="24" t="str">
        <f>IF(BASE!F30&lt;&gt;"",_xlfn.IFNA(VLOOKUP(BASE!F30,[1]control_de_carga!$A:$D,4,0),VLOOKUP(BASE!H30,[1]control_de_carga!$A:$D,4,0)),"")</f>
        <v/>
      </c>
      <c r="B95" s="24" t="str">
        <f>IF(BASE!F30&lt;&gt;"",_xlfn.IFNA(VLOOKUP(BASE!F30,[1]control_de_carga!$A:$B,1,0),VLOOKUP(BASE!H30,[1]control_de_carga!$A:$B,1,0)),"")</f>
        <v/>
      </c>
      <c r="C95" s="24" t="str">
        <f>IF(BASE!F30&lt;&gt;"",IF(BASE!$N$1="PEDIDO_EN_TRANSITO",IF(OR($A95="CONECEL",$A95="CONECEL_DOCUENTOS"),"ENTREGA EN TRANSITO",BASE!$N$1),BASE!$N$1),"")</f>
        <v/>
      </c>
      <c r="D95" s="25" t="str">
        <f>IF(BASE!F30&lt;&gt;"",BASE!$N$2,"")</f>
        <v/>
      </c>
      <c r="E95" s="24"/>
      <c r="F95" s="24"/>
      <c r="G95" s="24"/>
    </row>
    <row r="96" spans="1:7" x14ac:dyDescent="0.25">
      <c r="A96" s="24" t="str">
        <f>IF(BASE!F31&lt;&gt;"",_xlfn.IFNA(VLOOKUP(BASE!F31,[1]control_de_carga!$A:$D,4,0),VLOOKUP(BASE!H31,[1]control_de_carga!$A:$D,4,0)),"")</f>
        <v/>
      </c>
      <c r="B96" s="24" t="str">
        <f>IF(BASE!F31&lt;&gt;"",_xlfn.IFNA(VLOOKUP(BASE!F31,[1]control_de_carga!$A:$B,1,0),VLOOKUP(BASE!H31,[1]control_de_carga!$A:$B,1,0)),"")</f>
        <v/>
      </c>
      <c r="C96" s="24" t="str">
        <f>IF(BASE!F31&lt;&gt;"",IF(BASE!$N$1="PEDIDO_EN_TRANSITO",IF(OR($A96="CONECEL",$A96="CONECEL_DOCUENTOS"),"ENTREGA EN TRANSITO",BASE!$N$1),BASE!$N$1),"")</f>
        <v/>
      </c>
      <c r="D96" s="25" t="str">
        <f>IF(BASE!F31&lt;&gt;"",BASE!$N$2,"")</f>
        <v/>
      </c>
      <c r="E96" s="24"/>
      <c r="F96" s="24"/>
      <c r="G96" s="24"/>
    </row>
    <row r="97" spans="1:7" x14ac:dyDescent="0.25">
      <c r="A97" s="24" t="str">
        <f>IF(BASE!F32&lt;&gt;"",_xlfn.IFNA(VLOOKUP(BASE!F32,[1]control_de_carga!$A:$D,4,0),VLOOKUP(BASE!H32,[1]control_de_carga!$A:$D,4,0)),"")</f>
        <v/>
      </c>
      <c r="B97" s="24" t="str">
        <f>IF(BASE!F32&lt;&gt;"",_xlfn.IFNA(VLOOKUP(BASE!F32,[1]control_de_carga!$A:$B,1,0),VLOOKUP(BASE!H32,[1]control_de_carga!$A:$B,1,0)),"")</f>
        <v/>
      </c>
      <c r="C97" s="24" t="str">
        <f>IF(BASE!F32&lt;&gt;"",IF(BASE!$N$1="PEDIDO_EN_TRANSITO",IF(OR($A97="CONECEL",$A97="CONECEL_DOCUENTOS"),"ENTREGA EN TRANSITO",BASE!$N$1),BASE!$N$1),"")</f>
        <v/>
      </c>
      <c r="D97" s="25" t="str">
        <f>IF(BASE!F32&lt;&gt;"",BASE!$N$2,"")</f>
        <v/>
      </c>
      <c r="E97" s="24"/>
      <c r="F97" s="24"/>
      <c r="G97" s="24"/>
    </row>
    <row r="98" spans="1:7" x14ac:dyDescent="0.25">
      <c r="A98" s="24" t="str">
        <f>IF(BASE!F33&lt;&gt;"",_xlfn.IFNA(VLOOKUP(BASE!F33,[1]control_de_carga!$A:$D,4,0),VLOOKUP(BASE!H33,[1]control_de_carga!$A:$D,4,0)),"")</f>
        <v/>
      </c>
      <c r="B98" s="24" t="str">
        <f>IF(BASE!F33&lt;&gt;"",_xlfn.IFNA(VLOOKUP(BASE!F33,[1]control_de_carga!$A:$B,1,0),VLOOKUP(BASE!H33,[1]control_de_carga!$A:$B,1,0)),"")</f>
        <v/>
      </c>
      <c r="C98" s="24" t="str">
        <f>IF(BASE!F33&lt;&gt;"",IF(BASE!$N$1="PEDIDO_EN_TRANSITO",IF(OR($A98="CONECEL",$A98="CONECEL_DOCUENTOS"),"ENTREGA EN TRANSITO",BASE!$N$1),BASE!$N$1),"")</f>
        <v/>
      </c>
      <c r="D98" s="25" t="str">
        <f>IF(BASE!F33&lt;&gt;"",BASE!$N$2,"")</f>
        <v/>
      </c>
      <c r="E98" s="24"/>
      <c r="F98" s="24"/>
      <c r="G98" s="24"/>
    </row>
    <row r="99" spans="1:7" x14ac:dyDescent="0.25">
      <c r="A99" s="24" t="str">
        <f>IF(BASE!F34&lt;&gt;"",_xlfn.IFNA(VLOOKUP(BASE!F34,[1]control_de_carga!$A:$D,4,0),VLOOKUP(BASE!H34,[1]control_de_carga!$A:$D,4,0)),"")</f>
        <v/>
      </c>
      <c r="B99" s="24" t="str">
        <f>IF(BASE!F34&lt;&gt;"",_xlfn.IFNA(VLOOKUP(BASE!F34,[1]control_de_carga!$A:$B,1,0),VLOOKUP(BASE!H34,[1]control_de_carga!$A:$B,1,0)),"")</f>
        <v/>
      </c>
      <c r="C99" s="24" t="str">
        <f>IF(BASE!F34&lt;&gt;"",IF(BASE!$N$1="PEDIDO_EN_TRANSITO",IF(OR($A99="CONECEL",$A99="CONECEL_DOCUENTOS"),"ENTREGA EN TRANSITO",BASE!$N$1),BASE!$N$1),"")</f>
        <v/>
      </c>
      <c r="D99" s="25" t="str">
        <f>IF(BASE!F34&lt;&gt;"",BASE!$N$2,"")</f>
        <v/>
      </c>
      <c r="E99" s="24"/>
      <c r="F99" s="24"/>
      <c r="G99" s="24"/>
    </row>
    <row r="100" spans="1:7" x14ac:dyDescent="0.25">
      <c r="A100" s="24" t="str">
        <f>IF(BASE!F35&lt;&gt;"",_xlfn.IFNA(VLOOKUP(BASE!F35,[1]control_de_carga!$A:$D,4,0),VLOOKUP(BASE!H35,[1]control_de_carga!$A:$D,4,0)),"")</f>
        <v/>
      </c>
      <c r="B100" s="24" t="str">
        <f>IF(BASE!F35&lt;&gt;"",_xlfn.IFNA(VLOOKUP(BASE!F35,[1]control_de_carga!$A:$B,1,0),VLOOKUP(BASE!H35,[1]control_de_carga!$A:$B,1,0)),"")</f>
        <v/>
      </c>
      <c r="C100" s="24" t="str">
        <f>IF(BASE!F35&lt;&gt;"",IF(BASE!$N$1="PEDIDO_EN_TRANSITO",IF(OR($A100="CONECEL",$A100="CONECEL_DOCUENTOS"),"ENTREGA EN TRANSITO",BASE!$N$1),BASE!$N$1),"")</f>
        <v/>
      </c>
      <c r="D100" s="25" t="str">
        <f>IF(BASE!F35&lt;&gt;"",BASE!$N$2,"")</f>
        <v/>
      </c>
      <c r="E100" s="24"/>
      <c r="F100" s="24"/>
      <c r="G100" s="24"/>
    </row>
    <row r="101" spans="1:7" x14ac:dyDescent="0.25">
      <c r="A101" s="24" t="str">
        <f>IF(BASE!F36&lt;&gt;"",_xlfn.IFNA(VLOOKUP(BASE!F36,[1]control_de_carga!$A:$D,4,0),VLOOKUP(BASE!H36,[1]control_de_carga!$A:$D,4,0)),"")</f>
        <v/>
      </c>
      <c r="B101" s="24" t="str">
        <f>IF(BASE!F36&lt;&gt;"",_xlfn.IFNA(VLOOKUP(BASE!F36,[1]control_de_carga!$A:$B,1,0),VLOOKUP(BASE!H36,[1]control_de_carga!$A:$B,1,0)),"")</f>
        <v/>
      </c>
      <c r="C101" s="24" t="str">
        <f>IF(BASE!F36&lt;&gt;"",IF(BASE!$N$1="PEDIDO_EN_TRANSITO",IF(OR($A101="CONECEL",$A101="CONECEL_DOCUENTOS"),"ENTREGA EN TRANSITO",BASE!$N$1),BASE!$N$1),"")</f>
        <v/>
      </c>
      <c r="D101" s="25" t="str">
        <f>IF(BASE!F36&lt;&gt;"",BASE!$N$2,"")</f>
        <v/>
      </c>
      <c r="E101" s="24"/>
      <c r="F101" s="24"/>
      <c r="G101" s="24"/>
    </row>
    <row r="102" spans="1:7" x14ac:dyDescent="0.25">
      <c r="A102" s="24" t="str">
        <f>IF(BASE!F37&lt;&gt;"",_xlfn.IFNA(VLOOKUP(BASE!F37,[1]control_de_carga!$A:$D,4,0),VLOOKUP(BASE!H37,[1]control_de_carga!$A:$D,4,0)),"")</f>
        <v/>
      </c>
      <c r="B102" s="24" t="str">
        <f>IF(BASE!F37&lt;&gt;"",_xlfn.IFNA(VLOOKUP(BASE!F37,[1]control_de_carga!$A:$B,1,0),VLOOKUP(BASE!H37,[1]control_de_carga!$A:$B,1,0)),"")</f>
        <v/>
      </c>
      <c r="C102" s="24" t="str">
        <f>IF(BASE!F37&lt;&gt;"",IF(BASE!$N$1="PEDIDO_EN_TRANSITO",IF(OR($A102="CONECEL",$A102="CONECEL_DOCUENTOS"),"ENTREGA EN TRANSITO",BASE!$N$1),BASE!$N$1),"")</f>
        <v/>
      </c>
      <c r="D102" s="25" t="str">
        <f>IF(BASE!F37&lt;&gt;"",BASE!$N$2,"")</f>
        <v/>
      </c>
      <c r="E102" s="24"/>
      <c r="F102" s="24"/>
      <c r="G102" s="24"/>
    </row>
    <row r="103" spans="1:7" x14ac:dyDescent="0.25">
      <c r="A103" s="24" t="str">
        <f>IF(BASE!F38&lt;&gt;"",_xlfn.IFNA(VLOOKUP(BASE!F38,[1]control_de_carga!$A:$D,4,0),VLOOKUP(BASE!H38,[1]control_de_carga!$A:$D,4,0)),"")</f>
        <v/>
      </c>
      <c r="B103" s="24" t="str">
        <f>IF(BASE!F38&lt;&gt;"",_xlfn.IFNA(VLOOKUP(BASE!F38,[1]control_de_carga!$A:$B,1,0),VLOOKUP(BASE!H38,[1]control_de_carga!$A:$B,1,0)),"")</f>
        <v/>
      </c>
      <c r="C103" s="24" t="str">
        <f>IF(BASE!F38&lt;&gt;"",IF(BASE!$N$1="PEDIDO_EN_TRANSITO",IF(OR($A103="CONECEL",$A103="CONECEL_DOCUENTOS"),"ENTREGA EN TRANSITO",BASE!$N$1),BASE!$N$1),"")</f>
        <v/>
      </c>
      <c r="D103" s="25" t="str">
        <f>IF(BASE!F38&lt;&gt;"",BASE!$N$2,"")</f>
        <v/>
      </c>
      <c r="E103" s="24"/>
      <c r="F103" s="24"/>
      <c r="G103" s="24"/>
    </row>
    <row r="104" spans="1:7" x14ac:dyDescent="0.25">
      <c r="A104" s="24" t="str">
        <f>IF(BASE!F39&lt;&gt;"",_xlfn.IFNA(VLOOKUP(BASE!F39,[1]control_de_carga!$A:$D,4,0),VLOOKUP(BASE!H39,[1]control_de_carga!$A:$D,4,0)),"")</f>
        <v/>
      </c>
      <c r="B104" s="24" t="str">
        <f>IF(BASE!F39&lt;&gt;"",_xlfn.IFNA(VLOOKUP(BASE!F39,[1]control_de_carga!$A:$B,1,0),VLOOKUP(BASE!H39,[1]control_de_carga!$A:$B,1,0)),"")</f>
        <v/>
      </c>
      <c r="C104" s="24" t="str">
        <f>IF(BASE!F39&lt;&gt;"",IF(BASE!$N$1="PEDIDO_EN_TRANSITO",IF(OR($A104="CONECEL",$A104="CONECEL_DOCUENTOS"),"ENTREGA EN TRANSITO",BASE!$N$1),BASE!$N$1),"")</f>
        <v/>
      </c>
      <c r="D104" s="25" t="str">
        <f>IF(BASE!F39&lt;&gt;"",BASE!$N$2,"")</f>
        <v/>
      </c>
      <c r="E104" s="24"/>
      <c r="F104" s="24"/>
      <c r="G104" s="24"/>
    </row>
    <row r="105" spans="1:7" x14ac:dyDescent="0.25">
      <c r="A105" s="24" t="str">
        <f>IF(BASE!F40&lt;&gt;"",_xlfn.IFNA(VLOOKUP(BASE!F40,[1]control_de_carga!$A:$D,4,0),VLOOKUP(BASE!H40,[1]control_de_carga!$A:$D,4,0)),"")</f>
        <v/>
      </c>
      <c r="B105" s="24" t="str">
        <f>IF(BASE!F40&lt;&gt;"",_xlfn.IFNA(VLOOKUP(BASE!F40,[1]control_de_carga!$A:$B,1,0),VLOOKUP(BASE!H40,[1]control_de_carga!$A:$B,1,0)),"")</f>
        <v/>
      </c>
      <c r="C105" s="24" t="str">
        <f>IF(BASE!F40&lt;&gt;"",IF(BASE!$N$1="PEDIDO_EN_TRANSITO",IF(OR($A105="CONECEL",$A105="CONECEL_DOCUENTOS"),"ENTREGA EN TRANSITO",BASE!$N$1),BASE!$N$1),"")</f>
        <v/>
      </c>
      <c r="D105" s="25" t="str">
        <f>IF(BASE!F40&lt;&gt;"",BASE!$N$2,"")</f>
        <v/>
      </c>
      <c r="E105" s="24"/>
      <c r="F105" s="24"/>
      <c r="G105" s="24"/>
    </row>
    <row r="106" spans="1:7" x14ac:dyDescent="0.25">
      <c r="A106" s="24" t="str">
        <f>IF(BASE!F41&lt;&gt;"",_xlfn.IFNA(VLOOKUP(BASE!F41,[1]control_de_carga!$A:$D,4,0),VLOOKUP(BASE!H41,[1]control_de_carga!$A:$D,4,0)),"")</f>
        <v/>
      </c>
      <c r="B106" s="24" t="str">
        <f>IF(BASE!F41&lt;&gt;"",_xlfn.IFNA(VLOOKUP(BASE!F41,[1]control_de_carga!$A:$B,1,0),VLOOKUP(BASE!H41,[1]control_de_carga!$A:$B,1,0)),"")</f>
        <v/>
      </c>
      <c r="C106" s="24" t="str">
        <f>IF(BASE!F41&lt;&gt;"",IF(BASE!$N$1="PEDIDO_EN_TRANSITO",IF(OR($A106="CONECEL",$A106="CONECEL_DOCUENTOS"),"ENTREGA EN TRANSITO",BASE!$N$1),BASE!$N$1),"")</f>
        <v/>
      </c>
      <c r="D106" s="25" t="str">
        <f>IF(BASE!F41&lt;&gt;"",BASE!$N$2,"")</f>
        <v/>
      </c>
      <c r="E106" s="24"/>
      <c r="F106" s="24"/>
      <c r="G106" s="24"/>
    </row>
    <row r="107" spans="1:7" x14ac:dyDescent="0.25">
      <c r="A107" s="24" t="str">
        <f>IF(BASE!F42&lt;&gt;"",_xlfn.IFNA(VLOOKUP(BASE!F42,[1]control_de_carga!$A:$D,4,0),VLOOKUP(BASE!H42,[1]control_de_carga!$A:$D,4,0)),"")</f>
        <v/>
      </c>
      <c r="B107" s="24" t="str">
        <f>IF(BASE!F42&lt;&gt;"",_xlfn.IFNA(VLOOKUP(BASE!F42,[1]control_de_carga!$A:$B,1,0),VLOOKUP(BASE!H42,[1]control_de_carga!$A:$B,1,0)),"")</f>
        <v/>
      </c>
      <c r="C107" s="24" t="str">
        <f>IF(BASE!F42&lt;&gt;"",IF(BASE!$N$1="PEDIDO_EN_TRANSITO",IF(OR($A107="CONECEL",$A107="CONECEL_DOCUENTOS"),"ENTREGA EN TRANSITO",BASE!$N$1),BASE!$N$1),"")</f>
        <v/>
      </c>
      <c r="D107" s="25" t="str">
        <f>IF(BASE!F42&lt;&gt;"",BASE!$N$2,"")</f>
        <v/>
      </c>
      <c r="E107" s="24"/>
      <c r="F107" s="24"/>
      <c r="G107" s="24"/>
    </row>
    <row r="108" spans="1:7" x14ac:dyDescent="0.25">
      <c r="A108" s="24" t="str">
        <f>IF(BASE!F43&lt;&gt;"",_xlfn.IFNA(VLOOKUP(BASE!F43,[1]control_de_carga!$A:$D,4,0),VLOOKUP(BASE!H43,[1]control_de_carga!$A:$D,4,0)),"")</f>
        <v/>
      </c>
      <c r="B108" s="24" t="str">
        <f>IF(BASE!F43&lt;&gt;"",_xlfn.IFNA(VLOOKUP(BASE!F43,[1]control_de_carga!$A:$B,1,0),VLOOKUP(BASE!H43,[1]control_de_carga!$A:$B,1,0)),"")</f>
        <v/>
      </c>
      <c r="C108" s="24" t="str">
        <f>IF(BASE!F43&lt;&gt;"",IF(BASE!$N$1="PEDIDO_EN_TRANSITO",IF(OR($A108="CONECEL",$A108="CONECEL_DOCUENTOS"),"ENTREGA EN TRANSITO",BASE!$N$1),BASE!$N$1),"")</f>
        <v/>
      </c>
      <c r="D108" s="25" t="str">
        <f>IF(BASE!F43&lt;&gt;"",BASE!$N$2,"")</f>
        <v/>
      </c>
      <c r="E108" s="24"/>
      <c r="F108" s="24"/>
      <c r="G108" s="24"/>
    </row>
    <row r="109" spans="1:7" x14ac:dyDescent="0.25">
      <c r="A109" s="24" t="str">
        <f>IF(BASE!F44&lt;&gt;"",_xlfn.IFNA(VLOOKUP(BASE!F44,[1]control_de_carga!$A:$D,4,0),VLOOKUP(BASE!H44,[1]control_de_carga!$A:$D,4,0)),"")</f>
        <v/>
      </c>
      <c r="B109" s="24" t="str">
        <f>IF(BASE!F44&lt;&gt;"",_xlfn.IFNA(VLOOKUP(BASE!F44,[1]control_de_carga!$A:$B,1,0),VLOOKUP(BASE!H44,[1]control_de_carga!$A:$B,1,0)),"")</f>
        <v/>
      </c>
      <c r="C109" s="24" t="str">
        <f>IF(BASE!F44&lt;&gt;"",IF(BASE!$N$1="PEDIDO_EN_TRANSITO",IF(OR($A109="CONECEL",$A109="CONECEL_DOCUENTOS"),"ENTREGA EN TRANSITO",BASE!$N$1),BASE!$N$1),"")</f>
        <v/>
      </c>
      <c r="D109" s="25" t="str">
        <f>IF(BASE!F44&lt;&gt;"",BASE!$N$2,"")</f>
        <v/>
      </c>
      <c r="E109" s="24"/>
      <c r="F109" s="24"/>
      <c r="G109" s="24"/>
    </row>
    <row r="110" spans="1:7" x14ac:dyDescent="0.25">
      <c r="A110" s="24" t="str">
        <f>IF(BASE!F45&lt;&gt;"",_xlfn.IFNA(VLOOKUP(BASE!F45,[1]control_de_carga!$A:$D,4,0),VLOOKUP(BASE!H45,[1]control_de_carga!$A:$D,4,0)),"")</f>
        <v/>
      </c>
      <c r="B110" s="24" t="str">
        <f>IF(BASE!F45&lt;&gt;"",_xlfn.IFNA(VLOOKUP(BASE!F45,[1]control_de_carga!$A:$B,1,0),VLOOKUP(BASE!H45,[1]control_de_carga!$A:$B,1,0)),"")</f>
        <v/>
      </c>
      <c r="C110" s="24" t="str">
        <f>IF(BASE!F45&lt;&gt;"",IF(BASE!$N$1="PEDIDO_EN_TRANSITO",IF(OR($A110="CONECEL",$A110="CONECEL_DOCUENTOS"),"ENTREGA EN TRANSITO",BASE!$N$1),BASE!$N$1),"")</f>
        <v/>
      </c>
      <c r="D110" s="25" t="str">
        <f>IF(BASE!F45&lt;&gt;"",BASE!$N$2,"")</f>
        <v/>
      </c>
      <c r="E110" s="24"/>
      <c r="F110" s="24"/>
      <c r="G110" s="24"/>
    </row>
    <row r="111" spans="1:7" x14ac:dyDescent="0.25">
      <c r="A111" s="24" t="str">
        <f>IF(BASE!F46&lt;&gt;"",_xlfn.IFNA(VLOOKUP(BASE!F46,[1]control_de_carga!$A:$D,4,0),VLOOKUP(BASE!H46,[1]control_de_carga!$A:$D,4,0)),"")</f>
        <v/>
      </c>
      <c r="B111" s="24" t="str">
        <f>IF(BASE!F46&lt;&gt;"",_xlfn.IFNA(VLOOKUP(BASE!F46,[1]control_de_carga!$A:$B,1,0),VLOOKUP(BASE!H46,[1]control_de_carga!$A:$B,1,0)),"")</f>
        <v/>
      </c>
      <c r="C111" s="24" t="str">
        <f>IF(BASE!F46&lt;&gt;"",IF(BASE!$N$1="PEDIDO_EN_TRANSITO",IF(OR($A111="CONECEL",$A111="CONECEL_DOCUENTOS"),"ENTREGA EN TRANSITO",BASE!$N$1),BASE!$N$1),"")</f>
        <v/>
      </c>
      <c r="D111" s="25" t="str">
        <f>IF(BASE!F46&lt;&gt;"",BASE!$N$2,"")</f>
        <v/>
      </c>
      <c r="E111" s="24"/>
      <c r="F111" s="24"/>
      <c r="G111" s="24"/>
    </row>
    <row r="112" spans="1:7" x14ac:dyDescent="0.25">
      <c r="A112" s="24" t="str">
        <f>IF(BASE!F47&lt;&gt;"",_xlfn.IFNA(VLOOKUP(BASE!F47,[1]control_de_carga!$A:$D,4,0),VLOOKUP(BASE!H47,[1]control_de_carga!$A:$D,4,0)),"")</f>
        <v/>
      </c>
      <c r="B112" s="24" t="str">
        <f>IF(BASE!F47&lt;&gt;"",_xlfn.IFNA(VLOOKUP(BASE!F47,[1]control_de_carga!$A:$B,1,0),VLOOKUP(BASE!H47,[1]control_de_carga!$A:$B,1,0)),"")</f>
        <v/>
      </c>
      <c r="C112" s="24" t="str">
        <f>IF(BASE!F47&lt;&gt;"",IF(BASE!$N$1="PEDIDO_EN_TRANSITO",IF(OR($A112="CONECEL",$A112="CONECEL_DOCUENTOS"),"ENTREGA EN TRANSITO",BASE!$N$1),BASE!$N$1),"")</f>
        <v/>
      </c>
      <c r="D112" s="25" t="str">
        <f>IF(BASE!F47&lt;&gt;"",BASE!$N$2,"")</f>
        <v/>
      </c>
      <c r="E112" s="24"/>
      <c r="F112" s="24"/>
      <c r="G112" s="24"/>
    </row>
    <row r="113" spans="1:7" x14ac:dyDescent="0.25">
      <c r="A113" s="24" t="str">
        <f>IF(BASE!F48&lt;&gt;"",_xlfn.IFNA(VLOOKUP(BASE!F48,[1]control_de_carga!$A:$D,4,0),VLOOKUP(BASE!H48,[1]control_de_carga!$A:$D,4,0)),"")</f>
        <v/>
      </c>
      <c r="B113" s="24" t="str">
        <f>IF(BASE!F48&lt;&gt;"",_xlfn.IFNA(VLOOKUP(BASE!F48,[1]control_de_carga!$A:$B,1,0),VLOOKUP(BASE!H48,[1]control_de_carga!$A:$B,1,0)),"")</f>
        <v/>
      </c>
      <c r="C113" s="24" t="str">
        <f>IF(BASE!F48&lt;&gt;"",IF(BASE!$N$1="PEDIDO_EN_TRANSITO",IF(OR($A113="CONECEL",$A113="CONECEL_DOCUENTOS"),"ENTREGA EN TRANSITO",BASE!$N$1),BASE!$N$1),"")</f>
        <v/>
      </c>
      <c r="D113" s="25" t="str">
        <f>IF(BASE!F48&lt;&gt;"",BASE!$N$2,"")</f>
        <v/>
      </c>
      <c r="E113" s="24"/>
      <c r="F113" s="24"/>
      <c r="G113" s="24"/>
    </row>
    <row r="114" spans="1:7" x14ac:dyDescent="0.25">
      <c r="A114" s="24" t="str">
        <f>IF(BASE!F49&lt;&gt;"",_xlfn.IFNA(VLOOKUP(BASE!F49,[1]control_de_carga!$A:$D,4,0),VLOOKUP(BASE!H49,[1]control_de_carga!$A:$D,4,0)),"")</f>
        <v/>
      </c>
      <c r="B114" s="24" t="str">
        <f>IF(BASE!F49&lt;&gt;"",_xlfn.IFNA(VLOOKUP(BASE!F49,[1]control_de_carga!$A:$B,1,0),VLOOKUP(BASE!H49,[1]control_de_carga!$A:$B,1,0)),"")</f>
        <v/>
      </c>
      <c r="C114" s="24" t="str">
        <f>IF(BASE!F49&lt;&gt;"",IF(BASE!$N$1="PEDIDO_EN_TRANSITO",IF(OR($A114="CONECEL",$A114="CONECEL_DOCUENTOS"),"ENTREGA EN TRANSITO",BASE!$N$1),BASE!$N$1),"")</f>
        <v/>
      </c>
      <c r="D114" s="25" t="str">
        <f>IF(BASE!F49&lt;&gt;"",BASE!$N$2,"")</f>
        <v/>
      </c>
      <c r="E114" s="24"/>
      <c r="F114" s="24"/>
      <c r="G114" s="24"/>
    </row>
    <row r="115" spans="1:7" x14ac:dyDescent="0.25">
      <c r="A115" s="24" t="str">
        <f>IF(BASE!F50&lt;&gt;"",_xlfn.IFNA(VLOOKUP(BASE!F50,[1]control_de_carga!$A:$D,4,0),VLOOKUP(BASE!H50,[1]control_de_carga!$A:$D,4,0)),"")</f>
        <v/>
      </c>
      <c r="B115" s="24" t="str">
        <f>IF(BASE!F50&lt;&gt;"",_xlfn.IFNA(VLOOKUP(BASE!F50,[1]control_de_carga!$A:$B,1,0),VLOOKUP(BASE!H50,[1]control_de_carga!$A:$B,1,0)),"")</f>
        <v/>
      </c>
      <c r="C115" s="24" t="str">
        <f>IF(BASE!F50&lt;&gt;"",IF(BASE!$N$1="PEDIDO_EN_TRANSITO",IF(OR($A115="CONECEL",$A115="CONECEL_DOCUENTOS"),"ENTREGA EN TRANSITO",BASE!$N$1),BASE!$N$1),"")</f>
        <v/>
      </c>
      <c r="D115" s="25" t="str">
        <f>IF(BASE!F50&lt;&gt;"",BASE!$N$2,"")</f>
        <v/>
      </c>
      <c r="E115" s="24"/>
      <c r="F115" s="24"/>
      <c r="G115" s="24"/>
    </row>
    <row r="116" spans="1:7" x14ac:dyDescent="0.25">
      <c r="A116" s="24" t="str">
        <f>IF(BASE!F51&lt;&gt;"",_xlfn.IFNA(VLOOKUP(BASE!F51,[1]control_de_carga!$A:$D,4,0),VLOOKUP(BASE!H51,[1]control_de_carga!$A:$D,4,0)),"")</f>
        <v/>
      </c>
      <c r="B116" s="24" t="str">
        <f>IF(BASE!F51&lt;&gt;"",_xlfn.IFNA(VLOOKUP(BASE!F51,[1]control_de_carga!$A:$B,1,0),VLOOKUP(BASE!H51,[1]control_de_carga!$A:$B,1,0)),"")</f>
        <v/>
      </c>
      <c r="C116" s="24" t="str">
        <f>IF(BASE!F51&lt;&gt;"",IF(BASE!$N$1="PEDIDO_EN_TRANSITO",IF(OR($A116="CONECEL",$A116="CONECEL_DOCUENTOS"),"ENTREGA EN TRANSITO",BASE!$N$1),BASE!$N$1),"")</f>
        <v/>
      </c>
      <c r="D116" s="25" t="str">
        <f>IF(BASE!F51&lt;&gt;"",BASE!$N$2,"")</f>
        <v/>
      </c>
      <c r="E116" s="24"/>
      <c r="F116" s="24"/>
      <c r="G116" s="24"/>
    </row>
    <row r="117" spans="1:7" x14ac:dyDescent="0.25">
      <c r="A117" s="24" t="str">
        <f>IF(BASE!F52&lt;&gt;"",_xlfn.IFNA(VLOOKUP(BASE!F52,[1]control_de_carga!$A:$D,4,0),VLOOKUP(BASE!H52,[1]control_de_carga!$A:$D,4,0)),"")</f>
        <v/>
      </c>
      <c r="B117" s="24" t="str">
        <f>IF(BASE!F52&lt;&gt;"",_xlfn.IFNA(VLOOKUP(BASE!F52,[1]control_de_carga!$A:$B,1,0),VLOOKUP(BASE!H52,[1]control_de_carga!$A:$B,1,0)),"")</f>
        <v/>
      </c>
      <c r="C117" s="24" t="str">
        <f>IF(BASE!F52&lt;&gt;"",IF(BASE!$N$1="PEDIDO_EN_TRANSITO",IF(OR($A117="CONECEL",$A117="CONECEL_DOCUENTOS"),"ENTREGA EN TRANSITO",BASE!$N$1),BASE!$N$1),"")</f>
        <v/>
      </c>
      <c r="D117" s="25" t="str">
        <f>IF(BASE!F52&lt;&gt;"",BASE!$N$2,"")</f>
        <v/>
      </c>
      <c r="E117" s="24"/>
      <c r="F117" s="24"/>
      <c r="G117" s="24"/>
    </row>
    <row r="118" spans="1:7" x14ac:dyDescent="0.25">
      <c r="A118" s="24" t="str">
        <f>IF(BASE!F53&lt;&gt;"",_xlfn.IFNA(VLOOKUP(BASE!F53,[1]control_de_carga!$A:$D,4,0),VLOOKUP(BASE!H53,[1]control_de_carga!$A:$D,4,0)),"")</f>
        <v/>
      </c>
      <c r="B118" s="24" t="str">
        <f>IF(BASE!F53&lt;&gt;"",_xlfn.IFNA(VLOOKUP(BASE!F53,[1]control_de_carga!$A:$B,1,0),VLOOKUP(BASE!H53,[1]control_de_carga!$A:$B,1,0)),"")</f>
        <v/>
      </c>
      <c r="C118" s="24" t="str">
        <f>IF(BASE!F53&lt;&gt;"",IF(BASE!$N$1="PEDIDO_EN_TRANSITO",IF(OR($A118="CONECEL",$A118="CONECEL_DOCUENTOS"),"ENTREGA EN TRANSITO",BASE!$N$1),BASE!$N$1),"")</f>
        <v/>
      </c>
      <c r="D118" s="25" t="str">
        <f>IF(BASE!F53&lt;&gt;"",BASE!$N$2,"")</f>
        <v/>
      </c>
      <c r="E118" s="24"/>
      <c r="F118" s="24"/>
      <c r="G118" s="24"/>
    </row>
    <row r="119" spans="1:7" x14ac:dyDescent="0.25">
      <c r="A119" s="24" t="str">
        <f>IF(BASE!F54&lt;&gt;"",_xlfn.IFNA(VLOOKUP(BASE!F54,[1]control_de_carga!$A:$D,4,0),VLOOKUP(BASE!H54,[1]control_de_carga!$A:$D,4,0)),"")</f>
        <v/>
      </c>
      <c r="B119" s="24" t="str">
        <f>IF(BASE!F54&lt;&gt;"",_xlfn.IFNA(VLOOKUP(BASE!F54,[1]control_de_carga!$A:$B,1,0),VLOOKUP(BASE!H54,[1]control_de_carga!$A:$B,1,0)),"")</f>
        <v/>
      </c>
      <c r="C119" s="24" t="str">
        <f>IF(BASE!F54&lt;&gt;"",IF(BASE!$N$1="PEDIDO_EN_TRANSITO",IF(OR($A119="CONECEL",$A119="CONECEL_DOCUENTOS"),"ENTREGA EN TRANSITO",BASE!$N$1),BASE!$N$1),"")</f>
        <v/>
      </c>
      <c r="D119" s="25" t="str">
        <f>IF(BASE!F54&lt;&gt;"",BASE!$N$2,"")</f>
        <v/>
      </c>
      <c r="E119" s="24"/>
      <c r="F119" s="24"/>
      <c r="G119" s="24"/>
    </row>
    <row r="120" spans="1:7" x14ac:dyDescent="0.25">
      <c r="A120" s="24" t="str">
        <f>IF(BASE!F55&lt;&gt;"",_xlfn.IFNA(VLOOKUP(BASE!F55,[1]control_de_carga!$A:$D,4,0),VLOOKUP(BASE!H55,[1]control_de_carga!$A:$D,4,0)),"")</f>
        <v/>
      </c>
      <c r="B120" s="24" t="str">
        <f>IF(BASE!F55&lt;&gt;"",_xlfn.IFNA(VLOOKUP(BASE!F55,[1]control_de_carga!$A:$B,1,0),VLOOKUP(BASE!H55,[1]control_de_carga!$A:$B,1,0)),"")</f>
        <v/>
      </c>
      <c r="C120" s="24" t="str">
        <f>IF(BASE!F55&lt;&gt;"",IF(BASE!$N$1="PEDIDO_EN_TRANSITO",IF(OR($A120="CONECEL",$A120="CONECEL_DOCUENTOS"),"ENTREGA EN TRANSITO",BASE!$N$1),BASE!$N$1),"")</f>
        <v/>
      </c>
      <c r="D120" s="25" t="str">
        <f>IF(BASE!F55&lt;&gt;"",BASE!$N$2,"")</f>
        <v/>
      </c>
      <c r="E120" s="24"/>
      <c r="F120" s="24"/>
      <c r="G120" s="24"/>
    </row>
    <row r="121" spans="1:7" x14ac:dyDescent="0.25">
      <c r="A121" s="24" t="str">
        <f>IF(BASE!F56&lt;&gt;"",_xlfn.IFNA(VLOOKUP(BASE!F56,[1]control_de_carga!$A:$D,4,0),VLOOKUP(BASE!H56,[1]control_de_carga!$A:$D,4,0)),"")</f>
        <v/>
      </c>
      <c r="B121" s="24" t="str">
        <f>IF(BASE!F56&lt;&gt;"",_xlfn.IFNA(VLOOKUP(BASE!F56,[1]control_de_carga!$A:$B,1,0),VLOOKUP(BASE!H56,[1]control_de_carga!$A:$B,1,0)),"")</f>
        <v/>
      </c>
      <c r="C121" s="24" t="str">
        <f>IF(BASE!F56&lt;&gt;"",IF(BASE!$N$1="PEDIDO_EN_TRANSITO",IF(OR($A121="CONECEL",$A121="CONECEL_DOCUENTOS"),"ENTREGA EN TRANSITO",BASE!$N$1),BASE!$N$1),"")</f>
        <v/>
      </c>
      <c r="D121" s="25" t="str">
        <f>IF(BASE!F56&lt;&gt;"",BASE!$N$2,"")</f>
        <v/>
      </c>
      <c r="E121" s="24"/>
      <c r="F121" s="24"/>
      <c r="G121" s="24"/>
    </row>
    <row r="122" spans="1:7" x14ac:dyDescent="0.25">
      <c r="A122" s="24" t="str">
        <f>IF(BASE!F57&lt;&gt;"",_xlfn.IFNA(VLOOKUP(BASE!F57,[1]control_de_carga!$A:$D,4,0),VLOOKUP(BASE!H57,[1]control_de_carga!$A:$D,4,0)),"")</f>
        <v/>
      </c>
      <c r="B122" s="24" t="str">
        <f>IF(BASE!F57&lt;&gt;"",_xlfn.IFNA(VLOOKUP(BASE!F57,[1]control_de_carga!$A:$B,1,0),VLOOKUP(BASE!H57,[1]control_de_carga!$A:$B,1,0)),"")</f>
        <v/>
      </c>
      <c r="C122" s="24" t="str">
        <f>IF(BASE!F57&lt;&gt;"",IF(BASE!$N$1="PEDIDO_EN_TRANSITO",IF(OR($A122="CONECEL",$A122="CONECEL_DOCUENTOS"),"ENTREGA EN TRANSITO",BASE!$N$1),BASE!$N$1),"")</f>
        <v/>
      </c>
      <c r="D122" s="25" t="str">
        <f>IF(BASE!F57&lt;&gt;"",BASE!$N$2,"")</f>
        <v/>
      </c>
      <c r="E122" s="24"/>
      <c r="F122" s="24"/>
      <c r="G122" s="24"/>
    </row>
    <row r="123" spans="1:7" x14ac:dyDescent="0.25">
      <c r="A123" s="24" t="str">
        <f>IF(BASE!F58&lt;&gt;"",_xlfn.IFNA(VLOOKUP(BASE!F58,[1]control_de_carga!$A:$D,4,0),VLOOKUP(BASE!H58,[1]control_de_carga!$A:$D,4,0)),"")</f>
        <v/>
      </c>
      <c r="B123" s="24" t="str">
        <f>IF(BASE!F58&lt;&gt;"",_xlfn.IFNA(VLOOKUP(BASE!F58,[1]control_de_carga!$A:$B,1,0),VLOOKUP(BASE!H58,[1]control_de_carga!$A:$B,1,0)),"")</f>
        <v/>
      </c>
      <c r="C123" s="24" t="str">
        <f>IF(BASE!F58&lt;&gt;"",IF(BASE!$N$1="PEDIDO_EN_TRANSITO",IF(OR($A123="CONECEL",$A123="CONECEL_DOCUENTOS"),"ENTREGA EN TRANSITO",BASE!$N$1),BASE!$N$1),"")</f>
        <v/>
      </c>
      <c r="D123" s="25" t="str">
        <f>IF(BASE!F58&lt;&gt;"",BASE!$N$2,"")</f>
        <v/>
      </c>
      <c r="E123" s="24"/>
      <c r="F123" s="24"/>
      <c r="G123" s="24"/>
    </row>
    <row r="124" spans="1:7" x14ac:dyDescent="0.25">
      <c r="A124" s="24" t="str">
        <f>IF(BASE!F59&lt;&gt;"",_xlfn.IFNA(VLOOKUP(BASE!F59,[1]control_de_carga!$A:$D,4,0),VLOOKUP(BASE!H59,[1]control_de_carga!$A:$D,4,0)),"")</f>
        <v/>
      </c>
      <c r="B124" s="24" t="str">
        <f>IF(BASE!F59&lt;&gt;"",_xlfn.IFNA(VLOOKUP(BASE!F59,[1]control_de_carga!$A:$B,1,0),VLOOKUP(BASE!H59,[1]control_de_carga!$A:$B,1,0)),"")</f>
        <v/>
      </c>
      <c r="C124" s="24" t="str">
        <f>IF(BASE!F59&lt;&gt;"",IF(BASE!$N$1="PEDIDO_EN_TRANSITO",IF(OR($A124="CONECEL",$A124="CONECEL_DOCUENTOS"),"ENTREGA EN TRANSITO",BASE!$N$1),BASE!$N$1),"")</f>
        <v/>
      </c>
      <c r="D124" s="25" t="str">
        <f>IF(BASE!F59&lt;&gt;"",BASE!$N$2,"")</f>
        <v/>
      </c>
      <c r="E124" s="24"/>
      <c r="F124" s="24"/>
      <c r="G124" s="24"/>
    </row>
    <row r="125" spans="1:7" x14ac:dyDescent="0.25">
      <c r="A125" s="24" t="str">
        <f>IF(BASE!F60&lt;&gt;"",_xlfn.IFNA(VLOOKUP(BASE!F60,[1]control_de_carga!$A:$D,4,0),VLOOKUP(BASE!H60,[1]control_de_carga!$A:$D,4,0)),"")</f>
        <v/>
      </c>
      <c r="B125" s="24" t="str">
        <f>IF(BASE!F60&lt;&gt;"",_xlfn.IFNA(VLOOKUP(BASE!F60,[1]control_de_carga!$A:$B,1,0),VLOOKUP(BASE!H60,[1]control_de_carga!$A:$B,1,0)),"")</f>
        <v/>
      </c>
      <c r="C125" s="24" t="str">
        <f>IF(BASE!F60&lt;&gt;"",IF(BASE!$N$1="PEDIDO_EN_TRANSITO",IF(OR($A125="CONECEL",$A125="CONECEL_DOCUENTOS"),"ENTREGA EN TRANSITO",BASE!$N$1),BASE!$N$1),"")</f>
        <v/>
      </c>
      <c r="D125" s="25" t="str">
        <f>IF(BASE!F60&lt;&gt;"",BASE!$N$2,"")</f>
        <v/>
      </c>
      <c r="E125" s="24"/>
      <c r="F125" s="24"/>
      <c r="G125" s="24"/>
    </row>
    <row r="126" spans="1:7" x14ac:dyDescent="0.25">
      <c r="A126" s="24" t="str">
        <f>IF(BASE!F61&lt;&gt;"",_xlfn.IFNA(VLOOKUP(BASE!F61,[1]control_de_carga!$A:$D,4,0),VLOOKUP(BASE!H61,[1]control_de_carga!$A:$D,4,0)),"")</f>
        <v/>
      </c>
      <c r="B126" s="24" t="str">
        <f>IF(BASE!F61&lt;&gt;"",_xlfn.IFNA(VLOOKUP(BASE!F61,[1]control_de_carga!$A:$B,1,0),VLOOKUP(BASE!H61,[1]control_de_carga!$A:$B,1,0)),"")</f>
        <v/>
      </c>
      <c r="C126" s="24" t="str">
        <f>IF(BASE!F61&lt;&gt;"",IF(BASE!$N$1="PEDIDO_EN_TRANSITO",IF(OR($A126="CONECEL",$A126="CONECEL_DOCUENTOS"),"ENTREGA EN TRANSITO",BASE!$N$1),BASE!$N$1),"")</f>
        <v/>
      </c>
      <c r="D126" s="25" t="str">
        <f>IF(BASE!F61&lt;&gt;"",BASE!$N$2,"")</f>
        <v/>
      </c>
      <c r="E126" s="24"/>
      <c r="F126" s="24"/>
      <c r="G126" s="24"/>
    </row>
    <row r="127" spans="1:7" x14ac:dyDescent="0.25">
      <c r="A127" s="24" t="str">
        <f>IF(BASE!F62&lt;&gt;"",_xlfn.IFNA(VLOOKUP(BASE!F62,[1]control_de_carga!$A:$D,4,0),VLOOKUP(BASE!H62,[1]control_de_carga!$A:$D,4,0)),"")</f>
        <v/>
      </c>
      <c r="B127" s="24" t="str">
        <f>IF(BASE!F62&lt;&gt;"",_xlfn.IFNA(VLOOKUP(BASE!F62,[1]control_de_carga!$A:$B,1,0),VLOOKUP(BASE!H62,[1]control_de_carga!$A:$B,1,0)),"")</f>
        <v/>
      </c>
      <c r="C127" s="24" t="str">
        <f>IF(BASE!F62&lt;&gt;"",IF(BASE!$N$1="PEDIDO_EN_TRANSITO",IF(OR($A127="CONECEL",$A127="CONECEL_DOCUENTOS"),"ENTREGA EN TRANSITO",BASE!$N$1),BASE!$N$1),"")</f>
        <v/>
      </c>
      <c r="D127" s="25" t="str">
        <f>IF(BASE!F62&lt;&gt;"",BASE!$N$2,"")</f>
        <v/>
      </c>
      <c r="E127" s="24"/>
      <c r="F127" s="24"/>
      <c r="G127" s="24"/>
    </row>
    <row r="128" spans="1:7" x14ac:dyDescent="0.25">
      <c r="A128" s="24" t="str">
        <f>IF(BASE!F63&lt;&gt;"",_xlfn.IFNA(VLOOKUP(BASE!F63,[1]control_de_carga!$A:$D,4,0),VLOOKUP(BASE!H63,[1]control_de_carga!$A:$D,4,0)),"")</f>
        <v/>
      </c>
      <c r="B128" s="24" t="str">
        <f>IF(BASE!F63&lt;&gt;"",_xlfn.IFNA(VLOOKUP(BASE!F63,[1]control_de_carga!$A:$B,1,0),VLOOKUP(BASE!H63,[1]control_de_carga!$A:$B,1,0)),"")</f>
        <v/>
      </c>
      <c r="C128" s="24" t="str">
        <f>IF(BASE!F63&lt;&gt;"",IF(BASE!$N$1="PEDIDO_EN_TRANSITO",IF(OR($A128="CONECEL",$A128="CONECEL_DOCUENTOS"),"ENTREGA EN TRANSITO",BASE!$N$1),BASE!$N$1),"")</f>
        <v/>
      </c>
      <c r="D128" s="25" t="str">
        <f>IF(BASE!F63&lt;&gt;"",BASE!$N$2,"")</f>
        <v/>
      </c>
      <c r="E128" s="24"/>
      <c r="F128" s="24"/>
      <c r="G128" s="24"/>
    </row>
    <row r="129" spans="1:7" x14ac:dyDescent="0.25">
      <c r="A129" s="24" t="str">
        <f>IF(BASE!F64&lt;&gt;"",_xlfn.IFNA(VLOOKUP(BASE!F64,[1]control_de_carga!$A:$D,4,0),VLOOKUP(BASE!H64,[1]control_de_carga!$A:$D,4,0)),"")</f>
        <v/>
      </c>
      <c r="B129" s="24" t="str">
        <f>IF(BASE!F64&lt;&gt;"",_xlfn.IFNA(VLOOKUP(BASE!F64,[1]control_de_carga!$A:$B,1,0),VLOOKUP(BASE!H64,[1]control_de_carga!$A:$B,1,0)),"")</f>
        <v/>
      </c>
      <c r="C129" s="24" t="str">
        <f>IF(BASE!F64&lt;&gt;"",IF(BASE!$N$1="PEDIDO_EN_TRANSITO",IF(OR($A129="CONECEL",$A129="CONECEL_DOCUENTOS"),"ENTREGA EN TRANSITO",BASE!$N$1),BASE!$N$1),"")</f>
        <v/>
      </c>
      <c r="D129" s="25" t="str">
        <f>IF(BASE!F64&lt;&gt;"",BASE!$N$2,"")</f>
        <v/>
      </c>
      <c r="E129" s="24"/>
      <c r="F129" s="24"/>
      <c r="G129" s="24"/>
    </row>
    <row r="130" spans="1:7" x14ac:dyDescent="0.25">
      <c r="A130" s="24" t="str">
        <f>IF(BASE!F65&lt;&gt;"",_xlfn.IFNA(VLOOKUP(BASE!F65,[1]control_de_carga!$A:$D,4,0),VLOOKUP(BASE!H65,[1]control_de_carga!$A:$D,4,0)),"")</f>
        <v/>
      </c>
      <c r="B130" s="24" t="str">
        <f>IF(BASE!F65&lt;&gt;"",_xlfn.IFNA(VLOOKUP(BASE!F65,[1]control_de_carga!$A:$B,1,0),VLOOKUP(BASE!H65,[1]control_de_carga!$A:$B,1,0)),"")</f>
        <v/>
      </c>
      <c r="C130" s="24" t="str">
        <f>IF(BASE!F65&lt;&gt;"",IF(BASE!$N$1="PEDIDO_EN_TRANSITO",IF(OR($A130="CONECEL",$A130="CONECEL_DOCUENTOS"),"ENTREGA EN TRANSITO",BASE!$N$1),BASE!$N$1),"")</f>
        <v/>
      </c>
      <c r="D130" s="25" t="str">
        <f>IF(BASE!F65&lt;&gt;"",BASE!$N$2,"")</f>
        <v/>
      </c>
      <c r="E130" s="24"/>
      <c r="F130" s="24"/>
      <c r="G130" s="24"/>
    </row>
    <row r="131" spans="1:7" x14ac:dyDescent="0.25">
      <c r="A131" s="24" t="str">
        <f>IF(BASE!F66&lt;&gt;"",_xlfn.IFNA(VLOOKUP(BASE!F66,[1]control_de_carga!$A:$D,4,0),VLOOKUP(BASE!H66,[1]control_de_carga!$A:$D,4,0)),"")</f>
        <v/>
      </c>
      <c r="B131" s="24" t="str">
        <f>IF(BASE!F66&lt;&gt;"",_xlfn.IFNA(VLOOKUP(BASE!F66,[1]control_de_carga!$A:$B,1,0),VLOOKUP(BASE!H66,[1]control_de_carga!$A:$B,1,0)),"")</f>
        <v/>
      </c>
      <c r="C131" s="24" t="str">
        <f>IF(BASE!F66&lt;&gt;"",IF(BASE!$N$1="PEDIDO_EN_TRANSITO",IF(OR($A131="CONECEL",$A131="CONECEL_DOCUENTOS"),"ENTREGA EN TRANSITO",BASE!$N$1),BASE!$N$1),"")</f>
        <v/>
      </c>
      <c r="D131" s="25" t="str">
        <f>IF(BASE!F66&lt;&gt;"",BASE!$N$2,"")</f>
        <v/>
      </c>
      <c r="E131" s="24"/>
      <c r="F131" s="24"/>
      <c r="G131" s="24"/>
    </row>
    <row r="132" spans="1:7" x14ac:dyDescent="0.25">
      <c r="A132" s="24" t="str">
        <f>IF(BASE!F67&lt;&gt;"",_xlfn.IFNA(VLOOKUP(BASE!F67,[1]control_de_carga!$A:$D,4,0),VLOOKUP(BASE!H67,[1]control_de_carga!$A:$D,4,0)),"")</f>
        <v/>
      </c>
      <c r="B132" s="24" t="str">
        <f>IF(BASE!F67&lt;&gt;"",_xlfn.IFNA(VLOOKUP(BASE!F67,[1]control_de_carga!$A:$B,1,0),VLOOKUP(BASE!H67,[1]control_de_carga!$A:$B,1,0)),"")</f>
        <v/>
      </c>
      <c r="C132" s="24" t="str">
        <f>IF(BASE!F67&lt;&gt;"",IF(BASE!$N$1="PEDIDO_EN_TRANSITO",IF(OR($A132="CONECEL",$A132="CONECEL_DOCUENTOS"),"ENTREGA EN TRANSITO",BASE!$N$1),BASE!$N$1),"")</f>
        <v/>
      </c>
      <c r="D132" s="25" t="str">
        <f>IF(BASE!F67&lt;&gt;"",BASE!$N$2,"")</f>
        <v/>
      </c>
      <c r="E132" s="24"/>
      <c r="F132" s="24"/>
      <c r="G132" s="24"/>
    </row>
    <row r="133" spans="1:7" x14ac:dyDescent="0.25">
      <c r="A133" s="24" t="str">
        <f>IF(BASE!F68&lt;&gt;"",_xlfn.IFNA(VLOOKUP(BASE!F68,[1]control_de_carga!$A:$D,4,0),VLOOKUP(BASE!H68,[1]control_de_carga!$A:$D,4,0)),"")</f>
        <v/>
      </c>
      <c r="B133" s="24" t="str">
        <f>IF(BASE!F68&lt;&gt;"",_xlfn.IFNA(VLOOKUP(BASE!F68,[1]control_de_carga!$A:$B,1,0),VLOOKUP(BASE!H68,[1]control_de_carga!$A:$B,1,0)),"")</f>
        <v/>
      </c>
      <c r="C133" s="24" t="str">
        <f>IF(BASE!F68&lt;&gt;"",IF(BASE!$N$1="PEDIDO_EN_TRANSITO",IF(OR($A133="CONECEL",$A133="CONECEL_DOCUENTOS"),"ENTREGA EN TRANSITO",BASE!$N$1),BASE!$N$1),"")</f>
        <v/>
      </c>
      <c r="D133" s="25" t="str">
        <f>IF(BASE!F68&lt;&gt;"",BASE!$N$2,"")</f>
        <v/>
      </c>
      <c r="E133" s="24"/>
      <c r="F133" s="24"/>
      <c r="G133" s="24"/>
    </row>
    <row r="134" spans="1:7" x14ac:dyDescent="0.25">
      <c r="A134" s="24" t="str">
        <f>IF(BASE!F69&lt;&gt;"",_xlfn.IFNA(VLOOKUP(BASE!F69,[1]control_de_carga!$A:$D,4,0),VLOOKUP(BASE!H69,[1]control_de_carga!$A:$D,4,0)),"")</f>
        <v/>
      </c>
      <c r="B134" s="24" t="str">
        <f>IF(BASE!F69&lt;&gt;"",_xlfn.IFNA(VLOOKUP(BASE!F69,[1]control_de_carga!$A:$B,1,0),VLOOKUP(BASE!H69,[1]control_de_carga!$A:$B,1,0)),"")</f>
        <v/>
      </c>
      <c r="C134" s="24" t="str">
        <f>IF(BASE!F69&lt;&gt;"",IF(BASE!$N$1="PEDIDO_EN_TRANSITO",IF(OR($A134="CONECEL",$A134="CONECEL_DOCUENTOS"),"ENTREGA EN TRANSITO",BASE!$N$1),BASE!$N$1),"")</f>
        <v/>
      </c>
      <c r="D134" s="25" t="str">
        <f>IF(BASE!F69&lt;&gt;"",BASE!$N$2,"")</f>
        <v/>
      </c>
      <c r="E134" s="24"/>
      <c r="F134" s="24"/>
      <c r="G134" s="24"/>
    </row>
    <row r="135" spans="1:7" x14ac:dyDescent="0.25">
      <c r="A135" s="24" t="str">
        <f>IF(BASE!F70&lt;&gt;"",_xlfn.IFNA(VLOOKUP(BASE!F70,[1]control_de_carga!$A:$D,4,0),VLOOKUP(BASE!H70,[1]control_de_carga!$A:$D,4,0)),"")</f>
        <v/>
      </c>
      <c r="B135" s="24" t="str">
        <f>IF(BASE!F70&lt;&gt;"",_xlfn.IFNA(VLOOKUP(BASE!F70,[1]control_de_carga!$A:$B,1,0),VLOOKUP(BASE!H70,[1]control_de_carga!$A:$B,1,0)),"")</f>
        <v/>
      </c>
      <c r="C135" s="24" t="str">
        <f>IF(BASE!F70&lt;&gt;"",IF(BASE!$N$1="PEDIDO_EN_TRANSITO",IF(OR($A135="CONECEL",$A135="CONECEL_DOCUENTOS"),"ENTREGA EN TRANSITO",BASE!$N$1),BASE!$N$1),"")</f>
        <v/>
      </c>
      <c r="D135" s="25" t="str">
        <f>IF(BASE!F70&lt;&gt;"",BASE!$N$2,"")</f>
        <v/>
      </c>
      <c r="E135" s="24"/>
      <c r="F135" s="24"/>
      <c r="G135" s="24"/>
    </row>
    <row r="136" spans="1:7" x14ac:dyDescent="0.25">
      <c r="A136" s="24" t="str">
        <f>IF(BASE!F71&lt;&gt;"",_xlfn.IFNA(VLOOKUP(BASE!F71,[1]control_de_carga!$A:$D,4,0),VLOOKUP(BASE!H71,[1]control_de_carga!$A:$D,4,0)),"")</f>
        <v/>
      </c>
      <c r="B136" s="24" t="str">
        <f>IF(BASE!F71&lt;&gt;"",_xlfn.IFNA(VLOOKUP(BASE!F71,[1]control_de_carga!$A:$B,1,0),VLOOKUP(BASE!H71,[1]control_de_carga!$A:$B,1,0)),"")</f>
        <v/>
      </c>
      <c r="C136" s="24" t="str">
        <f>IF(BASE!F71&lt;&gt;"",IF(BASE!$N$1="PEDIDO_EN_TRANSITO",IF(OR($A136="CONECEL",$A136="CONECEL_DOCUENTOS"),"ENTREGA EN TRANSITO",BASE!$N$1),BASE!$N$1),"")</f>
        <v/>
      </c>
      <c r="D136" s="25" t="str">
        <f>IF(BASE!F71&lt;&gt;"",BASE!$N$2,"")</f>
        <v/>
      </c>
      <c r="E136" s="24"/>
      <c r="F136" s="24"/>
      <c r="G136" s="24"/>
    </row>
    <row r="137" spans="1:7" x14ac:dyDescent="0.25">
      <c r="A137" s="24" t="str">
        <f>IF(BASE!F72&lt;&gt;"",_xlfn.IFNA(VLOOKUP(BASE!F72,[1]control_de_carga!$A:$D,4,0),VLOOKUP(BASE!H72,[1]control_de_carga!$A:$D,4,0)),"")</f>
        <v/>
      </c>
      <c r="B137" s="24" t="str">
        <f>IF(BASE!F72&lt;&gt;"",_xlfn.IFNA(VLOOKUP(BASE!F72,[1]control_de_carga!$A:$B,1,0),VLOOKUP(BASE!H72,[1]control_de_carga!$A:$B,1,0)),"")</f>
        <v/>
      </c>
      <c r="C137" s="24" t="str">
        <f>IF(BASE!F72&lt;&gt;"",IF(BASE!$N$1="PEDIDO_EN_TRANSITO",IF(OR($A137="CONECEL",$A137="CONECEL_DOCUENTOS"),"ENTREGA EN TRANSITO",BASE!$N$1),BASE!$N$1),"")</f>
        <v/>
      </c>
      <c r="D137" s="25" t="str">
        <f>IF(BASE!F72&lt;&gt;"",BASE!$N$2,"")</f>
        <v/>
      </c>
      <c r="E137" s="24"/>
      <c r="F137" s="24"/>
      <c r="G137" s="24"/>
    </row>
    <row r="138" spans="1:7" x14ac:dyDescent="0.25">
      <c r="A138" s="24" t="str">
        <f>IF(BASE!F73&lt;&gt;"",_xlfn.IFNA(VLOOKUP(BASE!F73,[1]control_de_carga!$A:$D,4,0),VLOOKUP(BASE!H73,[1]control_de_carga!$A:$D,4,0)),"")</f>
        <v/>
      </c>
      <c r="B138" s="24" t="str">
        <f>IF(BASE!F73&lt;&gt;"",_xlfn.IFNA(VLOOKUP(BASE!F73,[1]control_de_carga!$A:$B,1,0),VLOOKUP(BASE!H73,[1]control_de_carga!$A:$B,1,0)),"")</f>
        <v/>
      </c>
      <c r="C138" s="24" t="str">
        <f>IF(BASE!F73&lt;&gt;"",IF(BASE!$N$1="PEDIDO_EN_TRANSITO",IF(OR($A138="CONECEL",$A138="CONECEL_DOCUENTOS"),"ENTREGA EN TRANSITO",BASE!$N$1),BASE!$N$1),"")</f>
        <v/>
      </c>
      <c r="D138" s="25" t="str">
        <f>IF(BASE!F73&lt;&gt;"",BASE!$N$2,"")</f>
        <v/>
      </c>
      <c r="E138" s="24"/>
      <c r="F138" s="24"/>
      <c r="G138" s="24"/>
    </row>
    <row r="139" spans="1:7" x14ac:dyDescent="0.25">
      <c r="A139" s="24" t="str">
        <f>IF(BASE!F74&lt;&gt;"",_xlfn.IFNA(VLOOKUP(BASE!F74,[1]control_de_carga!$A:$D,4,0),VLOOKUP(BASE!H74,[1]control_de_carga!$A:$D,4,0)),"")</f>
        <v/>
      </c>
      <c r="B139" s="24" t="str">
        <f>IF(BASE!F74&lt;&gt;"",_xlfn.IFNA(VLOOKUP(BASE!F74,[1]control_de_carga!$A:$B,1,0),VLOOKUP(BASE!H74,[1]control_de_carga!$A:$B,1,0)),"")</f>
        <v/>
      </c>
      <c r="C139" s="24" t="str">
        <f>IF(BASE!F74&lt;&gt;"",IF(BASE!$N$1="PEDIDO_EN_TRANSITO",IF(OR($A139="CONECEL",$A139="CONECEL_DOCUENTOS"),"ENTREGA EN TRANSITO",BASE!$N$1),BASE!$N$1),"")</f>
        <v/>
      </c>
      <c r="D139" s="25" t="str">
        <f>IF(BASE!F74&lt;&gt;"",BASE!$N$2,"")</f>
        <v/>
      </c>
      <c r="E139" s="24"/>
      <c r="F139" s="24"/>
      <c r="G139" s="24"/>
    </row>
    <row r="140" spans="1:7" x14ac:dyDescent="0.25">
      <c r="A140" s="24" t="str">
        <f>IF(BASE!F75&lt;&gt;"",_xlfn.IFNA(VLOOKUP(BASE!F75,[1]control_de_carga!$A:$D,4,0),VLOOKUP(BASE!H75,[1]control_de_carga!$A:$D,4,0)),"")</f>
        <v/>
      </c>
      <c r="B140" s="24" t="str">
        <f>IF(BASE!F75&lt;&gt;"",_xlfn.IFNA(VLOOKUP(BASE!F75,[1]control_de_carga!$A:$B,1,0),VLOOKUP(BASE!H75,[1]control_de_carga!$A:$B,1,0)),"")</f>
        <v/>
      </c>
      <c r="C140" s="24" t="str">
        <f>IF(BASE!F75&lt;&gt;"",IF(BASE!$N$1="PEDIDO_EN_TRANSITO",IF(OR($A140="CONECEL",$A140="CONECEL_DOCUENTOS"),"ENTREGA EN TRANSITO",BASE!$N$1),BASE!$N$1),"")</f>
        <v/>
      </c>
      <c r="D140" s="25" t="str">
        <f>IF(BASE!F75&lt;&gt;"",BASE!$N$2,"")</f>
        <v/>
      </c>
      <c r="E140" s="24"/>
      <c r="F140" s="24"/>
      <c r="G140" s="24"/>
    </row>
    <row r="141" spans="1:7" x14ac:dyDescent="0.25">
      <c r="A141" s="24" t="str">
        <f>IF(BASE!F76&lt;&gt;"",_xlfn.IFNA(VLOOKUP(BASE!F76,[1]control_de_carga!$A:$D,4,0),VLOOKUP(BASE!H76,[1]control_de_carga!$A:$D,4,0)),"")</f>
        <v/>
      </c>
      <c r="B141" s="24" t="str">
        <f>IF(BASE!F76&lt;&gt;"",_xlfn.IFNA(VLOOKUP(BASE!F76,[1]control_de_carga!$A:$B,1,0),VLOOKUP(BASE!H76,[1]control_de_carga!$A:$B,1,0)),"")</f>
        <v/>
      </c>
      <c r="C141" s="24" t="str">
        <f>IF(BASE!F76&lt;&gt;"",IF(BASE!$N$1="PEDIDO_EN_TRANSITO",IF(OR($A141="CONECEL",$A141="CONECEL_DOCUENTOS"),"ENTREGA EN TRANSITO",BASE!$N$1),BASE!$N$1),"")</f>
        <v/>
      </c>
      <c r="D141" s="25" t="str">
        <f>IF(BASE!F76&lt;&gt;"",BASE!$N$2,"")</f>
        <v/>
      </c>
      <c r="E141" s="24"/>
      <c r="F141" s="24"/>
      <c r="G141" s="24"/>
    </row>
    <row r="142" spans="1:7" x14ac:dyDescent="0.25">
      <c r="A142" s="8" t="str">
        <f>IF(BASE!J7&lt;&gt;"",_xlfn.IFNA(VLOOKUP(BASE!J7,[1]control_de_carga!$A:$D,4,0),VLOOKUP(BASE!L7,[1]control_de_carga!$A:$D,4,0)),"")</f>
        <v/>
      </c>
      <c r="B142" s="8" t="str">
        <f>IF(BASE!J7&lt;&gt;"",_xlfn.IFNA(VLOOKUP(BASE!J7,[1]control_de_carga!$A:$B,1,0),VLOOKUP(BASE!L7,[1]control_de_carga!$A:$B,1,0)),"")</f>
        <v/>
      </c>
      <c r="C142" s="8" t="str">
        <f>IF(BASE!J7&lt;&gt;"",IF(BASE!$N$1="PEDIDO_EN_TRANSITO",IF(OR($A142="CONECEL",$A142="CONECEL_DOCUENTOS"),"ENTREGA EN TRANSITO",BASE!$N$1),BASE!$N$1),"")</f>
        <v/>
      </c>
      <c r="D142" s="26" t="str">
        <f>IF(BASE!J7&lt;&gt;"",BASE!$N$2,"")</f>
        <v/>
      </c>
      <c r="E142" s="8"/>
      <c r="F142" s="8"/>
      <c r="G142" s="8"/>
    </row>
    <row r="143" spans="1:7" x14ac:dyDescent="0.25">
      <c r="A143" s="8" t="str">
        <f>IF(BASE!J8&lt;&gt;"",_xlfn.IFNA(VLOOKUP(BASE!J8,[1]control_de_carga!$A:$D,4,0),VLOOKUP(BASE!L8,[1]control_de_carga!$A:$D,4,0)),"")</f>
        <v/>
      </c>
      <c r="B143" s="8" t="str">
        <f>IF(BASE!J8&lt;&gt;"",_xlfn.IFNA(VLOOKUP(BASE!J8,[1]control_de_carga!$A:$B,1,0),VLOOKUP(BASE!L8,[1]control_de_carga!$A:$B,1,0)),"")</f>
        <v/>
      </c>
      <c r="C143" s="8" t="str">
        <f>IF(BASE!J8&lt;&gt;"",IF(BASE!$N$1="PEDIDO_EN_TRANSITO",IF(OR($A143="CONECEL",$A143="CONECEL_DOCUENTOS"),"ENTREGA EN TRANSITO",BASE!$N$1),BASE!$N$1),"")</f>
        <v/>
      </c>
      <c r="D143" s="26" t="str">
        <f>IF(BASE!J8&lt;&gt;"",BASE!$N$2,"")</f>
        <v/>
      </c>
      <c r="E143" s="8"/>
      <c r="F143" s="8"/>
      <c r="G143" s="8"/>
    </row>
    <row r="144" spans="1:7" x14ac:dyDescent="0.25">
      <c r="A144" s="8" t="str">
        <f>IF(BASE!J9&lt;&gt;"",_xlfn.IFNA(VLOOKUP(BASE!J9,[1]control_de_carga!$A:$D,4,0),VLOOKUP(BASE!L9,[1]control_de_carga!$A:$D,4,0)),"")</f>
        <v/>
      </c>
      <c r="B144" s="8" t="str">
        <f>IF(BASE!J9&lt;&gt;"",_xlfn.IFNA(VLOOKUP(BASE!J9,[1]control_de_carga!$A:$B,1,0),VLOOKUP(BASE!L9,[1]control_de_carga!$A:$B,1,0)),"")</f>
        <v/>
      </c>
      <c r="C144" s="8" t="str">
        <f>IF(BASE!J9&lt;&gt;"",IF(BASE!$N$1="PEDIDO_EN_TRANSITO",IF(OR($A144="CONECEL",$A144="CONECEL_DOCUENTOS"),"ENTREGA EN TRANSITO",BASE!$N$1),BASE!$N$1),"")</f>
        <v/>
      </c>
      <c r="D144" s="26" t="str">
        <f>IF(BASE!J9&lt;&gt;"",BASE!$N$2,"")</f>
        <v/>
      </c>
      <c r="E144" s="8"/>
      <c r="F144" s="8"/>
      <c r="G144" s="8"/>
    </row>
    <row r="145" spans="1:7" x14ac:dyDescent="0.25">
      <c r="A145" s="8" t="str">
        <f>IF(BASE!J10&lt;&gt;"",_xlfn.IFNA(VLOOKUP(BASE!J10,[1]control_de_carga!$A:$D,4,0),VLOOKUP(BASE!L10,[1]control_de_carga!$A:$D,4,0)),"")</f>
        <v/>
      </c>
      <c r="B145" s="8" t="str">
        <f>IF(BASE!J10&lt;&gt;"",_xlfn.IFNA(VLOOKUP(BASE!J10,[1]control_de_carga!$A:$B,1,0),VLOOKUP(BASE!L10,[1]control_de_carga!$A:$B,1,0)),"")</f>
        <v/>
      </c>
      <c r="C145" s="8" t="str">
        <f>IF(BASE!J10&lt;&gt;"",IF(BASE!$N$1="PEDIDO_EN_TRANSITO",IF(OR($A145="CONECEL",$A145="CONECEL_DOCUENTOS"),"ENTREGA EN TRANSITO",BASE!$N$1),BASE!$N$1),"")</f>
        <v/>
      </c>
      <c r="D145" s="26" t="str">
        <f>IF(BASE!J10&lt;&gt;"",BASE!$N$2,"")</f>
        <v/>
      </c>
      <c r="E145" s="8"/>
      <c r="F145" s="8"/>
      <c r="G145" s="8"/>
    </row>
    <row r="146" spans="1:7" x14ac:dyDescent="0.25">
      <c r="A146" s="8" t="str">
        <f>IF(BASE!J11&lt;&gt;"",_xlfn.IFNA(VLOOKUP(BASE!J11,[1]control_de_carga!$A:$D,4,0),VLOOKUP(BASE!L11,[1]control_de_carga!$A:$D,4,0)),"")</f>
        <v/>
      </c>
      <c r="B146" s="8" t="str">
        <f>IF(BASE!J11&lt;&gt;"",_xlfn.IFNA(VLOOKUP(BASE!J11,[1]control_de_carga!$A:$B,1,0),VLOOKUP(BASE!L11,[1]control_de_carga!$A:$B,1,0)),"")</f>
        <v/>
      </c>
      <c r="C146" s="8" t="str">
        <f>IF(BASE!J11&lt;&gt;"",IF(BASE!$N$1="PEDIDO_EN_TRANSITO",IF(OR($A146="CONECEL",$A146="CONECEL_DOCUENTOS"),"ENTREGA EN TRANSITO",BASE!$N$1),BASE!$N$1),"")</f>
        <v/>
      </c>
      <c r="D146" s="26" t="str">
        <f>IF(BASE!J11&lt;&gt;"",BASE!$N$2,"")</f>
        <v/>
      </c>
      <c r="E146" s="8"/>
      <c r="F146" s="8"/>
      <c r="G146" s="8"/>
    </row>
    <row r="147" spans="1:7" x14ac:dyDescent="0.25">
      <c r="A147" s="8" t="str">
        <f>IF(BASE!J12&lt;&gt;"",_xlfn.IFNA(VLOOKUP(BASE!J12,[1]control_de_carga!$A:$D,4,0),VLOOKUP(BASE!L12,[1]control_de_carga!$A:$D,4,0)),"")</f>
        <v/>
      </c>
      <c r="B147" s="8" t="str">
        <f>IF(BASE!J12&lt;&gt;"",_xlfn.IFNA(VLOOKUP(BASE!J12,[1]control_de_carga!$A:$B,1,0),VLOOKUP(BASE!L12,[1]control_de_carga!$A:$B,1,0)),"")</f>
        <v/>
      </c>
      <c r="C147" s="8" t="str">
        <f>IF(BASE!J12&lt;&gt;"",IF(BASE!$N$1="PEDIDO_EN_TRANSITO",IF(OR($A147="CONECEL",$A147="CONECEL_DOCUENTOS"),"ENTREGA EN TRANSITO",BASE!$N$1),BASE!$N$1),"")</f>
        <v/>
      </c>
      <c r="D147" s="26" t="str">
        <f>IF(BASE!J12&lt;&gt;"",BASE!$N$2,"")</f>
        <v/>
      </c>
      <c r="E147" s="8"/>
      <c r="F147" s="8"/>
      <c r="G147" s="8"/>
    </row>
    <row r="148" spans="1:7" x14ac:dyDescent="0.25">
      <c r="A148" s="8" t="str">
        <f>IF(BASE!J13&lt;&gt;"",_xlfn.IFNA(VLOOKUP(BASE!J13,[1]control_de_carga!$A:$D,4,0),VLOOKUP(BASE!L13,[1]control_de_carga!$A:$D,4,0)),"")</f>
        <v/>
      </c>
      <c r="B148" s="8" t="str">
        <f>IF(BASE!J13&lt;&gt;"",_xlfn.IFNA(VLOOKUP(BASE!J13,[1]control_de_carga!$A:$B,1,0),VLOOKUP(BASE!L13,[1]control_de_carga!$A:$B,1,0)),"")</f>
        <v/>
      </c>
      <c r="C148" s="8" t="str">
        <f>IF(BASE!J13&lt;&gt;"",IF(BASE!$N$1="PEDIDO_EN_TRANSITO",IF(OR($A148="CONECEL",$A148="CONECEL_DOCUENTOS"),"ENTREGA EN TRANSITO",BASE!$N$1),BASE!$N$1),"")</f>
        <v/>
      </c>
      <c r="D148" s="26" t="str">
        <f>IF(BASE!J13&lt;&gt;"",BASE!$N$2,"")</f>
        <v/>
      </c>
      <c r="E148" s="8"/>
      <c r="F148" s="8"/>
      <c r="G148" s="8"/>
    </row>
    <row r="149" spans="1:7" x14ac:dyDescent="0.25">
      <c r="A149" s="8" t="str">
        <f>IF(BASE!J14&lt;&gt;"",_xlfn.IFNA(VLOOKUP(BASE!J14,[1]control_de_carga!$A:$D,4,0),VLOOKUP(BASE!L14,[1]control_de_carga!$A:$D,4,0)),"")</f>
        <v/>
      </c>
      <c r="B149" s="8" t="str">
        <f>IF(BASE!J14&lt;&gt;"",_xlfn.IFNA(VLOOKUP(BASE!J14,[1]control_de_carga!$A:$B,1,0),VLOOKUP(BASE!L14,[1]control_de_carga!$A:$B,1,0)),"")</f>
        <v/>
      </c>
      <c r="C149" s="8" t="str">
        <f>IF(BASE!J14&lt;&gt;"",IF(BASE!$N$1="PEDIDO_EN_TRANSITO",IF(OR($A149="CONECEL",$A149="CONECEL_DOCUENTOS"),"ENTREGA EN TRANSITO",BASE!$N$1),BASE!$N$1),"")</f>
        <v/>
      </c>
      <c r="D149" s="26" t="str">
        <f>IF(BASE!J14&lt;&gt;"",BASE!$N$2,"")</f>
        <v/>
      </c>
      <c r="E149" s="8"/>
      <c r="F149" s="8"/>
      <c r="G149" s="8"/>
    </row>
    <row r="150" spans="1:7" x14ac:dyDescent="0.25">
      <c r="A150" s="8" t="str">
        <f>IF(BASE!J15&lt;&gt;"",_xlfn.IFNA(VLOOKUP(BASE!J15,[1]control_de_carga!$A:$D,4,0),VLOOKUP(BASE!L15,[1]control_de_carga!$A:$D,4,0)),"")</f>
        <v/>
      </c>
      <c r="B150" s="8" t="str">
        <f>IF(BASE!J15&lt;&gt;"",_xlfn.IFNA(VLOOKUP(BASE!J15,[1]control_de_carga!$A:$B,1,0),VLOOKUP(BASE!L15,[1]control_de_carga!$A:$B,1,0)),"")</f>
        <v/>
      </c>
      <c r="C150" s="8" t="str">
        <f>IF(BASE!J15&lt;&gt;"",IF(BASE!$N$1="PEDIDO_EN_TRANSITO",IF(OR($A150="CONECEL",$A150="CONECEL_DOCUENTOS"),"ENTREGA EN TRANSITO",BASE!$N$1),BASE!$N$1),"")</f>
        <v/>
      </c>
      <c r="D150" s="26" t="str">
        <f>IF(BASE!J15&lt;&gt;"",BASE!$N$2,"")</f>
        <v/>
      </c>
      <c r="E150" s="8"/>
      <c r="F150" s="8"/>
      <c r="G150" s="8"/>
    </row>
    <row r="151" spans="1:7" x14ac:dyDescent="0.25">
      <c r="A151" s="8" t="str">
        <f>IF(BASE!J16&lt;&gt;"",_xlfn.IFNA(VLOOKUP(BASE!J16,[1]control_de_carga!$A:$D,4,0),VLOOKUP(BASE!L16,[1]control_de_carga!$A:$D,4,0)),"")</f>
        <v/>
      </c>
      <c r="B151" s="8" t="str">
        <f>IF(BASE!J16&lt;&gt;"",_xlfn.IFNA(VLOOKUP(BASE!J16,[1]control_de_carga!$A:$B,1,0),VLOOKUP(BASE!L16,[1]control_de_carga!$A:$B,1,0)),"")</f>
        <v/>
      </c>
      <c r="C151" s="8" t="str">
        <f>IF(BASE!J16&lt;&gt;"",IF(BASE!$N$1="PEDIDO_EN_TRANSITO",IF(OR($A151="CONECEL",$A151="CONECEL_DOCUENTOS"),"ENTREGA EN TRANSITO",BASE!$N$1),BASE!$N$1),"")</f>
        <v/>
      </c>
      <c r="D151" s="26" t="str">
        <f>IF(BASE!J16&lt;&gt;"",BASE!$N$2,"")</f>
        <v/>
      </c>
      <c r="E151" s="8"/>
      <c r="F151" s="8"/>
      <c r="G151" s="8"/>
    </row>
    <row r="152" spans="1:7" x14ac:dyDescent="0.25">
      <c r="A152" s="8" t="str">
        <f>IF(BASE!J17&lt;&gt;"",_xlfn.IFNA(VLOOKUP(BASE!J17,[1]control_de_carga!$A:$D,4,0),VLOOKUP(BASE!L17,[1]control_de_carga!$A:$D,4,0)),"")</f>
        <v/>
      </c>
      <c r="B152" s="8" t="str">
        <f>IF(BASE!J17&lt;&gt;"",_xlfn.IFNA(VLOOKUP(BASE!J17,[1]control_de_carga!$A:$B,1,0),VLOOKUP(BASE!L17,[1]control_de_carga!$A:$B,1,0)),"")</f>
        <v/>
      </c>
      <c r="C152" s="8" t="str">
        <f>IF(BASE!J17&lt;&gt;"",IF(BASE!$N$1="PEDIDO_EN_TRANSITO",IF(OR($A152="CONECEL",$A152="CONECEL_DOCUENTOS"),"ENTREGA EN TRANSITO",BASE!$N$1),BASE!$N$1),"")</f>
        <v/>
      </c>
      <c r="D152" s="26" t="str">
        <f>IF(BASE!J17&lt;&gt;"",BASE!$N$2,"")</f>
        <v/>
      </c>
      <c r="E152" s="8"/>
      <c r="F152" s="8"/>
      <c r="G152" s="8"/>
    </row>
    <row r="153" spans="1:7" x14ac:dyDescent="0.25">
      <c r="A153" s="8" t="str">
        <f>IF(BASE!J18&lt;&gt;"",_xlfn.IFNA(VLOOKUP(BASE!J18,[1]control_de_carga!$A:$D,4,0),VLOOKUP(BASE!L18,[1]control_de_carga!$A:$D,4,0)),"")</f>
        <v/>
      </c>
      <c r="B153" s="8" t="str">
        <f>IF(BASE!J18&lt;&gt;"",_xlfn.IFNA(VLOOKUP(BASE!J18,[1]control_de_carga!$A:$B,1,0),VLOOKUP(BASE!L18,[1]control_de_carga!$A:$B,1,0)),"")</f>
        <v/>
      </c>
      <c r="C153" s="8" t="str">
        <f>IF(BASE!J18&lt;&gt;"",IF(BASE!$N$1="PEDIDO_EN_TRANSITO",IF(OR($A153="CONECEL",$A153="CONECEL_DOCUENTOS"),"ENTREGA EN TRANSITO",BASE!$N$1),BASE!$N$1),"")</f>
        <v/>
      </c>
      <c r="D153" s="26" t="str">
        <f>IF(BASE!J18&lt;&gt;"",BASE!$N$2,"")</f>
        <v/>
      </c>
      <c r="E153" s="8"/>
      <c r="F153" s="8"/>
      <c r="G153" s="8"/>
    </row>
    <row r="154" spans="1:7" x14ac:dyDescent="0.25">
      <c r="A154" s="8" t="str">
        <f>IF(BASE!J19&lt;&gt;"",_xlfn.IFNA(VLOOKUP(BASE!J19,[1]control_de_carga!$A:$D,4,0),VLOOKUP(BASE!L19,[1]control_de_carga!$A:$D,4,0)),"")</f>
        <v/>
      </c>
      <c r="B154" s="8" t="str">
        <f>IF(BASE!J19&lt;&gt;"",_xlfn.IFNA(VLOOKUP(BASE!J19,[1]control_de_carga!$A:$B,1,0),VLOOKUP(BASE!L19,[1]control_de_carga!$A:$B,1,0)),"")</f>
        <v/>
      </c>
      <c r="C154" s="8" t="str">
        <f>IF(BASE!J19&lt;&gt;"",IF(BASE!$N$1="PEDIDO_EN_TRANSITO",IF(OR($A154="CONECEL",$A154="CONECEL_DOCUENTOS"),"ENTREGA EN TRANSITO",BASE!$N$1),BASE!$N$1),"")</f>
        <v/>
      </c>
      <c r="D154" s="26" t="str">
        <f>IF(BASE!J19&lt;&gt;"",BASE!$N$2,"")</f>
        <v/>
      </c>
      <c r="E154" s="8"/>
      <c r="F154" s="8"/>
      <c r="G154" s="8"/>
    </row>
    <row r="155" spans="1:7" x14ac:dyDescent="0.25">
      <c r="A155" s="8" t="str">
        <f>IF(BASE!J20&lt;&gt;"",_xlfn.IFNA(VLOOKUP(BASE!J20,[1]control_de_carga!$A:$D,4,0),VLOOKUP(BASE!L20,[1]control_de_carga!$A:$D,4,0)),"")</f>
        <v/>
      </c>
      <c r="B155" s="8" t="str">
        <f>IF(BASE!J20&lt;&gt;"",_xlfn.IFNA(VLOOKUP(BASE!J20,[1]control_de_carga!$A:$B,1,0),VLOOKUP(BASE!L20,[1]control_de_carga!$A:$B,1,0)),"")</f>
        <v/>
      </c>
      <c r="C155" s="8" t="str">
        <f>IF(BASE!J20&lt;&gt;"",IF(BASE!$N$1="PEDIDO_EN_TRANSITO",IF(OR($A155="CONECEL",$A155="CONECEL_DOCUENTOS"),"ENTREGA EN TRANSITO",BASE!$N$1),BASE!$N$1),"")</f>
        <v/>
      </c>
      <c r="D155" s="26" t="str">
        <f>IF(BASE!J20&lt;&gt;"",BASE!$N$2,"")</f>
        <v/>
      </c>
      <c r="E155" s="8"/>
      <c r="F155" s="8"/>
      <c r="G155" s="8"/>
    </row>
    <row r="156" spans="1:7" x14ac:dyDescent="0.25">
      <c r="A156" s="8" t="str">
        <f>IF(BASE!J21&lt;&gt;"",_xlfn.IFNA(VLOOKUP(BASE!J21,[1]control_de_carga!$A:$D,4,0),VLOOKUP(BASE!L21,[1]control_de_carga!$A:$D,4,0)),"")</f>
        <v/>
      </c>
      <c r="B156" s="8" t="str">
        <f>IF(BASE!J21&lt;&gt;"",_xlfn.IFNA(VLOOKUP(BASE!J21,[1]control_de_carga!$A:$B,1,0),VLOOKUP(BASE!L21,[1]control_de_carga!$A:$B,1,0)),"")</f>
        <v/>
      </c>
      <c r="C156" s="8" t="str">
        <f>IF(BASE!J21&lt;&gt;"",IF(BASE!$N$1="PEDIDO_EN_TRANSITO",IF(OR($A156="CONECEL",$A156="CONECEL_DOCUENTOS"),"ENTREGA EN TRANSITO",BASE!$N$1),BASE!$N$1),"")</f>
        <v/>
      </c>
      <c r="D156" s="26" t="str">
        <f>IF(BASE!J21&lt;&gt;"",BASE!$N$2,"")</f>
        <v/>
      </c>
      <c r="E156" s="8"/>
      <c r="F156" s="8"/>
      <c r="G156" s="8"/>
    </row>
    <row r="157" spans="1:7" x14ac:dyDescent="0.25">
      <c r="A157" s="8" t="str">
        <f>IF(BASE!J22&lt;&gt;"",_xlfn.IFNA(VLOOKUP(BASE!J22,[1]control_de_carga!$A:$D,4,0),VLOOKUP(BASE!L22,[1]control_de_carga!$A:$D,4,0)),"")</f>
        <v/>
      </c>
      <c r="B157" s="8" t="str">
        <f>IF(BASE!J22&lt;&gt;"",_xlfn.IFNA(VLOOKUP(BASE!J22,[1]control_de_carga!$A:$B,1,0),VLOOKUP(BASE!L22,[1]control_de_carga!$A:$B,1,0)),"")</f>
        <v/>
      </c>
      <c r="C157" s="8" t="str">
        <f>IF(BASE!J22&lt;&gt;"",IF(BASE!$N$1="PEDIDO_EN_TRANSITO",IF(OR($A157="CONECEL",$A157="CONECEL_DOCUENTOS"),"ENTREGA EN TRANSITO",BASE!$N$1),BASE!$N$1),"")</f>
        <v/>
      </c>
      <c r="D157" s="26" t="str">
        <f>IF(BASE!J22&lt;&gt;"",BASE!$N$2,"")</f>
        <v/>
      </c>
      <c r="E157" s="8"/>
      <c r="F157" s="8"/>
      <c r="G157" s="8"/>
    </row>
    <row r="158" spans="1:7" x14ac:dyDescent="0.25">
      <c r="A158" s="8" t="str">
        <f>IF(BASE!J23&lt;&gt;"",_xlfn.IFNA(VLOOKUP(BASE!J23,[1]control_de_carga!$A:$D,4,0),VLOOKUP(BASE!L23,[1]control_de_carga!$A:$D,4,0)),"")</f>
        <v/>
      </c>
      <c r="B158" s="8" t="str">
        <f>IF(BASE!J23&lt;&gt;"",_xlfn.IFNA(VLOOKUP(BASE!J23,[1]control_de_carga!$A:$B,1,0),VLOOKUP(BASE!L23,[1]control_de_carga!$A:$B,1,0)),"")</f>
        <v/>
      </c>
      <c r="C158" s="8" t="str">
        <f>IF(BASE!J23&lt;&gt;"",IF(BASE!$N$1="PEDIDO_EN_TRANSITO",IF(OR($A158="CONECEL",$A158="CONECEL_DOCUENTOS"),"ENTREGA EN TRANSITO",BASE!$N$1),BASE!$N$1),"")</f>
        <v/>
      </c>
      <c r="D158" s="26" t="str">
        <f>IF(BASE!J23&lt;&gt;"",BASE!$N$2,"")</f>
        <v/>
      </c>
      <c r="E158" s="8"/>
      <c r="F158" s="8"/>
      <c r="G158" s="8"/>
    </row>
    <row r="159" spans="1:7" x14ac:dyDescent="0.25">
      <c r="A159" s="8" t="str">
        <f>IF(BASE!J24&lt;&gt;"",_xlfn.IFNA(VLOOKUP(BASE!J24,[1]control_de_carga!$A:$D,4,0),VLOOKUP(BASE!L24,[1]control_de_carga!$A:$D,4,0)),"")</f>
        <v/>
      </c>
      <c r="B159" s="8" t="str">
        <f>IF(BASE!J24&lt;&gt;"",_xlfn.IFNA(VLOOKUP(BASE!J24,[1]control_de_carga!$A:$B,1,0),VLOOKUP(BASE!L24,[1]control_de_carga!$A:$B,1,0)),"")</f>
        <v/>
      </c>
      <c r="C159" s="8" t="str">
        <f>IF(BASE!J24&lt;&gt;"",IF(BASE!$N$1="PEDIDO_EN_TRANSITO",IF(OR($A159="CONECEL",$A159="CONECEL_DOCUENTOS"),"ENTREGA EN TRANSITO",BASE!$N$1),BASE!$N$1),"")</f>
        <v/>
      </c>
      <c r="D159" s="26" t="str">
        <f>IF(BASE!J24&lt;&gt;"",BASE!$N$2,"")</f>
        <v/>
      </c>
      <c r="E159" s="8"/>
      <c r="F159" s="8"/>
      <c r="G159" s="8"/>
    </row>
    <row r="160" spans="1:7" x14ac:dyDescent="0.25">
      <c r="A160" s="8" t="str">
        <f>IF(BASE!J25&lt;&gt;"",_xlfn.IFNA(VLOOKUP(BASE!J25,[1]control_de_carga!$A:$D,4,0),VLOOKUP(BASE!L25,[1]control_de_carga!$A:$D,4,0)),"")</f>
        <v/>
      </c>
      <c r="B160" s="8" t="str">
        <f>IF(BASE!J25&lt;&gt;"",_xlfn.IFNA(VLOOKUP(BASE!J25,[1]control_de_carga!$A:$B,1,0),VLOOKUP(BASE!L25,[1]control_de_carga!$A:$B,1,0)),"")</f>
        <v/>
      </c>
      <c r="C160" s="8" t="str">
        <f>IF(BASE!J25&lt;&gt;"",IF(BASE!$N$1="PEDIDO_EN_TRANSITO",IF(OR($A160="CONECEL",$A160="CONECEL_DOCUENTOS"),"ENTREGA EN TRANSITO",BASE!$N$1),BASE!$N$1),"")</f>
        <v/>
      </c>
      <c r="D160" s="26" t="str">
        <f>IF(BASE!J25&lt;&gt;"",BASE!$N$2,"")</f>
        <v/>
      </c>
      <c r="E160" s="8"/>
      <c r="F160" s="8"/>
      <c r="G160" s="8"/>
    </row>
    <row r="161" spans="1:7" x14ac:dyDescent="0.25">
      <c r="A161" s="8" t="str">
        <f>IF(BASE!J26&lt;&gt;"",_xlfn.IFNA(VLOOKUP(BASE!J26,[1]control_de_carga!$A:$D,4,0),VLOOKUP(BASE!L26,[1]control_de_carga!$A:$D,4,0)),"")</f>
        <v/>
      </c>
      <c r="B161" s="8" t="str">
        <f>IF(BASE!J26&lt;&gt;"",_xlfn.IFNA(VLOOKUP(BASE!J26,[1]control_de_carga!$A:$B,1,0),VLOOKUP(BASE!L26,[1]control_de_carga!$A:$B,1,0)),"")</f>
        <v/>
      </c>
      <c r="C161" s="8" t="str">
        <f>IF(BASE!J26&lt;&gt;"",IF(BASE!$N$1="PEDIDO_EN_TRANSITO",IF(OR($A161="CONECEL",$A161="CONECEL_DOCUENTOS"),"ENTREGA EN TRANSITO",BASE!$N$1),BASE!$N$1),"")</f>
        <v/>
      </c>
      <c r="D161" s="26" t="str">
        <f>IF(BASE!J26&lt;&gt;"",BASE!$N$2,"")</f>
        <v/>
      </c>
      <c r="E161" s="8"/>
      <c r="F161" s="8"/>
      <c r="G161" s="8"/>
    </row>
    <row r="162" spans="1:7" x14ac:dyDescent="0.25">
      <c r="A162" s="8" t="str">
        <f>IF(BASE!J27&lt;&gt;"",_xlfn.IFNA(VLOOKUP(BASE!J27,[1]control_de_carga!$A:$D,4,0),VLOOKUP(BASE!L27,[1]control_de_carga!$A:$D,4,0)),"")</f>
        <v/>
      </c>
      <c r="B162" s="8" t="str">
        <f>IF(BASE!J27&lt;&gt;"",_xlfn.IFNA(VLOOKUP(BASE!J27,[1]control_de_carga!$A:$B,1,0),VLOOKUP(BASE!L27,[1]control_de_carga!$A:$B,1,0)),"")</f>
        <v/>
      </c>
      <c r="C162" s="8" t="str">
        <f>IF(BASE!J27&lt;&gt;"",IF(BASE!$N$1="PEDIDO_EN_TRANSITO",IF(OR($A162="CONECEL",$A162="CONECEL_DOCUENTOS"),"ENTREGA EN TRANSITO",BASE!$N$1),BASE!$N$1),"")</f>
        <v/>
      </c>
      <c r="D162" s="26" t="str">
        <f>IF(BASE!J27&lt;&gt;"",BASE!$N$2,"")</f>
        <v/>
      </c>
      <c r="E162" s="8"/>
      <c r="F162" s="8"/>
      <c r="G162" s="8"/>
    </row>
    <row r="163" spans="1:7" x14ac:dyDescent="0.25">
      <c r="A163" s="8" t="str">
        <f>IF(BASE!J28&lt;&gt;"",_xlfn.IFNA(VLOOKUP(BASE!J28,[1]control_de_carga!$A:$D,4,0),VLOOKUP(BASE!L28,[1]control_de_carga!$A:$D,4,0)),"")</f>
        <v/>
      </c>
      <c r="B163" s="8" t="str">
        <f>IF(BASE!J28&lt;&gt;"",_xlfn.IFNA(VLOOKUP(BASE!J28,[1]control_de_carga!$A:$B,1,0),VLOOKUP(BASE!L28,[1]control_de_carga!$A:$B,1,0)),"")</f>
        <v/>
      </c>
      <c r="C163" s="8" t="str">
        <f>IF(BASE!J28&lt;&gt;"",IF(BASE!$N$1="PEDIDO_EN_TRANSITO",IF(OR($A163="CONECEL",$A163="CONECEL_DOCUENTOS"),"ENTREGA EN TRANSITO",BASE!$N$1),BASE!$N$1),"")</f>
        <v/>
      </c>
      <c r="D163" s="26" t="str">
        <f>IF(BASE!J28&lt;&gt;"",BASE!$N$2,"")</f>
        <v/>
      </c>
      <c r="E163" s="8"/>
      <c r="F163" s="8"/>
      <c r="G163" s="8"/>
    </row>
    <row r="164" spans="1:7" x14ac:dyDescent="0.25">
      <c r="A164" s="8" t="str">
        <f>IF(BASE!J29&lt;&gt;"",_xlfn.IFNA(VLOOKUP(BASE!J29,[1]control_de_carga!$A:$D,4,0),VLOOKUP(BASE!L29,[1]control_de_carga!$A:$D,4,0)),"")</f>
        <v/>
      </c>
      <c r="B164" s="8" t="str">
        <f>IF(BASE!J29&lt;&gt;"",_xlfn.IFNA(VLOOKUP(BASE!J29,[1]control_de_carga!$A:$B,1,0),VLOOKUP(BASE!L29,[1]control_de_carga!$A:$B,1,0)),"")</f>
        <v/>
      </c>
      <c r="C164" s="8" t="str">
        <f>IF(BASE!J29&lt;&gt;"",IF(BASE!$N$1="PEDIDO_EN_TRANSITO",IF(OR($A164="CONECEL",$A164="CONECEL_DOCUENTOS"),"ENTREGA EN TRANSITO",BASE!$N$1),BASE!$N$1),"")</f>
        <v/>
      </c>
      <c r="D164" s="26" t="str">
        <f>IF(BASE!J29&lt;&gt;"",BASE!$N$2,"")</f>
        <v/>
      </c>
      <c r="E164" s="8"/>
      <c r="F164" s="8"/>
      <c r="G164" s="8"/>
    </row>
    <row r="165" spans="1:7" x14ac:dyDescent="0.25">
      <c r="A165" s="8" t="str">
        <f>IF(BASE!J30&lt;&gt;"",_xlfn.IFNA(VLOOKUP(BASE!J30,[1]control_de_carga!$A:$D,4,0),VLOOKUP(BASE!L30,[1]control_de_carga!$A:$D,4,0)),"")</f>
        <v/>
      </c>
      <c r="B165" s="8" t="str">
        <f>IF(BASE!J30&lt;&gt;"",_xlfn.IFNA(VLOOKUP(BASE!J30,[1]control_de_carga!$A:$B,1,0),VLOOKUP(BASE!L30,[1]control_de_carga!$A:$B,1,0)),"")</f>
        <v/>
      </c>
      <c r="C165" s="8" t="str">
        <f>IF(BASE!J30&lt;&gt;"",IF(BASE!$N$1="PEDIDO_EN_TRANSITO",IF(OR($A165="CONECEL",$A165="CONECEL_DOCUENTOS"),"ENTREGA EN TRANSITO",BASE!$N$1),BASE!$N$1),"")</f>
        <v/>
      </c>
      <c r="D165" s="26" t="str">
        <f>IF(BASE!J30&lt;&gt;"",BASE!$N$2,"")</f>
        <v/>
      </c>
      <c r="E165" s="8"/>
      <c r="F165" s="8"/>
      <c r="G165" s="8"/>
    </row>
    <row r="166" spans="1:7" x14ac:dyDescent="0.25">
      <c r="A166" s="8" t="str">
        <f>IF(BASE!J31&lt;&gt;"",_xlfn.IFNA(VLOOKUP(BASE!J31,[1]control_de_carga!$A:$D,4,0),VLOOKUP(BASE!L31,[1]control_de_carga!$A:$D,4,0)),"")</f>
        <v/>
      </c>
      <c r="B166" s="8" t="str">
        <f>IF(BASE!J31&lt;&gt;"",_xlfn.IFNA(VLOOKUP(BASE!J31,[1]control_de_carga!$A:$B,1,0),VLOOKUP(BASE!L31,[1]control_de_carga!$A:$B,1,0)),"")</f>
        <v/>
      </c>
      <c r="C166" s="8" t="str">
        <f>IF(BASE!J31&lt;&gt;"",IF(BASE!$N$1="PEDIDO_EN_TRANSITO",IF(OR($A166="CONECEL",$A166="CONECEL_DOCUENTOS"),"ENTREGA EN TRANSITO",BASE!$N$1),BASE!$N$1),"")</f>
        <v/>
      </c>
      <c r="D166" s="26" t="str">
        <f>IF(BASE!J31&lt;&gt;"",BASE!$N$2,"")</f>
        <v/>
      </c>
      <c r="E166" s="8"/>
      <c r="F166" s="8"/>
      <c r="G166" s="8"/>
    </row>
    <row r="167" spans="1:7" x14ac:dyDescent="0.25">
      <c r="A167" s="8" t="str">
        <f>IF(BASE!J32&lt;&gt;"",_xlfn.IFNA(VLOOKUP(BASE!J32,[1]control_de_carga!$A:$D,4,0),VLOOKUP(BASE!L32,[1]control_de_carga!$A:$D,4,0)),"")</f>
        <v/>
      </c>
      <c r="B167" s="8" t="str">
        <f>IF(BASE!J32&lt;&gt;"",_xlfn.IFNA(VLOOKUP(BASE!J32,[1]control_de_carga!$A:$B,1,0),VLOOKUP(BASE!L32,[1]control_de_carga!$A:$B,1,0)),"")</f>
        <v/>
      </c>
      <c r="C167" s="8" t="str">
        <f>IF(BASE!J32&lt;&gt;"",IF(BASE!$N$1="PEDIDO_EN_TRANSITO",IF(OR($A167="CONECEL",$A167="CONECEL_DOCUENTOS"),"ENTREGA EN TRANSITO",BASE!$N$1),BASE!$N$1),"")</f>
        <v/>
      </c>
      <c r="D167" s="26" t="str">
        <f>IF(BASE!J32&lt;&gt;"",BASE!$N$2,"")</f>
        <v/>
      </c>
      <c r="E167" s="8"/>
      <c r="F167" s="8"/>
      <c r="G167" s="8"/>
    </row>
    <row r="168" spans="1:7" x14ac:dyDescent="0.25">
      <c r="A168" s="8" t="str">
        <f>IF(BASE!J33&lt;&gt;"",_xlfn.IFNA(VLOOKUP(BASE!J33,[1]control_de_carga!$A:$D,4,0),VLOOKUP(BASE!L33,[1]control_de_carga!$A:$D,4,0)),"")</f>
        <v/>
      </c>
      <c r="B168" s="8" t="str">
        <f>IF(BASE!J33&lt;&gt;"",_xlfn.IFNA(VLOOKUP(BASE!J33,[1]control_de_carga!$A:$B,1,0),VLOOKUP(BASE!L33,[1]control_de_carga!$A:$B,1,0)),"")</f>
        <v/>
      </c>
      <c r="C168" s="8" t="str">
        <f>IF(BASE!J33&lt;&gt;"",IF(BASE!$N$1="PEDIDO_EN_TRANSITO",IF(OR($A168="CONECEL",$A168="CONECEL_DOCUENTOS"),"ENTREGA EN TRANSITO",BASE!$N$1),BASE!$N$1),"")</f>
        <v/>
      </c>
      <c r="D168" s="26" t="str">
        <f>IF(BASE!J33&lt;&gt;"",BASE!$N$2,"")</f>
        <v/>
      </c>
      <c r="E168" s="8"/>
      <c r="F168" s="8"/>
      <c r="G168" s="8"/>
    </row>
    <row r="169" spans="1:7" x14ac:dyDescent="0.25">
      <c r="A169" s="8" t="str">
        <f>IF(BASE!J34&lt;&gt;"",_xlfn.IFNA(VLOOKUP(BASE!J34,[1]control_de_carga!$A:$D,4,0),VLOOKUP(BASE!L34,[1]control_de_carga!$A:$D,4,0)),"")</f>
        <v/>
      </c>
      <c r="B169" s="8" t="str">
        <f>IF(BASE!J34&lt;&gt;"",_xlfn.IFNA(VLOOKUP(BASE!J34,[1]control_de_carga!$A:$B,1,0),VLOOKUP(BASE!L34,[1]control_de_carga!$A:$B,1,0)),"")</f>
        <v/>
      </c>
      <c r="C169" s="8" t="str">
        <f>IF(BASE!J34&lt;&gt;"",IF(BASE!$N$1="PEDIDO_EN_TRANSITO",IF(OR($A169="CONECEL",$A169="CONECEL_DOCUENTOS"),"ENTREGA EN TRANSITO",BASE!$N$1),BASE!$N$1),"")</f>
        <v/>
      </c>
      <c r="D169" s="26" t="str">
        <f>IF(BASE!J34&lt;&gt;"",BASE!$N$2,"")</f>
        <v/>
      </c>
      <c r="E169" s="8"/>
      <c r="F169" s="8"/>
      <c r="G169" s="8"/>
    </row>
    <row r="170" spans="1:7" x14ac:dyDescent="0.25">
      <c r="A170" s="8" t="str">
        <f>IF(BASE!J35&lt;&gt;"",_xlfn.IFNA(VLOOKUP(BASE!J35,[1]control_de_carga!$A:$D,4,0),VLOOKUP(BASE!L35,[1]control_de_carga!$A:$D,4,0)),"")</f>
        <v/>
      </c>
      <c r="B170" s="8" t="str">
        <f>IF(BASE!J35&lt;&gt;"",_xlfn.IFNA(VLOOKUP(BASE!J35,[1]control_de_carga!$A:$B,1,0),VLOOKUP(BASE!L35,[1]control_de_carga!$A:$B,1,0)),"")</f>
        <v/>
      </c>
      <c r="C170" s="8" t="str">
        <f>IF(BASE!J35&lt;&gt;"",IF(BASE!$N$1="PEDIDO_EN_TRANSITO",IF(OR($A170="CONECEL",$A170="CONECEL_DOCUENTOS"),"ENTREGA EN TRANSITO",BASE!$N$1),BASE!$N$1),"")</f>
        <v/>
      </c>
      <c r="D170" s="26" t="str">
        <f>IF(BASE!J35&lt;&gt;"",BASE!$N$2,"")</f>
        <v/>
      </c>
      <c r="E170" s="8"/>
      <c r="F170" s="8"/>
      <c r="G170" s="8"/>
    </row>
    <row r="171" spans="1:7" x14ac:dyDescent="0.25">
      <c r="A171" s="8" t="str">
        <f>IF(BASE!J36&lt;&gt;"",_xlfn.IFNA(VLOOKUP(BASE!J36,[1]control_de_carga!$A:$D,4,0),VLOOKUP(BASE!L36,[1]control_de_carga!$A:$D,4,0)),"")</f>
        <v/>
      </c>
      <c r="B171" s="8" t="str">
        <f>IF(BASE!J36&lt;&gt;"",_xlfn.IFNA(VLOOKUP(BASE!J36,[1]control_de_carga!$A:$B,1,0),VLOOKUP(BASE!L36,[1]control_de_carga!$A:$B,1,0)),"")</f>
        <v/>
      </c>
      <c r="C171" s="8" t="str">
        <f>IF(BASE!J36&lt;&gt;"",IF(BASE!$N$1="PEDIDO_EN_TRANSITO",IF(OR($A171="CONECEL",$A171="CONECEL_DOCUENTOS"),"ENTREGA EN TRANSITO",BASE!$N$1),BASE!$N$1),"")</f>
        <v/>
      </c>
      <c r="D171" s="26" t="str">
        <f>IF(BASE!J36&lt;&gt;"",BASE!$N$2,"")</f>
        <v/>
      </c>
      <c r="E171" s="8"/>
      <c r="F171" s="8"/>
      <c r="G171" s="8"/>
    </row>
    <row r="172" spans="1:7" x14ac:dyDescent="0.25">
      <c r="A172" s="8" t="str">
        <f>IF(BASE!J37&lt;&gt;"",_xlfn.IFNA(VLOOKUP(BASE!J37,[1]control_de_carga!$A:$D,4,0),VLOOKUP(BASE!L37,[1]control_de_carga!$A:$D,4,0)),"")</f>
        <v/>
      </c>
      <c r="B172" s="8" t="str">
        <f>IF(BASE!J37&lt;&gt;"",_xlfn.IFNA(VLOOKUP(BASE!J37,[1]control_de_carga!$A:$B,1,0),VLOOKUP(BASE!L37,[1]control_de_carga!$A:$B,1,0)),"")</f>
        <v/>
      </c>
      <c r="C172" s="8" t="str">
        <f>IF(BASE!J37&lt;&gt;"",IF(BASE!$N$1="PEDIDO_EN_TRANSITO",IF(OR($A172="CONECEL",$A172="CONECEL_DOCUENTOS"),"ENTREGA EN TRANSITO",BASE!$N$1),BASE!$N$1),"")</f>
        <v/>
      </c>
      <c r="D172" s="26" t="str">
        <f>IF(BASE!J37&lt;&gt;"",BASE!$N$2,"")</f>
        <v/>
      </c>
      <c r="E172" s="8"/>
      <c r="F172" s="8"/>
      <c r="G172" s="8"/>
    </row>
    <row r="173" spans="1:7" x14ac:dyDescent="0.25">
      <c r="A173" s="8" t="str">
        <f>IF(BASE!J38&lt;&gt;"",_xlfn.IFNA(VLOOKUP(BASE!J38,[1]control_de_carga!$A:$D,4,0),VLOOKUP(BASE!L38,[1]control_de_carga!$A:$D,4,0)),"")</f>
        <v/>
      </c>
      <c r="B173" s="8" t="str">
        <f>IF(BASE!J38&lt;&gt;"",_xlfn.IFNA(VLOOKUP(BASE!J38,[1]control_de_carga!$A:$B,1,0),VLOOKUP(BASE!L38,[1]control_de_carga!$A:$B,1,0)),"")</f>
        <v/>
      </c>
      <c r="C173" s="8" t="str">
        <f>IF(BASE!J38&lt;&gt;"",IF(BASE!$N$1="PEDIDO_EN_TRANSITO",IF(OR($A173="CONECEL",$A173="CONECEL_DOCUENTOS"),"ENTREGA EN TRANSITO",BASE!$N$1),BASE!$N$1),"")</f>
        <v/>
      </c>
      <c r="D173" s="26" t="str">
        <f>IF(BASE!J38&lt;&gt;"",BASE!$N$2,"")</f>
        <v/>
      </c>
      <c r="E173" s="8"/>
      <c r="F173" s="8"/>
      <c r="G173" s="8"/>
    </row>
    <row r="174" spans="1:7" x14ac:dyDescent="0.25">
      <c r="A174" s="8" t="str">
        <f>IF(BASE!J39&lt;&gt;"",_xlfn.IFNA(VLOOKUP(BASE!J39,[1]control_de_carga!$A:$D,4,0),VLOOKUP(BASE!L39,[1]control_de_carga!$A:$D,4,0)),"")</f>
        <v/>
      </c>
      <c r="B174" s="8" t="str">
        <f>IF(BASE!J39&lt;&gt;"",_xlfn.IFNA(VLOOKUP(BASE!J39,[1]control_de_carga!$A:$B,1,0),VLOOKUP(BASE!L39,[1]control_de_carga!$A:$B,1,0)),"")</f>
        <v/>
      </c>
      <c r="C174" s="8" t="str">
        <f>IF(BASE!J39&lt;&gt;"",IF(BASE!$N$1="PEDIDO_EN_TRANSITO",IF(OR($A174="CONECEL",$A174="CONECEL_DOCUENTOS"),"ENTREGA EN TRANSITO",BASE!$N$1),BASE!$N$1),"")</f>
        <v/>
      </c>
      <c r="D174" s="26" t="str">
        <f>IF(BASE!J39&lt;&gt;"",BASE!$N$2,"")</f>
        <v/>
      </c>
      <c r="E174" s="8"/>
      <c r="F174" s="8"/>
      <c r="G174" s="8"/>
    </row>
    <row r="175" spans="1:7" x14ac:dyDescent="0.25">
      <c r="A175" s="8" t="str">
        <f>IF(BASE!J40&lt;&gt;"",_xlfn.IFNA(VLOOKUP(BASE!J40,[1]control_de_carga!$A:$D,4,0),VLOOKUP(BASE!L40,[1]control_de_carga!$A:$D,4,0)),"")</f>
        <v/>
      </c>
      <c r="B175" s="8" t="str">
        <f>IF(BASE!J40&lt;&gt;"",_xlfn.IFNA(VLOOKUP(BASE!J40,[1]control_de_carga!$A:$B,1,0),VLOOKUP(BASE!L40,[1]control_de_carga!$A:$B,1,0)),"")</f>
        <v/>
      </c>
      <c r="C175" s="8" t="str">
        <f>IF(BASE!J40&lt;&gt;"",IF(BASE!$N$1="PEDIDO_EN_TRANSITO",IF(OR($A175="CONECEL",$A175="CONECEL_DOCUENTOS"),"ENTREGA EN TRANSITO",BASE!$N$1),BASE!$N$1),"")</f>
        <v/>
      </c>
      <c r="D175" s="26" t="str">
        <f>IF(BASE!J40&lt;&gt;"",BASE!$N$2,"")</f>
        <v/>
      </c>
      <c r="E175" s="8"/>
      <c r="F175" s="8"/>
      <c r="G175" s="8"/>
    </row>
    <row r="176" spans="1:7" x14ac:dyDescent="0.25">
      <c r="A176" s="8" t="str">
        <f>IF(BASE!J41&lt;&gt;"",_xlfn.IFNA(VLOOKUP(BASE!J41,[1]control_de_carga!$A:$D,4,0),VLOOKUP(BASE!L41,[1]control_de_carga!$A:$D,4,0)),"")</f>
        <v/>
      </c>
      <c r="B176" s="8" t="str">
        <f>IF(BASE!J41&lt;&gt;"",_xlfn.IFNA(VLOOKUP(BASE!J41,[1]control_de_carga!$A:$B,1,0),VLOOKUP(BASE!L41,[1]control_de_carga!$A:$B,1,0)),"")</f>
        <v/>
      </c>
      <c r="C176" s="8" t="str">
        <f>IF(BASE!J41&lt;&gt;"",IF(BASE!$N$1="PEDIDO_EN_TRANSITO",IF(OR($A176="CONECEL",$A176="CONECEL_DOCUENTOS"),"ENTREGA EN TRANSITO",BASE!$N$1),BASE!$N$1),"")</f>
        <v/>
      </c>
      <c r="D176" s="26" t="str">
        <f>IF(BASE!J41&lt;&gt;"",BASE!$N$2,"")</f>
        <v/>
      </c>
      <c r="E176" s="8"/>
      <c r="F176" s="8"/>
      <c r="G176" s="8"/>
    </row>
    <row r="177" spans="1:7" x14ac:dyDescent="0.25">
      <c r="A177" s="8" t="str">
        <f>IF(BASE!J42&lt;&gt;"",_xlfn.IFNA(VLOOKUP(BASE!J42,[1]control_de_carga!$A:$D,4,0),VLOOKUP(BASE!L42,[1]control_de_carga!$A:$D,4,0)),"")</f>
        <v/>
      </c>
      <c r="B177" s="8" t="str">
        <f>IF(BASE!J42&lt;&gt;"",_xlfn.IFNA(VLOOKUP(BASE!J42,[1]control_de_carga!$A:$B,1,0),VLOOKUP(BASE!L42,[1]control_de_carga!$A:$B,1,0)),"")</f>
        <v/>
      </c>
      <c r="C177" s="8" t="str">
        <f>IF(BASE!J42&lt;&gt;"",IF(BASE!$N$1="PEDIDO_EN_TRANSITO",IF(OR($A177="CONECEL",$A177="CONECEL_DOCUENTOS"),"ENTREGA EN TRANSITO",BASE!$N$1),BASE!$N$1),"")</f>
        <v/>
      </c>
      <c r="D177" s="26" t="str">
        <f>IF(BASE!J42&lt;&gt;"",BASE!$N$2,"")</f>
        <v/>
      </c>
      <c r="E177" s="8"/>
      <c r="F177" s="8"/>
      <c r="G177" s="8"/>
    </row>
    <row r="178" spans="1:7" x14ac:dyDescent="0.25">
      <c r="A178" s="8" t="str">
        <f>IF(BASE!J43&lt;&gt;"",_xlfn.IFNA(VLOOKUP(BASE!J43,[1]control_de_carga!$A:$D,4,0),VLOOKUP(BASE!L43,[1]control_de_carga!$A:$D,4,0)),"")</f>
        <v/>
      </c>
      <c r="B178" s="8" t="str">
        <f>IF(BASE!J43&lt;&gt;"",_xlfn.IFNA(VLOOKUP(BASE!J43,[1]control_de_carga!$A:$B,1,0),VLOOKUP(BASE!L43,[1]control_de_carga!$A:$B,1,0)),"")</f>
        <v/>
      </c>
      <c r="C178" s="8" t="str">
        <f>IF(BASE!J43&lt;&gt;"",IF(BASE!$N$1="PEDIDO_EN_TRANSITO",IF(OR($A178="CONECEL",$A178="CONECEL_DOCUENTOS"),"ENTREGA EN TRANSITO",BASE!$N$1),BASE!$N$1),"")</f>
        <v/>
      </c>
      <c r="D178" s="26" t="str">
        <f>IF(BASE!J43&lt;&gt;"",BASE!$N$2,"")</f>
        <v/>
      </c>
      <c r="E178" s="8"/>
      <c r="F178" s="8"/>
      <c r="G178" s="8"/>
    </row>
    <row r="179" spans="1:7" x14ac:dyDescent="0.25">
      <c r="A179" s="8" t="str">
        <f>IF(BASE!J44&lt;&gt;"",_xlfn.IFNA(VLOOKUP(BASE!J44,[1]control_de_carga!$A:$D,4,0),VLOOKUP(BASE!L44,[1]control_de_carga!$A:$D,4,0)),"")</f>
        <v/>
      </c>
      <c r="B179" s="8" t="str">
        <f>IF(BASE!J44&lt;&gt;"",_xlfn.IFNA(VLOOKUP(BASE!J44,[1]control_de_carga!$A:$B,1,0),VLOOKUP(BASE!L44,[1]control_de_carga!$A:$B,1,0)),"")</f>
        <v/>
      </c>
      <c r="C179" s="8" t="str">
        <f>IF(BASE!J44&lt;&gt;"",IF(BASE!$N$1="PEDIDO_EN_TRANSITO",IF(OR($A179="CONECEL",$A179="CONECEL_DOCUENTOS"),"ENTREGA EN TRANSITO",BASE!$N$1),BASE!$N$1),"")</f>
        <v/>
      </c>
      <c r="D179" s="26" t="str">
        <f>IF(BASE!J44&lt;&gt;"",BASE!$N$2,"")</f>
        <v/>
      </c>
      <c r="E179" s="8"/>
      <c r="F179" s="8"/>
      <c r="G179" s="8"/>
    </row>
    <row r="180" spans="1:7" x14ac:dyDescent="0.25">
      <c r="A180" s="8" t="str">
        <f>IF(BASE!J45&lt;&gt;"",_xlfn.IFNA(VLOOKUP(BASE!J45,[1]control_de_carga!$A:$D,4,0),VLOOKUP(BASE!L45,[1]control_de_carga!$A:$D,4,0)),"")</f>
        <v/>
      </c>
      <c r="B180" s="8" t="str">
        <f>IF(BASE!J45&lt;&gt;"",_xlfn.IFNA(VLOOKUP(BASE!J45,[1]control_de_carga!$A:$B,1,0),VLOOKUP(BASE!L45,[1]control_de_carga!$A:$B,1,0)),"")</f>
        <v/>
      </c>
      <c r="C180" s="8" t="str">
        <f>IF(BASE!J45&lt;&gt;"",IF(BASE!$N$1="PEDIDO_EN_TRANSITO",IF(OR($A180="CONECEL",$A180="CONECEL_DOCUENTOS"),"ENTREGA EN TRANSITO",BASE!$N$1),BASE!$N$1),"")</f>
        <v/>
      </c>
      <c r="D180" s="26" t="str">
        <f>IF(BASE!J45&lt;&gt;"",BASE!$N$2,"")</f>
        <v/>
      </c>
      <c r="E180" s="8"/>
      <c r="F180" s="8"/>
      <c r="G180" s="8"/>
    </row>
    <row r="181" spans="1:7" x14ac:dyDescent="0.25">
      <c r="A181" s="8" t="str">
        <f>IF(BASE!J46&lt;&gt;"",_xlfn.IFNA(VLOOKUP(BASE!J46,[1]control_de_carga!$A:$D,4,0),VLOOKUP(BASE!L46,[1]control_de_carga!$A:$D,4,0)),"")</f>
        <v/>
      </c>
      <c r="B181" s="8" t="str">
        <f>IF(BASE!J46&lt;&gt;"",_xlfn.IFNA(VLOOKUP(BASE!J46,[1]control_de_carga!$A:$B,1,0),VLOOKUP(BASE!L46,[1]control_de_carga!$A:$B,1,0)),"")</f>
        <v/>
      </c>
      <c r="C181" s="8" t="str">
        <f>IF(BASE!J46&lt;&gt;"",IF(BASE!$N$1="PEDIDO_EN_TRANSITO",IF(OR($A181="CONECEL",$A181="CONECEL_DOCUENTOS"),"ENTREGA EN TRANSITO",BASE!$N$1),BASE!$N$1),"")</f>
        <v/>
      </c>
      <c r="D181" s="26" t="str">
        <f>IF(BASE!J46&lt;&gt;"",BASE!$N$2,"")</f>
        <v/>
      </c>
      <c r="E181" s="8"/>
      <c r="F181" s="8"/>
      <c r="G181" s="8"/>
    </row>
    <row r="182" spans="1:7" x14ac:dyDescent="0.25">
      <c r="A182" s="8" t="str">
        <f>IF(BASE!J47&lt;&gt;"",_xlfn.IFNA(VLOOKUP(BASE!J47,[1]control_de_carga!$A:$D,4,0),VLOOKUP(BASE!L47,[1]control_de_carga!$A:$D,4,0)),"")</f>
        <v/>
      </c>
      <c r="B182" s="8" t="str">
        <f>IF(BASE!J47&lt;&gt;"",_xlfn.IFNA(VLOOKUP(BASE!J47,[1]control_de_carga!$A:$B,1,0),VLOOKUP(BASE!L47,[1]control_de_carga!$A:$B,1,0)),"")</f>
        <v/>
      </c>
      <c r="C182" s="8" t="str">
        <f>IF(BASE!J47&lt;&gt;"",IF(BASE!$N$1="PEDIDO_EN_TRANSITO",IF(OR($A182="CONECEL",$A182="CONECEL_DOCUENTOS"),"ENTREGA EN TRANSITO",BASE!$N$1),BASE!$N$1),"")</f>
        <v/>
      </c>
      <c r="D182" s="26" t="str">
        <f>IF(BASE!J47&lt;&gt;"",BASE!$N$2,"")</f>
        <v/>
      </c>
      <c r="E182" s="8"/>
      <c r="F182" s="8"/>
      <c r="G182" s="8"/>
    </row>
    <row r="183" spans="1:7" x14ac:dyDescent="0.25">
      <c r="A183" s="8" t="str">
        <f>IF(BASE!J48&lt;&gt;"",_xlfn.IFNA(VLOOKUP(BASE!J48,[1]control_de_carga!$A:$D,4,0),VLOOKUP(BASE!L48,[1]control_de_carga!$A:$D,4,0)),"")</f>
        <v/>
      </c>
      <c r="B183" s="8" t="str">
        <f>IF(BASE!J48&lt;&gt;"",_xlfn.IFNA(VLOOKUP(BASE!J48,[1]control_de_carga!$A:$B,1,0),VLOOKUP(BASE!L48,[1]control_de_carga!$A:$B,1,0)),"")</f>
        <v/>
      </c>
      <c r="C183" s="8" t="str">
        <f>IF(BASE!J48&lt;&gt;"",IF(BASE!$N$1="PEDIDO_EN_TRANSITO",IF(OR($A183="CONECEL",$A183="CONECEL_DOCUENTOS"),"ENTREGA EN TRANSITO",BASE!$N$1),BASE!$N$1),"")</f>
        <v/>
      </c>
      <c r="D183" s="26" t="str">
        <f>IF(BASE!J48&lt;&gt;"",BASE!$N$2,"")</f>
        <v/>
      </c>
      <c r="E183" s="8"/>
      <c r="F183" s="8"/>
      <c r="G183" s="8"/>
    </row>
    <row r="184" spans="1:7" x14ac:dyDescent="0.25">
      <c r="A184" s="8" t="str">
        <f>IF(BASE!J49&lt;&gt;"",_xlfn.IFNA(VLOOKUP(BASE!J49,[1]control_de_carga!$A:$D,4,0),VLOOKUP(BASE!L49,[1]control_de_carga!$A:$D,4,0)),"")</f>
        <v/>
      </c>
      <c r="B184" s="8" t="str">
        <f>IF(BASE!J49&lt;&gt;"",_xlfn.IFNA(VLOOKUP(BASE!J49,[1]control_de_carga!$A:$B,1,0),VLOOKUP(BASE!L49,[1]control_de_carga!$A:$B,1,0)),"")</f>
        <v/>
      </c>
      <c r="C184" s="8" t="str">
        <f>IF(BASE!J49&lt;&gt;"",IF(BASE!$N$1="PEDIDO_EN_TRANSITO",IF(OR($A184="CONECEL",$A184="CONECEL_DOCUENTOS"),"ENTREGA EN TRANSITO",BASE!$N$1),BASE!$N$1),"")</f>
        <v/>
      </c>
      <c r="D184" s="26" t="str">
        <f>IF(BASE!J49&lt;&gt;"",BASE!$N$2,"")</f>
        <v/>
      </c>
      <c r="E184" s="8"/>
      <c r="F184" s="8"/>
      <c r="G184" s="8"/>
    </row>
    <row r="185" spans="1:7" x14ac:dyDescent="0.25">
      <c r="A185" s="8" t="str">
        <f>IF(BASE!J50&lt;&gt;"",_xlfn.IFNA(VLOOKUP(BASE!J50,[1]control_de_carga!$A:$D,4,0),VLOOKUP(BASE!L50,[1]control_de_carga!$A:$D,4,0)),"")</f>
        <v/>
      </c>
      <c r="B185" s="8" t="str">
        <f>IF(BASE!J50&lt;&gt;"",_xlfn.IFNA(VLOOKUP(BASE!J50,[1]control_de_carga!$A:$B,1,0),VLOOKUP(BASE!L50,[1]control_de_carga!$A:$B,1,0)),"")</f>
        <v/>
      </c>
      <c r="C185" s="8" t="str">
        <f>IF(BASE!J50&lt;&gt;"",IF(BASE!$N$1="PEDIDO_EN_TRANSITO",IF(OR($A185="CONECEL",$A185="CONECEL_DOCUENTOS"),"ENTREGA EN TRANSITO",BASE!$N$1),BASE!$N$1),"")</f>
        <v/>
      </c>
      <c r="D185" s="26" t="str">
        <f>IF(BASE!J50&lt;&gt;"",BASE!$N$2,"")</f>
        <v/>
      </c>
      <c r="E185" s="8"/>
      <c r="F185" s="8"/>
      <c r="G185" s="8"/>
    </row>
    <row r="186" spans="1:7" x14ac:dyDescent="0.25">
      <c r="A186" s="8" t="str">
        <f>IF(BASE!J51&lt;&gt;"",_xlfn.IFNA(VLOOKUP(BASE!J51,[1]control_de_carga!$A:$D,4,0),VLOOKUP(BASE!L51,[1]control_de_carga!$A:$D,4,0)),"")</f>
        <v/>
      </c>
      <c r="B186" s="8" t="str">
        <f>IF(BASE!J51&lt;&gt;"",_xlfn.IFNA(VLOOKUP(BASE!J51,[1]control_de_carga!$A:$B,1,0),VLOOKUP(BASE!L51,[1]control_de_carga!$A:$B,1,0)),"")</f>
        <v/>
      </c>
      <c r="C186" s="8" t="str">
        <f>IF(BASE!J51&lt;&gt;"",IF(BASE!$N$1="PEDIDO_EN_TRANSITO",IF(OR($A186="CONECEL",$A186="CONECEL_DOCUENTOS"),"ENTREGA EN TRANSITO",BASE!$N$1),BASE!$N$1),"")</f>
        <v/>
      </c>
      <c r="D186" s="26" t="str">
        <f>IF(BASE!J51&lt;&gt;"",BASE!$N$2,"")</f>
        <v/>
      </c>
      <c r="E186" s="8"/>
      <c r="F186" s="8"/>
      <c r="G186" s="8"/>
    </row>
    <row r="187" spans="1:7" x14ac:dyDescent="0.25">
      <c r="A187" s="8" t="str">
        <f>IF(BASE!J52&lt;&gt;"",_xlfn.IFNA(VLOOKUP(BASE!J52,[1]control_de_carga!$A:$D,4,0),VLOOKUP(BASE!L52,[1]control_de_carga!$A:$D,4,0)),"")</f>
        <v/>
      </c>
      <c r="B187" s="8" t="str">
        <f>IF(BASE!J52&lt;&gt;"",_xlfn.IFNA(VLOOKUP(BASE!J52,[1]control_de_carga!$A:$B,1,0),VLOOKUP(BASE!L52,[1]control_de_carga!$A:$B,1,0)),"")</f>
        <v/>
      </c>
      <c r="C187" s="8" t="str">
        <f>IF(BASE!J52&lt;&gt;"",IF(BASE!$N$1="PEDIDO_EN_TRANSITO",IF(OR($A187="CONECEL",$A187="CONECEL_DOCUENTOS"),"ENTREGA EN TRANSITO",BASE!$N$1),BASE!$N$1),"")</f>
        <v/>
      </c>
      <c r="D187" s="26" t="str">
        <f>IF(BASE!J52&lt;&gt;"",BASE!$N$2,"")</f>
        <v/>
      </c>
      <c r="E187" s="8"/>
      <c r="F187" s="8"/>
      <c r="G187" s="8"/>
    </row>
    <row r="188" spans="1:7" x14ac:dyDescent="0.25">
      <c r="A188" s="8" t="str">
        <f>IF(BASE!J53&lt;&gt;"",_xlfn.IFNA(VLOOKUP(BASE!J53,[1]control_de_carga!$A:$D,4,0),VLOOKUP(BASE!L53,[1]control_de_carga!$A:$D,4,0)),"")</f>
        <v/>
      </c>
      <c r="B188" s="8" t="str">
        <f>IF(BASE!J53&lt;&gt;"",_xlfn.IFNA(VLOOKUP(BASE!J53,[1]control_de_carga!$A:$B,1,0),VLOOKUP(BASE!L53,[1]control_de_carga!$A:$B,1,0)),"")</f>
        <v/>
      </c>
      <c r="C188" s="8" t="str">
        <f>IF(BASE!J53&lt;&gt;"",IF(BASE!$N$1="PEDIDO_EN_TRANSITO",IF(OR($A188="CONECEL",$A188="CONECEL_DOCUENTOS"),"ENTREGA EN TRANSITO",BASE!$N$1),BASE!$N$1),"")</f>
        <v/>
      </c>
      <c r="D188" s="26" t="str">
        <f>IF(BASE!J53&lt;&gt;"",BASE!$N$2,"")</f>
        <v/>
      </c>
      <c r="E188" s="8"/>
      <c r="F188" s="8"/>
      <c r="G188" s="8"/>
    </row>
    <row r="189" spans="1:7" x14ac:dyDescent="0.25">
      <c r="A189" s="8" t="str">
        <f>IF(BASE!J54&lt;&gt;"",_xlfn.IFNA(VLOOKUP(BASE!J54,[1]control_de_carga!$A:$D,4,0),VLOOKUP(BASE!L54,[1]control_de_carga!$A:$D,4,0)),"")</f>
        <v/>
      </c>
      <c r="B189" s="8" t="str">
        <f>IF(BASE!J54&lt;&gt;"",_xlfn.IFNA(VLOOKUP(BASE!J54,[1]control_de_carga!$A:$B,1,0),VLOOKUP(BASE!L54,[1]control_de_carga!$A:$B,1,0)),"")</f>
        <v/>
      </c>
      <c r="C189" s="8" t="str">
        <f>IF(BASE!J54&lt;&gt;"",IF(BASE!$N$1="PEDIDO_EN_TRANSITO",IF(OR($A189="CONECEL",$A189="CONECEL_DOCUENTOS"),"ENTREGA EN TRANSITO",BASE!$N$1),BASE!$N$1),"")</f>
        <v/>
      </c>
      <c r="D189" s="26" t="str">
        <f>IF(BASE!J54&lt;&gt;"",BASE!$N$2,"")</f>
        <v/>
      </c>
      <c r="E189" s="8"/>
      <c r="F189" s="8"/>
      <c r="G189" s="8"/>
    </row>
    <row r="190" spans="1:7" x14ac:dyDescent="0.25">
      <c r="A190" s="8" t="str">
        <f>IF(BASE!J55&lt;&gt;"",_xlfn.IFNA(VLOOKUP(BASE!J55,[1]control_de_carga!$A:$D,4,0),VLOOKUP(BASE!L55,[1]control_de_carga!$A:$D,4,0)),"")</f>
        <v/>
      </c>
      <c r="B190" s="8" t="str">
        <f>IF(BASE!J55&lt;&gt;"",_xlfn.IFNA(VLOOKUP(BASE!J55,[1]control_de_carga!$A:$B,1,0),VLOOKUP(BASE!L55,[1]control_de_carga!$A:$B,1,0)),"")</f>
        <v/>
      </c>
      <c r="C190" s="8" t="str">
        <f>IF(BASE!J55&lt;&gt;"",IF(BASE!$N$1="PEDIDO_EN_TRANSITO",IF(OR($A190="CONECEL",$A190="CONECEL_DOCUENTOS"),"ENTREGA EN TRANSITO",BASE!$N$1),BASE!$N$1),"")</f>
        <v/>
      </c>
      <c r="D190" s="26" t="str">
        <f>IF(BASE!J55&lt;&gt;"",BASE!$N$2,"")</f>
        <v/>
      </c>
      <c r="E190" s="8"/>
      <c r="F190" s="8"/>
      <c r="G190" s="8"/>
    </row>
    <row r="191" spans="1:7" x14ac:dyDescent="0.25">
      <c r="A191" s="8" t="str">
        <f>IF(BASE!J56&lt;&gt;"",_xlfn.IFNA(VLOOKUP(BASE!J56,[1]control_de_carga!$A:$D,4,0),VLOOKUP(BASE!L56,[1]control_de_carga!$A:$D,4,0)),"")</f>
        <v/>
      </c>
      <c r="B191" s="8" t="str">
        <f>IF(BASE!J56&lt;&gt;"",_xlfn.IFNA(VLOOKUP(BASE!J56,[1]control_de_carga!$A:$B,1,0),VLOOKUP(BASE!L56,[1]control_de_carga!$A:$B,1,0)),"")</f>
        <v/>
      </c>
      <c r="C191" s="8" t="str">
        <f>IF(BASE!J56&lt;&gt;"",IF(BASE!$N$1="PEDIDO_EN_TRANSITO",IF(OR($A191="CONECEL",$A191="CONECEL_DOCUENTOS"),"ENTREGA EN TRANSITO",BASE!$N$1),BASE!$N$1),"")</f>
        <v/>
      </c>
      <c r="D191" s="26" t="str">
        <f>IF(BASE!J56&lt;&gt;"",BASE!$N$2,"")</f>
        <v/>
      </c>
      <c r="E191" s="8"/>
      <c r="F191" s="8"/>
      <c r="G191" s="8"/>
    </row>
    <row r="192" spans="1:7" x14ac:dyDescent="0.25">
      <c r="A192" s="8" t="str">
        <f>IF(BASE!J57&lt;&gt;"",_xlfn.IFNA(VLOOKUP(BASE!J57,[1]control_de_carga!$A:$D,4,0),VLOOKUP(BASE!L57,[1]control_de_carga!$A:$D,4,0)),"")</f>
        <v/>
      </c>
      <c r="B192" s="8" t="str">
        <f>IF(BASE!J57&lt;&gt;"",_xlfn.IFNA(VLOOKUP(BASE!J57,[1]control_de_carga!$A:$B,1,0),VLOOKUP(BASE!L57,[1]control_de_carga!$A:$B,1,0)),"")</f>
        <v/>
      </c>
      <c r="C192" s="8" t="str">
        <f>IF(BASE!J57&lt;&gt;"",IF(BASE!$N$1="PEDIDO_EN_TRANSITO",IF(OR($A192="CONECEL",$A192="CONECEL_DOCUENTOS"),"ENTREGA EN TRANSITO",BASE!$N$1),BASE!$N$1),"")</f>
        <v/>
      </c>
      <c r="D192" s="26" t="str">
        <f>IF(BASE!J57&lt;&gt;"",BASE!$N$2,"")</f>
        <v/>
      </c>
      <c r="E192" s="8"/>
      <c r="F192" s="8"/>
      <c r="G192" s="8"/>
    </row>
    <row r="193" spans="1:7" x14ac:dyDescent="0.25">
      <c r="A193" s="8" t="str">
        <f>IF(BASE!J58&lt;&gt;"",_xlfn.IFNA(VLOOKUP(BASE!J58,[1]control_de_carga!$A:$D,4,0),VLOOKUP(BASE!L58,[1]control_de_carga!$A:$D,4,0)),"")</f>
        <v/>
      </c>
      <c r="B193" s="8" t="str">
        <f>IF(BASE!J58&lt;&gt;"",_xlfn.IFNA(VLOOKUP(BASE!J58,[1]control_de_carga!$A:$B,1,0),VLOOKUP(BASE!L58,[1]control_de_carga!$A:$B,1,0)),"")</f>
        <v/>
      </c>
      <c r="C193" s="8" t="str">
        <f>IF(BASE!J58&lt;&gt;"",IF(BASE!$N$1="PEDIDO_EN_TRANSITO",IF(OR($A193="CONECEL",$A193="CONECEL_DOCUENTOS"),"ENTREGA EN TRANSITO",BASE!$N$1),BASE!$N$1),"")</f>
        <v/>
      </c>
      <c r="D193" s="26" t="str">
        <f>IF(BASE!J58&lt;&gt;"",BASE!$N$2,"")</f>
        <v/>
      </c>
      <c r="E193" s="8"/>
      <c r="F193" s="8"/>
      <c r="G193" s="8"/>
    </row>
    <row r="194" spans="1:7" x14ac:dyDescent="0.25">
      <c r="A194" s="8" t="str">
        <f>IF(BASE!J59&lt;&gt;"",_xlfn.IFNA(VLOOKUP(BASE!J59,[1]control_de_carga!$A:$D,4,0),VLOOKUP(BASE!L59,[1]control_de_carga!$A:$D,4,0)),"")</f>
        <v/>
      </c>
      <c r="B194" s="8" t="str">
        <f>IF(BASE!J59&lt;&gt;"",_xlfn.IFNA(VLOOKUP(BASE!J59,[1]control_de_carga!$A:$B,1,0),VLOOKUP(BASE!L59,[1]control_de_carga!$A:$B,1,0)),"")</f>
        <v/>
      </c>
      <c r="C194" s="8" t="str">
        <f>IF(BASE!J59&lt;&gt;"",IF(BASE!$N$1="PEDIDO_EN_TRANSITO",IF(OR($A194="CONECEL",$A194="CONECEL_DOCUENTOS"),"ENTREGA EN TRANSITO",BASE!$N$1),BASE!$N$1),"")</f>
        <v/>
      </c>
      <c r="D194" s="26" t="str">
        <f>IF(BASE!J59&lt;&gt;"",BASE!$N$2,"")</f>
        <v/>
      </c>
      <c r="E194" s="8"/>
      <c r="F194" s="8"/>
      <c r="G194" s="8"/>
    </row>
    <row r="195" spans="1:7" x14ac:dyDescent="0.25">
      <c r="A195" s="8" t="str">
        <f>IF(BASE!J60&lt;&gt;"",_xlfn.IFNA(VLOOKUP(BASE!J60,[1]control_de_carga!$A:$D,4,0),VLOOKUP(BASE!L60,[1]control_de_carga!$A:$D,4,0)),"")</f>
        <v/>
      </c>
      <c r="B195" s="8" t="str">
        <f>IF(BASE!J60&lt;&gt;"",_xlfn.IFNA(VLOOKUP(BASE!J60,[1]control_de_carga!$A:$B,1,0),VLOOKUP(BASE!L60,[1]control_de_carga!$A:$B,1,0)),"")</f>
        <v/>
      </c>
      <c r="C195" s="8" t="str">
        <f>IF(BASE!J60&lt;&gt;"",IF(BASE!$N$1="PEDIDO_EN_TRANSITO",IF(OR($A195="CONECEL",$A195="CONECEL_DOCUENTOS"),"ENTREGA EN TRANSITO",BASE!$N$1),BASE!$N$1),"")</f>
        <v/>
      </c>
      <c r="D195" s="26" t="str">
        <f>IF(BASE!J60&lt;&gt;"",BASE!$N$2,"")</f>
        <v/>
      </c>
      <c r="E195" s="8"/>
      <c r="F195" s="8"/>
      <c r="G195" s="8"/>
    </row>
    <row r="196" spans="1:7" x14ac:dyDescent="0.25">
      <c r="A196" s="8" t="str">
        <f>IF(BASE!J61&lt;&gt;"",_xlfn.IFNA(VLOOKUP(BASE!J61,[1]control_de_carga!$A:$D,4,0),VLOOKUP(BASE!L61,[1]control_de_carga!$A:$D,4,0)),"")</f>
        <v/>
      </c>
      <c r="B196" s="8" t="str">
        <f>IF(BASE!J61&lt;&gt;"",_xlfn.IFNA(VLOOKUP(BASE!J61,[1]control_de_carga!$A:$B,1,0),VLOOKUP(BASE!L61,[1]control_de_carga!$A:$B,1,0)),"")</f>
        <v/>
      </c>
      <c r="C196" s="8" t="str">
        <f>IF(BASE!J61&lt;&gt;"",IF(BASE!$N$1="PEDIDO_EN_TRANSITO",IF(OR($A196="CONECEL",$A196="CONECEL_DOCUENTOS"),"ENTREGA EN TRANSITO",BASE!$N$1),BASE!$N$1),"")</f>
        <v/>
      </c>
      <c r="D196" s="26" t="str">
        <f>IF(BASE!J61&lt;&gt;"",BASE!$N$2,"")</f>
        <v/>
      </c>
      <c r="E196" s="8"/>
      <c r="F196" s="8"/>
      <c r="G196" s="8"/>
    </row>
    <row r="197" spans="1:7" x14ac:dyDescent="0.25">
      <c r="A197" s="8" t="str">
        <f>IF(BASE!J62&lt;&gt;"",_xlfn.IFNA(VLOOKUP(BASE!J62,[1]control_de_carga!$A:$D,4,0),VLOOKUP(BASE!L62,[1]control_de_carga!$A:$D,4,0)),"")</f>
        <v/>
      </c>
      <c r="B197" s="8" t="str">
        <f>IF(BASE!J62&lt;&gt;"",_xlfn.IFNA(VLOOKUP(BASE!J62,[1]control_de_carga!$A:$B,1,0),VLOOKUP(BASE!L62,[1]control_de_carga!$A:$B,1,0)),"")</f>
        <v/>
      </c>
      <c r="C197" s="8" t="str">
        <f>IF(BASE!J62&lt;&gt;"",IF(BASE!$N$1="PEDIDO_EN_TRANSITO",IF(OR($A197="CONECEL",$A197="CONECEL_DOCUENTOS"),"ENTREGA EN TRANSITO",BASE!$N$1),BASE!$N$1),"")</f>
        <v/>
      </c>
      <c r="D197" s="26" t="str">
        <f>IF(BASE!J62&lt;&gt;"",BASE!$N$2,"")</f>
        <v/>
      </c>
      <c r="E197" s="8"/>
      <c r="F197" s="8"/>
      <c r="G197" s="8"/>
    </row>
    <row r="198" spans="1:7" x14ac:dyDescent="0.25">
      <c r="A198" s="8" t="str">
        <f>IF(BASE!J63&lt;&gt;"",_xlfn.IFNA(VLOOKUP(BASE!J63,[1]control_de_carga!$A:$D,4,0),VLOOKUP(BASE!L63,[1]control_de_carga!$A:$D,4,0)),"")</f>
        <v/>
      </c>
      <c r="B198" s="8" t="str">
        <f>IF(BASE!J63&lt;&gt;"",_xlfn.IFNA(VLOOKUP(BASE!J63,[1]control_de_carga!$A:$B,1,0),VLOOKUP(BASE!L63,[1]control_de_carga!$A:$B,1,0)),"")</f>
        <v/>
      </c>
      <c r="C198" s="8" t="str">
        <f>IF(BASE!J63&lt;&gt;"",IF(BASE!$N$1="PEDIDO_EN_TRANSITO",IF(OR($A198="CONECEL",$A198="CONECEL_DOCUENTOS"),"ENTREGA EN TRANSITO",BASE!$N$1),BASE!$N$1),"")</f>
        <v/>
      </c>
      <c r="D198" s="26" t="str">
        <f>IF(BASE!J63&lt;&gt;"",BASE!$N$2,"")</f>
        <v/>
      </c>
      <c r="E198" s="8"/>
      <c r="F198" s="8"/>
      <c r="G198" s="8"/>
    </row>
    <row r="199" spans="1:7" x14ac:dyDescent="0.25">
      <c r="A199" s="8" t="str">
        <f>IF(BASE!J64&lt;&gt;"",_xlfn.IFNA(VLOOKUP(BASE!J64,[1]control_de_carga!$A:$D,4,0),VLOOKUP(BASE!L64,[1]control_de_carga!$A:$D,4,0)),"")</f>
        <v/>
      </c>
      <c r="B199" s="8" t="str">
        <f>IF(BASE!J64&lt;&gt;"",_xlfn.IFNA(VLOOKUP(BASE!J64,[1]control_de_carga!$A:$B,1,0),VLOOKUP(BASE!L64,[1]control_de_carga!$A:$B,1,0)),"")</f>
        <v/>
      </c>
      <c r="C199" s="8" t="str">
        <f>IF(BASE!J64&lt;&gt;"",IF(BASE!$N$1="PEDIDO_EN_TRANSITO",IF(OR($A199="CONECEL",$A199="CONECEL_DOCUENTOS"),"ENTREGA EN TRANSITO",BASE!$N$1),BASE!$N$1),"")</f>
        <v/>
      </c>
      <c r="D199" s="26" t="str">
        <f>IF(BASE!J64&lt;&gt;"",BASE!$N$2,"")</f>
        <v/>
      </c>
      <c r="E199" s="8"/>
      <c r="F199" s="8"/>
      <c r="G199" s="8"/>
    </row>
    <row r="200" spans="1:7" x14ac:dyDescent="0.25">
      <c r="A200" s="8" t="str">
        <f>IF(BASE!J65&lt;&gt;"",_xlfn.IFNA(VLOOKUP(BASE!J65,[1]control_de_carga!$A:$D,4,0),VLOOKUP(BASE!L65,[1]control_de_carga!$A:$D,4,0)),"")</f>
        <v/>
      </c>
      <c r="B200" s="8" t="str">
        <f>IF(BASE!J65&lt;&gt;"",_xlfn.IFNA(VLOOKUP(BASE!J65,[1]control_de_carga!$A:$B,1,0),VLOOKUP(BASE!L65,[1]control_de_carga!$A:$B,1,0)),"")</f>
        <v/>
      </c>
      <c r="C200" s="8" t="str">
        <f>IF(BASE!J65&lt;&gt;"",IF(BASE!$N$1="PEDIDO_EN_TRANSITO",IF(OR($A200="CONECEL",$A200="CONECEL_DOCUENTOS"),"ENTREGA EN TRANSITO",BASE!$N$1),BASE!$N$1),"")</f>
        <v/>
      </c>
      <c r="D200" s="26" t="str">
        <f>IF(BASE!J65&lt;&gt;"",BASE!$N$2,"")</f>
        <v/>
      </c>
      <c r="E200" s="8"/>
      <c r="F200" s="8"/>
      <c r="G200" s="8"/>
    </row>
    <row r="201" spans="1:7" x14ac:dyDescent="0.25">
      <c r="A201" s="8" t="str">
        <f>IF(BASE!J66&lt;&gt;"",_xlfn.IFNA(VLOOKUP(BASE!J66,[1]control_de_carga!$A:$D,4,0),VLOOKUP(BASE!L66,[1]control_de_carga!$A:$D,4,0)),"")</f>
        <v/>
      </c>
      <c r="B201" s="8" t="str">
        <f>IF(BASE!J66&lt;&gt;"",_xlfn.IFNA(VLOOKUP(BASE!J66,[1]control_de_carga!$A:$B,1,0),VLOOKUP(BASE!L66,[1]control_de_carga!$A:$B,1,0)),"")</f>
        <v/>
      </c>
      <c r="C201" s="8" t="str">
        <f>IF(BASE!J66&lt;&gt;"",IF(BASE!$N$1="PEDIDO_EN_TRANSITO",IF(OR($A201="CONECEL",$A201="CONECEL_DOCUENTOS"),"ENTREGA EN TRANSITO",BASE!$N$1),BASE!$N$1),"")</f>
        <v/>
      </c>
      <c r="D201" s="26" t="str">
        <f>IF(BASE!J66&lt;&gt;"",BASE!$N$2,"")</f>
        <v/>
      </c>
      <c r="E201" s="8"/>
      <c r="F201" s="8"/>
      <c r="G201" s="8"/>
    </row>
    <row r="202" spans="1:7" x14ac:dyDescent="0.25">
      <c r="A202" s="8" t="str">
        <f>IF(BASE!J67&lt;&gt;"",_xlfn.IFNA(VLOOKUP(BASE!J67,[1]control_de_carga!$A:$D,4,0),VLOOKUP(BASE!L67,[1]control_de_carga!$A:$D,4,0)),"")</f>
        <v/>
      </c>
      <c r="B202" s="8" t="str">
        <f>IF(BASE!J67&lt;&gt;"",_xlfn.IFNA(VLOOKUP(BASE!J67,[1]control_de_carga!$A:$B,1,0),VLOOKUP(BASE!L67,[1]control_de_carga!$A:$B,1,0)),"")</f>
        <v/>
      </c>
      <c r="C202" s="8" t="str">
        <f>IF(BASE!J67&lt;&gt;"",IF(BASE!$N$1="PEDIDO_EN_TRANSITO",IF(OR($A202="CONECEL",$A202="CONECEL_DOCUENTOS"),"ENTREGA EN TRANSITO",BASE!$N$1),BASE!$N$1),"")</f>
        <v/>
      </c>
      <c r="D202" s="26" t="str">
        <f>IF(BASE!J67&lt;&gt;"",BASE!$N$2,"")</f>
        <v/>
      </c>
      <c r="E202" s="8"/>
      <c r="F202" s="8"/>
      <c r="G202" s="8"/>
    </row>
    <row r="203" spans="1:7" x14ac:dyDescent="0.25">
      <c r="A203" s="8" t="str">
        <f>IF(BASE!J68&lt;&gt;"",_xlfn.IFNA(VLOOKUP(BASE!J68,[1]control_de_carga!$A:$D,4,0),VLOOKUP(BASE!L68,[1]control_de_carga!$A:$D,4,0)),"")</f>
        <v/>
      </c>
      <c r="B203" s="8" t="str">
        <f>IF(BASE!J68&lt;&gt;"",_xlfn.IFNA(VLOOKUP(BASE!J68,[1]control_de_carga!$A:$B,1,0),VLOOKUP(BASE!L68,[1]control_de_carga!$A:$B,1,0)),"")</f>
        <v/>
      </c>
      <c r="C203" s="8" t="str">
        <f>IF(BASE!J68&lt;&gt;"",IF(BASE!$N$1="PEDIDO_EN_TRANSITO",IF(OR($A203="CONECEL",$A203="CONECEL_DOCUENTOS"),"ENTREGA EN TRANSITO",BASE!$N$1),BASE!$N$1),"")</f>
        <v/>
      </c>
      <c r="D203" s="26" t="str">
        <f>IF(BASE!J68&lt;&gt;"",BASE!$N$2,"")</f>
        <v/>
      </c>
      <c r="E203" s="8"/>
      <c r="F203" s="8"/>
      <c r="G203" s="8"/>
    </row>
    <row r="204" spans="1:7" x14ac:dyDescent="0.25">
      <c r="A204" s="8" t="str">
        <f>IF(BASE!J69&lt;&gt;"",_xlfn.IFNA(VLOOKUP(BASE!J69,[1]control_de_carga!$A:$D,4,0),VLOOKUP(BASE!L69,[1]control_de_carga!$A:$D,4,0)),"")</f>
        <v/>
      </c>
      <c r="B204" s="8" t="str">
        <f>IF(BASE!J69&lt;&gt;"",_xlfn.IFNA(VLOOKUP(BASE!J69,[1]control_de_carga!$A:$B,1,0),VLOOKUP(BASE!L69,[1]control_de_carga!$A:$B,1,0)),"")</f>
        <v/>
      </c>
      <c r="C204" s="8" t="str">
        <f>IF(BASE!J69&lt;&gt;"",IF(BASE!$N$1="PEDIDO_EN_TRANSITO",IF(OR($A204="CONECEL",$A204="CONECEL_DOCUENTOS"),"ENTREGA EN TRANSITO",BASE!$N$1),BASE!$N$1),"")</f>
        <v/>
      </c>
      <c r="D204" s="26" t="str">
        <f>IF(BASE!J69&lt;&gt;"",BASE!$N$2,"")</f>
        <v/>
      </c>
      <c r="E204" s="8"/>
      <c r="F204" s="8"/>
      <c r="G204" s="8"/>
    </row>
    <row r="205" spans="1:7" x14ac:dyDescent="0.25">
      <c r="A205" s="8" t="str">
        <f>IF(BASE!J70&lt;&gt;"",_xlfn.IFNA(VLOOKUP(BASE!J70,[1]control_de_carga!$A:$D,4,0),VLOOKUP(BASE!L70,[1]control_de_carga!$A:$D,4,0)),"")</f>
        <v/>
      </c>
      <c r="B205" s="8" t="str">
        <f>IF(BASE!J70&lt;&gt;"",_xlfn.IFNA(VLOOKUP(BASE!J70,[1]control_de_carga!$A:$B,1,0),VLOOKUP(BASE!L70,[1]control_de_carga!$A:$B,1,0)),"")</f>
        <v/>
      </c>
      <c r="C205" s="8" t="str">
        <f>IF(BASE!J70&lt;&gt;"",IF(BASE!$N$1="PEDIDO_EN_TRANSITO",IF(OR($A205="CONECEL",$A205="CONECEL_DOCUENTOS"),"ENTREGA EN TRANSITO",BASE!$N$1),BASE!$N$1),"")</f>
        <v/>
      </c>
      <c r="D205" s="26" t="str">
        <f>IF(BASE!J70&lt;&gt;"",BASE!$N$2,"")</f>
        <v/>
      </c>
      <c r="E205" s="8"/>
      <c r="F205" s="8"/>
      <c r="G205" s="8"/>
    </row>
    <row r="206" spans="1:7" x14ac:dyDescent="0.25">
      <c r="A206" s="8" t="str">
        <f>IF(BASE!J71&lt;&gt;"",_xlfn.IFNA(VLOOKUP(BASE!J71,[1]control_de_carga!$A:$D,4,0),VLOOKUP(BASE!L71,[1]control_de_carga!$A:$D,4,0)),"")</f>
        <v/>
      </c>
      <c r="B206" s="8" t="str">
        <f>IF(BASE!J71&lt;&gt;"",_xlfn.IFNA(VLOOKUP(BASE!J71,[1]control_de_carga!$A:$B,1,0),VLOOKUP(BASE!L71,[1]control_de_carga!$A:$B,1,0)),"")</f>
        <v/>
      </c>
      <c r="C206" s="8" t="str">
        <f>IF(BASE!J71&lt;&gt;"",IF(BASE!$N$1="PEDIDO_EN_TRANSITO",IF(OR($A206="CONECEL",$A206="CONECEL_DOCUENTOS"),"ENTREGA EN TRANSITO",BASE!$N$1),BASE!$N$1),"")</f>
        <v/>
      </c>
      <c r="D206" s="26" t="str">
        <f>IF(BASE!J71&lt;&gt;"",BASE!$N$2,"")</f>
        <v/>
      </c>
      <c r="E206" s="8"/>
      <c r="F206" s="8"/>
      <c r="G206" s="8"/>
    </row>
    <row r="207" spans="1:7" x14ac:dyDescent="0.25">
      <c r="A207" s="8" t="str">
        <f>IF(BASE!J72&lt;&gt;"",_xlfn.IFNA(VLOOKUP(BASE!J72,[1]control_de_carga!$A:$D,4,0),VLOOKUP(BASE!L72,[1]control_de_carga!$A:$D,4,0)),"")</f>
        <v/>
      </c>
      <c r="B207" s="8" t="str">
        <f>IF(BASE!J72&lt;&gt;"",_xlfn.IFNA(VLOOKUP(BASE!J72,[1]control_de_carga!$A:$B,1,0),VLOOKUP(BASE!L72,[1]control_de_carga!$A:$B,1,0)),"")</f>
        <v/>
      </c>
      <c r="C207" s="8" t="str">
        <f>IF(BASE!J72&lt;&gt;"",IF(BASE!$N$1="PEDIDO_EN_TRANSITO",IF(OR($A207="CONECEL",$A207="CONECEL_DOCUENTOS"),"ENTREGA EN TRANSITO",BASE!$N$1),BASE!$N$1),"")</f>
        <v/>
      </c>
      <c r="D207" s="26" t="str">
        <f>IF(BASE!J72&lt;&gt;"",BASE!$N$2,"")</f>
        <v/>
      </c>
      <c r="E207" s="8"/>
      <c r="F207" s="8"/>
      <c r="G207" s="8"/>
    </row>
    <row r="208" spans="1:7" x14ac:dyDescent="0.25">
      <c r="A208" s="8" t="str">
        <f>IF(BASE!J73&lt;&gt;"",_xlfn.IFNA(VLOOKUP(BASE!J73,[1]control_de_carga!$A:$D,4,0),VLOOKUP(BASE!L73,[1]control_de_carga!$A:$D,4,0)),"")</f>
        <v/>
      </c>
      <c r="B208" s="8" t="str">
        <f>IF(BASE!J73&lt;&gt;"",_xlfn.IFNA(VLOOKUP(BASE!J73,[1]control_de_carga!$A:$B,1,0),VLOOKUP(BASE!L73,[1]control_de_carga!$A:$B,1,0)),"")</f>
        <v/>
      </c>
      <c r="C208" s="8" t="str">
        <f>IF(BASE!J73&lt;&gt;"",IF(BASE!$N$1="PEDIDO_EN_TRANSITO",IF(OR($A208="CONECEL",$A208="CONECEL_DOCUENTOS"),"ENTREGA EN TRANSITO",BASE!$N$1),BASE!$N$1),"")</f>
        <v/>
      </c>
      <c r="D208" s="26" t="str">
        <f>IF(BASE!J73&lt;&gt;"",BASE!$N$2,"")</f>
        <v/>
      </c>
      <c r="E208" s="8"/>
      <c r="F208" s="8"/>
      <c r="G208" s="8"/>
    </row>
    <row r="209" spans="1:7" x14ac:dyDescent="0.25">
      <c r="A209" s="8" t="str">
        <f>IF(BASE!J74&lt;&gt;"",_xlfn.IFNA(VLOOKUP(BASE!J74,[1]control_de_carga!$A:$D,4,0),VLOOKUP(BASE!L74,[1]control_de_carga!$A:$D,4,0)),"")</f>
        <v/>
      </c>
      <c r="B209" s="8" t="str">
        <f>IF(BASE!J74&lt;&gt;"",_xlfn.IFNA(VLOOKUP(BASE!J74,[1]control_de_carga!$A:$B,1,0),VLOOKUP(BASE!L74,[1]control_de_carga!$A:$B,1,0)),"")</f>
        <v/>
      </c>
      <c r="C209" s="8" t="str">
        <f>IF(BASE!J74&lt;&gt;"",IF(BASE!$N$1="PEDIDO_EN_TRANSITO",IF(OR($A209="CONECEL",$A209="CONECEL_DOCUENTOS"),"ENTREGA EN TRANSITO",BASE!$N$1),BASE!$N$1),"")</f>
        <v/>
      </c>
      <c r="D209" s="26" t="str">
        <f>IF(BASE!J74&lt;&gt;"",BASE!$N$2,"")</f>
        <v/>
      </c>
      <c r="E209" s="8"/>
      <c r="F209" s="8"/>
      <c r="G209" s="8"/>
    </row>
    <row r="210" spans="1:7" x14ac:dyDescent="0.25">
      <c r="A210" s="8" t="str">
        <f>IF(BASE!J75&lt;&gt;"",_xlfn.IFNA(VLOOKUP(BASE!J75,[1]control_de_carga!$A:$D,4,0),VLOOKUP(BASE!L75,[1]control_de_carga!$A:$D,4,0)),"")</f>
        <v/>
      </c>
      <c r="B210" s="8" t="str">
        <f>IF(BASE!J75&lt;&gt;"",_xlfn.IFNA(VLOOKUP(BASE!J75,[1]control_de_carga!$A:$B,1,0),VLOOKUP(BASE!L75,[1]control_de_carga!$A:$B,1,0)),"")</f>
        <v/>
      </c>
      <c r="C210" s="8" t="str">
        <f>IF(BASE!J75&lt;&gt;"",IF(BASE!$N$1="PEDIDO_EN_TRANSITO",IF(OR($A210="CONECEL",$A210="CONECEL_DOCUENTOS"),"ENTREGA EN TRANSITO",BASE!$N$1),BASE!$N$1),"")</f>
        <v/>
      </c>
      <c r="D210" s="26" t="str">
        <f>IF(BASE!J75&lt;&gt;"",BASE!$N$2,"")</f>
        <v/>
      </c>
      <c r="E210" s="8"/>
      <c r="F210" s="8"/>
      <c r="G210" s="8"/>
    </row>
    <row r="211" spans="1:7" x14ac:dyDescent="0.25">
      <c r="A211" s="8" t="str">
        <f>IF(BASE!J76&lt;&gt;"",_xlfn.IFNA(VLOOKUP(BASE!J76,[1]control_de_carga!$A:$D,4,0),VLOOKUP(BASE!L76,[1]control_de_carga!$A:$D,4,0)),"")</f>
        <v/>
      </c>
      <c r="B211" s="8" t="str">
        <f>IF(BASE!J76&lt;&gt;"",_xlfn.IFNA(VLOOKUP(BASE!J76,[1]control_de_carga!$A:$B,1,0),VLOOKUP(BASE!L76,[1]control_de_carga!$A:$B,1,0)),"")</f>
        <v/>
      </c>
      <c r="C211" s="8" t="str">
        <f>IF(BASE!J76&lt;&gt;"",IF(BASE!$N$1="PEDIDO_EN_TRANSITO",IF(OR($A211="CONECEL",$A211="CONECEL_DOCUENTOS"),"ENTREGA EN TRANSITO",BASE!$N$1),BASE!$N$1),"")</f>
        <v/>
      </c>
      <c r="D211" s="26" t="str">
        <f>IF(BASE!J76&lt;&gt;"",BASE!$N$2,"")</f>
        <v/>
      </c>
      <c r="E211" s="8"/>
      <c r="F211" s="8"/>
      <c r="G211" s="8"/>
    </row>
    <row r="212" spans="1:7" x14ac:dyDescent="0.25">
      <c r="A212" s="10" t="str">
        <f>IF(BASE!N7&lt;&gt;"",_xlfn.IFNA(VLOOKUP(BASE!N7,[1]control_de_carga!$A:$D,4,0),VLOOKUP(BASE!P7,[1]control_de_carga!$A:$D,4,0)),"")</f>
        <v/>
      </c>
      <c r="B212" s="10" t="str">
        <f>IF(BASE!N7&lt;&gt;"",_xlfn.IFNA(VLOOKUP(BASE!N7,[1]control_de_carga!$A:$B,1,0),VLOOKUP(BASE!P7,[1]control_de_carga!$A:$B,1,0)),"")</f>
        <v/>
      </c>
      <c r="C212" s="10" t="str">
        <f>IF(BASE!N7&lt;&gt;"",IF(BASE!$N$1="PEDIDO_EN_TRANSITO",IF(OR($A212="CONECEL",$A212="CONECEL_DOCUENTOS"),"ENTREGA EN TRANSITO",BASE!$N$1),BASE!$N$1),"")</f>
        <v/>
      </c>
      <c r="D212" s="27" t="str">
        <f>IF(BASE!N7&lt;&gt;"",BASE!$N$2,"")</f>
        <v/>
      </c>
      <c r="E212" s="10"/>
      <c r="F212" s="10"/>
      <c r="G212" s="10"/>
    </row>
    <row r="213" spans="1:7" x14ac:dyDescent="0.25">
      <c r="A213" s="10" t="str">
        <f>IF(BASE!N8&lt;&gt;"",_xlfn.IFNA(VLOOKUP(BASE!N8,[1]control_de_carga!$A:$D,4,0),VLOOKUP(BASE!P8,[1]control_de_carga!$A:$D,4,0)),"")</f>
        <v/>
      </c>
      <c r="B213" s="10" t="str">
        <f>IF(BASE!N8&lt;&gt;"",_xlfn.IFNA(VLOOKUP(BASE!N8,[1]control_de_carga!$A:$B,1,0),VLOOKUP(BASE!P8,[1]control_de_carga!$A:$B,1,0)),"")</f>
        <v/>
      </c>
      <c r="C213" s="10" t="str">
        <f>IF(BASE!N8&lt;&gt;"",IF(BASE!$N$1="PEDIDO_EN_TRANSITO",IF(OR($A213="CONECEL",$A213="CONECEL_DOCUENTOS"),"ENTREGA EN TRANSITO",BASE!$N$1),BASE!$N$1),"")</f>
        <v/>
      </c>
      <c r="D213" s="27" t="str">
        <f>IF(BASE!N8&lt;&gt;"",BASE!$N$2,"")</f>
        <v/>
      </c>
      <c r="E213" s="10"/>
      <c r="F213" s="10"/>
      <c r="G213" s="10"/>
    </row>
    <row r="214" spans="1:7" x14ac:dyDescent="0.25">
      <c r="A214" s="10" t="str">
        <f>IF(BASE!N9&lt;&gt;"",_xlfn.IFNA(VLOOKUP(BASE!N9,[1]control_de_carga!$A:$D,4,0),VLOOKUP(BASE!P9,[1]control_de_carga!$A:$D,4,0)),"")</f>
        <v/>
      </c>
      <c r="B214" s="10" t="str">
        <f>IF(BASE!N9&lt;&gt;"",_xlfn.IFNA(VLOOKUP(BASE!N9,[1]control_de_carga!$A:$B,1,0),VLOOKUP(BASE!P9,[1]control_de_carga!$A:$B,1,0)),"")</f>
        <v/>
      </c>
      <c r="C214" s="10" t="str">
        <f>IF(BASE!N9&lt;&gt;"",IF(BASE!$N$1="PEDIDO_EN_TRANSITO",IF(OR($A214="CONECEL",$A214="CONECEL_DOCUENTOS"),"ENTREGA EN TRANSITO",BASE!$N$1),BASE!$N$1),"")</f>
        <v/>
      </c>
      <c r="D214" s="27" t="str">
        <f>IF(BASE!N9&lt;&gt;"",BASE!$N$2,"")</f>
        <v/>
      </c>
      <c r="E214" s="10"/>
      <c r="F214" s="10"/>
      <c r="G214" s="10"/>
    </row>
    <row r="215" spans="1:7" x14ac:dyDescent="0.25">
      <c r="A215" s="10" t="str">
        <f>IF(BASE!N10&lt;&gt;"",_xlfn.IFNA(VLOOKUP(BASE!N10,[1]control_de_carga!$A:$D,4,0),VLOOKUP(BASE!P10,[1]control_de_carga!$A:$D,4,0)),"")</f>
        <v/>
      </c>
      <c r="B215" s="10" t="str">
        <f>IF(BASE!N10&lt;&gt;"",_xlfn.IFNA(VLOOKUP(BASE!N10,[1]control_de_carga!$A:$B,1,0),VLOOKUP(BASE!P10,[1]control_de_carga!$A:$B,1,0)),"")</f>
        <v/>
      </c>
      <c r="C215" s="10" t="str">
        <f>IF(BASE!N10&lt;&gt;"",IF(BASE!$N$1="PEDIDO_EN_TRANSITO",IF(OR($A215="CONECEL",$A215="CONECEL_DOCUENTOS"),"ENTREGA EN TRANSITO",BASE!$N$1),BASE!$N$1),"")</f>
        <v/>
      </c>
      <c r="D215" s="27" t="str">
        <f>IF(BASE!N10&lt;&gt;"",BASE!$N$2,"")</f>
        <v/>
      </c>
      <c r="E215" s="10"/>
      <c r="F215" s="10"/>
      <c r="G215" s="10"/>
    </row>
    <row r="216" spans="1:7" x14ac:dyDescent="0.25">
      <c r="A216" s="10" t="str">
        <f>IF(BASE!N11&lt;&gt;"",_xlfn.IFNA(VLOOKUP(BASE!N11,[1]control_de_carga!$A:$D,4,0),VLOOKUP(BASE!P11,[1]control_de_carga!$A:$D,4,0)),"")</f>
        <v/>
      </c>
      <c r="B216" s="10" t="str">
        <f>IF(BASE!N11&lt;&gt;"",_xlfn.IFNA(VLOOKUP(BASE!N11,[1]control_de_carga!$A:$B,1,0),VLOOKUP(BASE!P11,[1]control_de_carga!$A:$B,1,0)),"")</f>
        <v/>
      </c>
      <c r="C216" s="10" t="str">
        <f>IF(BASE!N11&lt;&gt;"",IF(BASE!$N$1="PEDIDO_EN_TRANSITO",IF(OR($A216="CONECEL",$A216="CONECEL_DOCUENTOS"),"ENTREGA EN TRANSITO",BASE!$N$1),BASE!$N$1),"")</f>
        <v/>
      </c>
      <c r="D216" s="27" t="str">
        <f>IF(BASE!N11&lt;&gt;"",BASE!$N$2,"")</f>
        <v/>
      </c>
      <c r="E216" s="10"/>
      <c r="F216" s="10"/>
      <c r="G216" s="10"/>
    </row>
    <row r="217" spans="1:7" x14ac:dyDescent="0.25">
      <c r="A217" s="10" t="str">
        <f>IF(BASE!N12&lt;&gt;"",_xlfn.IFNA(VLOOKUP(BASE!N12,[1]control_de_carga!$A:$D,4,0),VLOOKUP(BASE!P12,[1]control_de_carga!$A:$D,4,0)),"")</f>
        <v/>
      </c>
      <c r="B217" s="10" t="str">
        <f>IF(BASE!N12&lt;&gt;"",_xlfn.IFNA(VLOOKUP(BASE!N12,[1]control_de_carga!$A:$B,1,0),VLOOKUP(BASE!P12,[1]control_de_carga!$A:$B,1,0)),"")</f>
        <v/>
      </c>
      <c r="C217" s="10" t="str">
        <f>IF(BASE!N12&lt;&gt;"",IF(BASE!$N$1="PEDIDO_EN_TRANSITO",IF(OR($A217="CONECEL",$A217="CONECEL_DOCUENTOS"),"ENTREGA EN TRANSITO",BASE!$N$1),BASE!$N$1),"")</f>
        <v/>
      </c>
      <c r="D217" s="27" t="str">
        <f>IF(BASE!N12&lt;&gt;"",BASE!$N$2,"")</f>
        <v/>
      </c>
      <c r="E217" s="10"/>
      <c r="F217" s="10"/>
      <c r="G217" s="10"/>
    </row>
    <row r="218" spans="1:7" x14ac:dyDescent="0.25">
      <c r="A218" s="10" t="str">
        <f>IF(BASE!N13&lt;&gt;"",_xlfn.IFNA(VLOOKUP(BASE!N13,[1]control_de_carga!$A:$D,4,0),VLOOKUP(BASE!P13,[1]control_de_carga!$A:$D,4,0)),"")</f>
        <v/>
      </c>
      <c r="B218" s="10" t="str">
        <f>IF(BASE!N13&lt;&gt;"",_xlfn.IFNA(VLOOKUP(BASE!N13,[1]control_de_carga!$A:$B,1,0),VLOOKUP(BASE!P13,[1]control_de_carga!$A:$B,1,0)),"")</f>
        <v/>
      </c>
      <c r="C218" s="10" t="str">
        <f>IF(BASE!N13&lt;&gt;"",IF(BASE!$N$1="PEDIDO_EN_TRANSITO",IF(OR($A218="CONECEL",$A218="CONECEL_DOCUENTOS"),"ENTREGA EN TRANSITO",BASE!$N$1),BASE!$N$1),"")</f>
        <v/>
      </c>
      <c r="D218" s="27" t="str">
        <f>IF(BASE!N13&lt;&gt;"",BASE!$N$2,"")</f>
        <v/>
      </c>
      <c r="E218" s="10"/>
      <c r="F218" s="10"/>
      <c r="G218" s="10"/>
    </row>
    <row r="219" spans="1:7" x14ac:dyDescent="0.25">
      <c r="A219" s="10" t="str">
        <f>IF(BASE!N14&lt;&gt;"",_xlfn.IFNA(VLOOKUP(BASE!N14,[1]control_de_carga!$A:$D,4,0),VLOOKUP(BASE!P14,[1]control_de_carga!$A:$D,4,0)),"")</f>
        <v/>
      </c>
      <c r="B219" s="10" t="str">
        <f>IF(BASE!N14&lt;&gt;"",_xlfn.IFNA(VLOOKUP(BASE!N14,[1]control_de_carga!$A:$B,1,0),VLOOKUP(BASE!P14,[1]control_de_carga!$A:$B,1,0)),"")</f>
        <v/>
      </c>
      <c r="C219" s="10" t="str">
        <f>IF(BASE!N14&lt;&gt;"",IF(BASE!$N$1="PEDIDO_EN_TRANSITO",IF(OR($A219="CONECEL",$A219="CONECEL_DOCUENTOS"),"ENTREGA EN TRANSITO",BASE!$N$1),BASE!$N$1),"")</f>
        <v/>
      </c>
      <c r="D219" s="27" t="str">
        <f>IF(BASE!N14&lt;&gt;"",BASE!$N$2,"")</f>
        <v/>
      </c>
      <c r="E219" s="10"/>
      <c r="F219" s="10"/>
      <c r="G219" s="10"/>
    </row>
    <row r="220" spans="1:7" x14ac:dyDescent="0.25">
      <c r="A220" s="10" t="str">
        <f>IF(BASE!N15&lt;&gt;"",_xlfn.IFNA(VLOOKUP(BASE!N15,[1]control_de_carga!$A:$D,4,0),VLOOKUP(BASE!P15,[1]control_de_carga!$A:$D,4,0)),"")</f>
        <v/>
      </c>
      <c r="B220" s="10" t="str">
        <f>IF(BASE!N15&lt;&gt;"",_xlfn.IFNA(VLOOKUP(BASE!N15,[1]control_de_carga!$A:$B,1,0),VLOOKUP(BASE!P15,[1]control_de_carga!$A:$B,1,0)),"")</f>
        <v/>
      </c>
      <c r="C220" s="10" t="str">
        <f>IF(BASE!N15&lt;&gt;"",IF(BASE!$N$1="PEDIDO_EN_TRANSITO",IF(OR($A220="CONECEL",$A220="CONECEL_DOCUENTOS"),"ENTREGA EN TRANSITO",BASE!$N$1),BASE!$N$1),"")</f>
        <v/>
      </c>
      <c r="D220" s="27" t="str">
        <f>IF(BASE!N15&lt;&gt;"",BASE!$N$2,"")</f>
        <v/>
      </c>
      <c r="E220" s="10"/>
      <c r="F220" s="10"/>
      <c r="G220" s="10"/>
    </row>
    <row r="221" spans="1:7" x14ac:dyDescent="0.25">
      <c r="A221" s="10" t="str">
        <f>IF(BASE!N16&lt;&gt;"",_xlfn.IFNA(VLOOKUP(BASE!N16,[1]control_de_carga!$A:$D,4,0),VLOOKUP(BASE!P16,[1]control_de_carga!$A:$D,4,0)),"")</f>
        <v/>
      </c>
      <c r="B221" s="10" t="str">
        <f>IF(BASE!N16&lt;&gt;"",_xlfn.IFNA(VLOOKUP(BASE!N16,[1]control_de_carga!$A:$B,1,0),VLOOKUP(BASE!P16,[1]control_de_carga!$A:$B,1,0)),"")</f>
        <v/>
      </c>
      <c r="C221" s="10" t="str">
        <f>IF(BASE!N16&lt;&gt;"",IF(BASE!$N$1="PEDIDO_EN_TRANSITO",IF(OR($A221="CONECEL",$A221="CONECEL_DOCUENTOS"),"ENTREGA EN TRANSITO",BASE!$N$1),BASE!$N$1),"")</f>
        <v/>
      </c>
      <c r="D221" s="27" t="str">
        <f>IF(BASE!N16&lt;&gt;"",BASE!$N$2,"")</f>
        <v/>
      </c>
      <c r="E221" s="10"/>
      <c r="F221" s="10"/>
      <c r="G221" s="10"/>
    </row>
    <row r="222" spans="1:7" x14ac:dyDescent="0.25">
      <c r="A222" s="10" t="str">
        <f>IF(BASE!N17&lt;&gt;"",_xlfn.IFNA(VLOOKUP(BASE!N17,[1]control_de_carga!$A:$D,4,0),VLOOKUP(BASE!P17,[1]control_de_carga!$A:$D,4,0)),"")</f>
        <v/>
      </c>
      <c r="B222" s="10" t="str">
        <f>IF(BASE!N17&lt;&gt;"",_xlfn.IFNA(VLOOKUP(BASE!N17,[1]control_de_carga!$A:$B,1,0),VLOOKUP(BASE!P17,[1]control_de_carga!$A:$B,1,0)),"")</f>
        <v/>
      </c>
      <c r="C222" s="10" t="str">
        <f>IF(BASE!N17&lt;&gt;"",IF(BASE!$N$1="PEDIDO_EN_TRANSITO",IF(OR($A222="CONECEL",$A222="CONECEL_DOCUENTOS"),"ENTREGA EN TRANSITO",BASE!$N$1),BASE!$N$1),"")</f>
        <v/>
      </c>
      <c r="D222" s="27" t="str">
        <f>IF(BASE!N17&lt;&gt;"",BASE!$N$2,"")</f>
        <v/>
      </c>
      <c r="E222" s="10"/>
      <c r="F222" s="10"/>
      <c r="G222" s="10"/>
    </row>
    <row r="223" spans="1:7" x14ac:dyDescent="0.25">
      <c r="A223" s="10" t="str">
        <f>IF(BASE!N18&lt;&gt;"",_xlfn.IFNA(VLOOKUP(BASE!N18,[1]control_de_carga!$A:$D,4,0),VLOOKUP(BASE!P18,[1]control_de_carga!$A:$D,4,0)),"")</f>
        <v/>
      </c>
      <c r="B223" s="10" t="str">
        <f>IF(BASE!N18&lt;&gt;"",_xlfn.IFNA(VLOOKUP(BASE!N18,[1]control_de_carga!$A:$B,1,0),VLOOKUP(BASE!P18,[1]control_de_carga!$A:$B,1,0)),"")</f>
        <v/>
      </c>
      <c r="C223" s="10" t="str">
        <f>IF(BASE!N18&lt;&gt;"",IF(BASE!$N$1="PEDIDO_EN_TRANSITO",IF(OR($A223="CONECEL",$A223="CONECEL_DOCUENTOS"),"ENTREGA EN TRANSITO",BASE!$N$1),BASE!$N$1),"")</f>
        <v/>
      </c>
      <c r="D223" s="27" t="str">
        <f>IF(BASE!N18&lt;&gt;"",BASE!$N$2,"")</f>
        <v/>
      </c>
      <c r="E223" s="10"/>
      <c r="F223" s="10"/>
      <c r="G223" s="10"/>
    </row>
    <row r="224" spans="1:7" x14ac:dyDescent="0.25">
      <c r="A224" s="10" t="str">
        <f>IF(BASE!N19&lt;&gt;"",_xlfn.IFNA(VLOOKUP(BASE!N19,[1]control_de_carga!$A:$D,4,0),VLOOKUP(BASE!P19,[1]control_de_carga!$A:$D,4,0)),"")</f>
        <v/>
      </c>
      <c r="B224" s="10" t="str">
        <f>IF(BASE!N19&lt;&gt;"",_xlfn.IFNA(VLOOKUP(BASE!N19,[1]control_de_carga!$A:$B,1,0),VLOOKUP(BASE!P19,[1]control_de_carga!$A:$B,1,0)),"")</f>
        <v/>
      </c>
      <c r="C224" s="10" t="str">
        <f>IF(BASE!N19&lt;&gt;"",IF(BASE!$N$1="PEDIDO_EN_TRANSITO",IF(OR($A224="CONECEL",$A224="CONECEL_DOCUENTOS"),"ENTREGA EN TRANSITO",BASE!$N$1),BASE!$N$1),"")</f>
        <v/>
      </c>
      <c r="D224" s="27" t="str">
        <f>IF(BASE!N19&lt;&gt;"",BASE!$N$2,"")</f>
        <v/>
      </c>
      <c r="E224" s="10"/>
      <c r="F224" s="10"/>
      <c r="G224" s="10"/>
    </row>
    <row r="225" spans="1:7" x14ac:dyDescent="0.25">
      <c r="A225" s="10" t="str">
        <f>IF(BASE!N20&lt;&gt;"",_xlfn.IFNA(VLOOKUP(BASE!N20,[1]control_de_carga!$A:$D,4,0),VLOOKUP(BASE!P20,[1]control_de_carga!$A:$D,4,0)),"")</f>
        <v/>
      </c>
      <c r="B225" s="10" t="str">
        <f>IF(BASE!N20&lt;&gt;"",_xlfn.IFNA(VLOOKUP(BASE!N20,[1]control_de_carga!$A:$B,1,0),VLOOKUP(BASE!P20,[1]control_de_carga!$A:$B,1,0)),"")</f>
        <v/>
      </c>
      <c r="C225" s="10" t="str">
        <f>IF(BASE!N20&lt;&gt;"",IF(BASE!$N$1="PEDIDO_EN_TRANSITO",IF(OR($A225="CONECEL",$A225="CONECEL_DOCUENTOS"),"ENTREGA EN TRANSITO",BASE!$N$1),BASE!$N$1),"")</f>
        <v/>
      </c>
      <c r="D225" s="27" t="str">
        <f>IF(BASE!N20&lt;&gt;"",BASE!$N$2,"")</f>
        <v/>
      </c>
      <c r="E225" s="10"/>
      <c r="F225" s="10"/>
      <c r="G225" s="10"/>
    </row>
    <row r="226" spans="1:7" x14ac:dyDescent="0.25">
      <c r="A226" s="10" t="str">
        <f>IF(BASE!N21&lt;&gt;"",_xlfn.IFNA(VLOOKUP(BASE!N21,[1]control_de_carga!$A:$D,4,0),VLOOKUP(BASE!P21,[1]control_de_carga!$A:$D,4,0)),"")</f>
        <v/>
      </c>
      <c r="B226" s="10" t="str">
        <f>IF(BASE!N21&lt;&gt;"",_xlfn.IFNA(VLOOKUP(BASE!N21,[1]control_de_carga!$A:$B,1,0),VLOOKUP(BASE!P21,[1]control_de_carga!$A:$B,1,0)),"")</f>
        <v/>
      </c>
      <c r="C226" s="10" t="str">
        <f>IF(BASE!N21&lt;&gt;"",IF(BASE!$N$1="PEDIDO_EN_TRANSITO",IF(OR($A226="CONECEL",$A226="CONECEL_DOCUENTOS"),"ENTREGA EN TRANSITO",BASE!$N$1),BASE!$N$1),"")</f>
        <v/>
      </c>
      <c r="D226" s="27" t="str">
        <f>IF(BASE!N21&lt;&gt;"",BASE!$N$2,"")</f>
        <v/>
      </c>
      <c r="E226" s="10"/>
      <c r="F226" s="10"/>
      <c r="G226" s="10"/>
    </row>
    <row r="227" spans="1:7" x14ac:dyDescent="0.25">
      <c r="A227" s="10" t="str">
        <f>IF(BASE!N22&lt;&gt;"",_xlfn.IFNA(VLOOKUP(BASE!N22,[1]control_de_carga!$A:$D,4,0),VLOOKUP(BASE!P22,[1]control_de_carga!$A:$D,4,0)),"")</f>
        <v/>
      </c>
      <c r="B227" s="10" t="str">
        <f>IF(BASE!N22&lt;&gt;"",_xlfn.IFNA(VLOOKUP(BASE!N22,[1]control_de_carga!$A:$B,1,0),VLOOKUP(BASE!P22,[1]control_de_carga!$A:$B,1,0)),"")</f>
        <v/>
      </c>
      <c r="C227" s="10" t="str">
        <f>IF(BASE!N22&lt;&gt;"",IF(BASE!$N$1="PEDIDO_EN_TRANSITO",IF(OR($A227="CONECEL",$A227="CONECEL_DOCUENTOS"),"ENTREGA EN TRANSITO",BASE!$N$1),BASE!$N$1),"")</f>
        <v/>
      </c>
      <c r="D227" s="27" t="str">
        <f>IF(BASE!N22&lt;&gt;"",BASE!$N$2,"")</f>
        <v/>
      </c>
      <c r="E227" s="10"/>
      <c r="F227" s="10"/>
      <c r="G227" s="10"/>
    </row>
    <row r="228" spans="1:7" x14ac:dyDescent="0.25">
      <c r="A228" s="10" t="str">
        <f>IF(BASE!N23&lt;&gt;"",_xlfn.IFNA(VLOOKUP(BASE!N23,[1]control_de_carga!$A:$D,4,0),VLOOKUP(BASE!P23,[1]control_de_carga!$A:$D,4,0)),"")</f>
        <v/>
      </c>
      <c r="B228" s="10" t="str">
        <f>IF(BASE!N23&lt;&gt;"",_xlfn.IFNA(VLOOKUP(BASE!N23,[1]control_de_carga!$A:$B,1,0),VLOOKUP(BASE!P23,[1]control_de_carga!$A:$B,1,0)),"")</f>
        <v/>
      </c>
      <c r="C228" s="10" t="str">
        <f>IF(BASE!N23&lt;&gt;"",IF(BASE!$N$1="PEDIDO_EN_TRANSITO",IF(OR($A228="CONECEL",$A228="CONECEL_DOCUENTOS"),"ENTREGA EN TRANSITO",BASE!$N$1),BASE!$N$1),"")</f>
        <v/>
      </c>
      <c r="D228" s="27" t="str">
        <f>IF(BASE!N23&lt;&gt;"",BASE!$N$2,"")</f>
        <v/>
      </c>
      <c r="E228" s="10"/>
      <c r="F228" s="10"/>
      <c r="G228" s="10"/>
    </row>
    <row r="229" spans="1:7" x14ac:dyDescent="0.25">
      <c r="A229" s="10" t="str">
        <f>IF(BASE!N24&lt;&gt;"",_xlfn.IFNA(VLOOKUP(BASE!N24,[1]control_de_carga!$A:$D,4,0),VLOOKUP(BASE!P24,[1]control_de_carga!$A:$D,4,0)),"")</f>
        <v/>
      </c>
      <c r="B229" s="10" t="str">
        <f>IF(BASE!N24&lt;&gt;"",_xlfn.IFNA(VLOOKUP(BASE!N24,[1]control_de_carga!$A:$B,1,0),VLOOKUP(BASE!P24,[1]control_de_carga!$A:$B,1,0)),"")</f>
        <v/>
      </c>
      <c r="C229" s="10" t="str">
        <f>IF(BASE!N24&lt;&gt;"",IF(BASE!$N$1="PEDIDO_EN_TRANSITO",IF(OR($A229="CONECEL",$A229="CONECEL_DOCUENTOS"),"ENTREGA EN TRANSITO",BASE!$N$1),BASE!$N$1),"")</f>
        <v/>
      </c>
      <c r="D229" s="27" t="str">
        <f>IF(BASE!N24&lt;&gt;"",BASE!$N$2,"")</f>
        <v/>
      </c>
      <c r="E229" s="10"/>
      <c r="F229" s="10"/>
      <c r="G229" s="10"/>
    </row>
    <row r="230" spans="1:7" x14ac:dyDescent="0.25">
      <c r="A230" s="10" t="str">
        <f>IF(BASE!N25&lt;&gt;"",_xlfn.IFNA(VLOOKUP(BASE!N25,[1]control_de_carga!$A:$D,4,0),VLOOKUP(BASE!P25,[1]control_de_carga!$A:$D,4,0)),"")</f>
        <v/>
      </c>
      <c r="B230" s="10" t="str">
        <f>IF(BASE!N25&lt;&gt;"",_xlfn.IFNA(VLOOKUP(BASE!N25,[1]control_de_carga!$A:$B,1,0),VLOOKUP(BASE!P25,[1]control_de_carga!$A:$B,1,0)),"")</f>
        <v/>
      </c>
      <c r="C230" s="10" t="str">
        <f>IF(BASE!N25&lt;&gt;"",IF(BASE!$N$1="PEDIDO_EN_TRANSITO",IF(OR($A230="CONECEL",$A230="CONECEL_DOCUENTOS"),"ENTREGA EN TRANSITO",BASE!$N$1),BASE!$N$1),"")</f>
        <v/>
      </c>
      <c r="D230" s="27" t="str">
        <f>IF(BASE!N25&lt;&gt;"",BASE!$N$2,"")</f>
        <v/>
      </c>
      <c r="E230" s="10"/>
      <c r="F230" s="10"/>
      <c r="G230" s="10"/>
    </row>
    <row r="231" spans="1:7" x14ac:dyDescent="0.25">
      <c r="A231" s="10" t="str">
        <f>IF(BASE!N26&lt;&gt;"",_xlfn.IFNA(VLOOKUP(BASE!N26,[1]control_de_carga!$A:$D,4,0),VLOOKUP(BASE!P26,[1]control_de_carga!$A:$D,4,0)),"")</f>
        <v/>
      </c>
      <c r="B231" s="10" t="str">
        <f>IF(BASE!N26&lt;&gt;"",_xlfn.IFNA(VLOOKUP(BASE!N26,[1]control_de_carga!$A:$B,1,0),VLOOKUP(BASE!P26,[1]control_de_carga!$A:$B,1,0)),"")</f>
        <v/>
      </c>
      <c r="C231" s="10" t="str">
        <f>IF(BASE!N26&lt;&gt;"",IF(BASE!$N$1="PEDIDO_EN_TRANSITO",IF(OR($A231="CONECEL",$A231="CONECEL_DOCUENTOS"),"ENTREGA EN TRANSITO",BASE!$N$1),BASE!$N$1),"")</f>
        <v/>
      </c>
      <c r="D231" s="27" t="str">
        <f>IF(BASE!N26&lt;&gt;"",BASE!$N$2,"")</f>
        <v/>
      </c>
      <c r="E231" s="10"/>
      <c r="F231" s="10"/>
      <c r="G231" s="10"/>
    </row>
    <row r="232" spans="1:7" x14ac:dyDescent="0.25">
      <c r="A232" s="10" t="str">
        <f>IF(BASE!N27&lt;&gt;"",_xlfn.IFNA(VLOOKUP(BASE!N27,[1]control_de_carga!$A:$D,4,0),VLOOKUP(BASE!P27,[1]control_de_carga!$A:$D,4,0)),"")</f>
        <v/>
      </c>
      <c r="B232" s="10" t="str">
        <f>IF(BASE!N27&lt;&gt;"",_xlfn.IFNA(VLOOKUP(BASE!N27,[1]control_de_carga!$A:$B,1,0),VLOOKUP(BASE!P27,[1]control_de_carga!$A:$B,1,0)),"")</f>
        <v/>
      </c>
      <c r="C232" s="10" t="str">
        <f>IF(BASE!N27&lt;&gt;"",IF(BASE!$N$1="PEDIDO_EN_TRANSITO",IF(OR($A232="CONECEL",$A232="CONECEL_DOCUENTOS"),"ENTREGA EN TRANSITO",BASE!$N$1),BASE!$N$1),"")</f>
        <v/>
      </c>
      <c r="D232" s="27" t="str">
        <f>IF(BASE!N27&lt;&gt;"",BASE!$N$2,"")</f>
        <v/>
      </c>
      <c r="E232" s="10"/>
      <c r="F232" s="10"/>
      <c r="G232" s="10"/>
    </row>
    <row r="233" spans="1:7" x14ac:dyDescent="0.25">
      <c r="A233" s="10" t="str">
        <f>IF(BASE!N28&lt;&gt;"",_xlfn.IFNA(VLOOKUP(BASE!N28,[1]control_de_carga!$A:$D,4,0),VLOOKUP(BASE!P28,[1]control_de_carga!$A:$D,4,0)),"")</f>
        <v/>
      </c>
      <c r="B233" s="10" t="str">
        <f>IF(BASE!N28&lt;&gt;"",_xlfn.IFNA(VLOOKUP(BASE!N28,[1]control_de_carga!$A:$B,1,0),VLOOKUP(BASE!P28,[1]control_de_carga!$A:$B,1,0)),"")</f>
        <v/>
      </c>
      <c r="C233" s="10" t="str">
        <f>IF(BASE!N28&lt;&gt;"",IF(BASE!$N$1="PEDIDO_EN_TRANSITO",IF(OR($A233="CONECEL",$A233="CONECEL_DOCUENTOS"),"ENTREGA EN TRANSITO",BASE!$N$1),BASE!$N$1),"")</f>
        <v/>
      </c>
      <c r="D233" s="27" t="str">
        <f>IF(BASE!N28&lt;&gt;"",BASE!$N$2,"")</f>
        <v/>
      </c>
      <c r="E233" s="10"/>
      <c r="F233" s="10"/>
      <c r="G233" s="10"/>
    </row>
    <row r="234" spans="1:7" x14ac:dyDescent="0.25">
      <c r="A234" s="10" t="str">
        <f>IF(BASE!N29&lt;&gt;"",_xlfn.IFNA(VLOOKUP(BASE!N29,[1]control_de_carga!$A:$D,4,0),VLOOKUP(BASE!P29,[1]control_de_carga!$A:$D,4,0)),"")</f>
        <v/>
      </c>
      <c r="B234" s="10" t="str">
        <f>IF(BASE!N29&lt;&gt;"",_xlfn.IFNA(VLOOKUP(BASE!N29,[1]control_de_carga!$A:$B,1,0),VLOOKUP(BASE!P29,[1]control_de_carga!$A:$B,1,0)),"")</f>
        <v/>
      </c>
      <c r="C234" s="10" t="str">
        <f>IF(BASE!N29&lt;&gt;"",IF(BASE!$N$1="PEDIDO_EN_TRANSITO",IF(OR($A234="CONECEL",$A234="CONECEL_DOCUENTOS"),"ENTREGA EN TRANSITO",BASE!$N$1),BASE!$N$1),"")</f>
        <v/>
      </c>
      <c r="D234" s="27" t="str">
        <f>IF(BASE!N29&lt;&gt;"",BASE!$N$2,"")</f>
        <v/>
      </c>
      <c r="E234" s="10"/>
      <c r="F234" s="10"/>
      <c r="G234" s="10"/>
    </row>
    <row r="235" spans="1:7" x14ac:dyDescent="0.25">
      <c r="A235" s="10" t="str">
        <f>IF(BASE!N30&lt;&gt;"",_xlfn.IFNA(VLOOKUP(BASE!N30,[1]control_de_carga!$A:$D,4,0),VLOOKUP(BASE!P30,[1]control_de_carga!$A:$D,4,0)),"")</f>
        <v/>
      </c>
      <c r="B235" s="10" t="str">
        <f>IF(BASE!N30&lt;&gt;"",_xlfn.IFNA(VLOOKUP(BASE!N30,[1]control_de_carga!$A:$B,1,0),VLOOKUP(BASE!P30,[1]control_de_carga!$A:$B,1,0)),"")</f>
        <v/>
      </c>
      <c r="C235" s="10" t="str">
        <f>IF(BASE!N30&lt;&gt;"",IF(BASE!$N$1="PEDIDO_EN_TRANSITO",IF(OR($A235="CONECEL",$A235="CONECEL_DOCUENTOS"),"ENTREGA EN TRANSITO",BASE!$N$1),BASE!$N$1),"")</f>
        <v/>
      </c>
      <c r="D235" s="27" t="str">
        <f>IF(BASE!N30&lt;&gt;"",BASE!$N$2,"")</f>
        <v/>
      </c>
      <c r="E235" s="10"/>
      <c r="F235" s="10"/>
      <c r="G235" s="10"/>
    </row>
    <row r="236" spans="1:7" x14ac:dyDescent="0.25">
      <c r="A236" s="10" t="str">
        <f>IF(BASE!N31&lt;&gt;"",_xlfn.IFNA(VLOOKUP(BASE!N31,[1]control_de_carga!$A:$D,4,0),VLOOKUP(BASE!P31,[1]control_de_carga!$A:$D,4,0)),"")</f>
        <v/>
      </c>
      <c r="B236" s="10" t="str">
        <f>IF(BASE!N31&lt;&gt;"",_xlfn.IFNA(VLOOKUP(BASE!N31,[1]control_de_carga!$A:$B,1,0),VLOOKUP(BASE!P31,[1]control_de_carga!$A:$B,1,0)),"")</f>
        <v/>
      </c>
      <c r="C236" s="10" t="str">
        <f>IF(BASE!N31&lt;&gt;"",IF(BASE!$N$1="PEDIDO_EN_TRANSITO",IF(OR($A236="CONECEL",$A236="CONECEL_DOCUENTOS"),"ENTREGA EN TRANSITO",BASE!$N$1),BASE!$N$1),"")</f>
        <v/>
      </c>
      <c r="D236" s="27" t="str">
        <f>IF(BASE!N31&lt;&gt;"",BASE!$N$2,"")</f>
        <v/>
      </c>
      <c r="E236" s="10"/>
      <c r="F236" s="10"/>
      <c r="G236" s="10"/>
    </row>
    <row r="237" spans="1:7" x14ac:dyDescent="0.25">
      <c r="A237" s="10" t="str">
        <f>IF(BASE!N32&lt;&gt;"",_xlfn.IFNA(VLOOKUP(BASE!N32,[1]control_de_carga!$A:$D,4,0),VLOOKUP(BASE!P32,[1]control_de_carga!$A:$D,4,0)),"")</f>
        <v/>
      </c>
      <c r="B237" s="10" t="str">
        <f>IF(BASE!N32&lt;&gt;"",_xlfn.IFNA(VLOOKUP(BASE!N32,[1]control_de_carga!$A:$B,1,0),VLOOKUP(BASE!P32,[1]control_de_carga!$A:$B,1,0)),"")</f>
        <v/>
      </c>
      <c r="C237" s="10" t="str">
        <f>IF(BASE!N32&lt;&gt;"",IF(BASE!$N$1="PEDIDO_EN_TRANSITO",IF(OR($A237="CONECEL",$A237="CONECEL_DOCUENTOS"),"ENTREGA EN TRANSITO",BASE!$N$1),BASE!$N$1),"")</f>
        <v/>
      </c>
      <c r="D237" s="27" t="str">
        <f>IF(BASE!N32&lt;&gt;"",BASE!$N$2,"")</f>
        <v/>
      </c>
      <c r="E237" s="10"/>
      <c r="F237" s="10"/>
      <c r="G237" s="10"/>
    </row>
    <row r="238" spans="1:7" x14ac:dyDescent="0.25">
      <c r="A238" s="10" t="str">
        <f>IF(BASE!N33&lt;&gt;"",_xlfn.IFNA(VLOOKUP(BASE!N33,[1]control_de_carga!$A:$D,4,0),VLOOKUP(BASE!P33,[1]control_de_carga!$A:$D,4,0)),"")</f>
        <v/>
      </c>
      <c r="B238" s="10" t="str">
        <f>IF(BASE!N33&lt;&gt;"",_xlfn.IFNA(VLOOKUP(BASE!N33,[1]control_de_carga!$A:$B,1,0),VLOOKUP(BASE!P33,[1]control_de_carga!$A:$B,1,0)),"")</f>
        <v/>
      </c>
      <c r="C238" s="10" t="str">
        <f>IF(BASE!N33&lt;&gt;"",IF(BASE!$N$1="PEDIDO_EN_TRANSITO",IF(OR($A238="CONECEL",$A238="CONECEL_DOCUENTOS"),"ENTREGA EN TRANSITO",BASE!$N$1),BASE!$N$1),"")</f>
        <v/>
      </c>
      <c r="D238" s="27" t="str">
        <f>IF(BASE!N33&lt;&gt;"",BASE!$N$2,"")</f>
        <v/>
      </c>
      <c r="E238" s="10"/>
      <c r="F238" s="10"/>
      <c r="G238" s="10"/>
    </row>
    <row r="239" spans="1:7" x14ac:dyDescent="0.25">
      <c r="A239" s="10" t="str">
        <f>IF(BASE!N34&lt;&gt;"",_xlfn.IFNA(VLOOKUP(BASE!N34,[1]control_de_carga!$A:$D,4,0),VLOOKUP(BASE!P34,[1]control_de_carga!$A:$D,4,0)),"")</f>
        <v/>
      </c>
      <c r="B239" s="10" t="str">
        <f>IF(BASE!N34&lt;&gt;"",_xlfn.IFNA(VLOOKUP(BASE!N34,[1]control_de_carga!$A:$B,1,0),VLOOKUP(BASE!P34,[1]control_de_carga!$A:$B,1,0)),"")</f>
        <v/>
      </c>
      <c r="C239" s="10" t="str">
        <f>IF(BASE!N34&lt;&gt;"",IF(BASE!$N$1="PEDIDO_EN_TRANSITO",IF(OR($A239="CONECEL",$A239="CONECEL_DOCUENTOS"),"ENTREGA EN TRANSITO",BASE!$N$1),BASE!$N$1),"")</f>
        <v/>
      </c>
      <c r="D239" s="27" t="str">
        <f>IF(BASE!N34&lt;&gt;"",BASE!$N$2,"")</f>
        <v/>
      </c>
      <c r="E239" s="10"/>
      <c r="F239" s="10"/>
      <c r="G239" s="10"/>
    </row>
    <row r="240" spans="1:7" x14ac:dyDescent="0.25">
      <c r="A240" s="10" t="str">
        <f>IF(BASE!N35&lt;&gt;"",_xlfn.IFNA(VLOOKUP(BASE!N35,[1]control_de_carga!$A:$D,4,0),VLOOKUP(BASE!P35,[1]control_de_carga!$A:$D,4,0)),"")</f>
        <v/>
      </c>
      <c r="B240" s="10" t="str">
        <f>IF(BASE!N35&lt;&gt;"",_xlfn.IFNA(VLOOKUP(BASE!N35,[1]control_de_carga!$A:$B,1,0),VLOOKUP(BASE!P35,[1]control_de_carga!$A:$B,1,0)),"")</f>
        <v/>
      </c>
      <c r="C240" s="10" t="str">
        <f>IF(BASE!N35&lt;&gt;"",IF(BASE!$N$1="PEDIDO_EN_TRANSITO",IF(OR($A240="CONECEL",$A240="CONECEL_DOCUENTOS"),"ENTREGA EN TRANSITO",BASE!$N$1),BASE!$N$1),"")</f>
        <v/>
      </c>
      <c r="D240" s="27" t="str">
        <f>IF(BASE!N35&lt;&gt;"",BASE!$N$2,"")</f>
        <v/>
      </c>
      <c r="E240" s="10"/>
      <c r="F240" s="10"/>
      <c r="G240" s="10"/>
    </row>
    <row r="241" spans="1:7" x14ac:dyDescent="0.25">
      <c r="A241" s="10" t="str">
        <f>IF(BASE!N36&lt;&gt;"",_xlfn.IFNA(VLOOKUP(BASE!N36,[1]control_de_carga!$A:$D,4,0),VLOOKUP(BASE!P36,[1]control_de_carga!$A:$D,4,0)),"")</f>
        <v/>
      </c>
      <c r="B241" s="10" t="str">
        <f>IF(BASE!N36&lt;&gt;"",_xlfn.IFNA(VLOOKUP(BASE!N36,[1]control_de_carga!$A:$B,1,0),VLOOKUP(BASE!P36,[1]control_de_carga!$A:$B,1,0)),"")</f>
        <v/>
      </c>
      <c r="C241" s="10" t="str">
        <f>IF(BASE!N36&lt;&gt;"",IF(BASE!$N$1="PEDIDO_EN_TRANSITO",IF(OR($A241="CONECEL",$A241="CONECEL_DOCUENTOS"),"ENTREGA EN TRANSITO",BASE!$N$1),BASE!$N$1),"")</f>
        <v/>
      </c>
      <c r="D241" s="27" t="str">
        <f>IF(BASE!N36&lt;&gt;"",BASE!$N$2,"")</f>
        <v/>
      </c>
      <c r="E241" s="10"/>
      <c r="F241" s="10"/>
      <c r="G241" s="10"/>
    </row>
    <row r="242" spans="1:7" x14ac:dyDescent="0.25">
      <c r="A242" s="10" t="str">
        <f>IF(BASE!N37&lt;&gt;"",_xlfn.IFNA(VLOOKUP(BASE!N37,[1]control_de_carga!$A:$D,4,0),VLOOKUP(BASE!P37,[1]control_de_carga!$A:$D,4,0)),"")</f>
        <v/>
      </c>
      <c r="B242" s="10" t="str">
        <f>IF(BASE!N37&lt;&gt;"",_xlfn.IFNA(VLOOKUP(BASE!N37,[1]control_de_carga!$A:$B,1,0),VLOOKUP(BASE!P37,[1]control_de_carga!$A:$B,1,0)),"")</f>
        <v/>
      </c>
      <c r="C242" s="10" t="str">
        <f>IF(BASE!N37&lt;&gt;"",IF(BASE!$N$1="PEDIDO_EN_TRANSITO",IF(OR($A242="CONECEL",$A242="CONECEL_DOCUENTOS"),"ENTREGA EN TRANSITO",BASE!$N$1),BASE!$N$1),"")</f>
        <v/>
      </c>
      <c r="D242" s="27" t="str">
        <f>IF(BASE!N37&lt;&gt;"",BASE!$N$2,"")</f>
        <v/>
      </c>
      <c r="E242" s="10"/>
      <c r="F242" s="10"/>
      <c r="G242" s="10"/>
    </row>
    <row r="243" spans="1:7" x14ac:dyDescent="0.25">
      <c r="A243" s="10" t="str">
        <f>IF(BASE!N38&lt;&gt;"",_xlfn.IFNA(VLOOKUP(BASE!N38,[1]control_de_carga!$A:$D,4,0),VLOOKUP(BASE!P38,[1]control_de_carga!$A:$D,4,0)),"")</f>
        <v/>
      </c>
      <c r="B243" s="10" t="str">
        <f>IF(BASE!N38&lt;&gt;"",_xlfn.IFNA(VLOOKUP(BASE!N38,[1]control_de_carga!$A:$B,1,0),VLOOKUP(BASE!P38,[1]control_de_carga!$A:$B,1,0)),"")</f>
        <v/>
      </c>
      <c r="C243" s="10" t="str">
        <f>IF(BASE!N38&lt;&gt;"",IF(BASE!$N$1="PEDIDO_EN_TRANSITO",IF(OR($A243="CONECEL",$A243="CONECEL_DOCUENTOS"),"ENTREGA EN TRANSITO",BASE!$N$1),BASE!$N$1),"")</f>
        <v/>
      </c>
      <c r="D243" s="27" t="str">
        <f>IF(BASE!N38&lt;&gt;"",BASE!$N$2,"")</f>
        <v/>
      </c>
      <c r="E243" s="10"/>
      <c r="F243" s="10"/>
      <c r="G243" s="10"/>
    </row>
    <row r="244" spans="1:7" x14ac:dyDescent="0.25">
      <c r="A244" s="10" t="str">
        <f>IF(BASE!N39&lt;&gt;"",_xlfn.IFNA(VLOOKUP(BASE!N39,[1]control_de_carga!$A:$D,4,0),VLOOKUP(BASE!P39,[1]control_de_carga!$A:$D,4,0)),"")</f>
        <v/>
      </c>
      <c r="B244" s="10" t="str">
        <f>IF(BASE!N39&lt;&gt;"",_xlfn.IFNA(VLOOKUP(BASE!N39,[1]control_de_carga!$A:$B,1,0),VLOOKUP(BASE!P39,[1]control_de_carga!$A:$B,1,0)),"")</f>
        <v/>
      </c>
      <c r="C244" s="10" t="str">
        <f>IF(BASE!N39&lt;&gt;"",IF(BASE!$N$1="PEDIDO_EN_TRANSITO",IF(OR($A244="CONECEL",$A244="CONECEL_DOCUENTOS"),"ENTREGA EN TRANSITO",BASE!$N$1),BASE!$N$1),"")</f>
        <v/>
      </c>
      <c r="D244" s="27" t="str">
        <f>IF(BASE!N39&lt;&gt;"",BASE!$N$2,"")</f>
        <v/>
      </c>
      <c r="E244" s="10"/>
      <c r="F244" s="10"/>
      <c r="G244" s="10"/>
    </row>
    <row r="245" spans="1:7" x14ac:dyDescent="0.25">
      <c r="A245" s="10" t="str">
        <f>IF(BASE!N40&lt;&gt;"",_xlfn.IFNA(VLOOKUP(BASE!N40,[1]control_de_carga!$A:$D,4,0),VLOOKUP(BASE!P40,[1]control_de_carga!$A:$D,4,0)),"")</f>
        <v/>
      </c>
      <c r="B245" s="10" t="str">
        <f>IF(BASE!N40&lt;&gt;"",_xlfn.IFNA(VLOOKUP(BASE!N40,[1]control_de_carga!$A:$B,1,0),VLOOKUP(BASE!P40,[1]control_de_carga!$A:$B,1,0)),"")</f>
        <v/>
      </c>
      <c r="C245" s="10" t="str">
        <f>IF(BASE!N40&lt;&gt;"",IF(BASE!$N$1="PEDIDO_EN_TRANSITO",IF(OR($A245="CONECEL",$A245="CONECEL_DOCUENTOS"),"ENTREGA EN TRANSITO",BASE!$N$1),BASE!$N$1),"")</f>
        <v/>
      </c>
      <c r="D245" s="27" t="str">
        <f>IF(BASE!N40&lt;&gt;"",BASE!$N$2,"")</f>
        <v/>
      </c>
      <c r="E245" s="10"/>
      <c r="F245" s="10"/>
      <c r="G245" s="10"/>
    </row>
    <row r="246" spans="1:7" x14ac:dyDescent="0.25">
      <c r="A246" s="10" t="str">
        <f>IF(BASE!N41&lt;&gt;"",_xlfn.IFNA(VLOOKUP(BASE!N41,[1]control_de_carga!$A:$D,4,0),VLOOKUP(BASE!P41,[1]control_de_carga!$A:$D,4,0)),"")</f>
        <v/>
      </c>
      <c r="B246" s="10" t="str">
        <f>IF(BASE!N41&lt;&gt;"",_xlfn.IFNA(VLOOKUP(BASE!N41,[1]control_de_carga!$A:$B,1,0),VLOOKUP(BASE!P41,[1]control_de_carga!$A:$B,1,0)),"")</f>
        <v/>
      </c>
      <c r="C246" s="10" t="str">
        <f>IF(BASE!N41&lt;&gt;"",IF(BASE!$N$1="PEDIDO_EN_TRANSITO",IF(OR($A246="CONECEL",$A246="CONECEL_DOCUENTOS"),"ENTREGA EN TRANSITO",BASE!$N$1),BASE!$N$1),"")</f>
        <v/>
      </c>
      <c r="D246" s="27" t="str">
        <f>IF(BASE!N41&lt;&gt;"",BASE!$N$2,"")</f>
        <v/>
      </c>
      <c r="E246" s="10"/>
      <c r="F246" s="10"/>
      <c r="G246" s="10"/>
    </row>
    <row r="247" spans="1:7" x14ac:dyDescent="0.25">
      <c r="A247" s="10" t="str">
        <f>IF(BASE!N42&lt;&gt;"",_xlfn.IFNA(VLOOKUP(BASE!N42,[1]control_de_carga!$A:$D,4,0),VLOOKUP(BASE!P42,[1]control_de_carga!$A:$D,4,0)),"")</f>
        <v/>
      </c>
      <c r="B247" s="10" t="str">
        <f>IF(BASE!N42&lt;&gt;"",_xlfn.IFNA(VLOOKUP(BASE!N42,[1]control_de_carga!$A:$B,1,0),VLOOKUP(BASE!P42,[1]control_de_carga!$A:$B,1,0)),"")</f>
        <v/>
      </c>
      <c r="C247" s="10" t="str">
        <f>IF(BASE!N42&lt;&gt;"",IF(BASE!$N$1="PEDIDO_EN_TRANSITO",IF(OR($A247="CONECEL",$A247="CONECEL_DOCUENTOS"),"ENTREGA EN TRANSITO",BASE!$N$1),BASE!$N$1),"")</f>
        <v/>
      </c>
      <c r="D247" s="27" t="str">
        <f>IF(BASE!N42&lt;&gt;"",BASE!$N$2,"")</f>
        <v/>
      </c>
      <c r="E247" s="10"/>
      <c r="F247" s="10"/>
      <c r="G247" s="10"/>
    </row>
    <row r="248" spans="1:7" x14ac:dyDescent="0.25">
      <c r="A248" s="10" t="str">
        <f>IF(BASE!N43&lt;&gt;"",_xlfn.IFNA(VLOOKUP(BASE!N43,[1]control_de_carga!$A:$D,4,0),VLOOKUP(BASE!P43,[1]control_de_carga!$A:$D,4,0)),"")</f>
        <v/>
      </c>
      <c r="B248" s="10" t="str">
        <f>IF(BASE!N43&lt;&gt;"",_xlfn.IFNA(VLOOKUP(BASE!N43,[1]control_de_carga!$A:$B,1,0),VLOOKUP(BASE!P43,[1]control_de_carga!$A:$B,1,0)),"")</f>
        <v/>
      </c>
      <c r="C248" s="10" t="str">
        <f>IF(BASE!N43&lt;&gt;"",IF(BASE!$N$1="PEDIDO_EN_TRANSITO",IF(OR($A248="CONECEL",$A248="CONECEL_DOCUENTOS"),"ENTREGA EN TRANSITO",BASE!$N$1),BASE!$N$1),"")</f>
        <v/>
      </c>
      <c r="D248" s="27" t="str">
        <f>IF(BASE!N43&lt;&gt;"",BASE!$N$2,"")</f>
        <v/>
      </c>
      <c r="E248" s="10"/>
      <c r="F248" s="10"/>
      <c r="G248" s="10"/>
    </row>
    <row r="249" spans="1:7" x14ac:dyDescent="0.25">
      <c r="A249" s="10" t="str">
        <f>IF(BASE!N44&lt;&gt;"",_xlfn.IFNA(VLOOKUP(BASE!N44,[1]control_de_carga!$A:$D,4,0),VLOOKUP(BASE!P44,[1]control_de_carga!$A:$D,4,0)),"")</f>
        <v/>
      </c>
      <c r="B249" s="10" t="str">
        <f>IF(BASE!N44&lt;&gt;"",_xlfn.IFNA(VLOOKUP(BASE!N44,[1]control_de_carga!$A:$B,1,0),VLOOKUP(BASE!P44,[1]control_de_carga!$A:$B,1,0)),"")</f>
        <v/>
      </c>
      <c r="C249" s="10" t="str">
        <f>IF(BASE!N44&lt;&gt;"",IF(BASE!$N$1="PEDIDO_EN_TRANSITO",IF(OR($A249="CONECEL",$A249="CONECEL_DOCUENTOS"),"ENTREGA EN TRANSITO",BASE!$N$1),BASE!$N$1),"")</f>
        <v/>
      </c>
      <c r="D249" s="27" t="str">
        <f>IF(BASE!N44&lt;&gt;"",BASE!$N$2,"")</f>
        <v/>
      </c>
      <c r="E249" s="10"/>
      <c r="F249" s="10"/>
      <c r="G249" s="10"/>
    </row>
    <row r="250" spans="1:7" x14ac:dyDescent="0.25">
      <c r="A250" s="10" t="str">
        <f>IF(BASE!N45&lt;&gt;"",_xlfn.IFNA(VLOOKUP(BASE!N45,[1]control_de_carga!$A:$D,4,0),VLOOKUP(BASE!P45,[1]control_de_carga!$A:$D,4,0)),"")</f>
        <v/>
      </c>
      <c r="B250" s="10" t="str">
        <f>IF(BASE!N45&lt;&gt;"",_xlfn.IFNA(VLOOKUP(BASE!N45,[1]control_de_carga!$A:$B,1,0),VLOOKUP(BASE!P45,[1]control_de_carga!$A:$B,1,0)),"")</f>
        <v/>
      </c>
      <c r="C250" s="10" t="str">
        <f>IF(BASE!N45&lt;&gt;"",IF(BASE!$N$1="PEDIDO_EN_TRANSITO",IF(OR($A250="CONECEL",$A250="CONECEL_DOCUENTOS"),"ENTREGA EN TRANSITO",BASE!$N$1),BASE!$N$1),"")</f>
        <v/>
      </c>
      <c r="D250" s="27" t="str">
        <f>IF(BASE!N45&lt;&gt;"",BASE!$N$2,"")</f>
        <v/>
      </c>
      <c r="E250" s="10"/>
      <c r="F250" s="10"/>
      <c r="G250" s="10"/>
    </row>
    <row r="251" spans="1:7" x14ac:dyDescent="0.25">
      <c r="A251" s="10" t="str">
        <f>IF(BASE!N46&lt;&gt;"",_xlfn.IFNA(VLOOKUP(BASE!N46,[1]control_de_carga!$A:$D,4,0),VLOOKUP(BASE!P46,[1]control_de_carga!$A:$D,4,0)),"")</f>
        <v/>
      </c>
      <c r="B251" s="10" t="str">
        <f>IF(BASE!N46&lt;&gt;"",_xlfn.IFNA(VLOOKUP(BASE!N46,[1]control_de_carga!$A:$B,1,0),VLOOKUP(BASE!P46,[1]control_de_carga!$A:$B,1,0)),"")</f>
        <v/>
      </c>
      <c r="C251" s="10" t="str">
        <f>IF(BASE!N46&lt;&gt;"",IF(BASE!$N$1="PEDIDO_EN_TRANSITO",IF(OR($A251="CONECEL",$A251="CONECEL_DOCUENTOS"),"ENTREGA EN TRANSITO",BASE!$N$1),BASE!$N$1),"")</f>
        <v/>
      </c>
      <c r="D251" s="27" t="str">
        <f>IF(BASE!N46&lt;&gt;"",BASE!$N$2,"")</f>
        <v/>
      </c>
      <c r="E251" s="10"/>
      <c r="F251" s="10"/>
      <c r="G251" s="10"/>
    </row>
    <row r="252" spans="1:7" x14ac:dyDescent="0.25">
      <c r="A252" s="10" t="str">
        <f>IF(BASE!N47&lt;&gt;"",_xlfn.IFNA(VLOOKUP(BASE!N47,[1]control_de_carga!$A:$D,4,0),VLOOKUP(BASE!P47,[1]control_de_carga!$A:$D,4,0)),"")</f>
        <v/>
      </c>
      <c r="B252" s="10" t="str">
        <f>IF(BASE!N47&lt;&gt;"",_xlfn.IFNA(VLOOKUP(BASE!N47,[1]control_de_carga!$A:$B,1,0),VLOOKUP(BASE!P47,[1]control_de_carga!$A:$B,1,0)),"")</f>
        <v/>
      </c>
      <c r="C252" s="10" t="str">
        <f>IF(BASE!N47&lt;&gt;"",IF(BASE!$N$1="PEDIDO_EN_TRANSITO",IF(OR($A252="CONECEL",$A252="CONECEL_DOCUENTOS"),"ENTREGA EN TRANSITO",BASE!$N$1),BASE!$N$1),"")</f>
        <v/>
      </c>
      <c r="D252" s="27" t="str">
        <f>IF(BASE!N47&lt;&gt;"",BASE!$N$2,"")</f>
        <v/>
      </c>
      <c r="E252" s="10"/>
      <c r="F252" s="10"/>
      <c r="G252" s="10"/>
    </row>
    <row r="253" spans="1:7" x14ac:dyDescent="0.25">
      <c r="A253" s="10" t="str">
        <f>IF(BASE!N48&lt;&gt;"",_xlfn.IFNA(VLOOKUP(BASE!N48,[1]control_de_carga!$A:$D,4,0),VLOOKUP(BASE!P48,[1]control_de_carga!$A:$D,4,0)),"")</f>
        <v/>
      </c>
      <c r="B253" s="10" t="str">
        <f>IF(BASE!N48&lt;&gt;"",_xlfn.IFNA(VLOOKUP(BASE!N48,[1]control_de_carga!$A:$B,1,0),VLOOKUP(BASE!P48,[1]control_de_carga!$A:$B,1,0)),"")</f>
        <v/>
      </c>
      <c r="C253" s="10" t="str">
        <f>IF(BASE!N48&lt;&gt;"",IF(BASE!$N$1="PEDIDO_EN_TRANSITO",IF(OR($A253="CONECEL",$A253="CONECEL_DOCUENTOS"),"ENTREGA EN TRANSITO",BASE!$N$1),BASE!$N$1),"")</f>
        <v/>
      </c>
      <c r="D253" s="27" t="str">
        <f>IF(BASE!N48&lt;&gt;"",BASE!$N$2,"")</f>
        <v/>
      </c>
      <c r="E253" s="10"/>
      <c r="F253" s="10"/>
      <c r="G253" s="10"/>
    </row>
    <row r="254" spans="1:7" x14ac:dyDescent="0.25">
      <c r="A254" s="10" t="str">
        <f>IF(BASE!N49&lt;&gt;"",_xlfn.IFNA(VLOOKUP(BASE!N49,[1]control_de_carga!$A:$D,4,0),VLOOKUP(BASE!P49,[1]control_de_carga!$A:$D,4,0)),"")</f>
        <v/>
      </c>
      <c r="B254" s="10" t="str">
        <f>IF(BASE!N49&lt;&gt;"",_xlfn.IFNA(VLOOKUP(BASE!N49,[1]control_de_carga!$A:$B,1,0),VLOOKUP(BASE!P49,[1]control_de_carga!$A:$B,1,0)),"")</f>
        <v/>
      </c>
      <c r="C254" s="10" t="str">
        <f>IF(BASE!N49&lt;&gt;"",IF(BASE!$N$1="PEDIDO_EN_TRANSITO",IF(OR($A254="CONECEL",$A254="CONECEL_DOCUENTOS"),"ENTREGA EN TRANSITO",BASE!$N$1),BASE!$N$1),"")</f>
        <v/>
      </c>
      <c r="D254" s="27" t="str">
        <f>IF(BASE!N49&lt;&gt;"",BASE!$N$2,"")</f>
        <v/>
      </c>
      <c r="E254" s="10"/>
      <c r="F254" s="10"/>
      <c r="G254" s="10"/>
    </row>
    <row r="255" spans="1:7" x14ac:dyDescent="0.25">
      <c r="A255" s="10" t="str">
        <f>IF(BASE!N50&lt;&gt;"",_xlfn.IFNA(VLOOKUP(BASE!N50,[1]control_de_carga!$A:$D,4,0),VLOOKUP(BASE!P50,[1]control_de_carga!$A:$D,4,0)),"")</f>
        <v/>
      </c>
      <c r="B255" s="10" t="str">
        <f>IF(BASE!N50&lt;&gt;"",_xlfn.IFNA(VLOOKUP(BASE!N50,[1]control_de_carga!$A:$B,1,0),VLOOKUP(BASE!P50,[1]control_de_carga!$A:$B,1,0)),"")</f>
        <v/>
      </c>
      <c r="C255" s="10" t="str">
        <f>IF(BASE!N50&lt;&gt;"",IF(BASE!$N$1="PEDIDO_EN_TRANSITO",IF(OR($A255="CONECEL",$A255="CONECEL_DOCUENTOS"),"ENTREGA EN TRANSITO",BASE!$N$1),BASE!$N$1),"")</f>
        <v/>
      </c>
      <c r="D255" s="27" t="str">
        <f>IF(BASE!N50&lt;&gt;"",BASE!$N$2,"")</f>
        <v/>
      </c>
      <c r="E255" s="10"/>
      <c r="F255" s="10"/>
      <c r="G255" s="10"/>
    </row>
    <row r="256" spans="1:7" x14ac:dyDescent="0.25">
      <c r="A256" s="10" t="str">
        <f>IF(BASE!N51&lt;&gt;"",_xlfn.IFNA(VLOOKUP(BASE!N51,[1]control_de_carga!$A:$D,4,0),VLOOKUP(BASE!P51,[1]control_de_carga!$A:$D,4,0)),"")</f>
        <v/>
      </c>
      <c r="B256" s="10" t="str">
        <f>IF(BASE!N51&lt;&gt;"",_xlfn.IFNA(VLOOKUP(BASE!N51,[1]control_de_carga!$A:$B,1,0),VLOOKUP(BASE!P51,[1]control_de_carga!$A:$B,1,0)),"")</f>
        <v/>
      </c>
      <c r="C256" s="10" t="str">
        <f>IF(BASE!N51&lt;&gt;"",IF(BASE!$N$1="PEDIDO_EN_TRANSITO",IF(OR($A256="CONECEL",$A256="CONECEL_DOCUENTOS"),"ENTREGA EN TRANSITO",BASE!$N$1),BASE!$N$1),"")</f>
        <v/>
      </c>
      <c r="D256" s="27" t="str">
        <f>IF(BASE!N51&lt;&gt;"",BASE!$N$2,"")</f>
        <v/>
      </c>
      <c r="E256" s="10"/>
      <c r="F256" s="10"/>
      <c r="G256" s="10"/>
    </row>
    <row r="257" spans="1:7" x14ac:dyDescent="0.25">
      <c r="A257" s="10" t="str">
        <f>IF(BASE!N52&lt;&gt;"",_xlfn.IFNA(VLOOKUP(BASE!N52,[1]control_de_carga!$A:$D,4,0),VLOOKUP(BASE!P52,[1]control_de_carga!$A:$D,4,0)),"")</f>
        <v/>
      </c>
      <c r="B257" s="10" t="str">
        <f>IF(BASE!N52&lt;&gt;"",_xlfn.IFNA(VLOOKUP(BASE!N52,[1]control_de_carga!$A:$B,1,0),VLOOKUP(BASE!P52,[1]control_de_carga!$A:$B,1,0)),"")</f>
        <v/>
      </c>
      <c r="C257" s="10" t="str">
        <f>IF(BASE!N52&lt;&gt;"",IF(BASE!$N$1="PEDIDO_EN_TRANSITO",IF(OR($A257="CONECEL",$A257="CONECEL_DOCUENTOS"),"ENTREGA EN TRANSITO",BASE!$N$1),BASE!$N$1),"")</f>
        <v/>
      </c>
      <c r="D257" s="27" t="str">
        <f>IF(BASE!N52&lt;&gt;"",BASE!$N$2,"")</f>
        <v/>
      </c>
      <c r="E257" s="10"/>
      <c r="F257" s="10"/>
      <c r="G257" s="10"/>
    </row>
    <row r="258" spans="1:7" x14ac:dyDescent="0.25">
      <c r="A258" s="10" t="str">
        <f>IF(BASE!N53&lt;&gt;"",_xlfn.IFNA(VLOOKUP(BASE!N53,[1]control_de_carga!$A:$D,4,0),VLOOKUP(BASE!P53,[1]control_de_carga!$A:$D,4,0)),"")</f>
        <v/>
      </c>
      <c r="B258" s="10" t="str">
        <f>IF(BASE!N53&lt;&gt;"",_xlfn.IFNA(VLOOKUP(BASE!N53,[1]control_de_carga!$A:$B,1,0),VLOOKUP(BASE!P53,[1]control_de_carga!$A:$B,1,0)),"")</f>
        <v/>
      </c>
      <c r="C258" s="10" t="str">
        <f>IF(BASE!N53&lt;&gt;"",IF(BASE!$N$1="PEDIDO_EN_TRANSITO",IF(OR($A258="CONECEL",$A258="CONECEL_DOCUENTOS"),"ENTREGA EN TRANSITO",BASE!$N$1),BASE!$N$1),"")</f>
        <v/>
      </c>
      <c r="D258" s="27" t="str">
        <f>IF(BASE!N53&lt;&gt;"",BASE!$N$2,"")</f>
        <v/>
      </c>
      <c r="E258" s="10"/>
      <c r="F258" s="10"/>
      <c r="G258" s="10"/>
    </row>
    <row r="259" spans="1:7" x14ac:dyDescent="0.25">
      <c r="A259" s="10" t="str">
        <f>IF(BASE!N54&lt;&gt;"",_xlfn.IFNA(VLOOKUP(BASE!N54,[1]control_de_carga!$A:$D,4,0),VLOOKUP(BASE!P54,[1]control_de_carga!$A:$D,4,0)),"")</f>
        <v/>
      </c>
      <c r="B259" s="10" t="str">
        <f>IF(BASE!N54&lt;&gt;"",_xlfn.IFNA(VLOOKUP(BASE!N54,[1]control_de_carga!$A:$B,1,0),VLOOKUP(BASE!P54,[1]control_de_carga!$A:$B,1,0)),"")</f>
        <v/>
      </c>
      <c r="C259" s="10" t="str">
        <f>IF(BASE!N54&lt;&gt;"",IF(BASE!$N$1="PEDIDO_EN_TRANSITO",IF(OR($A259="CONECEL",$A259="CONECEL_DOCUENTOS"),"ENTREGA EN TRANSITO",BASE!$N$1),BASE!$N$1),"")</f>
        <v/>
      </c>
      <c r="D259" s="27" t="str">
        <f>IF(BASE!N54&lt;&gt;"",BASE!$N$2,"")</f>
        <v/>
      </c>
      <c r="E259" s="10"/>
      <c r="F259" s="10"/>
      <c r="G259" s="10"/>
    </row>
    <row r="260" spans="1:7" x14ac:dyDescent="0.25">
      <c r="A260" s="10" t="str">
        <f>IF(BASE!N55&lt;&gt;"",_xlfn.IFNA(VLOOKUP(BASE!N55,[1]control_de_carga!$A:$D,4,0),VLOOKUP(BASE!P55,[1]control_de_carga!$A:$D,4,0)),"")</f>
        <v/>
      </c>
      <c r="B260" s="10" t="str">
        <f>IF(BASE!N55&lt;&gt;"",_xlfn.IFNA(VLOOKUP(BASE!N55,[1]control_de_carga!$A:$B,1,0),VLOOKUP(BASE!P55,[1]control_de_carga!$A:$B,1,0)),"")</f>
        <v/>
      </c>
      <c r="C260" s="10" t="str">
        <f>IF(BASE!N55&lt;&gt;"",IF(BASE!$N$1="PEDIDO_EN_TRANSITO",IF(OR($A260="CONECEL",$A260="CONECEL_DOCUENTOS"),"ENTREGA EN TRANSITO",BASE!$N$1),BASE!$N$1),"")</f>
        <v/>
      </c>
      <c r="D260" s="27" t="str">
        <f>IF(BASE!N55&lt;&gt;"",BASE!$N$2,"")</f>
        <v/>
      </c>
      <c r="E260" s="10"/>
      <c r="F260" s="10"/>
      <c r="G260" s="10"/>
    </row>
    <row r="261" spans="1:7" x14ac:dyDescent="0.25">
      <c r="A261" s="10" t="str">
        <f>IF(BASE!N56&lt;&gt;"",_xlfn.IFNA(VLOOKUP(BASE!N56,[1]control_de_carga!$A:$D,4,0),VLOOKUP(BASE!P56,[1]control_de_carga!$A:$D,4,0)),"")</f>
        <v/>
      </c>
      <c r="B261" s="10" t="str">
        <f>IF(BASE!N56&lt;&gt;"",_xlfn.IFNA(VLOOKUP(BASE!N56,[1]control_de_carga!$A:$B,1,0),VLOOKUP(BASE!P56,[1]control_de_carga!$A:$B,1,0)),"")</f>
        <v/>
      </c>
      <c r="C261" s="10" t="str">
        <f>IF(BASE!N56&lt;&gt;"",IF(BASE!$N$1="PEDIDO_EN_TRANSITO",IF(OR($A261="CONECEL",$A261="CONECEL_DOCUENTOS"),"ENTREGA EN TRANSITO",BASE!$N$1),BASE!$N$1),"")</f>
        <v/>
      </c>
      <c r="D261" s="27" t="str">
        <f>IF(BASE!N56&lt;&gt;"",BASE!$N$2,"")</f>
        <v/>
      </c>
      <c r="E261" s="10"/>
      <c r="F261" s="10"/>
      <c r="G261" s="10"/>
    </row>
    <row r="262" spans="1:7" x14ac:dyDescent="0.25">
      <c r="A262" s="10" t="str">
        <f>IF(BASE!N57&lt;&gt;"",_xlfn.IFNA(VLOOKUP(BASE!N57,[1]control_de_carga!$A:$D,4,0),VLOOKUP(BASE!P57,[1]control_de_carga!$A:$D,4,0)),"")</f>
        <v/>
      </c>
      <c r="B262" s="10" t="str">
        <f>IF(BASE!N57&lt;&gt;"",_xlfn.IFNA(VLOOKUP(BASE!N57,[1]control_de_carga!$A:$B,1,0),VLOOKUP(BASE!P57,[1]control_de_carga!$A:$B,1,0)),"")</f>
        <v/>
      </c>
      <c r="C262" s="10" t="str">
        <f>IF(BASE!N57&lt;&gt;"",IF(BASE!$N$1="PEDIDO_EN_TRANSITO",IF(OR($A262="CONECEL",$A262="CONECEL_DOCUENTOS"),"ENTREGA EN TRANSITO",BASE!$N$1),BASE!$N$1),"")</f>
        <v/>
      </c>
      <c r="D262" s="27" t="str">
        <f>IF(BASE!N57&lt;&gt;"",BASE!$N$2,"")</f>
        <v/>
      </c>
      <c r="E262" s="10"/>
      <c r="F262" s="10"/>
      <c r="G262" s="10"/>
    </row>
    <row r="263" spans="1:7" x14ac:dyDescent="0.25">
      <c r="A263" s="10" t="str">
        <f>IF(BASE!N58&lt;&gt;"",_xlfn.IFNA(VLOOKUP(BASE!N58,[1]control_de_carga!$A:$D,4,0),VLOOKUP(BASE!P58,[1]control_de_carga!$A:$D,4,0)),"")</f>
        <v/>
      </c>
      <c r="B263" s="10" t="str">
        <f>IF(BASE!N58&lt;&gt;"",_xlfn.IFNA(VLOOKUP(BASE!N58,[1]control_de_carga!$A:$B,1,0),VLOOKUP(BASE!P58,[1]control_de_carga!$A:$B,1,0)),"")</f>
        <v/>
      </c>
      <c r="C263" s="10" t="str">
        <f>IF(BASE!N58&lt;&gt;"",IF(BASE!$N$1="PEDIDO_EN_TRANSITO",IF(OR($A263="CONECEL",$A263="CONECEL_DOCUENTOS"),"ENTREGA EN TRANSITO",BASE!$N$1),BASE!$N$1),"")</f>
        <v/>
      </c>
      <c r="D263" s="27" t="str">
        <f>IF(BASE!N58&lt;&gt;"",BASE!$N$2,"")</f>
        <v/>
      </c>
      <c r="E263" s="10"/>
      <c r="F263" s="10"/>
      <c r="G263" s="10"/>
    </row>
    <row r="264" spans="1:7" x14ac:dyDescent="0.25">
      <c r="A264" s="10" t="str">
        <f>IF(BASE!N59&lt;&gt;"",_xlfn.IFNA(VLOOKUP(BASE!N59,[1]control_de_carga!$A:$D,4,0),VLOOKUP(BASE!P59,[1]control_de_carga!$A:$D,4,0)),"")</f>
        <v/>
      </c>
      <c r="B264" s="10" t="str">
        <f>IF(BASE!N59&lt;&gt;"",_xlfn.IFNA(VLOOKUP(BASE!N59,[1]control_de_carga!$A:$B,1,0),VLOOKUP(BASE!P59,[1]control_de_carga!$A:$B,1,0)),"")</f>
        <v/>
      </c>
      <c r="C264" s="10" t="str">
        <f>IF(BASE!N59&lt;&gt;"",IF(BASE!$N$1="PEDIDO_EN_TRANSITO",IF(OR($A264="CONECEL",$A264="CONECEL_DOCUENTOS"),"ENTREGA EN TRANSITO",BASE!$N$1),BASE!$N$1),"")</f>
        <v/>
      </c>
      <c r="D264" s="27" t="str">
        <f>IF(BASE!N59&lt;&gt;"",BASE!$N$2,"")</f>
        <v/>
      </c>
      <c r="E264" s="10"/>
      <c r="F264" s="10"/>
      <c r="G264" s="10"/>
    </row>
    <row r="265" spans="1:7" x14ac:dyDescent="0.25">
      <c r="A265" s="10" t="str">
        <f>IF(BASE!N60&lt;&gt;"",_xlfn.IFNA(VLOOKUP(BASE!N60,[1]control_de_carga!$A:$D,4,0),VLOOKUP(BASE!P60,[1]control_de_carga!$A:$D,4,0)),"")</f>
        <v/>
      </c>
      <c r="B265" s="10" t="str">
        <f>IF(BASE!N60&lt;&gt;"",_xlfn.IFNA(VLOOKUP(BASE!N60,[1]control_de_carga!$A:$B,1,0),VLOOKUP(BASE!P60,[1]control_de_carga!$A:$B,1,0)),"")</f>
        <v/>
      </c>
      <c r="C265" s="10" t="str">
        <f>IF(BASE!N60&lt;&gt;"",IF(BASE!$N$1="PEDIDO_EN_TRANSITO",IF(OR($A265="CONECEL",$A265="CONECEL_DOCUENTOS"),"ENTREGA EN TRANSITO",BASE!$N$1),BASE!$N$1),"")</f>
        <v/>
      </c>
      <c r="D265" s="27" t="str">
        <f>IF(BASE!N60&lt;&gt;"",BASE!$N$2,"")</f>
        <v/>
      </c>
      <c r="E265" s="10"/>
      <c r="F265" s="10"/>
      <c r="G265" s="10"/>
    </row>
    <row r="266" spans="1:7" x14ac:dyDescent="0.25">
      <c r="A266" s="10" t="str">
        <f>IF(BASE!N61&lt;&gt;"",_xlfn.IFNA(VLOOKUP(BASE!N61,[1]control_de_carga!$A:$D,4,0),VLOOKUP(BASE!P61,[1]control_de_carga!$A:$D,4,0)),"")</f>
        <v/>
      </c>
      <c r="B266" s="10" t="str">
        <f>IF(BASE!N61&lt;&gt;"",_xlfn.IFNA(VLOOKUP(BASE!N61,[1]control_de_carga!$A:$B,1,0),VLOOKUP(BASE!P61,[1]control_de_carga!$A:$B,1,0)),"")</f>
        <v/>
      </c>
      <c r="C266" s="10" t="str">
        <f>IF(BASE!N61&lt;&gt;"",IF(BASE!$N$1="PEDIDO_EN_TRANSITO",IF(OR($A266="CONECEL",$A266="CONECEL_DOCUENTOS"),"ENTREGA EN TRANSITO",BASE!$N$1),BASE!$N$1),"")</f>
        <v/>
      </c>
      <c r="D266" s="27" t="str">
        <f>IF(BASE!N61&lt;&gt;"",BASE!$N$2,"")</f>
        <v/>
      </c>
      <c r="E266" s="10"/>
      <c r="F266" s="10"/>
      <c r="G266" s="10"/>
    </row>
    <row r="267" spans="1:7" x14ac:dyDescent="0.25">
      <c r="A267" s="10" t="str">
        <f>IF(BASE!N62&lt;&gt;"",_xlfn.IFNA(VLOOKUP(BASE!N62,[1]control_de_carga!$A:$D,4,0),VLOOKUP(BASE!P62,[1]control_de_carga!$A:$D,4,0)),"")</f>
        <v/>
      </c>
      <c r="B267" s="10" t="str">
        <f>IF(BASE!N62&lt;&gt;"",_xlfn.IFNA(VLOOKUP(BASE!N62,[1]control_de_carga!$A:$B,1,0),VLOOKUP(BASE!P62,[1]control_de_carga!$A:$B,1,0)),"")</f>
        <v/>
      </c>
      <c r="C267" s="10" t="str">
        <f>IF(BASE!N62&lt;&gt;"",IF(BASE!$N$1="PEDIDO_EN_TRANSITO",IF(OR($A267="CONECEL",$A267="CONECEL_DOCUENTOS"),"ENTREGA EN TRANSITO",BASE!$N$1),BASE!$N$1),"")</f>
        <v/>
      </c>
      <c r="D267" s="27" t="str">
        <f>IF(BASE!N62&lt;&gt;"",BASE!$N$2,"")</f>
        <v/>
      </c>
      <c r="E267" s="10"/>
      <c r="F267" s="10"/>
      <c r="G267" s="10"/>
    </row>
    <row r="268" spans="1:7" x14ac:dyDescent="0.25">
      <c r="A268" s="10" t="str">
        <f>IF(BASE!N63&lt;&gt;"",_xlfn.IFNA(VLOOKUP(BASE!N63,[1]control_de_carga!$A:$D,4,0),VLOOKUP(BASE!P63,[1]control_de_carga!$A:$D,4,0)),"")</f>
        <v/>
      </c>
      <c r="B268" s="10" t="str">
        <f>IF(BASE!N63&lt;&gt;"",_xlfn.IFNA(VLOOKUP(BASE!N63,[1]control_de_carga!$A:$B,1,0),VLOOKUP(BASE!P63,[1]control_de_carga!$A:$B,1,0)),"")</f>
        <v/>
      </c>
      <c r="C268" s="10" t="str">
        <f>IF(BASE!N63&lt;&gt;"",IF(BASE!$N$1="PEDIDO_EN_TRANSITO",IF(OR($A268="CONECEL",$A268="CONECEL_DOCUENTOS"),"ENTREGA EN TRANSITO",BASE!$N$1),BASE!$N$1),"")</f>
        <v/>
      </c>
      <c r="D268" s="27" t="str">
        <f>IF(BASE!N63&lt;&gt;"",BASE!$N$2,"")</f>
        <v/>
      </c>
      <c r="E268" s="10"/>
      <c r="F268" s="10"/>
      <c r="G268" s="10"/>
    </row>
    <row r="269" spans="1:7" x14ac:dyDescent="0.25">
      <c r="A269" s="10" t="str">
        <f>IF(BASE!N64&lt;&gt;"",_xlfn.IFNA(VLOOKUP(BASE!N64,[1]control_de_carga!$A:$D,4,0),VLOOKUP(BASE!P64,[1]control_de_carga!$A:$D,4,0)),"")</f>
        <v/>
      </c>
      <c r="B269" s="10" t="str">
        <f>IF(BASE!N64&lt;&gt;"",_xlfn.IFNA(VLOOKUP(BASE!N64,[1]control_de_carga!$A:$B,1,0),VLOOKUP(BASE!P64,[1]control_de_carga!$A:$B,1,0)),"")</f>
        <v/>
      </c>
      <c r="C269" s="10" t="str">
        <f>IF(BASE!N64&lt;&gt;"",IF(BASE!$N$1="PEDIDO_EN_TRANSITO",IF(OR($A269="CONECEL",$A269="CONECEL_DOCUENTOS"),"ENTREGA EN TRANSITO",BASE!$N$1),BASE!$N$1),"")</f>
        <v/>
      </c>
      <c r="D269" s="27" t="str">
        <f>IF(BASE!N64&lt;&gt;"",BASE!$N$2,"")</f>
        <v/>
      </c>
      <c r="E269" s="10"/>
      <c r="F269" s="10"/>
      <c r="G269" s="10"/>
    </row>
    <row r="270" spans="1:7" x14ac:dyDescent="0.25">
      <c r="A270" s="10" t="str">
        <f>IF(BASE!N65&lt;&gt;"",_xlfn.IFNA(VLOOKUP(BASE!N65,[1]control_de_carga!$A:$D,4,0),VLOOKUP(BASE!P65,[1]control_de_carga!$A:$D,4,0)),"")</f>
        <v/>
      </c>
      <c r="B270" s="10" t="str">
        <f>IF(BASE!N65&lt;&gt;"",_xlfn.IFNA(VLOOKUP(BASE!N65,[1]control_de_carga!$A:$B,1,0),VLOOKUP(BASE!P65,[1]control_de_carga!$A:$B,1,0)),"")</f>
        <v/>
      </c>
      <c r="C270" s="10" t="str">
        <f>IF(BASE!N65&lt;&gt;"",IF(BASE!$N$1="PEDIDO_EN_TRANSITO",IF(OR($A270="CONECEL",$A270="CONECEL_DOCUENTOS"),"ENTREGA EN TRANSITO",BASE!$N$1),BASE!$N$1),"")</f>
        <v/>
      </c>
      <c r="D270" s="27" t="str">
        <f>IF(BASE!N65&lt;&gt;"",BASE!$N$2,"")</f>
        <v/>
      </c>
      <c r="E270" s="10"/>
      <c r="F270" s="10"/>
      <c r="G270" s="10"/>
    </row>
    <row r="271" spans="1:7" x14ac:dyDescent="0.25">
      <c r="A271" s="10" t="str">
        <f>IF(BASE!N66&lt;&gt;"",_xlfn.IFNA(VLOOKUP(BASE!N66,[1]control_de_carga!$A:$D,4,0),VLOOKUP(BASE!P66,[1]control_de_carga!$A:$D,4,0)),"")</f>
        <v/>
      </c>
      <c r="B271" s="10" t="str">
        <f>IF(BASE!N66&lt;&gt;"",_xlfn.IFNA(VLOOKUP(BASE!N66,[1]control_de_carga!$A:$B,1,0),VLOOKUP(BASE!P66,[1]control_de_carga!$A:$B,1,0)),"")</f>
        <v/>
      </c>
      <c r="C271" s="10" t="str">
        <f>IF(BASE!N66&lt;&gt;"",IF(BASE!$N$1="PEDIDO_EN_TRANSITO",IF(OR($A271="CONECEL",$A271="CONECEL_DOCUENTOS"),"ENTREGA EN TRANSITO",BASE!$N$1),BASE!$N$1),"")</f>
        <v/>
      </c>
      <c r="D271" s="27" t="str">
        <f>IF(BASE!N66&lt;&gt;"",BASE!$N$2,"")</f>
        <v/>
      </c>
      <c r="E271" s="10"/>
      <c r="F271" s="10"/>
      <c r="G271" s="10"/>
    </row>
    <row r="272" spans="1:7" x14ac:dyDescent="0.25">
      <c r="A272" s="10" t="str">
        <f>IF(BASE!N67&lt;&gt;"",_xlfn.IFNA(VLOOKUP(BASE!N67,[1]control_de_carga!$A:$D,4,0),VLOOKUP(BASE!P67,[1]control_de_carga!$A:$D,4,0)),"")</f>
        <v/>
      </c>
      <c r="B272" s="10" t="str">
        <f>IF(BASE!N67&lt;&gt;"",_xlfn.IFNA(VLOOKUP(BASE!N67,[1]control_de_carga!$A:$B,1,0),VLOOKUP(BASE!P67,[1]control_de_carga!$A:$B,1,0)),"")</f>
        <v/>
      </c>
      <c r="C272" s="10" t="str">
        <f>IF(BASE!N67&lt;&gt;"",IF(BASE!$N$1="PEDIDO_EN_TRANSITO",IF(OR($A272="CONECEL",$A272="CONECEL_DOCUENTOS"),"ENTREGA EN TRANSITO",BASE!$N$1),BASE!$N$1),"")</f>
        <v/>
      </c>
      <c r="D272" s="27" t="str">
        <f>IF(BASE!N67&lt;&gt;"",BASE!$N$2,"")</f>
        <v/>
      </c>
      <c r="E272" s="10"/>
      <c r="F272" s="10"/>
      <c r="G272" s="10"/>
    </row>
    <row r="273" spans="1:7" x14ac:dyDescent="0.25">
      <c r="A273" s="10" t="str">
        <f>IF(BASE!N68&lt;&gt;"",_xlfn.IFNA(VLOOKUP(BASE!N68,[1]control_de_carga!$A:$D,4,0),VLOOKUP(BASE!P68,[1]control_de_carga!$A:$D,4,0)),"")</f>
        <v/>
      </c>
      <c r="B273" s="10" t="str">
        <f>IF(BASE!N68&lt;&gt;"",_xlfn.IFNA(VLOOKUP(BASE!N68,[1]control_de_carga!$A:$B,1,0),VLOOKUP(BASE!P68,[1]control_de_carga!$A:$B,1,0)),"")</f>
        <v/>
      </c>
      <c r="C273" s="10" t="str">
        <f>IF(BASE!N68&lt;&gt;"",IF(BASE!$N$1="PEDIDO_EN_TRANSITO",IF(OR($A273="CONECEL",$A273="CONECEL_DOCUENTOS"),"ENTREGA EN TRANSITO",BASE!$N$1),BASE!$N$1),"")</f>
        <v/>
      </c>
      <c r="D273" s="27" t="str">
        <f>IF(BASE!N68&lt;&gt;"",BASE!$N$2,"")</f>
        <v/>
      </c>
      <c r="E273" s="10"/>
      <c r="F273" s="10"/>
      <c r="G273" s="10"/>
    </row>
    <row r="274" spans="1:7" x14ac:dyDescent="0.25">
      <c r="A274" s="10" t="str">
        <f>IF(BASE!N69&lt;&gt;"",_xlfn.IFNA(VLOOKUP(BASE!N69,[1]control_de_carga!$A:$D,4,0),VLOOKUP(BASE!P69,[1]control_de_carga!$A:$D,4,0)),"")</f>
        <v/>
      </c>
      <c r="B274" s="10" t="str">
        <f>IF(BASE!N69&lt;&gt;"",_xlfn.IFNA(VLOOKUP(BASE!N69,[1]control_de_carga!$A:$B,1,0),VLOOKUP(BASE!P69,[1]control_de_carga!$A:$B,1,0)),"")</f>
        <v/>
      </c>
      <c r="C274" s="10" t="str">
        <f>IF(BASE!N69&lt;&gt;"",IF(BASE!$N$1="PEDIDO_EN_TRANSITO",IF(OR($A274="CONECEL",$A274="CONECEL_DOCUENTOS"),"ENTREGA EN TRANSITO",BASE!$N$1),BASE!$N$1),"")</f>
        <v/>
      </c>
      <c r="D274" s="27" t="str">
        <f>IF(BASE!N69&lt;&gt;"",BASE!$N$2,"")</f>
        <v/>
      </c>
      <c r="E274" s="10"/>
      <c r="F274" s="10"/>
      <c r="G274" s="10"/>
    </row>
    <row r="275" spans="1:7" x14ac:dyDescent="0.25">
      <c r="A275" s="10" t="str">
        <f>IF(BASE!N70&lt;&gt;"",_xlfn.IFNA(VLOOKUP(BASE!N70,[1]control_de_carga!$A:$D,4,0),VLOOKUP(BASE!P70,[1]control_de_carga!$A:$D,4,0)),"")</f>
        <v/>
      </c>
      <c r="B275" s="10" t="str">
        <f>IF(BASE!N70&lt;&gt;"",_xlfn.IFNA(VLOOKUP(BASE!N70,[1]control_de_carga!$A:$B,1,0),VLOOKUP(BASE!P70,[1]control_de_carga!$A:$B,1,0)),"")</f>
        <v/>
      </c>
      <c r="C275" s="10" t="str">
        <f>IF(BASE!N70&lt;&gt;"",IF(BASE!$N$1="PEDIDO_EN_TRANSITO",IF(OR($A275="CONECEL",$A275="CONECEL_DOCUENTOS"),"ENTREGA EN TRANSITO",BASE!$N$1),BASE!$N$1),"")</f>
        <v/>
      </c>
      <c r="D275" s="27" t="str">
        <f>IF(BASE!N70&lt;&gt;"",BASE!$N$2,"")</f>
        <v/>
      </c>
      <c r="E275" s="10"/>
      <c r="F275" s="10"/>
      <c r="G275" s="10"/>
    </row>
    <row r="276" spans="1:7" x14ac:dyDescent="0.25">
      <c r="A276" s="10" t="str">
        <f>IF(BASE!N71&lt;&gt;"",_xlfn.IFNA(VLOOKUP(BASE!N71,[1]control_de_carga!$A:$D,4,0),VLOOKUP(BASE!P71,[1]control_de_carga!$A:$D,4,0)),"")</f>
        <v/>
      </c>
      <c r="B276" s="10" t="str">
        <f>IF(BASE!N71&lt;&gt;"",_xlfn.IFNA(VLOOKUP(BASE!N71,[1]control_de_carga!$A:$B,1,0),VLOOKUP(BASE!P71,[1]control_de_carga!$A:$B,1,0)),"")</f>
        <v/>
      </c>
      <c r="C276" s="10" t="str">
        <f>IF(BASE!N71&lt;&gt;"",IF(BASE!$N$1="PEDIDO_EN_TRANSITO",IF(OR($A276="CONECEL",$A276="CONECEL_DOCUENTOS"),"ENTREGA EN TRANSITO",BASE!$N$1),BASE!$N$1),"")</f>
        <v/>
      </c>
      <c r="D276" s="27" t="str">
        <f>IF(BASE!N71&lt;&gt;"",BASE!$N$2,"")</f>
        <v/>
      </c>
      <c r="E276" s="10"/>
      <c r="F276" s="10"/>
      <c r="G276" s="10"/>
    </row>
    <row r="277" spans="1:7" x14ac:dyDescent="0.25">
      <c r="A277" s="10" t="str">
        <f>IF(BASE!N72&lt;&gt;"",_xlfn.IFNA(VLOOKUP(BASE!N72,[1]control_de_carga!$A:$D,4,0),VLOOKUP(BASE!P72,[1]control_de_carga!$A:$D,4,0)),"")</f>
        <v/>
      </c>
      <c r="B277" s="10" t="str">
        <f>IF(BASE!N72&lt;&gt;"",_xlfn.IFNA(VLOOKUP(BASE!N72,[1]control_de_carga!$A:$B,1,0),VLOOKUP(BASE!P72,[1]control_de_carga!$A:$B,1,0)),"")</f>
        <v/>
      </c>
      <c r="C277" s="10" t="str">
        <f>IF(BASE!N72&lt;&gt;"",IF(BASE!$N$1="PEDIDO_EN_TRANSITO",IF(OR($A277="CONECEL",$A277="CONECEL_DOCUENTOS"),"ENTREGA EN TRANSITO",BASE!$N$1),BASE!$N$1),"")</f>
        <v/>
      </c>
      <c r="D277" s="27" t="str">
        <f>IF(BASE!N72&lt;&gt;"",BASE!$N$2,"")</f>
        <v/>
      </c>
      <c r="E277" s="10"/>
      <c r="F277" s="10"/>
      <c r="G277" s="10"/>
    </row>
    <row r="278" spans="1:7" x14ac:dyDescent="0.25">
      <c r="A278" s="10" t="str">
        <f>IF(BASE!N73&lt;&gt;"",_xlfn.IFNA(VLOOKUP(BASE!N73,[1]control_de_carga!$A:$D,4,0),VLOOKUP(BASE!P73,[1]control_de_carga!$A:$D,4,0)),"")</f>
        <v/>
      </c>
      <c r="B278" s="10" t="str">
        <f>IF(BASE!N73&lt;&gt;"",_xlfn.IFNA(VLOOKUP(BASE!N73,[1]control_de_carga!$A:$B,1,0),VLOOKUP(BASE!P73,[1]control_de_carga!$A:$B,1,0)),"")</f>
        <v/>
      </c>
      <c r="C278" s="10" t="str">
        <f>IF(BASE!N73&lt;&gt;"",IF(BASE!$N$1="PEDIDO_EN_TRANSITO",IF(OR($A278="CONECEL",$A278="CONECEL_DOCUENTOS"),"ENTREGA EN TRANSITO",BASE!$N$1),BASE!$N$1),"")</f>
        <v/>
      </c>
      <c r="D278" s="27" t="str">
        <f>IF(BASE!N73&lt;&gt;"",BASE!$N$2,"")</f>
        <v/>
      </c>
      <c r="E278" s="10"/>
      <c r="F278" s="10"/>
      <c r="G278" s="10"/>
    </row>
    <row r="279" spans="1:7" x14ac:dyDescent="0.25">
      <c r="A279" s="10" t="str">
        <f>IF(BASE!N74&lt;&gt;"",_xlfn.IFNA(VLOOKUP(BASE!N74,[1]control_de_carga!$A:$D,4,0),VLOOKUP(BASE!P74,[1]control_de_carga!$A:$D,4,0)),"")</f>
        <v/>
      </c>
      <c r="B279" s="10" t="str">
        <f>IF(BASE!N74&lt;&gt;"",_xlfn.IFNA(VLOOKUP(BASE!N74,[1]control_de_carga!$A:$B,1,0),VLOOKUP(BASE!P74,[1]control_de_carga!$A:$B,1,0)),"")</f>
        <v/>
      </c>
      <c r="C279" s="10" t="str">
        <f>IF(BASE!N74&lt;&gt;"",IF(BASE!$N$1="PEDIDO_EN_TRANSITO",IF(OR($A279="CONECEL",$A279="CONECEL_DOCUENTOS"),"ENTREGA EN TRANSITO",BASE!$N$1),BASE!$N$1),"")</f>
        <v/>
      </c>
      <c r="D279" s="27" t="str">
        <f>IF(BASE!N74&lt;&gt;"",BASE!$N$2,"")</f>
        <v/>
      </c>
      <c r="E279" s="10"/>
      <c r="F279" s="10"/>
      <c r="G279" s="10"/>
    </row>
    <row r="280" spans="1:7" x14ac:dyDescent="0.25">
      <c r="A280" s="10" t="str">
        <f>IF(BASE!N75&lt;&gt;"",_xlfn.IFNA(VLOOKUP(BASE!N75,[1]control_de_carga!$A:$D,4,0),VLOOKUP(BASE!P75,[1]control_de_carga!$A:$D,4,0)),"")</f>
        <v/>
      </c>
      <c r="B280" s="10" t="str">
        <f>IF(BASE!N75&lt;&gt;"",_xlfn.IFNA(VLOOKUP(BASE!N75,[1]control_de_carga!$A:$B,1,0),VLOOKUP(BASE!P75,[1]control_de_carga!$A:$B,1,0)),"")</f>
        <v/>
      </c>
      <c r="C280" s="10" t="str">
        <f>IF(BASE!N75&lt;&gt;"",IF(BASE!$N$1="PEDIDO_EN_TRANSITO",IF(OR($A280="CONECEL",$A280="CONECEL_DOCUENTOS"),"ENTREGA EN TRANSITO",BASE!$N$1),BASE!$N$1),"")</f>
        <v/>
      </c>
      <c r="D280" s="27" t="str">
        <f>IF(BASE!N75&lt;&gt;"",BASE!$N$2,"")</f>
        <v/>
      </c>
      <c r="E280" s="10"/>
      <c r="F280" s="10"/>
      <c r="G280" s="10"/>
    </row>
    <row r="281" spans="1:7" x14ac:dyDescent="0.25">
      <c r="A281" s="10" t="str">
        <f>IF(BASE!N76&lt;&gt;"",_xlfn.IFNA(VLOOKUP(BASE!N76,[1]control_de_carga!$A:$D,4,0),VLOOKUP(BASE!P76,[1]control_de_carga!$A:$D,4,0)),"")</f>
        <v/>
      </c>
      <c r="B281" s="10" t="str">
        <f>IF(BASE!N76&lt;&gt;"",_xlfn.IFNA(VLOOKUP(BASE!N76,[1]control_de_carga!$A:$B,1,0),VLOOKUP(BASE!P76,[1]control_de_carga!$A:$B,1,0)),"")</f>
        <v/>
      </c>
      <c r="C281" s="10" t="str">
        <f>IF(BASE!N76&lt;&gt;"",IF(BASE!$N$1="PEDIDO_EN_TRANSITO",IF(OR($A281="CONECEL",$A281="CONECEL_DOCUENTOS"),"ENTREGA EN TRANSITO",BASE!$N$1),BASE!$N$1),"")</f>
        <v/>
      </c>
      <c r="D281" s="27" t="str">
        <f>IF(BASE!N76&lt;&gt;"",BASE!$N$2,"")</f>
        <v/>
      </c>
      <c r="E281" s="10"/>
      <c r="F281" s="10"/>
      <c r="G281" s="10"/>
    </row>
    <row r="282" spans="1:7" x14ac:dyDescent="0.25">
      <c r="A282" s="11" t="str">
        <f>IF(BASE!R7&lt;&gt;"",_xlfn.IFNA(VLOOKUP(BASE!R7,[1]control_de_carga!$A:$D,4,0),VLOOKUP(BASE!T7,[1]control_de_carga!$A:$D,4,0)),"")</f>
        <v/>
      </c>
      <c r="B282" s="11" t="str">
        <f>IF(BASE!R7&lt;&gt;"",_xlfn.IFNA(VLOOKUP(BASE!R7,[1]control_de_carga!$A:$B,1,0),VLOOKUP(BASE!T7,[1]control_de_carga!$A:$B,1,0)),"")</f>
        <v/>
      </c>
      <c r="C282" s="11" t="str">
        <f>IF(BASE!R7&lt;&gt;"",IF(BASE!$N$1="PEDIDO_EN_TRANSITO",IF(OR($A282="CONECEL",$A282="CONECEL_DOCUENTOS"),"ENTREGA EN TRANSITO",BASE!$N$1),BASE!$N$1),"")</f>
        <v/>
      </c>
      <c r="D282" s="28" t="str">
        <f>IF(BASE!R7&lt;&gt;"",BASE!$N$2,"")</f>
        <v/>
      </c>
      <c r="E282" s="11"/>
      <c r="F282" s="11"/>
      <c r="G282" s="11"/>
    </row>
    <row r="283" spans="1:7" x14ac:dyDescent="0.25">
      <c r="A283" s="11" t="str">
        <f>IF(BASE!R8&lt;&gt;"",_xlfn.IFNA(VLOOKUP(BASE!R8,[1]control_de_carga!$A:$D,4,0),VLOOKUP(BASE!T8,[1]control_de_carga!$A:$D,4,0)),"")</f>
        <v/>
      </c>
      <c r="B283" s="11" t="str">
        <f>IF(BASE!R8&lt;&gt;"",_xlfn.IFNA(VLOOKUP(BASE!R8,[1]control_de_carga!$A:$B,1,0),VLOOKUP(BASE!T8,[1]control_de_carga!$A:$B,1,0)),"")</f>
        <v/>
      </c>
      <c r="C283" s="11" t="str">
        <f>IF(BASE!R8&lt;&gt;"",IF(BASE!$N$1="PEDIDO_EN_TRANSITO",IF(OR($A283="CONECEL",$A283="CONECEL_DOCUENTOS"),"ENTREGA EN TRANSITO",BASE!$N$1),BASE!$N$1),"")</f>
        <v/>
      </c>
      <c r="D283" s="28" t="str">
        <f>IF(BASE!R8&lt;&gt;"",BASE!$N$2,"")</f>
        <v/>
      </c>
      <c r="E283" s="11"/>
      <c r="F283" s="11"/>
      <c r="G283" s="11"/>
    </row>
    <row r="284" spans="1:7" x14ac:dyDescent="0.25">
      <c r="A284" s="11" t="str">
        <f>IF(BASE!R9&lt;&gt;"",_xlfn.IFNA(VLOOKUP(BASE!R9,[1]control_de_carga!$A:$D,4,0),VLOOKUP(BASE!T9,[1]control_de_carga!$A:$D,4,0)),"")</f>
        <v/>
      </c>
      <c r="B284" s="11" t="str">
        <f>IF(BASE!R9&lt;&gt;"",_xlfn.IFNA(VLOOKUP(BASE!R9,[1]control_de_carga!$A:$B,1,0),VLOOKUP(BASE!T9,[1]control_de_carga!$A:$B,1,0)),"")</f>
        <v/>
      </c>
      <c r="C284" s="11" t="str">
        <f>IF(BASE!R9&lt;&gt;"",IF(BASE!$N$1="PEDIDO_EN_TRANSITO",IF(OR($A284="CONECEL",$A284="CONECEL_DOCUENTOS"),"ENTREGA EN TRANSITO",BASE!$N$1),BASE!$N$1),"")</f>
        <v/>
      </c>
      <c r="D284" s="28" t="str">
        <f>IF(BASE!R9&lt;&gt;"",BASE!$N$2,"")</f>
        <v/>
      </c>
      <c r="E284" s="11"/>
      <c r="F284" s="11"/>
      <c r="G284" s="11"/>
    </row>
    <row r="285" spans="1:7" x14ac:dyDescent="0.25">
      <c r="A285" s="11" t="str">
        <f>IF(BASE!R10&lt;&gt;"",_xlfn.IFNA(VLOOKUP(BASE!R10,[1]control_de_carga!$A:$D,4,0),VLOOKUP(BASE!T10,[1]control_de_carga!$A:$D,4,0)),"")</f>
        <v/>
      </c>
      <c r="B285" s="11" t="str">
        <f>IF(BASE!R10&lt;&gt;"",_xlfn.IFNA(VLOOKUP(BASE!R10,[1]control_de_carga!$A:$B,1,0),VLOOKUP(BASE!T10,[1]control_de_carga!$A:$B,1,0)),"")</f>
        <v/>
      </c>
      <c r="C285" s="11" t="str">
        <f>IF(BASE!R10&lt;&gt;"",IF(BASE!$N$1="PEDIDO_EN_TRANSITO",IF(OR($A285="CONECEL",$A285="CONECEL_DOCUENTOS"),"ENTREGA EN TRANSITO",BASE!$N$1),BASE!$N$1),"")</f>
        <v/>
      </c>
      <c r="D285" s="28" t="str">
        <f>IF(BASE!R10&lt;&gt;"",BASE!$N$2,"")</f>
        <v/>
      </c>
      <c r="E285" s="11"/>
      <c r="F285" s="11"/>
      <c r="G285" s="11"/>
    </row>
    <row r="286" spans="1:7" x14ac:dyDescent="0.25">
      <c r="A286" s="11" t="str">
        <f>IF(BASE!R11&lt;&gt;"",_xlfn.IFNA(VLOOKUP(BASE!R11,[1]control_de_carga!$A:$D,4,0),VLOOKUP(BASE!T11,[1]control_de_carga!$A:$D,4,0)),"")</f>
        <v/>
      </c>
      <c r="B286" s="11" t="str">
        <f>IF(BASE!R11&lt;&gt;"",_xlfn.IFNA(VLOOKUP(BASE!R11,[1]control_de_carga!$A:$B,1,0),VLOOKUP(BASE!T11,[1]control_de_carga!$A:$B,1,0)),"")</f>
        <v/>
      </c>
      <c r="C286" s="11" t="str">
        <f>IF(BASE!R11&lt;&gt;"",IF(BASE!$N$1="PEDIDO_EN_TRANSITO",IF(OR($A286="CONECEL",$A286="CONECEL_DOCUENTOS"),"ENTREGA EN TRANSITO",BASE!$N$1),BASE!$N$1),"")</f>
        <v/>
      </c>
      <c r="D286" s="28" t="str">
        <f>IF(BASE!R11&lt;&gt;"",BASE!$N$2,"")</f>
        <v/>
      </c>
      <c r="E286" s="11"/>
      <c r="F286" s="11"/>
      <c r="G286" s="11"/>
    </row>
    <row r="287" spans="1:7" x14ac:dyDescent="0.25">
      <c r="A287" s="11" t="str">
        <f>IF(BASE!R12&lt;&gt;"",_xlfn.IFNA(VLOOKUP(BASE!R12,[1]control_de_carga!$A:$D,4,0),VLOOKUP(BASE!T12,[1]control_de_carga!$A:$D,4,0)),"")</f>
        <v/>
      </c>
      <c r="B287" s="11" t="str">
        <f>IF(BASE!R12&lt;&gt;"",_xlfn.IFNA(VLOOKUP(BASE!R12,[1]control_de_carga!$A:$B,1,0),VLOOKUP(BASE!T12,[1]control_de_carga!$A:$B,1,0)),"")</f>
        <v/>
      </c>
      <c r="C287" s="11" t="str">
        <f>IF(BASE!R12&lt;&gt;"",IF(BASE!$N$1="PEDIDO_EN_TRANSITO",IF(OR($A287="CONECEL",$A287="CONECEL_DOCUENTOS"),"ENTREGA EN TRANSITO",BASE!$N$1),BASE!$N$1),"")</f>
        <v/>
      </c>
      <c r="D287" s="28" t="str">
        <f>IF(BASE!R12&lt;&gt;"",BASE!$N$2,"")</f>
        <v/>
      </c>
      <c r="E287" s="11"/>
      <c r="F287" s="11"/>
      <c r="G287" s="11"/>
    </row>
    <row r="288" spans="1:7" x14ac:dyDescent="0.25">
      <c r="A288" s="11" t="str">
        <f>IF(BASE!R13&lt;&gt;"",_xlfn.IFNA(VLOOKUP(BASE!R13,[1]control_de_carga!$A:$D,4,0),VLOOKUP(BASE!T13,[1]control_de_carga!$A:$D,4,0)),"")</f>
        <v/>
      </c>
      <c r="B288" s="11" t="str">
        <f>IF(BASE!R13&lt;&gt;"",_xlfn.IFNA(VLOOKUP(BASE!R13,[1]control_de_carga!$A:$B,1,0),VLOOKUP(BASE!T13,[1]control_de_carga!$A:$B,1,0)),"")</f>
        <v/>
      </c>
      <c r="C288" s="11" t="str">
        <f>IF(BASE!R13&lt;&gt;"",IF(BASE!$N$1="PEDIDO_EN_TRANSITO",IF(OR($A288="CONECEL",$A288="CONECEL_DOCUENTOS"),"ENTREGA EN TRANSITO",BASE!$N$1),BASE!$N$1),"")</f>
        <v/>
      </c>
      <c r="D288" s="28" t="str">
        <f>IF(BASE!R13&lt;&gt;"",BASE!$N$2,"")</f>
        <v/>
      </c>
      <c r="E288" s="11"/>
      <c r="F288" s="11"/>
      <c r="G288" s="11"/>
    </row>
    <row r="289" spans="1:7" x14ac:dyDescent="0.25">
      <c r="A289" s="11" t="str">
        <f>IF(BASE!R14&lt;&gt;"",_xlfn.IFNA(VLOOKUP(BASE!R14,[1]control_de_carga!$A:$D,4,0),VLOOKUP(BASE!T14,[1]control_de_carga!$A:$D,4,0)),"")</f>
        <v/>
      </c>
      <c r="B289" s="11" t="str">
        <f>IF(BASE!R14&lt;&gt;"",_xlfn.IFNA(VLOOKUP(BASE!R14,[1]control_de_carga!$A:$B,1,0),VLOOKUP(BASE!T14,[1]control_de_carga!$A:$B,1,0)),"")</f>
        <v/>
      </c>
      <c r="C289" s="11" t="str">
        <f>IF(BASE!R14&lt;&gt;"",IF(BASE!$N$1="PEDIDO_EN_TRANSITO",IF(OR($A289="CONECEL",$A289="CONECEL_DOCUENTOS"),"ENTREGA EN TRANSITO",BASE!$N$1),BASE!$N$1),"")</f>
        <v/>
      </c>
      <c r="D289" s="28" t="str">
        <f>IF(BASE!R14&lt;&gt;"",BASE!$N$2,"")</f>
        <v/>
      </c>
      <c r="E289" s="11"/>
      <c r="F289" s="11"/>
      <c r="G289" s="11"/>
    </row>
    <row r="290" spans="1:7" x14ac:dyDescent="0.25">
      <c r="A290" s="11" t="str">
        <f>IF(BASE!R15&lt;&gt;"",_xlfn.IFNA(VLOOKUP(BASE!R15,[1]control_de_carga!$A:$D,4,0),VLOOKUP(BASE!T15,[1]control_de_carga!$A:$D,4,0)),"")</f>
        <v/>
      </c>
      <c r="B290" s="11" t="str">
        <f>IF(BASE!R15&lt;&gt;"",_xlfn.IFNA(VLOOKUP(BASE!R15,[1]control_de_carga!$A:$B,1,0),VLOOKUP(BASE!T15,[1]control_de_carga!$A:$B,1,0)),"")</f>
        <v/>
      </c>
      <c r="C290" s="11" t="str">
        <f>IF(BASE!R15&lt;&gt;"",IF(BASE!$N$1="PEDIDO_EN_TRANSITO",IF(OR($A290="CONECEL",$A290="CONECEL_DOCUENTOS"),"ENTREGA EN TRANSITO",BASE!$N$1),BASE!$N$1),"")</f>
        <v/>
      </c>
      <c r="D290" s="28" t="str">
        <f>IF(BASE!R15&lt;&gt;"",BASE!$N$2,"")</f>
        <v/>
      </c>
      <c r="E290" s="11"/>
      <c r="F290" s="11"/>
      <c r="G290" s="11"/>
    </row>
    <row r="291" spans="1:7" x14ac:dyDescent="0.25">
      <c r="A291" s="11" t="str">
        <f>IF(BASE!R16&lt;&gt;"",_xlfn.IFNA(VLOOKUP(BASE!R16,[1]control_de_carga!$A:$D,4,0),VLOOKUP(BASE!T16,[1]control_de_carga!$A:$D,4,0)),"")</f>
        <v/>
      </c>
      <c r="B291" s="11" t="str">
        <f>IF(BASE!R16&lt;&gt;"",_xlfn.IFNA(VLOOKUP(BASE!R16,[1]control_de_carga!$A:$B,1,0),VLOOKUP(BASE!T16,[1]control_de_carga!$A:$B,1,0)),"")</f>
        <v/>
      </c>
      <c r="C291" s="11" t="str">
        <f>IF(BASE!R16&lt;&gt;"",IF(BASE!$N$1="PEDIDO_EN_TRANSITO",IF(OR($A291="CONECEL",$A291="CONECEL_DOCUENTOS"),"ENTREGA EN TRANSITO",BASE!$N$1),BASE!$N$1),"")</f>
        <v/>
      </c>
      <c r="D291" s="28" t="str">
        <f>IF(BASE!R16&lt;&gt;"",BASE!$N$2,"")</f>
        <v/>
      </c>
      <c r="E291" s="11"/>
      <c r="F291" s="11"/>
      <c r="G291" s="11"/>
    </row>
    <row r="292" spans="1:7" x14ac:dyDescent="0.25">
      <c r="A292" s="11" t="str">
        <f>IF(BASE!R17&lt;&gt;"",_xlfn.IFNA(VLOOKUP(BASE!R17,[1]control_de_carga!$A:$D,4,0),VLOOKUP(BASE!T17,[1]control_de_carga!$A:$D,4,0)),"")</f>
        <v/>
      </c>
      <c r="B292" s="11" t="str">
        <f>IF(BASE!R17&lt;&gt;"",_xlfn.IFNA(VLOOKUP(BASE!R17,[1]control_de_carga!$A:$B,1,0),VLOOKUP(BASE!T17,[1]control_de_carga!$A:$B,1,0)),"")</f>
        <v/>
      </c>
      <c r="C292" s="11" t="str">
        <f>IF(BASE!R17&lt;&gt;"",IF(BASE!$N$1="PEDIDO_EN_TRANSITO",IF(OR($A292="CONECEL",$A292="CONECEL_DOCUENTOS"),"ENTREGA EN TRANSITO",BASE!$N$1),BASE!$N$1),"")</f>
        <v/>
      </c>
      <c r="D292" s="28" t="str">
        <f>IF(BASE!R17&lt;&gt;"",BASE!$N$2,"")</f>
        <v/>
      </c>
      <c r="E292" s="11"/>
      <c r="F292" s="11"/>
      <c r="G292" s="11"/>
    </row>
    <row r="293" spans="1:7" x14ac:dyDescent="0.25">
      <c r="A293" s="11" t="str">
        <f>IF(BASE!R18&lt;&gt;"",_xlfn.IFNA(VLOOKUP(BASE!R18,[1]control_de_carga!$A:$D,4,0),VLOOKUP(BASE!T18,[1]control_de_carga!$A:$D,4,0)),"")</f>
        <v/>
      </c>
      <c r="B293" s="11" t="str">
        <f>IF(BASE!R18&lt;&gt;"",_xlfn.IFNA(VLOOKUP(BASE!R18,[1]control_de_carga!$A:$B,1,0),VLOOKUP(BASE!T18,[1]control_de_carga!$A:$B,1,0)),"")</f>
        <v/>
      </c>
      <c r="C293" s="11" t="str">
        <f>IF(BASE!R18&lt;&gt;"",IF(BASE!$N$1="PEDIDO_EN_TRANSITO",IF(OR($A293="CONECEL",$A293="CONECEL_DOCUENTOS"),"ENTREGA EN TRANSITO",BASE!$N$1),BASE!$N$1),"")</f>
        <v/>
      </c>
      <c r="D293" s="28" t="str">
        <f>IF(BASE!R18&lt;&gt;"",BASE!$N$2,"")</f>
        <v/>
      </c>
      <c r="E293" s="11"/>
      <c r="F293" s="11"/>
      <c r="G293" s="11"/>
    </row>
    <row r="294" spans="1:7" x14ac:dyDescent="0.25">
      <c r="A294" s="11" t="str">
        <f>IF(BASE!R19&lt;&gt;"",_xlfn.IFNA(VLOOKUP(BASE!R19,[1]control_de_carga!$A:$D,4,0),VLOOKUP(BASE!T19,[1]control_de_carga!$A:$D,4,0)),"")</f>
        <v/>
      </c>
      <c r="B294" s="11" t="str">
        <f>IF(BASE!R19&lt;&gt;"",_xlfn.IFNA(VLOOKUP(BASE!R19,[1]control_de_carga!$A:$B,1,0),VLOOKUP(BASE!T19,[1]control_de_carga!$A:$B,1,0)),"")</f>
        <v/>
      </c>
      <c r="C294" s="11" t="str">
        <f>IF(BASE!R19&lt;&gt;"",IF(BASE!$N$1="PEDIDO_EN_TRANSITO",IF(OR($A294="CONECEL",$A294="CONECEL_DOCUENTOS"),"ENTREGA EN TRANSITO",BASE!$N$1),BASE!$N$1),"")</f>
        <v/>
      </c>
      <c r="D294" s="28" t="str">
        <f>IF(BASE!R19&lt;&gt;"",BASE!$N$2,"")</f>
        <v/>
      </c>
      <c r="E294" s="11"/>
      <c r="F294" s="11"/>
      <c r="G294" s="11"/>
    </row>
    <row r="295" spans="1:7" x14ac:dyDescent="0.25">
      <c r="A295" s="11" t="str">
        <f>IF(BASE!R20&lt;&gt;"",_xlfn.IFNA(VLOOKUP(BASE!R20,[1]control_de_carga!$A:$D,4,0),VLOOKUP(BASE!T20,[1]control_de_carga!$A:$D,4,0)),"")</f>
        <v/>
      </c>
      <c r="B295" s="11" t="str">
        <f>IF(BASE!R20&lt;&gt;"",_xlfn.IFNA(VLOOKUP(BASE!R20,[1]control_de_carga!$A:$B,1,0),VLOOKUP(BASE!T20,[1]control_de_carga!$A:$B,1,0)),"")</f>
        <v/>
      </c>
      <c r="C295" s="11" t="str">
        <f>IF(BASE!R20&lt;&gt;"",IF(BASE!$N$1="PEDIDO_EN_TRANSITO",IF(OR($A295="CONECEL",$A295="CONECEL_DOCUENTOS"),"ENTREGA EN TRANSITO",BASE!$N$1),BASE!$N$1),"")</f>
        <v/>
      </c>
      <c r="D295" s="28" t="str">
        <f>IF(BASE!R20&lt;&gt;"",BASE!$N$2,"")</f>
        <v/>
      </c>
      <c r="E295" s="11"/>
      <c r="F295" s="11"/>
      <c r="G295" s="11"/>
    </row>
    <row r="296" spans="1:7" x14ac:dyDescent="0.25">
      <c r="A296" s="11" t="str">
        <f>IF(BASE!R21&lt;&gt;"",_xlfn.IFNA(VLOOKUP(BASE!R21,[1]control_de_carga!$A:$D,4,0),VLOOKUP(BASE!T21,[1]control_de_carga!$A:$D,4,0)),"")</f>
        <v/>
      </c>
      <c r="B296" s="11" t="str">
        <f>IF(BASE!R21&lt;&gt;"",_xlfn.IFNA(VLOOKUP(BASE!R21,[1]control_de_carga!$A:$B,1,0),VLOOKUP(BASE!T21,[1]control_de_carga!$A:$B,1,0)),"")</f>
        <v/>
      </c>
      <c r="C296" s="11" t="str">
        <f>IF(BASE!R21&lt;&gt;"",IF(BASE!$N$1="PEDIDO_EN_TRANSITO",IF(OR($A296="CONECEL",$A296="CONECEL_DOCUENTOS"),"ENTREGA EN TRANSITO",BASE!$N$1),BASE!$N$1),"")</f>
        <v/>
      </c>
      <c r="D296" s="28" t="str">
        <f>IF(BASE!R21&lt;&gt;"",BASE!$N$2,"")</f>
        <v/>
      </c>
      <c r="E296" s="11"/>
      <c r="F296" s="11"/>
      <c r="G296" s="11"/>
    </row>
    <row r="297" spans="1:7" x14ac:dyDescent="0.25">
      <c r="A297" s="11" t="str">
        <f>IF(BASE!R22&lt;&gt;"",_xlfn.IFNA(VLOOKUP(BASE!R22,[1]control_de_carga!$A:$D,4,0),VLOOKUP(BASE!T22,[1]control_de_carga!$A:$D,4,0)),"")</f>
        <v/>
      </c>
      <c r="B297" s="11" t="str">
        <f>IF(BASE!R22&lt;&gt;"",_xlfn.IFNA(VLOOKUP(BASE!R22,[1]control_de_carga!$A:$B,1,0),VLOOKUP(BASE!T22,[1]control_de_carga!$A:$B,1,0)),"")</f>
        <v/>
      </c>
      <c r="C297" s="11" t="str">
        <f>IF(BASE!R22&lt;&gt;"",IF(BASE!$N$1="PEDIDO_EN_TRANSITO",IF(OR($A297="CONECEL",$A297="CONECEL_DOCUENTOS"),"ENTREGA EN TRANSITO",BASE!$N$1),BASE!$N$1),"")</f>
        <v/>
      </c>
      <c r="D297" s="28" t="str">
        <f>IF(BASE!R22&lt;&gt;"",BASE!$N$2,"")</f>
        <v/>
      </c>
      <c r="E297" s="11"/>
      <c r="F297" s="11"/>
      <c r="G297" s="11"/>
    </row>
    <row r="298" spans="1:7" x14ac:dyDescent="0.25">
      <c r="A298" s="11" t="str">
        <f>IF(BASE!R23&lt;&gt;"",_xlfn.IFNA(VLOOKUP(BASE!R23,[1]control_de_carga!$A:$D,4,0),VLOOKUP(BASE!T23,[1]control_de_carga!$A:$D,4,0)),"")</f>
        <v/>
      </c>
      <c r="B298" s="11" t="str">
        <f>IF(BASE!R23&lt;&gt;"",_xlfn.IFNA(VLOOKUP(BASE!R23,[1]control_de_carga!$A:$B,1,0),VLOOKUP(BASE!T23,[1]control_de_carga!$A:$B,1,0)),"")</f>
        <v/>
      </c>
      <c r="C298" s="11" t="str">
        <f>IF(BASE!R23&lt;&gt;"",IF(BASE!$N$1="PEDIDO_EN_TRANSITO",IF(OR($A298="CONECEL",$A298="CONECEL_DOCUENTOS"),"ENTREGA EN TRANSITO",BASE!$N$1),BASE!$N$1),"")</f>
        <v/>
      </c>
      <c r="D298" s="28" t="str">
        <f>IF(BASE!R23&lt;&gt;"",BASE!$N$2,"")</f>
        <v/>
      </c>
      <c r="E298" s="11"/>
      <c r="F298" s="11"/>
      <c r="G298" s="11"/>
    </row>
    <row r="299" spans="1:7" x14ac:dyDescent="0.25">
      <c r="A299" s="11" t="str">
        <f>IF(BASE!R24&lt;&gt;"",_xlfn.IFNA(VLOOKUP(BASE!R24,[1]control_de_carga!$A:$D,4,0),VLOOKUP(BASE!T24,[1]control_de_carga!$A:$D,4,0)),"")</f>
        <v/>
      </c>
      <c r="B299" s="11" t="str">
        <f>IF(BASE!R24&lt;&gt;"",_xlfn.IFNA(VLOOKUP(BASE!R24,[1]control_de_carga!$A:$B,1,0),VLOOKUP(BASE!T24,[1]control_de_carga!$A:$B,1,0)),"")</f>
        <v/>
      </c>
      <c r="C299" s="11" t="str">
        <f>IF(BASE!R24&lt;&gt;"",IF(BASE!$N$1="PEDIDO_EN_TRANSITO",IF(OR($A299="CONECEL",$A299="CONECEL_DOCUENTOS"),"ENTREGA EN TRANSITO",BASE!$N$1),BASE!$N$1),"")</f>
        <v/>
      </c>
      <c r="D299" s="28" t="str">
        <f>IF(BASE!R24&lt;&gt;"",BASE!$N$2,"")</f>
        <v/>
      </c>
      <c r="E299" s="11"/>
      <c r="F299" s="11"/>
      <c r="G299" s="11"/>
    </row>
    <row r="300" spans="1:7" x14ac:dyDescent="0.25">
      <c r="A300" s="11" t="str">
        <f>IF(BASE!R25&lt;&gt;"",_xlfn.IFNA(VLOOKUP(BASE!R25,[1]control_de_carga!$A:$D,4,0),VLOOKUP(BASE!T25,[1]control_de_carga!$A:$D,4,0)),"")</f>
        <v/>
      </c>
      <c r="B300" s="11" t="str">
        <f>IF(BASE!R25&lt;&gt;"",_xlfn.IFNA(VLOOKUP(BASE!R25,[1]control_de_carga!$A:$B,1,0),VLOOKUP(BASE!T25,[1]control_de_carga!$A:$B,1,0)),"")</f>
        <v/>
      </c>
      <c r="C300" s="11" t="str">
        <f>IF(BASE!R25&lt;&gt;"",IF(BASE!$N$1="PEDIDO_EN_TRANSITO",IF(OR($A300="CONECEL",$A300="CONECEL_DOCUENTOS"),"ENTREGA EN TRANSITO",BASE!$N$1),BASE!$N$1),"")</f>
        <v/>
      </c>
      <c r="D300" s="28" t="str">
        <f>IF(BASE!R25&lt;&gt;"",BASE!$N$2,"")</f>
        <v/>
      </c>
      <c r="E300" s="11"/>
      <c r="F300" s="11"/>
      <c r="G300" s="11"/>
    </row>
    <row r="301" spans="1:7" x14ac:dyDescent="0.25">
      <c r="A301" s="11" t="str">
        <f>IF(BASE!R26&lt;&gt;"",_xlfn.IFNA(VLOOKUP(BASE!R26,[1]control_de_carga!$A:$D,4,0),VLOOKUP(BASE!T26,[1]control_de_carga!$A:$D,4,0)),"")</f>
        <v/>
      </c>
      <c r="B301" s="11" t="str">
        <f>IF(BASE!R26&lt;&gt;"",_xlfn.IFNA(VLOOKUP(BASE!R26,[1]control_de_carga!$A:$B,1,0),VLOOKUP(BASE!T26,[1]control_de_carga!$A:$B,1,0)),"")</f>
        <v/>
      </c>
      <c r="C301" s="11" t="str">
        <f>IF(BASE!R26&lt;&gt;"",IF(BASE!$N$1="PEDIDO_EN_TRANSITO",IF(OR($A301="CONECEL",$A301="CONECEL_DOCUENTOS"),"ENTREGA EN TRANSITO",BASE!$N$1),BASE!$N$1),"")</f>
        <v/>
      </c>
      <c r="D301" s="28" t="str">
        <f>IF(BASE!R26&lt;&gt;"",BASE!$N$2,"")</f>
        <v/>
      </c>
      <c r="E301" s="11"/>
      <c r="F301" s="11"/>
      <c r="G301" s="11"/>
    </row>
    <row r="302" spans="1:7" x14ac:dyDescent="0.25">
      <c r="A302" s="11" t="str">
        <f>IF(BASE!R27&lt;&gt;"",_xlfn.IFNA(VLOOKUP(BASE!R27,[1]control_de_carga!$A:$D,4,0),VLOOKUP(BASE!T27,[1]control_de_carga!$A:$D,4,0)),"")</f>
        <v/>
      </c>
      <c r="B302" s="11" t="str">
        <f>IF(BASE!R27&lt;&gt;"",_xlfn.IFNA(VLOOKUP(BASE!R27,[1]control_de_carga!$A:$B,1,0),VLOOKUP(BASE!T27,[1]control_de_carga!$A:$B,1,0)),"")</f>
        <v/>
      </c>
      <c r="C302" s="11" t="str">
        <f>IF(BASE!R27&lt;&gt;"",IF(BASE!$N$1="PEDIDO_EN_TRANSITO",IF(OR($A302="CONECEL",$A302="CONECEL_DOCUENTOS"),"ENTREGA EN TRANSITO",BASE!$N$1),BASE!$N$1),"")</f>
        <v/>
      </c>
      <c r="D302" s="28" t="str">
        <f>IF(BASE!R27&lt;&gt;"",BASE!$N$2,"")</f>
        <v/>
      </c>
      <c r="E302" s="11"/>
      <c r="F302" s="11"/>
      <c r="G302" s="11"/>
    </row>
    <row r="303" spans="1:7" x14ac:dyDescent="0.25">
      <c r="A303" s="11" t="str">
        <f>IF(BASE!R28&lt;&gt;"",_xlfn.IFNA(VLOOKUP(BASE!R28,[1]control_de_carga!$A:$D,4,0),VLOOKUP(BASE!T28,[1]control_de_carga!$A:$D,4,0)),"")</f>
        <v/>
      </c>
      <c r="B303" s="11" t="str">
        <f>IF(BASE!R28&lt;&gt;"",_xlfn.IFNA(VLOOKUP(BASE!R28,[1]control_de_carga!$A:$B,1,0),VLOOKUP(BASE!T28,[1]control_de_carga!$A:$B,1,0)),"")</f>
        <v/>
      </c>
      <c r="C303" s="11" t="str">
        <f>IF(BASE!R28&lt;&gt;"",IF(BASE!$N$1="PEDIDO_EN_TRANSITO",IF(OR($A303="CONECEL",$A303="CONECEL_DOCUENTOS"),"ENTREGA EN TRANSITO",BASE!$N$1),BASE!$N$1),"")</f>
        <v/>
      </c>
      <c r="D303" s="28" t="str">
        <f>IF(BASE!R28&lt;&gt;"",BASE!$N$2,"")</f>
        <v/>
      </c>
      <c r="E303" s="11"/>
      <c r="F303" s="11"/>
      <c r="G303" s="11"/>
    </row>
    <row r="304" spans="1:7" x14ac:dyDescent="0.25">
      <c r="A304" s="11" t="str">
        <f>IF(BASE!R29&lt;&gt;"",_xlfn.IFNA(VLOOKUP(BASE!R29,[1]control_de_carga!$A:$D,4,0),VLOOKUP(BASE!T29,[1]control_de_carga!$A:$D,4,0)),"")</f>
        <v/>
      </c>
      <c r="B304" s="11" t="str">
        <f>IF(BASE!R29&lt;&gt;"",_xlfn.IFNA(VLOOKUP(BASE!R29,[1]control_de_carga!$A:$B,1,0),VLOOKUP(BASE!T29,[1]control_de_carga!$A:$B,1,0)),"")</f>
        <v/>
      </c>
      <c r="C304" s="11" t="str">
        <f>IF(BASE!R29&lt;&gt;"",IF(BASE!$N$1="PEDIDO_EN_TRANSITO",IF(OR($A304="CONECEL",$A304="CONECEL_DOCUENTOS"),"ENTREGA EN TRANSITO",BASE!$N$1),BASE!$N$1),"")</f>
        <v/>
      </c>
      <c r="D304" s="28" t="str">
        <f>IF(BASE!R29&lt;&gt;"",BASE!$N$2,"")</f>
        <v/>
      </c>
      <c r="E304" s="11"/>
      <c r="F304" s="11"/>
      <c r="G304" s="11"/>
    </row>
    <row r="305" spans="1:7" x14ac:dyDescent="0.25">
      <c r="A305" s="11" t="str">
        <f>IF(BASE!R30&lt;&gt;"",_xlfn.IFNA(VLOOKUP(BASE!R30,[1]control_de_carga!$A:$D,4,0),VLOOKUP(BASE!T30,[1]control_de_carga!$A:$D,4,0)),"")</f>
        <v/>
      </c>
      <c r="B305" s="11" t="str">
        <f>IF(BASE!R30&lt;&gt;"",_xlfn.IFNA(VLOOKUP(BASE!R30,[1]control_de_carga!$A:$B,1,0),VLOOKUP(BASE!T30,[1]control_de_carga!$A:$B,1,0)),"")</f>
        <v/>
      </c>
      <c r="C305" s="11" t="str">
        <f>IF(BASE!R30&lt;&gt;"",IF(BASE!$N$1="PEDIDO_EN_TRANSITO",IF(OR($A305="CONECEL",$A305="CONECEL_DOCUENTOS"),"ENTREGA EN TRANSITO",BASE!$N$1),BASE!$N$1),"")</f>
        <v/>
      </c>
      <c r="D305" s="28" t="str">
        <f>IF(BASE!R30&lt;&gt;"",BASE!$N$2,"")</f>
        <v/>
      </c>
      <c r="E305" s="11"/>
      <c r="F305" s="11"/>
      <c r="G305" s="11"/>
    </row>
    <row r="306" spans="1:7" x14ac:dyDescent="0.25">
      <c r="A306" s="11" t="str">
        <f>IF(BASE!R31&lt;&gt;"",_xlfn.IFNA(VLOOKUP(BASE!R31,[1]control_de_carga!$A:$D,4,0),VLOOKUP(BASE!T31,[1]control_de_carga!$A:$D,4,0)),"")</f>
        <v/>
      </c>
      <c r="B306" s="11" t="str">
        <f>IF(BASE!R31&lt;&gt;"",_xlfn.IFNA(VLOOKUP(BASE!R31,[1]control_de_carga!$A:$B,1,0),VLOOKUP(BASE!T31,[1]control_de_carga!$A:$B,1,0)),"")</f>
        <v/>
      </c>
      <c r="C306" s="11" t="str">
        <f>IF(BASE!R31&lt;&gt;"",IF(BASE!$N$1="PEDIDO_EN_TRANSITO",IF(OR($A306="CONECEL",$A306="CONECEL_DOCUENTOS"),"ENTREGA EN TRANSITO",BASE!$N$1),BASE!$N$1),"")</f>
        <v/>
      </c>
      <c r="D306" s="28" t="str">
        <f>IF(BASE!R31&lt;&gt;"",BASE!$N$2,"")</f>
        <v/>
      </c>
      <c r="E306" s="11"/>
      <c r="F306" s="11"/>
      <c r="G306" s="11"/>
    </row>
    <row r="307" spans="1:7" x14ac:dyDescent="0.25">
      <c r="A307" s="11" t="str">
        <f>IF(BASE!R32&lt;&gt;"",_xlfn.IFNA(VLOOKUP(BASE!R32,[1]control_de_carga!$A:$D,4,0),VLOOKUP(BASE!T32,[1]control_de_carga!$A:$D,4,0)),"")</f>
        <v/>
      </c>
      <c r="B307" s="11" t="str">
        <f>IF(BASE!R32&lt;&gt;"",_xlfn.IFNA(VLOOKUP(BASE!R32,[1]control_de_carga!$A:$B,1,0),VLOOKUP(BASE!T32,[1]control_de_carga!$A:$B,1,0)),"")</f>
        <v/>
      </c>
      <c r="C307" s="11" t="str">
        <f>IF(BASE!R32&lt;&gt;"",IF(BASE!$N$1="PEDIDO_EN_TRANSITO",IF(OR($A307="CONECEL",$A307="CONECEL_DOCUENTOS"),"ENTREGA EN TRANSITO",BASE!$N$1),BASE!$N$1),"")</f>
        <v/>
      </c>
      <c r="D307" s="28" t="str">
        <f>IF(BASE!R32&lt;&gt;"",BASE!$N$2,"")</f>
        <v/>
      </c>
      <c r="E307" s="11"/>
      <c r="F307" s="11"/>
      <c r="G307" s="11"/>
    </row>
    <row r="308" spans="1:7" x14ac:dyDescent="0.25">
      <c r="A308" s="11" t="str">
        <f>IF(BASE!R33&lt;&gt;"",_xlfn.IFNA(VLOOKUP(BASE!R33,[1]control_de_carga!$A:$D,4,0),VLOOKUP(BASE!T33,[1]control_de_carga!$A:$D,4,0)),"")</f>
        <v/>
      </c>
      <c r="B308" s="11" t="str">
        <f>IF(BASE!R33&lt;&gt;"",_xlfn.IFNA(VLOOKUP(BASE!R33,[1]control_de_carga!$A:$B,1,0),VLOOKUP(BASE!T33,[1]control_de_carga!$A:$B,1,0)),"")</f>
        <v/>
      </c>
      <c r="C308" s="11" t="str">
        <f>IF(BASE!R33&lt;&gt;"",IF(BASE!$N$1="PEDIDO_EN_TRANSITO",IF(OR($A308="CONECEL",$A308="CONECEL_DOCUENTOS"),"ENTREGA EN TRANSITO",BASE!$N$1),BASE!$N$1),"")</f>
        <v/>
      </c>
      <c r="D308" s="28" t="str">
        <f>IF(BASE!R33&lt;&gt;"",BASE!$N$2,"")</f>
        <v/>
      </c>
      <c r="E308" s="11"/>
      <c r="F308" s="11"/>
      <c r="G308" s="11"/>
    </row>
    <row r="309" spans="1:7" x14ac:dyDescent="0.25">
      <c r="A309" s="11" t="str">
        <f>IF(BASE!R34&lt;&gt;"",_xlfn.IFNA(VLOOKUP(BASE!R34,[1]control_de_carga!$A:$D,4,0),VLOOKUP(BASE!T34,[1]control_de_carga!$A:$D,4,0)),"")</f>
        <v/>
      </c>
      <c r="B309" s="11" t="str">
        <f>IF(BASE!R34&lt;&gt;"",_xlfn.IFNA(VLOOKUP(BASE!R34,[1]control_de_carga!$A:$B,1,0),VLOOKUP(BASE!T34,[1]control_de_carga!$A:$B,1,0)),"")</f>
        <v/>
      </c>
      <c r="C309" s="11" t="str">
        <f>IF(BASE!R34&lt;&gt;"",IF(BASE!$N$1="PEDIDO_EN_TRANSITO",IF(OR($A309="CONECEL",$A309="CONECEL_DOCUENTOS"),"ENTREGA EN TRANSITO",BASE!$N$1),BASE!$N$1),"")</f>
        <v/>
      </c>
      <c r="D309" s="28" t="str">
        <f>IF(BASE!R34&lt;&gt;"",BASE!$N$2,"")</f>
        <v/>
      </c>
      <c r="E309" s="11"/>
      <c r="F309" s="11"/>
      <c r="G309" s="11"/>
    </row>
    <row r="310" spans="1:7" x14ac:dyDescent="0.25">
      <c r="A310" s="11" t="str">
        <f>IF(BASE!R35&lt;&gt;"",_xlfn.IFNA(VLOOKUP(BASE!R35,[1]control_de_carga!$A:$D,4,0),VLOOKUP(BASE!T35,[1]control_de_carga!$A:$D,4,0)),"")</f>
        <v/>
      </c>
      <c r="B310" s="11" t="str">
        <f>IF(BASE!R35&lt;&gt;"",_xlfn.IFNA(VLOOKUP(BASE!R35,[1]control_de_carga!$A:$B,1,0),VLOOKUP(BASE!T35,[1]control_de_carga!$A:$B,1,0)),"")</f>
        <v/>
      </c>
      <c r="C310" s="11" t="str">
        <f>IF(BASE!R35&lt;&gt;"",IF(BASE!$N$1="PEDIDO_EN_TRANSITO",IF(OR($A310="CONECEL",$A310="CONECEL_DOCUENTOS"),"ENTREGA EN TRANSITO",BASE!$N$1),BASE!$N$1),"")</f>
        <v/>
      </c>
      <c r="D310" s="28" t="str">
        <f>IF(BASE!R35&lt;&gt;"",BASE!$N$2,"")</f>
        <v/>
      </c>
      <c r="E310" s="11"/>
      <c r="F310" s="11"/>
      <c r="G310" s="11"/>
    </row>
    <row r="311" spans="1:7" x14ac:dyDescent="0.25">
      <c r="A311" s="11" t="str">
        <f>IF(BASE!R36&lt;&gt;"",_xlfn.IFNA(VLOOKUP(BASE!R36,[1]control_de_carga!$A:$D,4,0),VLOOKUP(BASE!T36,[1]control_de_carga!$A:$D,4,0)),"")</f>
        <v/>
      </c>
      <c r="B311" s="11" t="str">
        <f>IF(BASE!R36&lt;&gt;"",_xlfn.IFNA(VLOOKUP(BASE!R36,[1]control_de_carga!$A:$B,1,0),VLOOKUP(BASE!T36,[1]control_de_carga!$A:$B,1,0)),"")</f>
        <v/>
      </c>
      <c r="C311" s="11" t="str">
        <f>IF(BASE!R36&lt;&gt;"",IF(BASE!$N$1="PEDIDO_EN_TRANSITO",IF(OR($A311="CONECEL",$A311="CONECEL_DOCUENTOS"),"ENTREGA EN TRANSITO",BASE!$N$1),BASE!$N$1),"")</f>
        <v/>
      </c>
      <c r="D311" s="28" t="str">
        <f>IF(BASE!R36&lt;&gt;"",BASE!$N$2,"")</f>
        <v/>
      </c>
      <c r="E311" s="11"/>
      <c r="F311" s="11"/>
      <c r="G311" s="11"/>
    </row>
    <row r="312" spans="1:7" x14ac:dyDescent="0.25">
      <c r="A312" s="11" t="str">
        <f>IF(BASE!R37&lt;&gt;"",_xlfn.IFNA(VLOOKUP(BASE!R37,[1]control_de_carga!$A:$D,4,0),VLOOKUP(BASE!T37,[1]control_de_carga!$A:$D,4,0)),"")</f>
        <v/>
      </c>
      <c r="B312" s="11" t="str">
        <f>IF(BASE!R37&lt;&gt;"",_xlfn.IFNA(VLOOKUP(BASE!R37,[1]control_de_carga!$A:$B,1,0),VLOOKUP(BASE!T37,[1]control_de_carga!$A:$B,1,0)),"")</f>
        <v/>
      </c>
      <c r="C312" s="11" t="str">
        <f>IF(BASE!R37&lt;&gt;"",IF(BASE!$N$1="PEDIDO_EN_TRANSITO",IF(OR($A312="CONECEL",$A312="CONECEL_DOCUENTOS"),"ENTREGA EN TRANSITO",BASE!$N$1),BASE!$N$1),"")</f>
        <v/>
      </c>
      <c r="D312" s="28" t="str">
        <f>IF(BASE!R37&lt;&gt;"",BASE!$N$2,"")</f>
        <v/>
      </c>
      <c r="E312" s="11"/>
      <c r="F312" s="11"/>
      <c r="G312" s="11"/>
    </row>
    <row r="313" spans="1:7" x14ac:dyDescent="0.25">
      <c r="A313" s="11" t="str">
        <f>IF(BASE!R38&lt;&gt;"",_xlfn.IFNA(VLOOKUP(BASE!R38,[1]control_de_carga!$A:$D,4,0),VLOOKUP(BASE!T38,[1]control_de_carga!$A:$D,4,0)),"")</f>
        <v/>
      </c>
      <c r="B313" s="11" t="str">
        <f>IF(BASE!R38&lt;&gt;"",_xlfn.IFNA(VLOOKUP(BASE!R38,[1]control_de_carga!$A:$B,1,0),VLOOKUP(BASE!T38,[1]control_de_carga!$A:$B,1,0)),"")</f>
        <v/>
      </c>
      <c r="C313" s="11" t="str">
        <f>IF(BASE!R38&lt;&gt;"",IF(BASE!$N$1="PEDIDO_EN_TRANSITO",IF(OR($A313="CONECEL",$A313="CONECEL_DOCUENTOS"),"ENTREGA EN TRANSITO",BASE!$N$1),BASE!$N$1),"")</f>
        <v/>
      </c>
      <c r="D313" s="28" t="str">
        <f>IF(BASE!R38&lt;&gt;"",BASE!$N$2,"")</f>
        <v/>
      </c>
      <c r="E313" s="11"/>
      <c r="F313" s="11"/>
      <c r="G313" s="11"/>
    </row>
    <row r="314" spans="1:7" x14ac:dyDescent="0.25">
      <c r="A314" s="11" t="str">
        <f>IF(BASE!R39&lt;&gt;"",_xlfn.IFNA(VLOOKUP(BASE!R39,[1]control_de_carga!$A:$D,4,0),VLOOKUP(BASE!T39,[1]control_de_carga!$A:$D,4,0)),"")</f>
        <v/>
      </c>
      <c r="B314" s="11" t="str">
        <f>IF(BASE!R39&lt;&gt;"",_xlfn.IFNA(VLOOKUP(BASE!R39,[1]control_de_carga!$A:$B,1,0),VLOOKUP(BASE!T39,[1]control_de_carga!$A:$B,1,0)),"")</f>
        <v/>
      </c>
      <c r="C314" s="11" t="str">
        <f>IF(BASE!R39&lt;&gt;"",IF(BASE!$N$1="PEDIDO_EN_TRANSITO",IF(OR($A314="CONECEL",$A314="CONECEL_DOCUENTOS"),"ENTREGA EN TRANSITO",BASE!$N$1),BASE!$N$1),"")</f>
        <v/>
      </c>
      <c r="D314" s="28" t="str">
        <f>IF(BASE!R39&lt;&gt;"",BASE!$N$2,"")</f>
        <v/>
      </c>
      <c r="E314" s="11"/>
      <c r="F314" s="11"/>
      <c r="G314" s="11"/>
    </row>
    <row r="315" spans="1:7" x14ac:dyDescent="0.25">
      <c r="A315" s="11" t="str">
        <f>IF(BASE!R40&lt;&gt;"",_xlfn.IFNA(VLOOKUP(BASE!R40,[1]control_de_carga!$A:$D,4,0),VLOOKUP(BASE!T40,[1]control_de_carga!$A:$D,4,0)),"")</f>
        <v/>
      </c>
      <c r="B315" s="11" t="str">
        <f>IF(BASE!R40&lt;&gt;"",_xlfn.IFNA(VLOOKUP(BASE!R40,[1]control_de_carga!$A:$B,1,0),VLOOKUP(BASE!T40,[1]control_de_carga!$A:$B,1,0)),"")</f>
        <v/>
      </c>
      <c r="C315" s="11" t="str">
        <f>IF(BASE!R40&lt;&gt;"",IF(BASE!$N$1="PEDIDO_EN_TRANSITO",IF(OR($A315="CONECEL",$A315="CONECEL_DOCUENTOS"),"ENTREGA EN TRANSITO",BASE!$N$1),BASE!$N$1),"")</f>
        <v/>
      </c>
      <c r="D315" s="28" t="str">
        <f>IF(BASE!R40&lt;&gt;"",BASE!$N$2,"")</f>
        <v/>
      </c>
      <c r="E315" s="11"/>
      <c r="F315" s="11"/>
      <c r="G315" s="11"/>
    </row>
    <row r="316" spans="1:7" x14ac:dyDescent="0.25">
      <c r="A316" s="11" t="str">
        <f>IF(BASE!R41&lt;&gt;"",_xlfn.IFNA(VLOOKUP(BASE!R41,[1]control_de_carga!$A:$D,4,0),VLOOKUP(BASE!T41,[1]control_de_carga!$A:$D,4,0)),"")</f>
        <v/>
      </c>
      <c r="B316" s="11" t="str">
        <f>IF(BASE!R41&lt;&gt;"",_xlfn.IFNA(VLOOKUP(BASE!R41,[1]control_de_carga!$A:$B,1,0),VLOOKUP(BASE!T41,[1]control_de_carga!$A:$B,1,0)),"")</f>
        <v/>
      </c>
      <c r="C316" s="11" t="str">
        <f>IF(BASE!R41&lt;&gt;"",IF(BASE!$N$1="PEDIDO_EN_TRANSITO",IF(OR($A316="CONECEL",$A316="CONECEL_DOCUENTOS"),"ENTREGA EN TRANSITO",BASE!$N$1),BASE!$N$1),"")</f>
        <v/>
      </c>
      <c r="D316" s="28" t="str">
        <f>IF(BASE!R41&lt;&gt;"",BASE!$N$2,"")</f>
        <v/>
      </c>
      <c r="E316" s="11"/>
      <c r="F316" s="11"/>
      <c r="G316" s="11"/>
    </row>
    <row r="317" spans="1:7" x14ac:dyDescent="0.25">
      <c r="A317" s="11" t="str">
        <f>IF(BASE!R42&lt;&gt;"",_xlfn.IFNA(VLOOKUP(BASE!R42,[1]control_de_carga!$A:$D,4,0),VLOOKUP(BASE!T42,[1]control_de_carga!$A:$D,4,0)),"")</f>
        <v/>
      </c>
      <c r="B317" s="11" t="str">
        <f>IF(BASE!R42&lt;&gt;"",_xlfn.IFNA(VLOOKUP(BASE!R42,[1]control_de_carga!$A:$B,1,0),VLOOKUP(BASE!T42,[1]control_de_carga!$A:$B,1,0)),"")</f>
        <v/>
      </c>
      <c r="C317" s="11" t="str">
        <f>IF(BASE!R42&lt;&gt;"",IF(BASE!$N$1="PEDIDO_EN_TRANSITO",IF(OR($A317="CONECEL",$A317="CONECEL_DOCUENTOS"),"ENTREGA EN TRANSITO",BASE!$N$1),BASE!$N$1),"")</f>
        <v/>
      </c>
      <c r="D317" s="28" t="str">
        <f>IF(BASE!R42&lt;&gt;"",BASE!$N$2,"")</f>
        <v/>
      </c>
      <c r="E317" s="11"/>
      <c r="F317" s="11"/>
      <c r="G317" s="11"/>
    </row>
    <row r="318" spans="1:7" x14ac:dyDescent="0.25">
      <c r="A318" s="11" t="str">
        <f>IF(BASE!R43&lt;&gt;"",_xlfn.IFNA(VLOOKUP(BASE!R43,[1]control_de_carga!$A:$D,4,0),VLOOKUP(BASE!T43,[1]control_de_carga!$A:$D,4,0)),"")</f>
        <v/>
      </c>
      <c r="B318" s="11" t="str">
        <f>IF(BASE!R43&lt;&gt;"",_xlfn.IFNA(VLOOKUP(BASE!R43,[1]control_de_carga!$A:$B,1,0),VLOOKUP(BASE!T43,[1]control_de_carga!$A:$B,1,0)),"")</f>
        <v/>
      </c>
      <c r="C318" s="11" t="str">
        <f>IF(BASE!R43&lt;&gt;"",IF(BASE!$N$1="PEDIDO_EN_TRANSITO",IF(OR($A318="CONECEL",$A318="CONECEL_DOCUENTOS"),"ENTREGA EN TRANSITO",BASE!$N$1),BASE!$N$1),"")</f>
        <v/>
      </c>
      <c r="D318" s="28" t="str">
        <f>IF(BASE!R43&lt;&gt;"",BASE!$N$2,"")</f>
        <v/>
      </c>
      <c r="E318" s="11"/>
      <c r="F318" s="11"/>
      <c r="G318" s="11"/>
    </row>
    <row r="319" spans="1:7" x14ac:dyDescent="0.25">
      <c r="A319" s="11" t="str">
        <f>IF(BASE!R44&lt;&gt;"",_xlfn.IFNA(VLOOKUP(BASE!R44,[1]control_de_carga!$A:$D,4,0),VLOOKUP(BASE!T44,[1]control_de_carga!$A:$D,4,0)),"")</f>
        <v/>
      </c>
      <c r="B319" s="11" t="str">
        <f>IF(BASE!R44&lt;&gt;"",_xlfn.IFNA(VLOOKUP(BASE!R44,[1]control_de_carga!$A:$B,1,0),VLOOKUP(BASE!T44,[1]control_de_carga!$A:$B,1,0)),"")</f>
        <v/>
      </c>
      <c r="C319" s="11" t="str">
        <f>IF(BASE!R44&lt;&gt;"",IF(BASE!$N$1="PEDIDO_EN_TRANSITO",IF(OR($A319="CONECEL",$A319="CONECEL_DOCUENTOS"),"ENTREGA EN TRANSITO",BASE!$N$1),BASE!$N$1),"")</f>
        <v/>
      </c>
      <c r="D319" s="28" t="str">
        <f>IF(BASE!R44&lt;&gt;"",BASE!$N$2,"")</f>
        <v/>
      </c>
      <c r="E319" s="11"/>
      <c r="F319" s="11"/>
      <c r="G319" s="11"/>
    </row>
    <row r="320" spans="1:7" x14ac:dyDescent="0.25">
      <c r="A320" s="11" t="str">
        <f>IF(BASE!R45&lt;&gt;"",_xlfn.IFNA(VLOOKUP(BASE!R45,[1]control_de_carga!$A:$D,4,0),VLOOKUP(BASE!T45,[1]control_de_carga!$A:$D,4,0)),"")</f>
        <v/>
      </c>
      <c r="B320" s="11" t="str">
        <f>IF(BASE!R45&lt;&gt;"",_xlfn.IFNA(VLOOKUP(BASE!R45,[1]control_de_carga!$A:$B,1,0),VLOOKUP(BASE!T45,[1]control_de_carga!$A:$B,1,0)),"")</f>
        <v/>
      </c>
      <c r="C320" s="11" t="str">
        <f>IF(BASE!R45&lt;&gt;"",IF(BASE!$N$1="PEDIDO_EN_TRANSITO",IF(OR($A320="CONECEL",$A320="CONECEL_DOCUENTOS"),"ENTREGA EN TRANSITO",BASE!$N$1),BASE!$N$1),"")</f>
        <v/>
      </c>
      <c r="D320" s="28" t="str">
        <f>IF(BASE!R45&lt;&gt;"",BASE!$N$2,"")</f>
        <v/>
      </c>
      <c r="E320" s="11"/>
      <c r="F320" s="11"/>
      <c r="G320" s="11"/>
    </row>
    <row r="321" spans="1:7" x14ac:dyDescent="0.25">
      <c r="A321" s="11" t="str">
        <f>IF(BASE!R46&lt;&gt;"",_xlfn.IFNA(VLOOKUP(BASE!R46,[1]control_de_carga!$A:$D,4,0),VLOOKUP(BASE!T46,[1]control_de_carga!$A:$D,4,0)),"")</f>
        <v/>
      </c>
      <c r="B321" s="11" t="str">
        <f>IF(BASE!R46&lt;&gt;"",_xlfn.IFNA(VLOOKUP(BASE!R46,[1]control_de_carga!$A:$B,1,0),VLOOKUP(BASE!T46,[1]control_de_carga!$A:$B,1,0)),"")</f>
        <v/>
      </c>
      <c r="C321" s="11" t="str">
        <f>IF(BASE!R46&lt;&gt;"",IF(BASE!$N$1="PEDIDO_EN_TRANSITO",IF(OR($A321="CONECEL",$A321="CONECEL_DOCUENTOS"),"ENTREGA EN TRANSITO",BASE!$N$1),BASE!$N$1),"")</f>
        <v/>
      </c>
      <c r="D321" s="28" t="str">
        <f>IF(BASE!R46&lt;&gt;"",BASE!$N$2,"")</f>
        <v/>
      </c>
      <c r="E321" s="11"/>
      <c r="F321" s="11"/>
      <c r="G321" s="11"/>
    </row>
    <row r="322" spans="1:7" x14ac:dyDescent="0.25">
      <c r="A322" s="11" t="str">
        <f>IF(BASE!R47&lt;&gt;"",_xlfn.IFNA(VLOOKUP(BASE!R47,[1]control_de_carga!$A:$D,4,0),VLOOKUP(BASE!T47,[1]control_de_carga!$A:$D,4,0)),"")</f>
        <v/>
      </c>
      <c r="B322" s="11" t="str">
        <f>IF(BASE!R47&lt;&gt;"",_xlfn.IFNA(VLOOKUP(BASE!R47,[1]control_de_carga!$A:$B,1,0),VLOOKUP(BASE!T47,[1]control_de_carga!$A:$B,1,0)),"")</f>
        <v/>
      </c>
      <c r="C322" s="11" t="str">
        <f>IF(BASE!R47&lt;&gt;"",IF(BASE!$N$1="PEDIDO_EN_TRANSITO",IF(OR($A322="CONECEL",$A322="CONECEL_DOCUENTOS"),"ENTREGA EN TRANSITO",BASE!$N$1),BASE!$N$1),"")</f>
        <v/>
      </c>
      <c r="D322" s="28" t="str">
        <f>IF(BASE!R47&lt;&gt;"",BASE!$N$2,"")</f>
        <v/>
      </c>
      <c r="E322" s="11"/>
      <c r="F322" s="11"/>
      <c r="G322" s="11"/>
    </row>
    <row r="323" spans="1:7" x14ac:dyDescent="0.25">
      <c r="A323" s="11" t="str">
        <f>IF(BASE!R48&lt;&gt;"",_xlfn.IFNA(VLOOKUP(BASE!R48,[1]control_de_carga!$A:$D,4,0),VLOOKUP(BASE!T48,[1]control_de_carga!$A:$D,4,0)),"")</f>
        <v/>
      </c>
      <c r="B323" s="11" t="str">
        <f>IF(BASE!R48&lt;&gt;"",_xlfn.IFNA(VLOOKUP(BASE!R48,[1]control_de_carga!$A:$B,1,0),VLOOKUP(BASE!T48,[1]control_de_carga!$A:$B,1,0)),"")</f>
        <v/>
      </c>
      <c r="C323" s="11" t="str">
        <f>IF(BASE!R48&lt;&gt;"",IF(BASE!$N$1="PEDIDO_EN_TRANSITO",IF(OR($A323="CONECEL",$A323="CONECEL_DOCUENTOS"),"ENTREGA EN TRANSITO",BASE!$N$1),BASE!$N$1),"")</f>
        <v/>
      </c>
      <c r="D323" s="28" t="str">
        <f>IF(BASE!R48&lt;&gt;"",BASE!$N$2,"")</f>
        <v/>
      </c>
      <c r="E323" s="11"/>
      <c r="F323" s="11"/>
      <c r="G323" s="11"/>
    </row>
    <row r="324" spans="1:7" x14ac:dyDescent="0.25">
      <c r="A324" s="11" t="str">
        <f>IF(BASE!R49&lt;&gt;"",_xlfn.IFNA(VLOOKUP(BASE!R49,[1]control_de_carga!$A:$D,4,0),VLOOKUP(BASE!T49,[1]control_de_carga!$A:$D,4,0)),"")</f>
        <v/>
      </c>
      <c r="B324" s="11" t="str">
        <f>IF(BASE!R49&lt;&gt;"",_xlfn.IFNA(VLOOKUP(BASE!R49,[1]control_de_carga!$A:$B,1,0),VLOOKUP(BASE!T49,[1]control_de_carga!$A:$B,1,0)),"")</f>
        <v/>
      </c>
      <c r="C324" s="11" t="str">
        <f>IF(BASE!R49&lt;&gt;"",IF(BASE!$N$1="PEDIDO_EN_TRANSITO",IF(OR($A324="CONECEL",$A324="CONECEL_DOCUENTOS"),"ENTREGA EN TRANSITO",BASE!$N$1),BASE!$N$1),"")</f>
        <v/>
      </c>
      <c r="D324" s="28" t="str">
        <f>IF(BASE!R49&lt;&gt;"",BASE!$N$2,"")</f>
        <v/>
      </c>
      <c r="E324" s="11"/>
      <c r="F324" s="11"/>
      <c r="G324" s="11"/>
    </row>
    <row r="325" spans="1:7" x14ac:dyDescent="0.25">
      <c r="A325" s="11" t="str">
        <f>IF(BASE!R50&lt;&gt;"",_xlfn.IFNA(VLOOKUP(BASE!R50,[1]control_de_carga!$A:$D,4,0),VLOOKUP(BASE!T50,[1]control_de_carga!$A:$D,4,0)),"")</f>
        <v/>
      </c>
      <c r="B325" s="11" t="str">
        <f>IF(BASE!R50&lt;&gt;"",_xlfn.IFNA(VLOOKUP(BASE!R50,[1]control_de_carga!$A:$B,1,0),VLOOKUP(BASE!T50,[1]control_de_carga!$A:$B,1,0)),"")</f>
        <v/>
      </c>
      <c r="C325" s="11" t="str">
        <f>IF(BASE!R50&lt;&gt;"",IF(BASE!$N$1="PEDIDO_EN_TRANSITO",IF(OR($A325="CONECEL",$A325="CONECEL_DOCUENTOS"),"ENTREGA EN TRANSITO",BASE!$N$1),BASE!$N$1),"")</f>
        <v/>
      </c>
      <c r="D325" s="28" t="str">
        <f>IF(BASE!R50&lt;&gt;"",BASE!$N$2,"")</f>
        <v/>
      </c>
      <c r="E325" s="11"/>
      <c r="F325" s="11"/>
      <c r="G325" s="11"/>
    </row>
    <row r="326" spans="1:7" x14ac:dyDescent="0.25">
      <c r="A326" s="11" t="str">
        <f>IF(BASE!R51&lt;&gt;"",_xlfn.IFNA(VLOOKUP(BASE!R51,[1]control_de_carga!$A:$D,4,0),VLOOKUP(BASE!T51,[1]control_de_carga!$A:$D,4,0)),"")</f>
        <v/>
      </c>
      <c r="B326" s="11" t="str">
        <f>IF(BASE!R51&lt;&gt;"",_xlfn.IFNA(VLOOKUP(BASE!R51,[1]control_de_carga!$A:$B,1,0),VLOOKUP(BASE!T51,[1]control_de_carga!$A:$B,1,0)),"")</f>
        <v/>
      </c>
      <c r="C326" s="11" t="str">
        <f>IF(BASE!R51&lt;&gt;"",IF(BASE!$N$1="PEDIDO_EN_TRANSITO",IF(OR($A326="CONECEL",$A326="CONECEL_DOCUENTOS"),"ENTREGA EN TRANSITO",BASE!$N$1),BASE!$N$1),"")</f>
        <v/>
      </c>
      <c r="D326" s="28" t="str">
        <f>IF(BASE!R51&lt;&gt;"",BASE!$N$2,"")</f>
        <v/>
      </c>
      <c r="E326" s="11"/>
      <c r="F326" s="11"/>
      <c r="G326" s="11"/>
    </row>
    <row r="327" spans="1:7" x14ac:dyDescent="0.25">
      <c r="A327" s="11" t="str">
        <f>IF(BASE!R52&lt;&gt;"",_xlfn.IFNA(VLOOKUP(BASE!R52,[1]control_de_carga!$A:$D,4,0),VLOOKUP(BASE!T52,[1]control_de_carga!$A:$D,4,0)),"")</f>
        <v/>
      </c>
      <c r="B327" s="11" t="str">
        <f>IF(BASE!R52&lt;&gt;"",_xlfn.IFNA(VLOOKUP(BASE!R52,[1]control_de_carga!$A:$B,1,0),VLOOKUP(BASE!T52,[1]control_de_carga!$A:$B,1,0)),"")</f>
        <v/>
      </c>
      <c r="C327" s="11" t="str">
        <f>IF(BASE!R52&lt;&gt;"",IF(BASE!$N$1="PEDIDO_EN_TRANSITO",IF(OR($A327="CONECEL",$A327="CONECEL_DOCUENTOS"),"ENTREGA EN TRANSITO",BASE!$N$1),BASE!$N$1),"")</f>
        <v/>
      </c>
      <c r="D327" s="28" t="str">
        <f>IF(BASE!R52&lt;&gt;"",BASE!$N$2,"")</f>
        <v/>
      </c>
      <c r="E327" s="11"/>
      <c r="F327" s="11"/>
      <c r="G327" s="11"/>
    </row>
    <row r="328" spans="1:7" x14ac:dyDescent="0.25">
      <c r="A328" s="11" t="str">
        <f>IF(BASE!R53&lt;&gt;"",_xlfn.IFNA(VLOOKUP(BASE!R53,[1]control_de_carga!$A:$D,4,0),VLOOKUP(BASE!T53,[1]control_de_carga!$A:$D,4,0)),"")</f>
        <v/>
      </c>
      <c r="B328" s="11" t="str">
        <f>IF(BASE!R53&lt;&gt;"",_xlfn.IFNA(VLOOKUP(BASE!R53,[1]control_de_carga!$A:$B,1,0),VLOOKUP(BASE!T53,[1]control_de_carga!$A:$B,1,0)),"")</f>
        <v/>
      </c>
      <c r="C328" s="11" t="str">
        <f>IF(BASE!R53&lt;&gt;"",IF(BASE!$N$1="PEDIDO_EN_TRANSITO",IF(OR($A328="CONECEL",$A328="CONECEL_DOCUENTOS"),"ENTREGA EN TRANSITO",BASE!$N$1),BASE!$N$1),"")</f>
        <v/>
      </c>
      <c r="D328" s="28" t="str">
        <f>IF(BASE!R53&lt;&gt;"",BASE!$N$2,"")</f>
        <v/>
      </c>
      <c r="E328" s="11"/>
      <c r="F328" s="11"/>
      <c r="G328" s="11"/>
    </row>
    <row r="329" spans="1:7" x14ac:dyDescent="0.25">
      <c r="A329" s="11" t="str">
        <f>IF(BASE!R54&lt;&gt;"",_xlfn.IFNA(VLOOKUP(BASE!R54,[1]control_de_carga!$A:$D,4,0),VLOOKUP(BASE!T54,[1]control_de_carga!$A:$D,4,0)),"")</f>
        <v/>
      </c>
      <c r="B329" s="11" t="str">
        <f>IF(BASE!R54&lt;&gt;"",_xlfn.IFNA(VLOOKUP(BASE!R54,[1]control_de_carga!$A:$B,1,0),VLOOKUP(BASE!T54,[1]control_de_carga!$A:$B,1,0)),"")</f>
        <v/>
      </c>
      <c r="C329" s="11" t="str">
        <f>IF(BASE!R54&lt;&gt;"",IF(BASE!$N$1="PEDIDO_EN_TRANSITO",IF(OR($A329="CONECEL",$A329="CONECEL_DOCUENTOS"),"ENTREGA EN TRANSITO",BASE!$N$1),BASE!$N$1),"")</f>
        <v/>
      </c>
      <c r="D329" s="28" t="str">
        <f>IF(BASE!R54&lt;&gt;"",BASE!$N$2,"")</f>
        <v/>
      </c>
      <c r="E329" s="11"/>
      <c r="F329" s="11"/>
      <c r="G329" s="11"/>
    </row>
    <row r="330" spans="1:7" x14ac:dyDescent="0.25">
      <c r="A330" s="11" t="str">
        <f>IF(BASE!R55&lt;&gt;"",_xlfn.IFNA(VLOOKUP(BASE!R55,[1]control_de_carga!$A:$D,4,0),VLOOKUP(BASE!T55,[1]control_de_carga!$A:$D,4,0)),"")</f>
        <v/>
      </c>
      <c r="B330" s="11" t="str">
        <f>IF(BASE!R55&lt;&gt;"",_xlfn.IFNA(VLOOKUP(BASE!R55,[1]control_de_carga!$A:$B,1,0),VLOOKUP(BASE!T55,[1]control_de_carga!$A:$B,1,0)),"")</f>
        <v/>
      </c>
      <c r="C330" s="11" t="str">
        <f>IF(BASE!R55&lt;&gt;"",IF(BASE!$N$1="PEDIDO_EN_TRANSITO",IF(OR($A330="CONECEL",$A330="CONECEL_DOCUENTOS"),"ENTREGA EN TRANSITO",BASE!$N$1),BASE!$N$1),"")</f>
        <v/>
      </c>
      <c r="D330" s="28" t="str">
        <f>IF(BASE!R55&lt;&gt;"",BASE!$N$2,"")</f>
        <v/>
      </c>
      <c r="E330" s="11"/>
      <c r="F330" s="11"/>
      <c r="G330" s="11"/>
    </row>
    <row r="331" spans="1:7" x14ac:dyDescent="0.25">
      <c r="A331" s="11" t="str">
        <f>IF(BASE!R56&lt;&gt;"",_xlfn.IFNA(VLOOKUP(BASE!R56,[1]control_de_carga!$A:$D,4,0),VLOOKUP(BASE!T56,[1]control_de_carga!$A:$D,4,0)),"")</f>
        <v/>
      </c>
      <c r="B331" s="11" t="str">
        <f>IF(BASE!R56&lt;&gt;"",_xlfn.IFNA(VLOOKUP(BASE!R56,[1]control_de_carga!$A:$B,1,0),VLOOKUP(BASE!T56,[1]control_de_carga!$A:$B,1,0)),"")</f>
        <v/>
      </c>
      <c r="C331" s="11" t="str">
        <f>IF(BASE!R56&lt;&gt;"",IF(BASE!$N$1="PEDIDO_EN_TRANSITO",IF(OR($A331="CONECEL",$A331="CONECEL_DOCUENTOS"),"ENTREGA EN TRANSITO",BASE!$N$1),BASE!$N$1),"")</f>
        <v/>
      </c>
      <c r="D331" s="28" t="str">
        <f>IF(BASE!R56&lt;&gt;"",BASE!$N$2,"")</f>
        <v/>
      </c>
      <c r="E331" s="11"/>
      <c r="F331" s="11"/>
      <c r="G331" s="11"/>
    </row>
    <row r="332" spans="1:7" x14ac:dyDescent="0.25">
      <c r="A332" s="11" t="str">
        <f>IF(BASE!R57&lt;&gt;"",_xlfn.IFNA(VLOOKUP(BASE!R57,[1]control_de_carga!$A:$D,4,0),VLOOKUP(BASE!T57,[1]control_de_carga!$A:$D,4,0)),"")</f>
        <v/>
      </c>
      <c r="B332" s="11" t="str">
        <f>IF(BASE!R57&lt;&gt;"",_xlfn.IFNA(VLOOKUP(BASE!R57,[1]control_de_carga!$A:$B,1,0),VLOOKUP(BASE!T57,[1]control_de_carga!$A:$B,1,0)),"")</f>
        <v/>
      </c>
      <c r="C332" s="11" t="str">
        <f>IF(BASE!R57&lt;&gt;"",IF(BASE!$N$1="PEDIDO_EN_TRANSITO",IF(OR($A332="CONECEL",$A332="CONECEL_DOCUENTOS"),"ENTREGA EN TRANSITO",BASE!$N$1),BASE!$N$1),"")</f>
        <v/>
      </c>
      <c r="D332" s="28" t="str">
        <f>IF(BASE!R57&lt;&gt;"",BASE!$N$2,"")</f>
        <v/>
      </c>
      <c r="E332" s="11"/>
      <c r="F332" s="11"/>
      <c r="G332" s="11"/>
    </row>
    <row r="333" spans="1:7" x14ac:dyDescent="0.25">
      <c r="A333" s="11" t="str">
        <f>IF(BASE!R58&lt;&gt;"",_xlfn.IFNA(VLOOKUP(BASE!R58,[1]control_de_carga!$A:$D,4,0),VLOOKUP(BASE!T58,[1]control_de_carga!$A:$D,4,0)),"")</f>
        <v/>
      </c>
      <c r="B333" s="11" t="str">
        <f>IF(BASE!R58&lt;&gt;"",_xlfn.IFNA(VLOOKUP(BASE!R58,[1]control_de_carga!$A:$B,1,0),VLOOKUP(BASE!T58,[1]control_de_carga!$A:$B,1,0)),"")</f>
        <v/>
      </c>
      <c r="C333" s="11" t="str">
        <f>IF(BASE!R58&lt;&gt;"",IF(BASE!$N$1="PEDIDO_EN_TRANSITO",IF(OR($A333="CONECEL",$A333="CONECEL_DOCUENTOS"),"ENTREGA EN TRANSITO",BASE!$N$1),BASE!$N$1),"")</f>
        <v/>
      </c>
      <c r="D333" s="28" t="str">
        <f>IF(BASE!R58&lt;&gt;"",BASE!$N$2,"")</f>
        <v/>
      </c>
      <c r="E333" s="11"/>
      <c r="F333" s="11"/>
      <c r="G333" s="11"/>
    </row>
    <row r="334" spans="1:7" x14ac:dyDescent="0.25">
      <c r="A334" s="11" t="str">
        <f>IF(BASE!R59&lt;&gt;"",_xlfn.IFNA(VLOOKUP(BASE!R59,[1]control_de_carga!$A:$D,4,0),VLOOKUP(BASE!T59,[1]control_de_carga!$A:$D,4,0)),"")</f>
        <v/>
      </c>
      <c r="B334" s="11" t="str">
        <f>IF(BASE!R59&lt;&gt;"",_xlfn.IFNA(VLOOKUP(BASE!R59,[1]control_de_carga!$A:$B,1,0),VLOOKUP(BASE!T59,[1]control_de_carga!$A:$B,1,0)),"")</f>
        <v/>
      </c>
      <c r="C334" s="11" t="str">
        <f>IF(BASE!R59&lt;&gt;"",IF(BASE!$N$1="PEDIDO_EN_TRANSITO",IF(OR($A334="CONECEL",$A334="CONECEL_DOCUENTOS"),"ENTREGA EN TRANSITO",BASE!$N$1),BASE!$N$1),"")</f>
        <v/>
      </c>
      <c r="D334" s="28" t="str">
        <f>IF(BASE!R59&lt;&gt;"",BASE!$N$2,"")</f>
        <v/>
      </c>
      <c r="E334" s="11"/>
      <c r="F334" s="11"/>
      <c r="G334" s="11"/>
    </row>
    <row r="335" spans="1:7" x14ac:dyDescent="0.25">
      <c r="A335" s="11" t="str">
        <f>IF(BASE!R60&lt;&gt;"",_xlfn.IFNA(VLOOKUP(BASE!R60,[1]control_de_carga!$A:$D,4,0),VLOOKUP(BASE!T60,[1]control_de_carga!$A:$D,4,0)),"")</f>
        <v/>
      </c>
      <c r="B335" s="11" t="str">
        <f>IF(BASE!R60&lt;&gt;"",_xlfn.IFNA(VLOOKUP(BASE!R60,[1]control_de_carga!$A:$B,1,0),VLOOKUP(BASE!T60,[1]control_de_carga!$A:$B,1,0)),"")</f>
        <v/>
      </c>
      <c r="C335" s="11" t="str">
        <f>IF(BASE!R60&lt;&gt;"",IF(BASE!$N$1="PEDIDO_EN_TRANSITO",IF(OR($A335="CONECEL",$A335="CONECEL_DOCUENTOS"),"ENTREGA EN TRANSITO",BASE!$N$1),BASE!$N$1),"")</f>
        <v/>
      </c>
      <c r="D335" s="28" t="str">
        <f>IF(BASE!R60&lt;&gt;"",BASE!$N$2,"")</f>
        <v/>
      </c>
      <c r="E335" s="11"/>
      <c r="F335" s="11"/>
      <c r="G335" s="11"/>
    </row>
    <row r="336" spans="1:7" x14ac:dyDescent="0.25">
      <c r="A336" s="11" t="str">
        <f>IF(BASE!R61&lt;&gt;"",_xlfn.IFNA(VLOOKUP(BASE!R61,[1]control_de_carga!$A:$D,4,0),VLOOKUP(BASE!T61,[1]control_de_carga!$A:$D,4,0)),"")</f>
        <v/>
      </c>
      <c r="B336" s="11" t="str">
        <f>IF(BASE!R61&lt;&gt;"",_xlfn.IFNA(VLOOKUP(BASE!R61,[1]control_de_carga!$A:$B,1,0),VLOOKUP(BASE!T61,[1]control_de_carga!$A:$B,1,0)),"")</f>
        <v/>
      </c>
      <c r="C336" s="11" t="str">
        <f>IF(BASE!R61&lt;&gt;"",IF(BASE!$N$1="PEDIDO_EN_TRANSITO",IF(OR($A336="CONECEL",$A336="CONECEL_DOCUENTOS"),"ENTREGA EN TRANSITO",BASE!$N$1),BASE!$N$1),"")</f>
        <v/>
      </c>
      <c r="D336" s="28" t="str">
        <f>IF(BASE!R61&lt;&gt;"",BASE!$N$2,"")</f>
        <v/>
      </c>
      <c r="E336" s="11"/>
      <c r="F336" s="11"/>
      <c r="G336" s="11"/>
    </row>
    <row r="337" spans="1:7" x14ac:dyDescent="0.25">
      <c r="A337" s="11" t="str">
        <f>IF(BASE!R62&lt;&gt;"",_xlfn.IFNA(VLOOKUP(BASE!R62,[1]control_de_carga!$A:$D,4,0),VLOOKUP(BASE!T62,[1]control_de_carga!$A:$D,4,0)),"")</f>
        <v/>
      </c>
      <c r="B337" s="11" t="str">
        <f>IF(BASE!R62&lt;&gt;"",_xlfn.IFNA(VLOOKUP(BASE!R62,[1]control_de_carga!$A:$B,1,0),VLOOKUP(BASE!T62,[1]control_de_carga!$A:$B,1,0)),"")</f>
        <v/>
      </c>
      <c r="C337" s="11" t="str">
        <f>IF(BASE!R62&lt;&gt;"",IF(BASE!$N$1="PEDIDO_EN_TRANSITO",IF(OR($A337="CONECEL",$A337="CONECEL_DOCUENTOS"),"ENTREGA EN TRANSITO",BASE!$N$1),BASE!$N$1),"")</f>
        <v/>
      </c>
      <c r="D337" s="28" t="str">
        <f>IF(BASE!R62&lt;&gt;"",BASE!$N$2,"")</f>
        <v/>
      </c>
      <c r="E337" s="11"/>
      <c r="F337" s="11"/>
      <c r="G337" s="11"/>
    </row>
    <row r="338" spans="1:7" x14ac:dyDescent="0.25">
      <c r="A338" s="11" t="str">
        <f>IF(BASE!R63&lt;&gt;"",_xlfn.IFNA(VLOOKUP(BASE!R63,[1]control_de_carga!$A:$D,4,0),VLOOKUP(BASE!T63,[1]control_de_carga!$A:$D,4,0)),"")</f>
        <v/>
      </c>
      <c r="B338" s="11" t="str">
        <f>IF(BASE!R63&lt;&gt;"",_xlfn.IFNA(VLOOKUP(BASE!R63,[1]control_de_carga!$A:$B,1,0),VLOOKUP(BASE!T63,[1]control_de_carga!$A:$B,1,0)),"")</f>
        <v/>
      </c>
      <c r="C338" s="11" t="str">
        <f>IF(BASE!R63&lt;&gt;"",IF(BASE!$N$1="PEDIDO_EN_TRANSITO",IF(OR($A338="CONECEL",$A338="CONECEL_DOCUENTOS"),"ENTREGA EN TRANSITO",BASE!$N$1),BASE!$N$1),"")</f>
        <v/>
      </c>
      <c r="D338" s="28" t="str">
        <f>IF(BASE!R63&lt;&gt;"",BASE!$N$2,"")</f>
        <v/>
      </c>
      <c r="E338" s="11"/>
      <c r="F338" s="11"/>
      <c r="G338" s="11"/>
    </row>
    <row r="339" spans="1:7" x14ac:dyDescent="0.25">
      <c r="A339" s="11" t="str">
        <f>IF(BASE!R64&lt;&gt;"",_xlfn.IFNA(VLOOKUP(BASE!R64,[1]control_de_carga!$A:$D,4,0),VLOOKUP(BASE!T64,[1]control_de_carga!$A:$D,4,0)),"")</f>
        <v/>
      </c>
      <c r="B339" s="11" t="str">
        <f>IF(BASE!R64&lt;&gt;"",_xlfn.IFNA(VLOOKUP(BASE!R64,[1]control_de_carga!$A:$B,1,0),VLOOKUP(BASE!T64,[1]control_de_carga!$A:$B,1,0)),"")</f>
        <v/>
      </c>
      <c r="C339" s="11" t="str">
        <f>IF(BASE!R64&lt;&gt;"",IF(BASE!$N$1="PEDIDO_EN_TRANSITO",IF(OR($A339="CONECEL",$A339="CONECEL_DOCUENTOS"),"ENTREGA EN TRANSITO",BASE!$N$1),BASE!$N$1),"")</f>
        <v/>
      </c>
      <c r="D339" s="28" t="str">
        <f>IF(BASE!R64&lt;&gt;"",BASE!$N$2,"")</f>
        <v/>
      </c>
      <c r="E339" s="11"/>
      <c r="F339" s="11"/>
      <c r="G339" s="11"/>
    </row>
    <row r="340" spans="1:7" x14ac:dyDescent="0.25">
      <c r="A340" s="11" t="str">
        <f>IF(BASE!R65&lt;&gt;"",_xlfn.IFNA(VLOOKUP(BASE!R65,[1]control_de_carga!$A:$D,4,0),VLOOKUP(BASE!T65,[1]control_de_carga!$A:$D,4,0)),"")</f>
        <v/>
      </c>
      <c r="B340" s="11" t="str">
        <f>IF(BASE!R65&lt;&gt;"",_xlfn.IFNA(VLOOKUP(BASE!R65,[1]control_de_carga!$A:$B,1,0),VLOOKUP(BASE!T65,[1]control_de_carga!$A:$B,1,0)),"")</f>
        <v/>
      </c>
      <c r="C340" s="11" t="str">
        <f>IF(BASE!R65&lt;&gt;"",IF(BASE!$N$1="PEDIDO_EN_TRANSITO",IF(OR($A340="CONECEL",$A340="CONECEL_DOCUENTOS"),"ENTREGA EN TRANSITO",BASE!$N$1),BASE!$N$1),"")</f>
        <v/>
      </c>
      <c r="D340" s="28" t="str">
        <f>IF(BASE!R65&lt;&gt;"",BASE!$N$2,"")</f>
        <v/>
      </c>
      <c r="E340" s="11"/>
      <c r="F340" s="11"/>
      <c r="G340" s="11"/>
    </row>
    <row r="341" spans="1:7" x14ac:dyDescent="0.25">
      <c r="A341" s="11" t="str">
        <f>IF(BASE!R66&lt;&gt;"",_xlfn.IFNA(VLOOKUP(BASE!R66,[1]control_de_carga!$A:$D,4,0),VLOOKUP(BASE!T66,[1]control_de_carga!$A:$D,4,0)),"")</f>
        <v/>
      </c>
      <c r="B341" s="11" t="str">
        <f>IF(BASE!R66&lt;&gt;"",_xlfn.IFNA(VLOOKUP(BASE!R66,[1]control_de_carga!$A:$B,1,0),VLOOKUP(BASE!T66,[1]control_de_carga!$A:$B,1,0)),"")</f>
        <v/>
      </c>
      <c r="C341" s="11" t="str">
        <f>IF(BASE!R66&lt;&gt;"",IF(BASE!$N$1="PEDIDO_EN_TRANSITO",IF(OR($A341="CONECEL",$A341="CONECEL_DOCUENTOS"),"ENTREGA EN TRANSITO",BASE!$N$1),BASE!$N$1),"")</f>
        <v/>
      </c>
      <c r="D341" s="28" t="str">
        <f>IF(BASE!R66&lt;&gt;"",BASE!$N$2,"")</f>
        <v/>
      </c>
      <c r="E341" s="11"/>
      <c r="F341" s="11"/>
      <c r="G341" s="11"/>
    </row>
    <row r="342" spans="1:7" x14ac:dyDescent="0.25">
      <c r="A342" s="11" t="str">
        <f>IF(BASE!R67&lt;&gt;"",_xlfn.IFNA(VLOOKUP(BASE!R67,[1]control_de_carga!$A:$D,4,0),VLOOKUP(BASE!T67,[1]control_de_carga!$A:$D,4,0)),"")</f>
        <v/>
      </c>
      <c r="B342" s="11" t="str">
        <f>IF(BASE!R67&lt;&gt;"",_xlfn.IFNA(VLOOKUP(BASE!R67,[1]control_de_carga!$A:$B,1,0),VLOOKUP(BASE!T67,[1]control_de_carga!$A:$B,1,0)),"")</f>
        <v/>
      </c>
      <c r="C342" s="11" t="str">
        <f>IF(BASE!R67&lt;&gt;"",IF(BASE!$N$1="PEDIDO_EN_TRANSITO",IF(OR($A342="CONECEL",$A342="CONECEL_DOCUENTOS"),"ENTREGA EN TRANSITO",BASE!$N$1),BASE!$N$1),"")</f>
        <v/>
      </c>
      <c r="D342" s="28" t="str">
        <f>IF(BASE!R67&lt;&gt;"",BASE!$N$2,"")</f>
        <v/>
      </c>
      <c r="E342" s="11"/>
      <c r="F342" s="11"/>
      <c r="G342" s="11"/>
    </row>
    <row r="343" spans="1:7" x14ac:dyDescent="0.25">
      <c r="A343" s="11" t="str">
        <f>IF(BASE!R68&lt;&gt;"",_xlfn.IFNA(VLOOKUP(BASE!R68,[1]control_de_carga!$A:$D,4,0),VLOOKUP(BASE!T68,[1]control_de_carga!$A:$D,4,0)),"")</f>
        <v/>
      </c>
      <c r="B343" s="11" t="str">
        <f>IF(BASE!R68&lt;&gt;"",_xlfn.IFNA(VLOOKUP(BASE!R68,[1]control_de_carga!$A:$B,1,0),VLOOKUP(BASE!T68,[1]control_de_carga!$A:$B,1,0)),"")</f>
        <v/>
      </c>
      <c r="C343" s="11" t="str">
        <f>IF(BASE!R68&lt;&gt;"",IF(BASE!$N$1="PEDIDO_EN_TRANSITO",IF(OR($A343="CONECEL",$A343="CONECEL_DOCUENTOS"),"ENTREGA EN TRANSITO",BASE!$N$1),BASE!$N$1),"")</f>
        <v/>
      </c>
      <c r="D343" s="28" t="str">
        <f>IF(BASE!R68&lt;&gt;"",BASE!$N$2,"")</f>
        <v/>
      </c>
      <c r="E343" s="11"/>
      <c r="F343" s="11"/>
      <c r="G343" s="11"/>
    </row>
    <row r="344" spans="1:7" x14ac:dyDescent="0.25">
      <c r="A344" s="11" t="str">
        <f>IF(BASE!R69&lt;&gt;"",_xlfn.IFNA(VLOOKUP(BASE!R69,[1]control_de_carga!$A:$D,4,0),VLOOKUP(BASE!T69,[1]control_de_carga!$A:$D,4,0)),"")</f>
        <v/>
      </c>
      <c r="B344" s="11" t="str">
        <f>IF(BASE!R69&lt;&gt;"",_xlfn.IFNA(VLOOKUP(BASE!R69,[1]control_de_carga!$A:$B,1,0),VLOOKUP(BASE!T69,[1]control_de_carga!$A:$B,1,0)),"")</f>
        <v/>
      </c>
      <c r="C344" s="11" t="str">
        <f>IF(BASE!R69&lt;&gt;"",IF(BASE!$N$1="PEDIDO_EN_TRANSITO",IF(OR($A344="CONECEL",$A344="CONECEL_DOCUENTOS"),"ENTREGA EN TRANSITO",BASE!$N$1),BASE!$N$1),"")</f>
        <v/>
      </c>
      <c r="D344" s="28" t="str">
        <f>IF(BASE!R69&lt;&gt;"",BASE!$N$2,"")</f>
        <v/>
      </c>
      <c r="E344" s="11"/>
      <c r="F344" s="11"/>
      <c r="G344" s="11"/>
    </row>
    <row r="345" spans="1:7" x14ac:dyDescent="0.25">
      <c r="A345" s="11" t="str">
        <f>IF(BASE!R70&lt;&gt;"",_xlfn.IFNA(VLOOKUP(BASE!R70,[1]control_de_carga!$A:$D,4,0),VLOOKUP(BASE!T70,[1]control_de_carga!$A:$D,4,0)),"")</f>
        <v/>
      </c>
      <c r="B345" s="11" t="str">
        <f>IF(BASE!R70&lt;&gt;"",_xlfn.IFNA(VLOOKUP(BASE!R70,[1]control_de_carga!$A:$B,1,0),VLOOKUP(BASE!T70,[1]control_de_carga!$A:$B,1,0)),"")</f>
        <v/>
      </c>
      <c r="C345" s="11" t="str">
        <f>IF(BASE!R70&lt;&gt;"",IF(BASE!$N$1="PEDIDO_EN_TRANSITO",IF(OR($A345="CONECEL",$A345="CONECEL_DOCUENTOS"),"ENTREGA EN TRANSITO",BASE!$N$1),BASE!$N$1),"")</f>
        <v/>
      </c>
      <c r="D345" s="28" t="str">
        <f>IF(BASE!R70&lt;&gt;"",BASE!$N$2,"")</f>
        <v/>
      </c>
      <c r="E345" s="11"/>
      <c r="F345" s="11"/>
      <c r="G345" s="11"/>
    </row>
    <row r="346" spans="1:7" x14ac:dyDescent="0.25">
      <c r="A346" s="11" t="str">
        <f>IF(BASE!R71&lt;&gt;"",_xlfn.IFNA(VLOOKUP(BASE!R71,[1]control_de_carga!$A:$D,4,0),VLOOKUP(BASE!T71,[1]control_de_carga!$A:$D,4,0)),"")</f>
        <v/>
      </c>
      <c r="B346" s="11" t="str">
        <f>IF(BASE!R71&lt;&gt;"",_xlfn.IFNA(VLOOKUP(BASE!R71,[1]control_de_carga!$A:$B,1,0),VLOOKUP(BASE!T71,[1]control_de_carga!$A:$B,1,0)),"")</f>
        <v/>
      </c>
      <c r="C346" s="11" t="str">
        <f>IF(BASE!R71&lt;&gt;"",IF(BASE!$N$1="PEDIDO_EN_TRANSITO",IF(OR($A346="CONECEL",$A346="CONECEL_DOCUENTOS"),"ENTREGA EN TRANSITO",BASE!$N$1),BASE!$N$1),"")</f>
        <v/>
      </c>
      <c r="D346" s="28" t="str">
        <f>IF(BASE!R71&lt;&gt;"",BASE!$N$2,"")</f>
        <v/>
      </c>
      <c r="E346" s="11"/>
      <c r="F346" s="11"/>
      <c r="G346" s="11"/>
    </row>
    <row r="347" spans="1:7" x14ac:dyDescent="0.25">
      <c r="A347" s="11" t="str">
        <f>IF(BASE!R72&lt;&gt;"",_xlfn.IFNA(VLOOKUP(BASE!R72,[1]control_de_carga!$A:$D,4,0),VLOOKUP(BASE!T72,[1]control_de_carga!$A:$D,4,0)),"")</f>
        <v/>
      </c>
      <c r="B347" s="11" t="str">
        <f>IF(BASE!R72&lt;&gt;"",_xlfn.IFNA(VLOOKUP(BASE!R72,[1]control_de_carga!$A:$B,1,0),VLOOKUP(BASE!T72,[1]control_de_carga!$A:$B,1,0)),"")</f>
        <v/>
      </c>
      <c r="C347" s="11" t="str">
        <f>IF(BASE!R72&lt;&gt;"",IF(BASE!$N$1="PEDIDO_EN_TRANSITO",IF(OR($A347="CONECEL",$A347="CONECEL_DOCUENTOS"),"ENTREGA EN TRANSITO",BASE!$N$1),BASE!$N$1),"")</f>
        <v/>
      </c>
      <c r="D347" s="28" t="str">
        <f>IF(BASE!R72&lt;&gt;"",BASE!$N$2,"")</f>
        <v/>
      </c>
      <c r="E347" s="11"/>
      <c r="F347" s="11"/>
      <c r="G347" s="11"/>
    </row>
    <row r="348" spans="1:7" x14ac:dyDescent="0.25">
      <c r="A348" s="11" t="str">
        <f>IF(BASE!R73&lt;&gt;"",_xlfn.IFNA(VLOOKUP(BASE!R73,[1]control_de_carga!$A:$D,4,0),VLOOKUP(BASE!T73,[1]control_de_carga!$A:$D,4,0)),"")</f>
        <v/>
      </c>
      <c r="B348" s="11" t="str">
        <f>IF(BASE!R73&lt;&gt;"",_xlfn.IFNA(VLOOKUP(BASE!R73,[1]control_de_carga!$A:$B,1,0),VLOOKUP(BASE!T73,[1]control_de_carga!$A:$B,1,0)),"")</f>
        <v/>
      </c>
      <c r="C348" s="11" t="str">
        <f>IF(BASE!R73&lt;&gt;"",IF(BASE!$N$1="PEDIDO_EN_TRANSITO",IF(OR($A348="CONECEL",$A348="CONECEL_DOCUENTOS"),"ENTREGA EN TRANSITO",BASE!$N$1),BASE!$N$1),"")</f>
        <v/>
      </c>
      <c r="D348" s="28" t="str">
        <f>IF(BASE!R73&lt;&gt;"",BASE!$N$2,"")</f>
        <v/>
      </c>
      <c r="E348" s="11"/>
      <c r="F348" s="11"/>
      <c r="G348" s="11"/>
    </row>
    <row r="349" spans="1:7" x14ac:dyDescent="0.25">
      <c r="A349" s="11" t="str">
        <f>IF(BASE!R74&lt;&gt;"",_xlfn.IFNA(VLOOKUP(BASE!R74,[1]control_de_carga!$A:$D,4,0),VLOOKUP(BASE!T74,[1]control_de_carga!$A:$D,4,0)),"")</f>
        <v/>
      </c>
      <c r="B349" s="11" t="str">
        <f>IF(BASE!R74&lt;&gt;"",_xlfn.IFNA(VLOOKUP(BASE!R74,[1]control_de_carga!$A:$B,1,0),VLOOKUP(BASE!T74,[1]control_de_carga!$A:$B,1,0)),"")</f>
        <v/>
      </c>
      <c r="C349" s="11" t="str">
        <f>IF(BASE!R74&lt;&gt;"",IF(BASE!$N$1="PEDIDO_EN_TRANSITO",IF(OR($A349="CONECEL",$A349="CONECEL_DOCUENTOS"),"ENTREGA EN TRANSITO",BASE!$N$1),BASE!$N$1),"")</f>
        <v/>
      </c>
      <c r="D349" s="28" t="str">
        <f>IF(BASE!R74&lt;&gt;"",BASE!$N$2,"")</f>
        <v/>
      </c>
      <c r="E349" s="11"/>
      <c r="F349" s="11"/>
      <c r="G349" s="11"/>
    </row>
    <row r="350" spans="1:7" x14ac:dyDescent="0.25">
      <c r="A350" s="11" t="str">
        <f>IF(BASE!R75&lt;&gt;"",_xlfn.IFNA(VLOOKUP(BASE!R75,[1]control_de_carga!$A:$D,4,0),VLOOKUP(BASE!T75,[1]control_de_carga!$A:$D,4,0)),"")</f>
        <v/>
      </c>
      <c r="B350" s="11" t="str">
        <f>IF(BASE!R75&lt;&gt;"",_xlfn.IFNA(VLOOKUP(BASE!R75,[1]control_de_carga!$A:$B,1,0),VLOOKUP(BASE!T75,[1]control_de_carga!$A:$B,1,0)),"")</f>
        <v/>
      </c>
      <c r="C350" s="11" t="str">
        <f>IF(BASE!R75&lt;&gt;"",IF(BASE!$N$1="PEDIDO_EN_TRANSITO",IF(OR($A350="CONECEL",$A350="CONECEL_DOCUENTOS"),"ENTREGA EN TRANSITO",BASE!$N$1),BASE!$N$1),"")</f>
        <v/>
      </c>
      <c r="D350" s="28" t="str">
        <f>IF(BASE!R75&lt;&gt;"",BASE!$N$2,"")</f>
        <v/>
      </c>
      <c r="E350" s="11"/>
      <c r="F350" s="11"/>
      <c r="G350" s="11"/>
    </row>
    <row r="351" spans="1:7" x14ac:dyDescent="0.25">
      <c r="A351" s="11" t="str">
        <f>IF(BASE!R76&lt;&gt;"",_xlfn.IFNA(VLOOKUP(BASE!R76,[1]control_de_carga!$A:$D,4,0),VLOOKUP(BASE!T76,[1]control_de_carga!$A:$D,4,0)),"")</f>
        <v/>
      </c>
      <c r="B351" s="11" t="str">
        <f>IF(BASE!R76&lt;&gt;"",_xlfn.IFNA(VLOOKUP(BASE!R76,[1]control_de_carga!$A:$B,1,0),VLOOKUP(BASE!T76,[1]control_de_carga!$A:$B,1,0)),"")</f>
        <v/>
      </c>
      <c r="C351" s="11" t="str">
        <f>IF(BASE!R76&lt;&gt;"",IF(BASE!$N$1="PEDIDO_EN_TRANSITO",IF(OR($A351="CONECEL",$A351="CONECEL_DOCUENTOS"),"ENTREGA EN TRANSITO",BASE!$N$1),BASE!$N$1),"")</f>
        <v/>
      </c>
      <c r="D351" s="28" t="str">
        <f>IF(BASE!R76&lt;&gt;"",BASE!$N$2,"")</f>
        <v/>
      </c>
      <c r="E351" s="11"/>
      <c r="F351" s="11"/>
      <c r="G351" s="11"/>
    </row>
    <row r="352" spans="1:7" x14ac:dyDescent="0.25">
      <c r="A352" s="19" t="str">
        <f>IF(BASE!V7&lt;&gt;"",_xlfn.IFNA(VLOOKUP(BASE!V7,[1]control_de_carga!$A:$D,4,0),VLOOKUP(BASE!X7,[1]control_de_carga!$A:$D,4,0)),"")</f>
        <v/>
      </c>
      <c r="B352" s="19" t="str">
        <f>IF(BASE!V7&lt;&gt;"",_xlfn.IFNA(VLOOKUP(BASE!V7,[1]control_de_carga!$A:$B,1,0),VLOOKUP(BASE!X7,[1]control_de_carga!$A:$B,1,0)),"")</f>
        <v/>
      </c>
      <c r="C352" s="19" t="str">
        <f>IF(BASE!V7&lt;&gt;"",IF(BASE!$N$1="PEDIDO_EN_TRANSITO",IF(OR($A352="CONECEL",$A352="CONECEL_DOCUENTOS"),"ENTREGA EN TRANSITO",BASE!$N$1),BASE!$N$1),"")</f>
        <v/>
      </c>
      <c r="D352" s="29" t="str">
        <f>IF(BASE!V7&lt;&gt;"",BASE!$N$2,"")</f>
        <v/>
      </c>
      <c r="E352" s="19"/>
      <c r="F352" s="19"/>
      <c r="G352" s="19"/>
    </row>
    <row r="353" spans="1:7" x14ac:dyDescent="0.25">
      <c r="A353" s="19" t="str">
        <f>IF(BASE!V8&lt;&gt;"",_xlfn.IFNA(VLOOKUP(BASE!V8,[1]control_de_carga!$A:$D,4,0),VLOOKUP(BASE!X8,[1]control_de_carga!$A:$D,4,0)),"")</f>
        <v/>
      </c>
      <c r="B353" s="19" t="str">
        <f>IF(BASE!V8&lt;&gt;"",_xlfn.IFNA(VLOOKUP(BASE!V8,[1]control_de_carga!$A:$B,1,0),VLOOKUP(BASE!X8,[1]control_de_carga!$A:$B,1,0)),"")</f>
        <v/>
      </c>
      <c r="C353" s="19" t="str">
        <f>IF(BASE!V8&lt;&gt;"",IF(BASE!$N$1="PEDIDO_EN_TRANSITO",IF(OR($A353="CONECEL",$A353="CONECEL_DOCUENTOS"),"ENTREGA EN TRANSITO",BASE!$N$1),BASE!$N$1),"")</f>
        <v/>
      </c>
      <c r="D353" s="29" t="str">
        <f>IF(BASE!V8&lt;&gt;"",BASE!$N$2,"")</f>
        <v/>
      </c>
      <c r="E353" s="19"/>
      <c r="F353" s="19"/>
      <c r="G353" s="19"/>
    </row>
    <row r="354" spans="1:7" x14ac:dyDescent="0.25">
      <c r="A354" s="19" t="str">
        <f>IF(BASE!V9&lt;&gt;"",_xlfn.IFNA(VLOOKUP(BASE!V9,[1]control_de_carga!$A:$D,4,0),VLOOKUP(BASE!X9,[1]control_de_carga!$A:$D,4,0)),"")</f>
        <v/>
      </c>
      <c r="B354" s="19" t="str">
        <f>IF(BASE!V9&lt;&gt;"",_xlfn.IFNA(VLOOKUP(BASE!V9,[1]control_de_carga!$A:$B,1,0),VLOOKUP(BASE!X9,[1]control_de_carga!$A:$B,1,0)),"")</f>
        <v/>
      </c>
      <c r="C354" s="19" t="str">
        <f>IF(BASE!V9&lt;&gt;"",IF(BASE!$N$1="PEDIDO_EN_TRANSITO",IF(OR($A354="CONECEL",$A354="CONECEL_DOCUENTOS"),"ENTREGA EN TRANSITO",BASE!$N$1),BASE!$N$1),"")</f>
        <v/>
      </c>
      <c r="D354" s="29" t="str">
        <f>IF(BASE!V9&lt;&gt;"",BASE!$N$2,"")</f>
        <v/>
      </c>
      <c r="E354" s="19"/>
      <c r="F354" s="19"/>
      <c r="G354" s="19"/>
    </row>
    <row r="355" spans="1:7" x14ac:dyDescent="0.25">
      <c r="A355" s="19" t="str">
        <f>IF(BASE!V10&lt;&gt;"",_xlfn.IFNA(VLOOKUP(BASE!V10,[1]control_de_carga!$A:$D,4,0),VLOOKUP(BASE!X10,[1]control_de_carga!$A:$D,4,0)),"")</f>
        <v/>
      </c>
      <c r="B355" s="19" t="str">
        <f>IF(BASE!V10&lt;&gt;"",_xlfn.IFNA(VLOOKUP(BASE!V10,[1]control_de_carga!$A:$B,1,0),VLOOKUP(BASE!X10,[1]control_de_carga!$A:$B,1,0)),"")</f>
        <v/>
      </c>
      <c r="C355" s="19" t="str">
        <f>IF(BASE!V10&lt;&gt;"",IF(BASE!$N$1="PEDIDO_EN_TRANSITO",IF(OR($A355="CONECEL",$A355="CONECEL_DOCUENTOS"),"ENTREGA EN TRANSITO",BASE!$N$1),BASE!$N$1),"")</f>
        <v/>
      </c>
      <c r="D355" s="29" t="str">
        <f>IF(BASE!V10&lt;&gt;"",BASE!$N$2,"")</f>
        <v/>
      </c>
      <c r="E355" s="19"/>
      <c r="F355" s="19"/>
      <c r="G355" s="19"/>
    </row>
    <row r="356" spans="1:7" x14ac:dyDescent="0.25">
      <c r="A356" s="19" t="str">
        <f>IF(BASE!V11&lt;&gt;"",_xlfn.IFNA(VLOOKUP(BASE!V11,[1]control_de_carga!$A:$D,4,0),VLOOKUP(BASE!X11,[1]control_de_carga!$A:$D,4,0)),"")</f>
        <v/>
      </c>
      <c r="B356" s="19" t="str">
        <f>IF(BASE!V11&lt;&gt;"",_xlfn.IFNA(VLOOKUP(BASE!V11,[1]control_de_carga!$A:$B,1,0),VLOOKUP(BASE!X11,[1]control_de_carga!$A:$B,1,0)),"")</f>
        <v/>
      </c>
      <c r="C356" s="19" t="str">
        <f>IF(BASE!V11&lt;&gt;"",IF(BASE!$N$1="PEDIDO_EN_TRANSITO",IF(OR($A356="CONECEL",$A356="CONECEL_DOCUENTOS"),"ENTREGA EN TRANSITO",BASE!$N$1),BASE!$N$1),"")</f>
        <v/>
      </c>
      <c r="D356" s="29" t="str">
        <f>IF(BASE!V11&lt;&gt;"",BASE!$N$2,"")</f>
        <v/>
      </c>
      <c r="E356" s="19"/>
      <c r="F356" s="19"/>
      <c r="G356" s="19"/>
    </row>
    <row r="357" spans="1:7" x14ac:dyDescent="0.25">
      <c r="A357" s="19" t="str">
        <f>IF(BASE!V12&lt;&gt;"",_xlfn.IFNA(VLOOKUP(BASE!V12,[1]control_de_carga!$A:$D,4,0),VLOOKUP(BASE!X12,[1]control_de_carga!$A:$D,4,0)),"")</f>
        <v/>
      </c>
      <c r="B357" s="19" t="str">
        <f>IF(BASE!V12&lt;&gt;"",_xlfn.IFNA(VLOOKUP(BASE!V12,[1]control_de_carga!$A:$B,1,0),VLOOKUP(BASE!X12,[1]control_de_carga!$A:$B,1,0)),"")</f>
        <v/>
      </c>
      <c r="C357" s="19" t="str">
        <f>IF(BASE!V12&lt;&gt;"",IF(BASE!$N$1="PEDIDO_EN_TRANSITO",IF(OR($A357="CONECEL",$A357="CONECEL_DOCUENTOS"),"ENTREGA EN TRANSITO",BASE!$N$1),BASE!$N$1),"")</f>
        <v/>
      </c>
      <c r="D357" s="29" t="str">
        <f>IF(BASE!V12&lt;&gt;"",BASE!$N$2,"")</f>
        <v/>
      </c>
      <c r="E357" s="19"/>
      <c r="F357" s="19"/>
      <c r="G357" s="19"/>
    </row>
    <row r="358" spans="1:7" x14ac:dyDescent="0.25">
      <c r="A358" s="19" t="str">
        <f>IF(BASE!V13&lt;&gt;"",_xlfn.IFNA(VLOOKUP(BASE!V13,[1]control_de_carga!$A:$D,4,0),VLOOKUP(BASE!X13,[1]control_de_carga!$A:$D,4,0)),"")</f>
        <v/>
      </c>
      <c r="B358" s="19" t="str">
        <f>IF(BASE!V13&lt;&gt;"",_xlfn.IFNA(VLOOKUP(BASE!V13,[1]control_de_carga!$A:$B,1,0),VLOOKUP(BASE!X13,[1]control_de_carga!$A:$B,1,0)),"")</f>
        <v/>
      </c>
      <c r="C358" s="19" t="str">
        <f>IF(BASE!V13&lt;&gt;"",IF(BASE!$N$1="PEDIDO_EN_TRANSITO",IF(OR($A358="CONECEL",$A358="CONECEL_DOCUENTOS"),"ENTREGA EN TRANSITO",BASE!$N$1),BASE!$N$1),"")</f>
        <v/>
      </c>
      <c r="D358" s="29" t="str">
        <f>IF(BASE!V13&lt;&gt;"",BASE!$N$2,"")</f>
        <v/>
      </c>
      <c r="E358" s="19"/>
      <c r="F358" s="19"/>
      <c r="G358" s="19"/>
    </row>
    <row r="359" spans="1:7" x14ac:dyDescent="0.25">
      <c r="A359" s="19" t="str">
        <f>IF(BASE!V14&lt;&gt;"",_xlfn.IFNA(VLOOKUP(BASE!V14,[1]control_de_carga!$A:$D,4,0),VLOOKUP(BASE!X14,[1]control_de_carga!$A:$D,4,0)),"")</f>
        <v/>
      </c>
      <c r="B359" s="19" t="str">
        <f>IF(BASE!V14&lt;&gt;"",_xlfn.IFNA(VLOOKUP(BASE!V14,[1]control_de_carga!$A:$B,1,0),VLOOKUP(BASE!X14,[1]control_de_carga!$A:$B,1,0)),"")</f>
        <v/>
      </c>
      <c r="C359" s="19" t="str">
        <f>IF(BASE!V14&lt;&gt;"",IF(BASE!$N$1="PEDIDO_EN_TRANSITO",IF(OR($A359="CONECEL",$A359="CONECEL_DOCUENTOS"),"ENTREGA EN TRANSITO",BASE!$N$1),BASE!$N$1),"")</f>
        <v/>
      </c>
      <c r="D359" s="29" t="str">
        <f>IF(BASE!V14&lt;&gt;"",BASE!$N$2,"")</f>
        <v/>
      </c>
      <c r="E359" s="19"/>
      <c r="F359" s="19"/>
      <c r="G359" s="19"/>
    </row>
    <row r="360" spans="1:7" x14ac:dyDescent="0.25">
      <c r="A360" s="19" t="str">
        <f>IF(BASE!V15&lt;&gt;"",_xlfn.IFNA(VLOOKUP(BASE!V15,[1]control_de_carga!$A:$D,4,0),VLOOKUP(BASE!X15,[1]control_de_carga!$A:$D,4,0)),"")</f>
        <v/>
      </c>
      <c r="B360" s="19" t="str">
        <f>IF(BASE!V15&lt;&gt;"",_xlfn.IFNA(VLOOKUP(BASE!V15,[1]control_de_carga!$A:$B,1,0),VLOOKUP(BASE!X15,[1]control_de_carga!$A:$B,1,0)),"")</f>
        <v/>
      </c>
      <c r="C360" s="19" t="str">
        <f>IF(BASE!V15&lt;&gt;"",IF(BASE!$N$1="PEDIDO_EN_TRANSITO",IF(OR($A360="CONECEL",$A360="CONECEL_DOCUENTOS"),"ENTREGA EN TRANSITO",BASE!$N$1),BASE!$N$1),"")</f>
        <v/>
      </c>
      <c r="D360" s="29" t="str">
        <f>IF(BASE!V15&lt;&gt;"",BASE!$N$2,"")</f>
        <v/>
      </c>
      <c r="E360" s="19"/>
      <c r="F360" s="19"/>
      <c r="G360" s="19"/>
    </row>
    <row r="361" spans="1:7" x14ac:dyDescent="0.25">
      <c r="A361" s="19" t="str">
        <f>IF(BASE!V16&lt;&gt;"",_xlfn.IFNA(VLOOKUP(BASE!V16,[1]control_de_carga!$A:$D,4,0),VLOOKUP(BASE!X16,[1]control_de_carga!$A:$D,4,0)),"")</f>
        <v/>
      </c>
      <c r="B361" s="19" t="str">
        <f>IF(BASE!V16&lt;&gt;"",_xlfn.IFNA(VLOOKUP(BASE!V16,[1]control_de_carga!$A:$B,1,0),VLOOKUP(BASE!X16,[1]control_de_carga!$A:$B,1,0)),"")</f>
        <v/>
      </c>
      <c r="C361" s="19" t="str">
        <f>IF(BASE!V16&lt;&gt;"",IF(BASE!$N$1="PEDIDO_EN_TRANSITO",IF(OR($A361="CONECEL",$A361="CONECEL_DOCUENTOS"),"ENTREGA EN TRANSITO",BASE!$N$1),BASE!$N$1),"")</f>
        <v/>
      </c>
      <c r="D361" s="29" t="str">
        <f>IF(BASE!V16&lt;&gt;"",BASE!$N$2,"")</f>
        <v/>
      </c>
      <c r="E361" s="19"/>
      <c r="F361" s="19"/>
      <c r="G361" s="19"/>
    </row>
    <row r="362" spans="1:7" x14ac:dyDescent="0.25">
      <c r="A362" s="19" t="str">
        <f>IF(BASE!V17&lt;&gt;"",_xlfn.IFNA(VLOOKUP(BASE!V17,[1]control_de_carga!$A:$D,4,0),VLOOKUP(BASE!X17,[1]control_de_carga!$A:$D,4,0)),"")</f>
        <v/>
      </c>
      <c r="B362" s="19" t="str">
        <f>IF(BASE!V17&lt;&gt;"",_xlfn.IFNA(VLOOKUP(BASE!V17,[1]control_de_carga!$A:$B,1,0),VLOOKUP(BASE!X17,[1]control_de_carga!$A:$B,1,0)),"")</f>
        <v/>
      </c>
      <c r="C362" s="19" t="str">
        <f>IF(BASE!V17&lt;&gt;"",IF(BASE!$N$1="PEDIDO_EN_TRANSITO",IF(OR($A362="CONECEL",$A362="CONECEL_DOCUENTOS"),"ENTREGA EN TRANSITO",BASE!$N$1),BASE!$N$1),"")</f>
        <v/>
      </c>
      <c r="D362" s="29" t="str">
        <f>IF(BASE!V17&lt;&gt;"",BASE!$N$2,"")</f>
        <v/>
      </c>
      <c r="E362" s="19"/>
      <c r="F362" s="19"/>
      <c r="G362" s="19"/>
    </row>
    <row r="363" spans="1:7" x14ac:dyDescent="0.25">
      <c r="A363" s="19" t="str">
        <f>IF(BASE!V18&lt;&gt;"",_xlfn.IFNA(VLOOKUP(BASE!V18,[1]control_de_carga!$A:$D,4,0),VLOOKUP(BASE!X18,[1]control_de_carga!$A:$D,4,0)),"")</f>
        <v/>
      </c>
      <c r="B363" s="19" t="str">
        <f>IF(BASE!V18&lt;&gt;"",_xlfn.IFNA(VLOOKUP(BASE!V18,[1]control_de_carga!$A:$B,1,0),VLOOKUP(BASE!X18,[1]control_de_carga!$A:$B,1,0)),"")</f>
        <v/>
      </c>
      <c r="C363" s="19" t="str">
        <f>IF(BASE!V18&lt;&gt;"",IF(BASE!$N$1="PEDIDO_EN_TRANSITO",IF(OR($A363="CONECEL",$A363="CONECEL_DOCUENTOS"),"ENTREGA EN TRANSITO",BASE!$N$1),BASE!$N$1),"")</f>
        <v/>
      </c>
      <c r="D363" s="29" t="str">
        <f>IF(BASE!V18&lt;&gt;"",BASE!$N$2,"")</f>
        <v/>
      </c>
      <c r="E363" s="19"/>
      <c r="F363" s="19"/>
      <c r="G363" s="19"/>
    </row>
    <row r="364" spans="1:7" x14ac:dyDescent="0.25">
      <c r="A364" s="19" t="str">
        <f>IF(BASE!V19&lt;&gt;"",_xlfn.IFNA(VLOOKUP(BASE!V19,[1]control_de_carga!$A:$D,4,0),VLOOKUP(BASE!X19,[1]control_de_carga!$A:$D,4,0)),"")</f>
        <v/>
      </c>
      <c r="B364" s="19" t="str">
        <f>IF(BASE!V19&lt;&gt;"",_xlfn.IFNA(VLOOKUP(BASE!V19,[1]control_de_carga!$A:$B,1,0),VLOOKUP(BASE!X19,[1]control_de_carga!$A:$B,1,0)),"")</f>
        <v/>
      </c>
      <c r="C364" s="19" t="str">
        <f>IF(BASE!V19&lt;&gt;"",IF(BASE!$N$1="PEDIDO_EN_TRANSITO",IF(OR($A364="CONECEL",$A364="CONECEL_DOCUENTOS"),"ENTREGA EN TRANSITO",BASE!$N$1),BASE!$N$1),"")</f>
        <v/>
      </c>
      <c r="D364" s="29" t="str">
        <f>IF(BASE!V19&lt;&gt;"",BASE!$N$2,"")</f>
        <v/>
      </c>
      <c r="E364" s="19"/>
      <c r="F364" s="19"/>
      <c r="G364" s="19"/>
    </row>
    <row r="365" spans="1:7" x14ac:dyDescent="0.25">
      <c r="A365" s="19" t="str">
        <f>IF(BASE!V20&lt;&gt;"",_xlfn.IFNA(VLOOKUP(BASE!V20,[1]control_de_carga!$A:$D,4,0),VLOOKUP(BASE!X20,[1]control_de_carga!$A:$D,4,0)),"")</f>
        <v/>
      </c>
      <c r="B365" s="19" t="str">
        <f>IF(BASE!V20&lt;&gt;"",_xlfn.IFNA(VLOOKUP(BASE!V20,[1]control_de_carga!$A:$B,1,0),VLOOKUP(BASE!X20,[1]control_de_carga!$A:$B,1,0)),"")</f>
        <v/>
      </c>
      <c r="C365" s="19" t="str">
        <f>IF(BASE!V20&lt;&gt;"",IF(BASE!$N$1="PEDIDO_EN_TRANSITO",IF(OR($A365="CONECEL",$A365="CONECEL_DOCUENTOS"),"ENTREGA EN TRANSITO",BASE!$N$1),BASE!$N$1),"")</f>
        <v/>
      </c>
      <c r="D365" s="29" t="str">
        <f>IF(BASE!V20&lt;&gt;"",BASE!$N$2,"")</f>
        <v/>
      </c>
      <c r="E365" s="19"/>
      <c r="F365" s="19"/>
      <c r="G365" s="19"/>
    </row>
    <row r="366" spans="1:7" x14ac:dyDescent="0.25">
      <c r="A366" s="19" t="str">
        <f>IF(BASE!V21&lt;&gt;"",_xlfn.IFNA(VLOOKUP(BASE!V21,[1]control_de_carga!$A:$D,4,0),VLOOKUP(BASE!X21,[1]control_de_carga!$A:$D,4,0)),"")</f>
        <v/>
      </c>
      <c r="B366" s="19" t="str">
        <f>IF(BASE!V21&lt;&gt;"",_xlfn.IFNA(VLOOKUP(BASE!V21,[1]control_de_carga!$A:$B,1,0),VLOOKUP(BASE!X21,[1]control_de_carga!$A:$B,1,0)),"")</f>
        <v/>
      </c>
      <c r="C366" s="19" t="str">
        <f>IF(BASE!V21&lt;&gt;"",IF(BASE!$N$1="PEDIDO_EN_TRANSITO",IF(OR($A366="CONECEL",$A366="CONECEL_DOCUENTOS"),"ENTREGA EN TRANSITO",BASE!$N$1),BASE!$N$1),"")</f>
        <v/>
      </c>
      <c r="D366" s="29" t="str">
        <f>IF(BASE!V21&lt;&gt;"",BASE!$N$2,"")</f>
        <v/>
      </c>
      <c r="E366" s="19"/>
      <c r="F366" s="19"/>
      <c r="G366" s="19"/>
    </row>
    <row r="367" spans="1:7" x14ac:dyDescent="0.25">
      <c r="A367" s="19" t="str">
        <f>IF(BASE!V22&lt;&gt;"",_xlfn.IFNA(VLOOKUP(BASE!V22,[1]control_de_carga!$A:$D,4,0),VLOOKUP(BASE!X22,[1]control_de_carga!$A:$D,4,0)),"")</f>
        <v/>
      </c>
      <c r="B367" s="19" t="str">
        <f>IF(BASE!V22&lt;&gt;"",_xlfn.IFNA(VLOOKUP(BASE!V22,[1]control_de_carga!$A:$B,1,0),VLOOKUP(BASE!X22,[1]control_de_carga!$A:$B,1,0)),"")</f>
        <v/>
      </c>
      <c r="C367" s="19" t="str">
        <f>IF(BASE!V22&lt;&gt;"",IF(BASE!$N$1="PEDIDO_EN_TRANSITO",IF(OR($A367="CONECEL",$A367="CONECEL_DOCUENTOS"),"ENTREGA EN TRANSITO",BASE!$N$1),BASE!$N$1),"")</f>
        <v/>
      </c>
      <c r="D367" s="29" t="str">
        <f>IF(BASE!V22&lt;&gt;"",BASE!$N$2,"")</f>
        <v/>
      </c>
      <c r="E367" s="19"/>
      <c r="F367" s="19"/>
      <c r="G367" s="19"/>
    </row>
    <row r="368" spans="1:7" x14ac:dyDescent="0.25">
      <c r="A368" s="19" t="str">
        <f>IF(BASE!V23&lt;&gt;"",_xlfn.IFNA(VLOOKUP(BASE!V23,[1]control_de_carga!$A:$D,4,0),VLOOKUP(BASE!X23,[1]control_de_carga!$A:$D,4,0)),"")</f>
        <v/>
      </c>
      <c r="B368" s="19" t="str">
        <f>IF(BASE!V23&lt;&gt;"",_xlfn.IFNA(VLOOKUP(BASE!V23,[1]control_de_carga!$A:$B,1,0),VLOOKUP(BASE!X23,[1]control_de_carga!$A:$B,1,0)),"")</f>
        <v/>
      </c>
      <c r="C368" s="19" t="str">
        <f>IF(BASE!V23&lt;&gt;"",IF(BASE!$N$1="PEDIDO_EN_TRANSITO",IF(OR($A368="CONECEL",$A368="CONECEL_DOCUENTOS"),"ENTREGA EN TRANSITO",BASE!$N$1),BASE!$N$1),"")</f>
        <v/>
      </c>
      <c r="D368" s="29" t="str">
        <f>IF(BASE!V23&lt;&gt;"",BASE!$N$2,"")</f>
        <v/>
      </c>
      <c r="E368" s="19"/>
      <c r="F368" s="19"/>
      <c r="G368" s="19"/>
    </row>
    <row r="369" spans="1:7" x14ac:dyDescent="0.25">
      <c r="A369" s="19" t="str">
        <f>IF(BASE!V24&lt;&gt;"",_xlfn.IFNA(VLOOKUP(BASE!V24,[1]control_de_carga!$A:$D,4,0),VLOOKUP(BASE!X24,[1]control_de_carga!$A:$D,4,0)),"")</f>
        <v/>
      </c>
      <c r="B369" s="19" t="str">
        <f>IF(BASE!V24&lt;&gt;"",_xlfn.IFNA(VLOOKUP(BASE!V24,[1]control_de_carga!$A:$B,1,0),VLOOKUP(BASE!X24,[1]control_de_carga!$A:$B,1,0)),"")</f>
        <v/>
      </c>
      <c r="C369" s="19" t="str">
        <f>IF(BASE!V24&lt;&gt;"",IF(BASE!$N$1="PEDIDO_EN_TRANSITO",IF(OR($A369="CONECEL",$A369="CONECEL_DOCUENTOS"),"ENTREGA EN TRANSITO",BASE!$N$1),BASE!$N$1),"")</f>
        <v/>
      </c>
      <c r="D369" s="29" t="str">
        <f>IF(BASE!V24&lt;&gt;"",BASE!$N$2,"")</f>
        <v/>
      </c>
      <c r="E369" s="19"/>
      <c r="F369" s="19"/>
      <c r="G369" s="19"/>
    </row>
    <row r="370" spans="1:7" x14ac:dyDescent="0.25">
      <c r="A370" s="19" t="str">
        <f>IF(BASE!V25&lt;&gt;"",_xlfn.IFNA(VLOOKUP(BASE!V25,[1]control_de_carga!$A:$D,4,0),VLOOKUP(BASE!X25,[1]control_de_carga!$A:$D,4,0)),"")</f>
        <v/>
      </c>
      <c r="B370" s="19" t="str">
        <f>IF(BASE!V25&lt;&gt;"",_xlfn.IFNA(VLOOKUP(BASE!V25,[1]control_de_carga!$A:$B,1,0),VLOOKUP(BASE!X25,[1]control_de_carga!$A:$B,1,0)),"")</f>
        <v/>
      </c>
      <c r="C370" s="19" t="str">
        <f>IF(BASE!V25&lt;&gt;"",IF(BASE!$N$1="PEDIDO_EN_TRANSITO",IF(OR($A370="CONECEL",$A370="CONECEL_DOCUENTOS"),"ENTREGA EN TRANSITO",BASE!$N$1),BASE!$N$1),"")</f>
        <v/>
      </c>
      <c r="D370" s="29" t="str">
        <f>IF(BASE!V25&lt;&gt;"",BASE!$N$2,"")</f>
        <v/>
      </c>
      <c r="E370" s="19"/>
      <c r="F370" s="19"/>
      <c r="G370" s="19"/>
    </row>
    <row r="371" spans="1:7" x14ac:dyDescent="0.25">
      <c r="A371" s="19" t="str">
        <f>IF(BASE!V26&lt;&gt;"",_xlfn.IFNA(VLOOKUP(BASE!V26,[1]control_de_carga!$A:$D,4,0),VLOOKUP(BASE!X26,[1]control_de_carga!$A:$D,4,0)),"")</f>
        <v/>
      </c>
      <c r="B371" s="19" t="str">
        <f>IF(BASE!V26&lt;&gt;"",_xlfn.IFNA(VLOOKUP(BASE!V26,[1]control_de_carga!$A:$B,1,0),VLOOKUP(BASE!X26,[1]control_de_carga!$A:$B,1,0)),"")</f>
        <v/>
      </c>
      <c r="C371" s="19" t="str">
        <f>IF(BASE!V26&lt;&gt;"",IF(BASE!$N$1="PEDIDO_EN_TRANSITO",IF(OR($A371="CONECEL",$A371="CONECEL_DOCUENTOS"),"ENTREGA EN TRANSITO",BASE!$N$1),BASE!$N$1),"")</f>
        <v/>
      </c>
      <c r="D371" s="29" t="str">
        <f>IF(BASE!V26&lt;&gt;"",BASE!$N$2,"")</f>
        <v/>
      </c>
      <c r="E371" s="19"/>
      <c r="F371" s="19"/>
      <c r="G371" s="19"/>
    </row>
    <row r="372" spans="1:7" x14ac:dyDescent="0.25">
      <c r="A372" s="19" t="str">
        <f>IF(BASE!V27&lt;&gt;"",_xlfn.IFNA(VLOOKUP(BASE!V27,[1]control_de_carga!$A:$D,4,0),VLOOKUP(BASE!X27,[1]control_de_carga!$A:$D,4,0)),"")</f>
        <v/>
      </c>
      <c r="B372" s="19" t="str">
        <f>IF(BASE!V27&lt;&gt;"",_xlfn.IFNA(VLOOKUP(BASE!V27,[1]control_de_carga!$A:$B,1,0),VLOOKUP(BASE!X27,[1]control_de_carga!$A:$B,1,0)),"")</f>
        <v/>
      </c>
      <c r="C372" s="19" t="str">
        <f>IF(BASE!V27&lt;&gt;"",IF(BASE!$N$1="PEDIDO_EN_TRANSITO",IF(OR($A372="CONECEL",$A372="CONECEL_DOCUENTOS"),"ENTREGA EN TRANSITO",BASE!$N$1),BASE!$N$1),"")</f>
        <v/>
      </c>
      <c r="D372" s="29" t="str">
        <f>IF(BASE!V27&lt;&gt;"",BASE!$N$2,"")</f>
        <v/>
      </c>
      <c r="E372" s="19"/>
      <c r="F372" s="19"/>
      <c r="G372" s="19"/>
    </row>
    <row r="373" spans="1:7" x14ac:dyDescent="0.25">
      <c r="A373" s="19" t="str">
        <f>IF(BASE!V28&lt;&gt;"",_xlfn.IFNA(VLOOKUP(BASE!V28,[1]control_de_carga!$A:$D,4,0),VLOOKUP(BASE!X28,[1]control_de_carga!$A:$D,4,0)),"")</f>
        <v/>
      </c>
      <c r="B373" s="19" t="str">
        <f>IF(BASE!V28&lt;&gt;"",_xlfn.IFNA(VLOOKUP(BASE!V28,[1]control_de_carga!$A:$B,1,0),VLOOKUP(BASE!X28,[1]control_de_carga!$A:$B,1,0)),"")</f>
        <v/>
      </c>
      <c r="C373" s="19" t="str">
        <f>IF(BASE!V28&lt;&gt;"",IF(BASE!$N$1="PEDIDO_EN_TRANSITO",IF(OR($A373="CONECEL",$A373="CONECEL_DOCUENTOS"),"ENTREGA EN TRANSITO",BASE!$N$1),BASE!$N$1),"")</f>
        <v/>
      </c>
      <c r="D373" s="29" t="str">
        <f>IF(BASE!V28&lt;&gt;"",BASE!$N$2,"")</f>
        <v/>
      </c>
      <c r="E373" s="19"/>
      <c r="F373" s="19"/>
      <c r="G373" s="19"/>
    </row>
    <row r="374" spans="1:7" x14ac:dyDescent="0.25">
      <c r="A374" s="19" t="str">
        <f>IF(BASE!V29&lt;&gt;"",_xlfn.IFNA(VLOOKUP(BASE!V29,[1]control_de_carga!$A:$D,4,0),VLOOKUP(BASE!X29,[1]control_de_carga!$A:$D,4,0)),"")</f>
        <v/>
      </c>
      <c r="B374" s="19" t="str">
        <f>IF(BASE!V29&lt;&gt;"",_xlfn.IFNA(VLOOKUP(BASE!V29,[1]control_de_carga!$A:$B,1,0),VLOOKUP(BASE!X29,[1]control_de_carga!$A:$B,1,0)),"")</f>
        <v/>
      </c>
      <c r="C374" s="19" t="str">
        <f>IF(BASE!V29&lt;&gt;"",IF(BASE!$N$1="PEDIDO_EN_TRANSITO",IF(OR($A374="CONECEL",$A374="CONECEL_DOCUENTOS"),"ENTREGA EN TRANSITO",BASE!$N$1),BASE!$N$1),"")</f>
        <v/>
      </c>
      <c r="D374" s="29" t="str">
        <f>IF(BASE!V29&lt;&gt;"",BASE!$N$2,"")</f>
        <v/>
      </c>
      <c r="E374" s="19"/>
      <c r="F374" s="19"/>
      <c r="G374" s="19"/>
    </row>
    <row r="375" spans="1:7" x14ac:dyDescent="0.25">
      <c r="A375" s="19" t="str">
        <f>IF(BASE!V30&lt;&gt;"",_xlfn.IFNA(VLOOKUP(BASE!V30,[1]control_de_carga!$A:$D,4,0),VLOOKUP(BASE!X30,[1]control_de_carga!$A:$D,4,0)),"")</f>
        <v/>
      </c>
      <c r="B375" s="19" t="str">
        <f>IF(BASE!V30&lt;&gt;"",_xlfn.IFNA(VLOOKUP(BASE!V30,[1]control_de_carga!$A:$B,1,0),VLOOKUP(BASE!X30,[1]control_de_carga!$A:$B,1,0)),"")</f>
        <v/>
      </c>
      <c r="C375" s="19" t="str">
        <f>IF(BASE!V30&lt;&gt;"",IF(BASE!$N$1="PEDIDO_EN_TRANSITO",IF(OR($A375="CONECEL",$A375="CONECEL_DOCUENTOS"),"ENTREGA EN TRANSITO",BASE!$N$1),BASE!$N$1),"")</f>
        <v/>
      </c>
      <c r="D375" s="29" t="str">
        <f>IF(BASE!V30&lt;&gt;"",BASE!$N$2,"")</f>
        <v/>
      </c>
      <c r="E375" s="19"/>
      <c r="F375" s="19"/>
      <c r="G375" s="19"/>
    </row>
    <row r="376" spans="1:7" x14ac:dyDescent="0.25">
      <c r="A376" s="19" t="str">
        <f>IF(BASE!V31&lt;&gt;"",_xlfn.IFNA(VLOOKUP(BASE!V31,[1]control_de_carga!$A:$D,4,0),VLOOKUP(BASE!X31,[1]control_de_carga!$A:$D,4,0)),"")</f>
        <v/>
      </c>
      <c r="B376" s="19" t="str">
        <f>IF(BASE!V31&lt;&gt;"",_xlfn.IFNA(VLOOKUP(BASE!V31,[1]control_de_carga!$A:$B,1,0),VLOOKUP(BASE!X31,[1]control_de_carga!$A:$B,1,0)),"")</f>
        <v/>
      </c>
      <c r="C376" s="19" t="str">
        <f>IF(BASE!V31&lt;&gt;"",IF(BASE!$N$1="PEDIDO_EN_TRANSITO",IF(OR($A376="CONECEL",$A376="CONECEL_DOCUENTOS"),"ENTREGA EN TRANSITO",BASE!$N$1),BASE!$N$1),"")</f>
        <v/>
      </c>
      <c r="D376" s="29" t="str">
        <f>IF(BASE!V31&lt;&gt;"",BASE!$N$2,"")</f>
        <v/>
      </c>
      <c r="E376" s="19"/>
      <c r="F376" s="19"/>
      <c r="G376" s="19"/>
    </row>
    <row r="377" spans="1:7" x14ac:dyDescent="0.25">
      <c r="A377" s="19" t="str">
        <f>IF(BASE!V32&lt;&gt;"",_xlfn.IFNA(VLOOKUP(BASE!V32,[1]control_de_carga!$A:$D,4,0),VLOOKUP(BASE!X32,[1]control_de_carga!$A:$D,4,0)),"")</f>
        <v/>
      </c>
      <c r="B377" s="19" t="str">
        <f>IF(BASE!V32&lt;&gt;"",_xlfn.IFNA(VLOOKUP(BASE!V32,[1]control_de_carga!$A:$B,1,0),VLOOKUP(BASE!X32,[1]control_de_carga!$A:$B,1,0)),"")</f>
        <v/>
      </c>
      <c r="C377" s="19" t="str">
        <f>IF(BASE!V32&lt;&gt;"",IF(BASE!$N$1="PEDIDO_EN_TRANSITO",IF(OR($A377="CONECEL",$A377="CONECEL_DOCUENTOS"),"ENTREGA EN TRANSITO",BASE!$N$1),BASE!$N$1),"")</f>
        <v/>
      </c>
      <c r="D377" s="29" t="str">
        <f>IF(BASE!V32&lt;&gt;"",BASE!$N$2,"")</f>
        <v/>
      </c>
      <c r="E377" s="19"/>
      <c r="F377" s="19"/>
      <c r="G377" s="19"/>
    </row>
    <row r="378" spans="1:7" x14ac:dyDescent="0.25">
      <c r="A378" s="19" t="str">
        <f>IF(BASE!V33&lt;&gt;"",_xlfn.IFNA(VLOOKUP(BASE!V33,[1]control_de_carga!$A:$D,4,0),VLOOKUP(BASE!X33,[1]control_de_carga!$A:$D,4,0)),"")</f>
        <v/>
      </c>
      <c r="B378" s="19" t="str">
        <f>IF(BASE!V33&lt;&gt;"",_xlfn.IFNA(VLOOKUP(BASE!V33,[1]control_de_carga!$A:$B,1,0),VLOOKUP(BASE!X33,[1]control_de_carga!$A:$B,1,0)),"")</f>
        <v/>
      </c>
      <c r="C378" s="19" t="str">
        <f>IF(BASE!V33&lt;&gt;"",IF(BASE!$N$1="PEDIDO_EN_TRANSITO",IF(OR($A378="CONECEL",$A378="CONECEL_DOCUENTOS"),"ENTREGA EN TRANSITO",BASE!$N$1),BASE!$N$1),"")</f>
        <v/>
      </c>
      <c r="D378" s="29" t="str">
        <f>IF(BASE!V33&lt;&gt;"",BASE!$N$2,"")</f>
        <v/>
      </c>
      <c r="E378" s="19"/>
      <c r="F378" s="19"/>
      <c r="G378" s="19"/>
    </row>
    <row r="379" spans="1:7" x14ac:dyDescent="0.25">
      <c r="A379" s="19" t="str">
        <f>IF(BASE!V34&lt;&gt;"",_xlfn.IFNA(VLOOKUP(BASE!V34,[1]control_de_carga!$A:$D,4,0),VLOOKUP(BASE!X34,[1]control_de_carga!$A:$D,4,0)),"")</f>
        <v/>
      </c>
      <c r="B379" s="19" t="str">
        <f>IF(BASE!V34&lt;&gt;"",_xlfn.IFNA(VLOOKUP(BASE!V34,[1]control_de_carga!$A:$B,1,0),VLOOKUP(BASE!X34,[1]control_de_carga!$A:$B,1,0)),"")</f>
        <v/>
      </c>
      <c r="C379" s="19" t="str">
        <f>IF(BASE!V34&lt;&gt;"",IF(BASE!$N$1="PEDIDO_EN_TRANSITO",IF(OR($A379="CONECEL",$A379="CONECEL_DOCUENTOS"),"ENTREGA EN TRANSITO",BASE!$N$1),BASE!$N$1),"")</f>
        <v/>
      </c>
      <c r="D379" s="29" t="str">
        <f>IF(BASE!V34&lt;&gt;"",BASE!$N$2,"")</f>
        <v/>
      </c>
      <c r="E379" s="19"/>
      <c r="F379" s="19"/>
      <c r="G379" s="19"/>
    </row>
    <row r="380" spans="1:7" x14ac:dyDescent="0.25">
      <c r="A380" s="19" t="str">
        <f>IF(BASE!V35&lt;&gt;"",_xlfn.IFNA(VLOOKUP(BASE!V35,[1]control_de_carga!$A:$D,4,0),VLOOKUP(BASE!X35,[1]control_de_carga!$A:$D,4,0)),"")</f>
        <v/>
      </c>
      <c r="B380" s="19" t="str">
        <f>IF(BASE!V35&lt;&gt;"",_xlfn.IFNA(VLOOKUP(BASE!V35,[1]control_de_carga!$A:$B,1,0),VLOOKUP(BASE!X35,[1]control_de_carga!$A:$B,1,0)),"")</f>
        <v/>
      </c>
      <c r="C380" s="19" t="str">
        <f>IF(BASE!V35&lt;&gt;"",IF(BASE!$N$1="PEDIDO_EN_TRANSITO",IF(OR($A380="CONECEL",$A380="CONECEL_DOCUENTOS"),"ENTREGA EN TRANSITO",BASE!$N$1),BASE!$N$1),"")</f>
        <v/>
      </c>
      <c r="D380" s="29" t="str">
        <f>IF(BASE!V35&lt;&gt;"",BASE!$N$2,"")</f>
        <v/>
      </c>
      <c r="E380" s="19"/>
      <c r="F380" s="19"/>
      <c r="G380" s="19"/>
    </row>
    <row r="381" spans="1:7" x14ac:dyDescent="0.25">
      <c r="A381" s="19" t="str">
        <f>IF(BASE!V36&lt;&gt;"",_xlfn.IFNA(VLOOKUP(BASE!V36,[1]control_de_carga!$A:$D,4,0),VLOOKUP(BASE!X36,[1]control_de_carga!$A:$D,4,0)),"")</f>
        <v/>
      </c>
      <c r="B381" s="19" t="str">
        <f>IF(BASE!V36&lt;&gt;"",_xlfn.IFNA(VLOOKUP(BASE!V36,[1]control_de_carga!$A:$B,1,0),VLOOKUP(BASE!X36,[1]control_de_carga!$A:$B,1,0)),"")</f>
        <v/>
      </c>
      <c r="C381" s="19" t="str">
        <f>IF(BASE!V36&lt;&gt;"",IF(BASE!$N$1="PEDIDO_EN_TRANSITO",IF(OR($A381="CONECEL",$A381="CONECEL_DOCUENTOS"),"ENTREGA EN TRANSITO",BASE!$N$1),BASE!$N$1),"")</f>
        <v/>
      </c>
      <c r="D381" s="29" t="str">
        <f>IF(BASE!V36&lt;&gt;"",BASE!$N$2,"")</f>
        <v/>
      </c>
      <c r="E381" s="19"/>
      <c r="F381" s="19"/>
      <c r="G381" s="19"/>
    </row>
    <row r="382" spans="1:7" x14ac:dyDescent="0.25">
      <c r="A382" s="19" t="str">
        <f>IF(BASE!V37&lt;&gt;"",_xlfn.IFNA(VLOOKUP(BASE!V37,[1]control_de_carga!$A:$D,4,0),VLOOKUP(BASE!X37,[1]control_de_carga!$A:$D,4,0)),"")</f>
        <v/>
      </c>
      <c r="B382" s="19" t="str">
        <f>IF(BASE!V37&lt;&gt;"",_xlfn.IFNA(VLOOKUP(BASE!V37,[1]control_de_carga!$A:$B,1,0),VLOOKUP(BASE!X37,[1]control_de_carga!$A:$B,1,0)),"")</f>
        <v/>
      </c>
      <c r="C382" s="19" t="str">
        <f>IF(BASE!V37&lt;&gt;"",IF(BASE!$N$1="PEDIDO_EN_TRANSITO",IF(OR($A382="CONECEL",$A382="CONECEL_DOCUENTOS"),"ENTREGA EN TRANSITO",BASE!$N$1),BASE!$N$1),"")</f>
        <v/>
      </c>
      <c r="D382" s="29" t="str">
        <f>IF(BASE!V37&lt;&gt;"",BASE!$N$2,"")</f>
        <v/>
      </c>
      <c r="E382" s="19"/>
      <c r="F382" s="19"/>
      <c r="G382" s="19"/>
    </row>
    <row r="383" spans="1:7" x14ac:dyDescent="0.25">
      <c r="A383" s="19" t="str">
        <f>IF(BASE!V38&lt;&gt;"",_xlfn.IFNA(VLOOKUP(BASE!V38,[1]control_de_carga!$A:$D,4,0),VLOOKUP(BASE!X38,[1]control_de_carga!$A:$D,4,0)),"")</f>
        <v/>
      </c>
      <c r="B383" s="19" t="str">
        <f>IF(BASE!V38&lt;&gt;"",_xlfn.IFNA(VLOOKUP(BASE!V38,[1]control_de_carga!$A:$B,1,0),VLOOKUP(BASE!X38,[1]control_de_carga!$A:$B,1,0)),"")</f>
        <v/>
      </c>
      <c r="C383" s="19" t="str">
        <f>IF(BASE!V38&lt;&gt;"",IF(BASE!$N$1="PEDIDO_EN_TRANSITO",IF(OR($A383="CONECEL",$A383="CONECEL_DOCUENTOS"),"ENTREGA EN TRANSITO",BASE!$N$1),BASE!$N$1),"")</f>
        <v/>
      </c>
      <c r="D383" s="29" t="str">
        <f>IF(BASE!V38&lt;&gt;"",BASE!$N$2,"")</f>
        <v/>
      </c>
      <c r="E383" s="19"/>
      <c r="F383" s="19"/>
      <c r="G383" s="19"/>
    </row>
    <row r="384" spans="1:7" x14ac:dyDescent="0.25">
      <c r="A384" s="19" t="str">
        <f>IF(BASE!V39&lt;&gt;"",_xlfn.IFNA(VLOOKUP(BASE!V39,[1]control_de_carga!$A:$D,4,0),VLOOKUP(BASE!X39,[1]control_de_carga!$A:$D,4,0)),"")</f>
        <v/>
      </c>
      <c r="B384" s="19" t="str">
        <f>IF(BASE!V39&lt;&gt;"",_xlfn.IFNA(VLOOKUP(BASE!V39,[1]control_de_carga!$A:$B,1,0),VLOOKUP(BASE!X39,[1]control_de_carga!$A:$B,1,0)),"")</f>
        <v/>
      </c>
      <c r="C384" s="19" t="str">
        <f>IF(BASE!V39&lt;&gt;"",IF(BASE!$N$1="PEDIDO_EN_TRANSITO",IF(OR($A384="CONECEL",$A384="CONECEL_DOCUENTOS"),"ENTREGA EN TRANSITO",BASE!$N$1),BASE!$N$1),"")</f>
        <v/>
      </c>
      <c r="D384" s="29" t="str">
        <f>IF(BASE!V39&lt;&gt;"",BASE!$N$2,"")</f>
        <v/>
      </c>
      <c r="E384" s="19"/>
      <c r="F384" s="19"/>
      <c r="G384" s="19"/>
    </row>
    <row r="385" spans="1:7" x14ac:dyDescent="0.25">
      <c r="A385" s="19" t="str">
        <f>IF(BASE!V40&lt;&gt;"",_xlfn.IFNA(VLOOKUP(BASE!V40,[1]control_de_carga!$A:$D,4,0),VLOOKUP(BASE!X40,[1]control_de_carga!$A:$D,4,0)),"")</f>
        <v/>
      </c>
      <c r="B385" s="19" t="str">
        <f>IF(BASE!V40&lt;&gt;"",_xlfn.IFNA(VLOOKUP(BASE!V40,[1]control_de_carga!$A:$B,1,0),VLOOKUP(BASE!X40,[1]control_de_carga!$A:$B,1,0)),"")</f>
        <v/>
      </c>
      <c r="C385" s="19" t="str">
        <f>IF(BASE!V40&lt;&gt;"",IF(BASE!$N$1="PEDIDO_EN_TRANSITO",IF(OR($A385="CONECEL",$A385="CONECEL_DOCUENTOS"),"ENTREGA EN TRANSITO",BASE!$N$1),BASE!$N$1),"")</f>
        <v/>
      </c>
      <c r="D385" s="29" t="str">
        <f>IF(BASE!V40&lt;&gt;"",BASE!$N$2,"")</f>
        <v/>
      </c>
      <c r="E385" s="19"/>
      <c r="F385" s="19"/>
      <c r="G385" s="19"/>
    </row>
    <row r="386" spans="1:7" x14ac:dyDescent="0.25">
      <c r="A386" s="19" t="str">
        <f>IF(BASE!V41&lt;&gt;"",_xlfn.IFNA(VLOOKUP(BASE!V41,[1]control_de_carga!$A:$D,4,0),VLOOKUP(BASE!X41,[1]control_de_carga!$A:$D,4,0)),"")</f>
        <v/>
      </c>
      <c r="B386" s="19" t="str">
        <f>IF(BASE!V41&lt;&gt;"",_xlfn.IFNA(VLOOKUP(BASE!V41,[1]control_de_carga!$A:$B,1,0),VLOOKUP(BASE!X41,[1]control_de_carga!$A:$B,1,0)),"")</f>
        <v/>
      </c>
      <c r="C386" s="19" t="str">
        <f>IF(BASE!V41&lt;&gt;"",IF(BASE!$N$1="PEDIDO_EN_TRANSITO",IF(OR($A386="CONECEL",$A386="CONECEL_DOCUENTOS"),"ENTREGA EN TRANSITO",BASE!$N$1),BASE!$N$1),"")</f>
        <v/>
      </c>
      <c r="D386" s="29" t="str">
        <f>IF(BASE!V41&lt;&gt;"",BASE!$N$2,"")</f>
        <v/>
      </c>
      <c r="E386" s="19"/>
      <c r="F386" s="19"/>
      <c r="G386" s="19"/>
    </row>
    <row r="387" spans="1:7" x14ac:dyDescent="0.25">
      <c r="A387" s="19" t="str">
        <f>IF(BASE!V42&lt;&gt;"",_xlfn.IFNA(VLOOKUP(BASE!V42,[1]control_de_carga!$A:$D,4,0),VLOOKUP(BASE!X42,[1]control_de_carga!$A:$D,4,0)),"")</f>
        <v/>
      </c>
      <c r="B387" s="19" t="str">
        <f>IF(BASE!V42&lt;&gt;"",_xlfn.IFNA(VLOOKUP(BASE!V42,[1]control_de_carga!$A:$B,1,0),VLOOKUP(BASE!X42,[1]control_de_carga!$A:$B,1,0)),"")</f>
        <v/>
      </c>
      <c r="C387" s="19" t="str">
        <f>IF(BASE!V42&lt;&gt;"",IF(BASE!$N$1="PEDIDO_EN_TRANSITO",IF(OR($A387="CONECEL",$A387="CONECEL_DOCUENTOS"),"ENTREGA EN TRANSITO",BASE!$N$1),BASE!$N$1),"")</f>
        <v/>
      </c>
      <c r="D387" s="29" t="str">
        <f>IF(BASE!V42&lt;&gt;"",BASE!$N$2,"")</f>
        <v/>
      </c>
      <c r="E387" s="19"/>
      <c r="F387" s="19"/>
      <c r="G387" s="19"/>
    </row>
    <row r="388" spans="1:7" x14ac:dyDescent="0.25">
      <c r="A388" s="19" t="str">
        <f>IF(BASE!V43&lt;&gt;"",_xlfn.IFNA(VLOOKUP(BASE!V43,[1]control_de_carga!$A:$D,4,0),VLOOKUP(BASE!X43,[1]control_de_carga!$A:$D,4,0)),"")</f>
        <v/>
      </c>
      <c r="B388" s="19" t="str">
        <f>IF(BASE!V43&lt;&gt;"",_xlfn.IFNA(VLOOKUP(BASE!V43,[1]control_de_carga!$A:$B,1,0),VLOOKUP(BASE!X43,[1]control_de_carga!$A:$B,1,0)),"")</f>
        <v/>
      </c>
      <c r="C388" s="19" t="str">
        <f>IF(BASE!V43&lt;&gt;"",IF(BASE!$N$1="PEDIDO_EN_TRANSITO",IF(OR($A388="CONECEL",$A388="CONECEL_DOCUENTOS"),"ENTREGA EN TRANSITO",BASE!$N$1),BASE!$N$1),"")</f>
        <v/>
      </c>
      <c r="D388" s="29" t="str">
        <f>IF(BASE!V43&lt;&gt;"",BASE!$N$2,"")</f>
        <v/>
      </c>
      <c r="E388" s="19"/>
      <c r="F388" s="19"/>
      <c r="G388" s="19"/>
    </row>
    <row r="389" spans="1:7" x14ac:dyDescent="0.25">
      <c r="A389" s="19" t="str">
        <f>IF(BASE!V44&lt;&gt;"",_xlfn.IFNA(VLOOKUP(BASE!V44,[1]control_de_carga!$A:$D,4,0),VLOOKUP(BASE!X44,[1]control_de_carga!$A:$D,4,0)),"")</f>
        <v/>
      </c>
      <c r="B389" s="19" t="str">
        <f>IF(BASE!V44&lt;&gt;"",_xlfn.IFNA(VLOOKUP(BASE!V44,[1]control_de_carga!$A:$B,1,0),VLOOKUP(BASE!X44,[1]control_de_carga!$A:$B,1,0)),"")</f>
        <v/>
      </c>
      <c r="C389" s="19" t="str">
        <f>IF(BASE!V44&lt;&gt;"",IF(BASE!$N$1="PEDIDO_EN_TRANSITO",IF(OR($A389="CONECEL",$A389="CONECEL_DOCUENTOS"),"ENTREGA EN TRANSITO",BASE!$N$1),BASE!$N$1),"")</f>
        <v/>
      </c>
      <c r="D389" s="29" t="str">
        <f>IF(BASE!V44&lt;&gt;"",BASE!$N$2,"")</f>
        <v/>
      </c>
      <c r="E389" s="19"/>
      <c r="F389" s="19"/>
      <c r="G389" s="19"/>
    </row>
    <row r="390" spans="1:7" x14ac:dyDescent="0.25">
      <c r="A390" s="19" t="str">
        <f>IF(BASE!V45&lt;&gt;"",_xlfn.IFNA(VLOOKUP(BASE!V45,[1]control_de_carga!$A:$D,4,0),VLOOKUP(BASE!X45,[1]control_de_carga!$A:$D,4,0)),"")</f>
        <v/>
      </c>
      <c r="B390" s="19" t="str">
        <f>IF(BASE!V45&lt;&gt;"",_xlfn.IFNA(VLOOKUP(BASE!V45,[1]control_de_carga!$A:$B,1,0),VLOOKUP(BASE!X45,[1]control_de_carga!$A:$B,1,0)),"")</f>
        <v/>
      </c>
      <c r="C390" s="19" t="str">
        <f>IF(BASE!V45&lt;&gt;"",IF(BASE!$N$1="PEDIDO_EN_TRANSITO",IF(OR($A390="CONECEL",$A390="CONECEL_DOCUENTOS"),"ENTREGA EN TRANSITO",BASE!$N$1),BASE!$N$1),"")</f>
        <v/>
      </c>
      <c r="D390" s="29" t="str">
        <f>IF(BASE!V45&lt;&gt;"",BASE!$N$2,"")</f>
        <v/>
      </c>
      <c r="E390" s="19"/>
      <c r="F390" s="19"/>
      <c r="G390" s="19"/>
    </row>
    <row r="391" spans="1:7" x14ac:dyDescent="0.25">
      <c r="A391" s="19" t="str">
        <f>IF(BASE!V46&lt;&gt;"",_xlfn.IFNA(VLOOKUP(BASE!V46,[1]control_de_carga!$A:$D,4,0),VLOOKUP(BASE!X46,[1]control_de_carga!$A:$D,4,0)),"")</f>
        <v/>
      </c>
      <c r="B391" s="19" t="str">
        <f>IF(BASE!V46&lt;&gt;"",_xlfn.IFNA(VLOOKUP(BASE!V46,[1]control_de_carga!$A:$B,1,0),VLOOKUP(BASE!X46,[1]control_de_carga!$A:$B,1,0)),"")</f>
        <v/>
      </c>
      <c r="C391" s="19" t="str">
        <f>IF(BASE!V46&lt;&gt;"",IF(BASE!$N$1="PEDIDO_EN_TRANSITO",IF(OR($A391="CONECEL",$A391="CONECEL_DOCUENTOS"),"ENTREGA EN TRANSITO",BASE!$N$1),BASE!$N$1),"")</f>
        <v/>
      </c>
      <c r="D391" s="29" t="str">
        <f>IF(BASE!V46&lt;&gt;"",BASE!$N$2,"")</f>
        <v/>
      </c>
      <c r="E391" s="19"/>
      <c r="F391" s="19"/>
      <c r="G391" s="19"/>
    </row>
    <row r="392" spans="1:7" x14ac:dyDescent="0.25">
      <c r="A392" s="19" t="str">
        <f>IF(BASE!V47&lt;&gt;"",_xlfn.IFNA(VLOOKUP(BASE!V47,[1]control_de_carga!$A:$D,4,0),VLOOKUP(BASE!X47,[1]control_de_carga!$A:$D,4,0)),"")</f>
        <v/>
      </c>
      <c r="B392" s="19" t="str">
        <f>IF(BASE!V47&lt;&gt;"",_xlfn.IFNA(VLOOKUP(BASE!V47,[1]control_de_carga!$A:$B,1,0),VLOOKUP(BASE!X47,[1]control_de_carga!$A:$B,1,0)),"")</f>
        <v/>
      </c>
      <c r="C392" s="19" t="str">
        <f>IF(BASE!V47&lt;&gt;"",IF(BASE!$N$1="PEDIDO_EN_TRANSITO",IF(OR($A392="CONECEL",$A392="CONECEL_DOCUENTOS"),"ENTREGA EN TRANSITO",BASE!$N$1),BASE!$N$1),"")</f>
        <v/>
      </c>
      <c r="D392" s="29" t="str">
        <f>IF(BASE!V47&lt;&gt;"",BASE!$N$2,"")</f>
        <v/>
      </c>
      <c r="E392" s="19"/>
      <c r="F392" s="19"/>
      <c r="G392" s="19"/>
    </row>
    <row r="393" spans="1:7" x14ac:dyDescent="0.25">
      <c r="A393" s="19" t="str">
        <f>IF(BASE!V48&lt;&gt;"",_xlfn.IFNA(VLOOKUP(BASE!V48,[1]control_de_carga!$A:$D,4,0),VLOOKUP(BASE!X48,[1]control_de_carga!$A:$D,4,0)),"")</f>
        <v/>
      </c>
      <c r="B393" s="19" t="str">
        <f>IF(BASE!V48&lt;&gt;"",_xlfn.IFNA(VLOOKUP(BASE!V48,[1]control_de_carga!$A:$B,1,0),VLOOKUP(BASE!X48,[1]control_de_carga!$A:$B,1,0)),"")</f>
        <v/>
      </c>
      <c r="C393" s="19" t="str">
        <f>IF(BASE!V48&lt;&gt;"",IF(BASE!$N$1="PEDIDO_EN_TRANSITO",IF(OR($A393="CONECEL",$A393="CONECEL_DOCUENTOS"),"ENTREGA EN TRANSITO",BASE!$N$1),BASE!$N$1),"")</f>
        <v/>
      </c>
      <c r="D393" s="29" t="str">
        <f>IF(BASE!V48&lt;&gt;"",BASE!$N$2,"")</f>
        <v/>
      </c>
      <c r="E393" s="19"/>
      <c r="F393" s="19"/>
      <c r="G393" s="19"/>
    </row>
    <row r="394" spans="1:7" x14ac:dyDescent="0.25">
      <c r="A394" s="19" t="str">
        <f>IF(BASE!V49&lt;&gt;"",_xlfn.IFNA(VLOOKUP(BASE!V49,[1]control_de_carga!$A:$D,4,0),VLOOKUP(BASE!X49,[1]control_de_carga!$A:$D,4,0)),"")</f>
        <v/>
      </c>
      <c r="B394" s="19" t="str">
        <f>IF(BASE!V49&lt;&gt;"",_xlfn.IFNA(VLOOKUP(BASE!V49,[1]control_de_carga!$A:$B,1,0),VLOOKUP(BASE!X49,[1]control_de_carga!$A:$B,1,0)),"")</f>
        <v/>
      </c>
      <c r="C394" s="19" t="str">
        <f>IF(BASE!V49&lt;&gt;"",IF(BASE!$N$1="PEDIDO_EN_TRANSITO",IF(OR($A394="CONECEL",$A394="CONECEL_DOCUENTOS"),"ENTREGA EN TRANSITO",BASE!$N$1),BASE!$N$1),"")</f>
        <v/>
      </c>
      <c r="D394" s="29" t="str">
        <f>IF(BASE!V49&lt;&gt;"",BASE!$N$2,"")</f>
        <v/>
      </c>
      <c r="E394" s="19"/>
      <c r="F394" s="19"/>
      <c r="G394" s="19"/>
    </row>
    <row r="395" spans="1:7" x14ac:dyDescent="0.25">
      <c r="A395" s="19" t="str">
        <f>IF(BASE!V50&lt;&gt;"",_xlfn.IFNA(VLOOKUP(BASE!V50,[1]control_de_carga!$A:$D,4,0),VLOOKUP(BASE!X50,[1]control_de_carga!$A:$D,4,0)),"")</f>
        <v/>
      </c>
      <c r="B395" s="19" t="str">
        <f>IF(BASE!V50&lt;&gt;"",_xlfn.IFNA(VLOOKUP(BASE!V50,[1]control_de_carga!$A:$B,1,0),VLOOKUP(BASE!X50,[1]control_de_carga!$A:$B,1,0)),"")</f>
        <v/>
      </c>
      <c r="C395" s="19" t="str">
        <f>IF(BASE!V50&lt;&gt;"",IF(BASE!$N$1="PEDIDO_EN_TRANSITO",IF(OR($A395="CONECEL",$A395="CONECEL_DOCUENTOS"),"ENTREGA EN TRANSITO",BASE!$N$1),BASE!$N$1),"")</f>
        <v/>
      </c>
      <c r="D395" s="29" t="str">
        <f>IF(BASE!V50&lt;&gt;"",BASE!$N$2,"")</f>
        <v/>
      </c>
      <c r="E395" s="19"/>
      <c r="F395" s="19"/>
      <c r="G395" s="19"/>
    </row>
    <row r="396" spans="1:7" x14ac:dyDescent="0.25">
      <c r="A396" s="19" t="str">
        <f>IF(BASE!V51&lt;&gt;"",_xlfn.IFNA(VLOOKUP(BASE!V51,[1]control_de_carga!$A:$D,4,0),VLOOKUP(BASE!X51,[1]control_de_carga!$A:$D,4,0)),"")</f>
        <v/>
      </c>
      <c r="B396" s="19" t="str">
        <f>IF(BASE!V51&lt;&gt;"",_xlfn.IFNA(VLOOKUP(BASE!V51,[1]control_de_carga!$A:$B,1,0),VLOOKUP(BASE!X51,[1]control_de_carga!$A:$B,1,0)),"")</f>
        <v/>
      </c>
      <c r="C396" s="19" t="str">
        <f>IF(BASE!V51&lt;&gt;"",IF(BASE!$N$1="PEDIDO_EN_TRANSITO",IF(OR($A396="CONECEL",$A396="CONECEL_DOCUENTOS"),"ENTREGA EN TRANSITO",BASE!$N$1),BASE!$N$1),"")</f>
        <v/>
      </c>
      <c r="D396" s="29" t="str">
        <f>IF(BASE!V51&lt;&gt;"",BASE!$N$2,"")</f>
        <v/>
      </c>
      <c r="E396" s="19"/>
      <c r="F396" s="19"/>
      <c r="G396" s="19"/>
    </row>
    <row r="397" spans="1:7" x14ac:dyDescent="0.25">
      <c r="A397" s="19" t="str">
        <f>IF(BASE!V52&lt;&gt;"",_xlfn.IFNA(VLOOKUP(BASE!V52,[1]control_de_carga!$A:$D,4,0),VLOOKUP(BASE!X52,[1]control_de_carga!$A:$D,4,0)),"")</f>
        <v/>
      </c>
      <c r="B397" s="19" t="str">
        <f>IF(BASE!V52&lt;&gt;"",_xlfn.IFNA(VLOOKUP(BASE!V52,[1]control_de_carga!$A:$B,1,0),VLOOKUP(BASE!X52,[1]control_de_carga!$A:$B,1,0)),"")</f>
        <v/>
      </c>
      <c r="C397" s="19" t="str">
        <f>IF(BASE!V52&lt;&gt;"",IF(BASE!$N$1="PEDIDO_EN_TRANSITO",IF(OR($A397="CONECEL",$A397="CONECEL_DOCUENTOS"),"ENTREGA EN TRANSITO",BASE!$N$1),BASE!$N$1),"")</f>
        <v/>
      </c>
      <c r="D397" s="29" t="str">
        <f>IF(BASE!V52&lt;&gt;"",BASE!$N$2,"")</f>
        <v/>
      </c>
      <c r="E397" s="19"/>
      <c r="F397" s="19"/>
      <c r="G397" s="19"/>
    </row>
    <row r="398" spans="1:7" x14ac:dyDescent="0.25">
      <c r="A398" s="19" t="str">
        <f>IF(BASE!V53&lt;&gt;"",_xlfn.IFNA(VLOOKUP(BASE!V53,[1]control_de_carga!$A:$D,4,0),VLOOKUP(BASE!X53,[1]control_de_carga!$A:$D,4,0)),"")</f>
        <v/>
      </c>
      <c r="B398" s="19" t="str">
        <f>IF(BASE!V53&lt;&gt;"",_xlfn.IFNA(VLOOKUP(BASE!V53,[1]control_de_carga!$A:$B,1,0),VLOOKUP(BASE!X53,[1]control_de_carga!$A:$B,1,0)),"")</f>
        <v/>
      </c>
      <c r="C398" s="19" t="str">
        <f>IF(BASE!V53&lt;&gt;"",IF(BASE!$N$1="PEDIDO_EN_TRANSITO",IF(OR($A398="CONECEL",$A398="CONECEL_DOCUENTOS"),"ENTREGA EN TRANSITO",BASE!$N$1),BASE!$N$1),"")</f>
        <v/>
      </c>
      <c r="D398" s="29" t="str">
        <f>IF(BASE!V53&lt;&gt;"",BASE!$N$2,"")</f>
        <v/>
      </c>
      <c r="E398" s="19"/>
      <c r="F398" s="19"/>
      <c r="G398" s="19"/>
    </row>
    <row r="399" spans="1:7" x14ac:dyDescent="0.25">
      <c r="A399" s="19" t="str">
        <f>IF(BASE!V54&lt;&gt;"",_xlfn.IFNA(VLOOKUP(BASE!V54,[1]control_de_carga!$A:$D,4,0),VLOOKUP(BASE!X54,[1]control_de_carga!$A:$D,4,0)),"")</f>
        <v/>
      </c>
      <c r="B399" s="19" t="str">
        <f>IF(BASE!V54&lt;&gt;"",_xlfn.IFNA(VLOOKUP(BASE!V54,[1]control_de_carga!$A:$B,1,0),VLOOKUP(BASE!X54,[1]control_de_carga!$A:$B,1,0)),"")</f>
        <v/>
      </c>
      <c r="C399" s="19" t="str">
        <f>IF(BASE!V54&lt;&gt;"",IF(BASE!$N$1="PEDIDO_EN_TRANSITO",IF(OR($A399="CONECEL",$A399="CONECEL_DOCUENTOS"),"ENTREGA EN TRANSITO",BASE!$N$1),BASE!$N$1),"")</f>
        <v/>
      </c>
      <c r="D399" s="29" t="str">
        <f>IF(BASE!V54&lt;&gt;"",BASE!$N$2,"")</f>
        <v/>
      </c>
      <c r="E399" s="19"/>
      <c r="F399" s="19"/>
      <c r="G399" s="19"/>
    </row>
    <row r="400" spans="1:7" x14ac:dyDescent="0.25">
      <c r="A400" s="19" t="str">
        <f>IF(BASE!V55&lt;&gt;"",_xlfn.IFNA(VLOOKUP(BASE!V55,[1]control_de_carga!$A:$D,4,0),VLOOKUP(BASE!X55,[1]control_de_carga!$A:$D,4,0)),"")</f>
        <v/>
      </c>
      <c r="B400" s="19" t="str">
        <f>IF(BASE!V55&lt;&gt;"",_xlfn.IFNA(VLOOKUP(BASE!V55,[1]control_de_carga!$A:$B,1,0),VLOOKUP(BASE!X55,[1]control_de_carga!$A:$B,1,0)),"")</f>
        <v/>
      </c>
      <c r="C400" s="19" t="str">
        <f>IF(BASE!V55&lt;&gt;"",IF(BASE!$N$1="PEDIDO_EN_TRANSITO",IF(OR($A400="CONECEL",$A400="CONECEL_DOCUENTOS"),"ENTREGA EN TRANSITO",BASE!$N$1),BASE!$N$1),"")</f>
        <v/>
      </c>
      <c r="D400" s="29" t="str">
        <f>IF(BASE!V55&lt;&gt;"",BASE!$N$2,"")</f>
        <v/>
      </c>
      <c r="E400" s="19"/>
      <c r="F400" s="19"/>
      <c r="G400" s="19"/>
    </row>
    <row r="401" spans="1:7" x14ac:dyDescent="0.25">
      <c r="A401" s="19" t="str">
        <f>IF(BASE!V56&lt;&gt;"",_xlfn.IFNA(VLOOKUP(BASE!V56,[1]control_de_carga!$A:$D,4,0),VLOOKUP(BASE!X56,[1]control_de_carga!$A:$D,4,0)),"")</f>
        <v/>
      </c>
      <c r="B401" s="19" t="str">
        <f>IF(BASE!V56&lt;&gt;"",_xlfn.IFNA(VLOOKUP(BASE!V56,[1]control_de_carga!$A:$B,1,0),VLOOKUP(BASE!X56,[1]control_de_carga!$A:$B,1,0)),"")</f>
        <v/>
      </c>
      <c r="C401" s="19" t="str">
        <f>IF(BASE!V56&lt;&gt;"",IF(BASE!$N$1="PEDIDO_EN_TRANSITO",IF(OR($A401="CONECEL",$A401="CONECEL_DOCUENTOS"),"ENTREGA EN TRANSITO",BASE!$N$1),BASE!$N$1),"")</f>
        <v/>
      </c>
      <c r="D401" s="29" t="str">
        <f>IF(BASE!V56&lt;&gt;"",BASE!$N$2,"")</f>
        <v/>
      </c>
      <c r="E401" s="19"/>
      <c r="F401" s="19"/>
      <c r="G401" s="19"/>
    </row>
    <row r="402" spans="1:7" x14ac:dyDescent="0.25">
      <c r="A402" s="19" t="str">
        <f>IF(BASE!V57&lt;&gt;"",_xlfn.IFNA(VLOOKUP(BASE!V57,[1]control_de_carga!$A:$D,4,0),VLOOKUP(BASE!X57,[1]control_de_carga!$A:$D,4,0)),"")</f>
        <v/>
      </c>
      <c r="B402" s="19" t="str">
        <f>IF(BASE!V57&lt;&gt;"",_xlfn.IFNA(VLOOKUP(BASE!V57,[1]control_de_carga!$A:$B,1,0),VLOOKUP(BASE!X57,[1]control_de_carga!$A:$B,1,0)),"")</f>
        <v/>
      </c>
      <c r="C402" s="19" t="str">
        <f>IF(BASE!V57&lt;&gt;"",IF(BASE!$N$1="PEDIDO_EN_TRANSITO",IF(OR($A402="CONECEL",$A402="CONECEL_DOCUENTOS"),"ENTREGA EN TRANSITO",BASE!$N$1),BASE!$N$1),"")</f>
        <v/>
      </c>
      <c r="D402" s="29" t="str">
        <f>IF(BASE!V57&lt;&gt;"",BASE!$N$2,"")</f>
        <v/>
      </c>
      <c r="E402" s="19"/>
      <c r="F402" s="19"/>
      <c r="G402" s="19"/>
    </row>
    <row r="403" spans="1:7" x14ac:dyDescent="0.25">
      <c r="A403" s="19" t="str">
        <f>IF(BASE!V58&lt;&gt;"",_xlfn.IFNA(VLOOKUP(BASE!V58,[1]control_de_carga!$A:$D,4,0),VLOOKUP(BASE!X58,[1]control_de_carga!$A:$D,4,0)),"")</f>
        <v/>
      </c>
      <c r="B403" s="19" t="str">
        <f>IF(BASE!V58&lt;&gt;"",_xlfn.IFNA(VLOOKUP(BASE!V58,[1]control_de_carga!$A:$B,1,0),VLOOKUP(BASE!X58,[1]control_de_carga!$A:$B,1,0)),"")</f>
        <v/>
      </c>
      <c r="C403" s="19" t="str">
        <f>IF(BASE!V58&lt;&gt;"",IF(BASE!$N$1="PEDIDO_EN_TRANSITO",IF(OR($A403="CONECEL",$A403="CONECEL_DOCUENTOS"),"ENTREGA EN TRANSITO",BASE!$N$1),BASE!$N$1),"")</f>
        <v/>
      </c>
      <c r="D403" s="29" t="str">
        <f>IF(BASE!V58&lt;&gt;"",BASE!$N$2,"")</f>
        <v/>
      </c>
      <c r="E403" s="19"/>
      <c r="F403" s="19"/>
      <c r="G403" s="19"/>
    </row>
    <row r="404" spans="1:7" x14ac:dyDescent="0.25">
      <c r="A404" s="19" t="str">
        <f>IF(BASE!V59&lt;&gt;"",_xlfn.IFNA(VLOOKUP(BASE!V59,[1]control_de_carga!$A:$D,4,0),VLOOKUP(BASE!X59,[1]control_de_carga!$A:$D,4,0)),"")</f>
        <v/>
      </c>
      <c r="B404" s="19" t="str">
        <f>IF(BASE!V59&lt;&gt;"",_xlfn.IFNA(VLOOKUP(BASE!V59,[1]control_de_carga!$A:$B,1,0),VLOOKUP(BASE!X59,[1]control_de_carga!$A:$B,1,0)),"")</f>
        <v/>
      </c>
      <c r="C404" s="19" t="str">
        <f>IF(BASE!V59&lt;&gt;"",IF(BASE!$N$1="PEDIDO_EN_TRANSITO",IF(OR($A404="CONECEL",$A404="CONECEL_DOCUENTOS"),"ENTREGA EN TRANSITO",BASE!$N$1),BASE!$N$1),"")</f>
        <v/>
      </c>
      <c r="D404" s="29" t="str">
        <f>IF(BASE!V59&lt;&gt;"",BASE!$N$2,"")</f>
        <v/>
      </c>
      <c r="E404" s="19"/>
      <c r="F404" s="19"/>
      <c r="G404" s="19"/>
    </row>
    <row r="405" spans="1:7" x14ac:dyDescent="0.25">
      <c r="A405" s="19" t="str">
        <f>IF(BASE!V60&lt;&gt;"",_xlfn.IFNA(VLOOKUP(BASE!V60,[1]control_de_carga!$A:$D,4,0),VLOOKUP(BASE!X60,[1]control_de_carga!$A:$D,4,0)),"")</f>
        <v/>
      </c>
      <c r="B405" s="19" t="str">
        <f>IF(BASE!V60&lt;&gt;"",_xlfn.IFNA(VLOOKUP(BASE!V60,[1]control_de_carga!$A:$B,1,0),VLOOKUP(BASE!X60,[1]control_de_carga!$A:$B,1,0)),"")</f>
        <v/>
      </c>
      <c r="C405" s="19" t="str">
        <f>IF(BASE!V60&lt;&gt;"",IF(BASE!$N$1="PEDIDO_EN_TRANSITO",IF(OR($A405="CONECEL",$A405="CONECEL_DOCUENTOS"),"ENTREGA EN TRANSITO",BASE!$N$1),BASE!$N$1),"")</f>
        <v/>
      </c>
      <c r="D405" s="29" t="str">
        <f>IF(BASE!V60&lt;&gt;"",BASE!$N$2,"")</f>
        <v/>
      </c>
      <c r="E405" s="19"/>
      <c r="F405" s="19"/>
      <c r="G405" s="19"/>
    </row>
    <row r="406" spans="1:7" x14ac:dyDescent="0.25">
      <c r="A406" s="19" t="str">
        <f>IF(BASE!V61&lt;&gt;"",_xlfn.IFNA(VLOOKUP(BASE!V61,[1]control_de_carga!$A:$D,4,0),VLOOKUP(BASE!X61,[1]control_de_carga!$A:$D,4,0)),"")</f>
        <v/>
      </c>
      <c r="B406" s="19" t="str">
        <f>IF(BASE!V61&lt;&gt;"",_xlfn.IFNA(VLOOKUP(BASE!V61,[1]control_de_carga!$A:$B,1,0),VLOOKUP(BASE!X61,[1]control_de_carga!$A:$B,1,0)),"")</f>
        <v/>
      </c>
      <c r="C406" s="19" t="str">
        <f>IF(BASE!V61&lt;&gt;"",IF(BASE!$N$1="PEDIDO_EN_TRANSITO",IF(OR($A406="CONECEL",$A406="CONECEL_DOCUENTOS"),"ENTREGA EN TRANSITO",BASE!$N$1),BASE!$N$1),"")</f>
        <v/>
      </c>
      <c r="D406" s="29" t="str">
        <f>IF(BASE!V61&lt;&gt;"",BASE!$N$2,"")</f>
        <v/>
      </c>
      <c r="E406" s="19"/>
      <c r="F406" s="19"/>
      <c r="G406" s="19"/>
    </row>
    <row r="407" spans="1:7" x14ac:dyDescent="0.25">
      <c r="A407" s="19" t="str">
        <f>IF(BASE!V62&lt;&gt;"",_xlfn.IFNA(VLOOKUP(BASE!V62,[1]control_de_carga!$A:$D,4,0),VLOOKUP(BASE!X62,[1]control_de_carga!$A:$D,4,0)),"")</f>
        <v/>
      </c>
      <c r="B407" s="19" t="str">
        <f>IF(BASE!V62&lt;&gt;"",_xlfn.IFNA(VLOOKUP(BASE!V62,[1]control_de_carga!$A:$B,1,0),VLOOKUP(BASE!X62,[1]control_de_carga!$A:$B,1,0)),"")</f>
        <v/>
      </c>
      <c r="C407" s="19" t="str">
        <f>IF(BASE!V62&lt;&gt;"",IF(BASE!$N$1="PEDIDO_EN_TRANSITO",IF(OR($A407="CONECEL",$A407="CONECEL_DOCUENTOS"),"ENTREGA EN TRANSITO",BASE!$N$1),BASE!$N$1),"")</f>
        <v/>
      </c>
      <c r="D407" s="29" t="str">
        <f>IF(BASE!V62&lt;&gt;"",BASE!$N$2,"")</f>
        <v/>
      </c>
      <c r="E407" s="19"/>
      <c r="F407" s="19"/>
      <c r="G407" s="19"/>
    </row>
    <row r="408" spans="1:7" x14ac:dyDescent="0.25">
      <c r="A408" s="19" t="str">
        <f>IF(BASE!V63&lt;&gt;"",_xlfn.IFNA(VLOOKUP(BASE!V63,[1]control_de_carga!$A:$D,4,0),VLOOKUP(BASE!X63,[1]control_de_carga!$A:$D,4,0)),"")</f>
        <v/>
      </c>
      <c r="B408" s="19" t="str">
        <f>IF(BASE!V63&lt;&gt;"",_xlfn.IFNA(VLOOKUP(BASE!V63,[1]control_de_carga!$A:$B,1,0),VLOOKUP(BASE!X63,[1]control_de_carga!$A:$B,1,0)),"")</f>
        <v/>
      </c>
      <c r="C408" s="19" t="str">
        <f>IF(BASE!V63&lt;&gt;"",IF(BASE!$N$1="PEDIDO_EN_TRANSITO",IF(OR($A408="CONECEL",$A408="CONECEL_DOCUENTOS"),"ENTREGA EN TRANSITO",BASE!$N$1),BASE!$N$1),"")</f>
        <v/>
      </c>
      <c r="D408" s="29" t="str">
        <f>IF(BASE!V63&lt;&gt;"",BASE!$N$2,"")</f>
        <v/>
      </c>
      <c r="E408" s="19"/>
      <c r="F408" s="19"/>
      <c r="G408" s="19"/>
    </row>
    <row r="409" spans="1:7" x14ac:dyDescent="0.25">
      <c r="A409" s="19" t="str">
        <f>IF(BASE!V64&lt;&gt;"",_xlfn.IFNA(VLOOKUP(BASE!V64,[1]control_de_carga!$A:$D,4,0),VLOOKUP(BASE!X64,[1]control_de_carga!$A:$D,4,0)),"")</f>
        <v/>
      </c>
      <c r="B409" s="19" t="str">
        <f>IF(BASE!V64&lt;&gt;"",_xlfn.IFNA(VLOOKUP(BASE!V64,[1]control_de_carga!$A:$B,1,0),VLOOKUP(BASE!X64,[1]control_de_carga!$A:$B,1,0)),"")</f>
        <v/>
      </c>
      <c r="C409" s="19" t="str">
        <f>IF(BASE!V64&lt;&gt;"",IF(BASE!$N$1="PEDIDO_EN_TRANSITO",IF(OR($A409="CONECEL",$A409="CONECEL_DOCUENTOS"),"ENTREGA EN TRANSITO",BASE!$N$1),BASE!$N$1),"")</f>
        <v/>
      </c>
      <c r="D409" s="29" t="str">
        <f>IF(BASE!V64&lt;&gt;"",BASE!$N$2,"")</f>
        <v/>
      </c>
      <c r="E409" s="19"/>
      <c r="F409" s="19"/>
      <c r="G409" s="19"/>
    </row>
    <row r="410" spans="1:7" x14ac:dyDescent="0.25">
      <c r="A410" s="19" t="str">
        <f>IF(BASE!V65&lt;&gt;"",_xlfn.IFNA(VLOOKUP(BASE!V65,[1]control_de_carga!$A:$D,4,0),VLOOKUP(BASE!X65,[1]control_de_carga!$A:$D,4,0)),"")</f>
        <v/>
      </c>
      <c r="B410" s="19" t="str">
        <f>IF(BASE!V65&lt;&gt;"",_xlfn.IFNA(VLOOKUP(BASE!V65,[1]control_de_carga!$A:$B,1,0),VLOOKUP(BASE!X65,[1]control_de_carga!$A:$B,1,0)),"")</f>
        <v/>
      </c>
      <c r="C410" s="19" t="str">
        <f>IF(BASE!V65&lt;&gt;"",IF(BASE!$N$1="PEDIDO_EN_TRANSITO",IF(OR($A410="CONECEL",$A410="CONECEL_DOCUENTOS"),"ENTREGA EN TRANSITO",BASE!$N$1),BASE!$N$1),"")</f>
        <v/>
      </c>
      <c r="D410" s="29" t="str">
        <f>IF(BASE!V65&lt;&gt;"",BASE!$N$2,"")</f>
        <v/>
      </c>
      <c r="E410" s="19"/>
      <c r="F410" s="19"/>
      <c r="G410" s="19"/>
    </row>
    <row r="411" spans="1:7" x14ac:dyDescent="0.25">
      <c r="A411" s="19" t="str">
        <f>IF(BASE!V66&lt;&gt;"",_xlfn.IFNA(VLOOKUP(BASE!V66,[1]control_de_carga!$A:$D,4,0),VLOOKUP(BASE!X66,[1]control_de_carga!$A:$D,4,0)),"")</f>
        <v/>
      </c>
      <c r="B411" s="19" t="str">
        <f>IF(BASE!V66&lt;&gt;"",_xlfn.IFNA(VLOOKUP(BASE!V66,[1]control_de_carga!$A:$B,1,0),VLOOKUP(BASE!X66,[1]control_de_carga!$A:$B,1,0)),"")</f>
        <v/>
      </c>
      <c r="C411" s="19" t="str">
        <f>IF(BASE!V66&lt;&gt;"",IF(BASE!$N$1="PEDIDO_EN_TRANSITO",IF(OR($A411="CONECEL",$A411="CONECEL_DOCUENTOS"),"ENTREGA EN TRANSITO",BASE!$N$1),BASE!$N$1),"")</f>
        <v/>
      </c>
      <c r="D411" s="29" t="str">
        <f>IF(BASE!V66&lt;&gt;"",BASE!$N$2,"")</f>
        <v/>
      </c>
      <c r="E411" s="19"/>
      <c r="F411" s="19"/>
      <c r="G411" s="19"/>
    </row>
    <row r="412" spans="1:7" x14ac:dyDescent="0.25">
      <c r="A412" s="19" t="str">
        <f>IF(BASE!V67&lt;&gt;"",_xlfn.IFNA(VLOOKUP(BASE!V67,[1]control_de_carga!$A:$D,4,0),VLOOKUP(BASE!X67,[1]control_de_carga!$A:$D,4,0)),"")</f>
        <v/>
      </c>
      <c r="B412" s="19" t="str">
        <f>IF(BASE!V67&lt;&gt;"",_xlfn.IFNA(VLOOKUP(BASE!V67,[1]control_de_carga!$A:$B,1,0),VLOOKUP(BASE!X67,[1]control_de_carga!$A:$B,1,0)),"")</f>
        <v/>
      </c>
      <c r="C412" s="19" t="str">
        <f>IF(BASE!V67&lt;&gt;"",IF(BASE!$N$1="PEDIDO_EN_TRANSITO",IF(OR($A412="CONECEL",$A412="CONECEL_DOCUENTOS"),"ENTREGA EN TRANSITO",BASE!$N$1),BASE!$N$1),"")</f>
        <v/>
      </c>
      <c r="D412" s="29" t="str">
        <f>IF(BASE!V67&lt;&gt;"",BASE!$N$2,"")</f>
        <v/>
      </c>
      <c r="E412" s="19"/>
      <c r="F412" s="19"/>
      <c r="G412" s="19"/>
    </row>
    <row r="413" spans="1:7" x14ac:dyDescent="0.25">
      <c r="A413" s="19" t="str">
        <f>IF(BASE!V68&lt;&gt;"",_xlfn.IFNA(VLOOKUP(BASE!V68,[1]control_de_carga!$A:$D,4,0),VLOOKUP(BASE!X68,[1]control_de_carga!$A:$D,4,0)),"")</f>
        <v/>
      </c>
      <c r="B413" s="19" t="str">
        <f>IF(BASE!V68&lt;&gt;"",_xlfn.IFNA(VLOOKUP(BASE!V68,[1]control_de_carga!$A:$B,1,0),VLOOKUP(BASE!X68,[1]control_de_carga!$A:$B,1,0)),"")</f>
        <v/>
      </c>
      <c r="C413" s="19" t="str">
        <f>IF(BASE!V68&lt;&gt;"",IF(BASE!$N$1="PEDIDO_EN_TRANSITO",IF(OR($A413="CONECEL",$A413="CONECEL_DOCUENTOS"),"ENTREGA EN TRANSITO",BASE!$N$1),BASE!$N$1),"")</f>
        <v/>
      </c>
      <c r="D413" s="29" t="str">
        <f>IF(BASE!V68&lt;&gt;"",BASE!$N$2,"")</f>
        <v/>
      </c>
      <c r="E413" s="19"/>
      <c r="F413" s="19"/>
      <c r="G413" s="19"/>
    </row>
    <row r="414" spans="1:7" x14ac:dyDescent="0.25">
      <c r="A414" s="19" t="str">
        <f>IF(BASE!V69&lt;&gt;"",_xlfn.IFNA(VLOOKUP(BASE!V69,[1]control_de_carga!$A:$D,4,0),VLOOKUP(BASE!X69,[1]control_de_carga!$A:$D,4,0)),"")</f>
        <v/>
      </c>
      <c r="B414" s="19" t="str">
        <f>IF(BASE!V69&lt;&gt;"",_xlfn.IFNA(VLOOKUP(BASE!V69,[1]control_de_carga!$A:$B,1,0),VLOOKUP(BASE!X69,[1]control_de_carga!$A:$B,1,0)),"")</f>
        <v/>
      </c>
      <c r="C414" s="19" t="str">
        <f>IF(BASE!V69&lt;&gt;"",IF(BASE!$N$1="PEDIDO_EN_TRANSITO",IF(OR($A414="CONECEL",$A414="CONECEL_DOCUENTOS"),"ENTREGA EN TRANSITO",BASE!$N$1),BASE!$N$1),"")</f>
        <v/>
      </c>
      <c r="D414" s="29" t="str">
        <f>IF(BASE!V69&lt;&gt;"",BASE!$N$2,"")</f>
        <v/>
      </c>
      <c r="E414" s="19"/>
      <c r="F414" s="19"/>
      <c r="G414" s="19"/>
    </row>
    <row r="415" spans="1:7" x14ac:dyDescent="0.25">
      <c r="A415" s="19" t="str">
        <f>IF(BASE!V70&lt;&gt;"",_xlfn.IFNA(VLOOKUP(BASE!V70,[1]control_de_carga!$A:$D,4,0),VLOOKUP(BASE!X70,[1]control_de_carga!$A:$D,4,0)),"")</f>
        <v/>
      </c>
      <c r="B415" s="19" t="str">
        <f>IF(BASE!V70&lt;&gt;"",_xlfn.IFNA(VLOOKUP(BASE!V70,[1]control_de_carga!$A:$B,1,0),VLOOKUP(BASE!X70,[1]control_de_carga!$A:$B,1,0)),"")</f>
        <v/>
      </c>
      <c r="C415" s="19" t="str">
        <f>IF(BASE!V70&lt;&gt;"",IF(BASE!$N$1="PEDIDO_EN_TRANSITO",IF(OR($A415="CONECEL",$A415="CONECEL_DOCUENTOS"),"ENTREGA EN TRANSITO",BASE!$N$1),BASE!$N$1),"")</f>
        <v/>
      </c>
      <c r="D415" s="29" t="str">
        <f>IF(BASE!V70&lt;&gt;"",BASE!$N$2,"")</f>
        <v/>
      </c>
      <c r="E415" s="19"/>
      <c r="F415" s="19"/>
      <c r="G415" s="19"/>
    </row>
    <row r="416" spans="1:7" x14ac:dyDescent="0.25">
      <c r="A416" s="19" t="str">
        <f>IF(BASE!V71&lt;&gt;"",_xlfn.IFNA(VLOOKUP(BASE!V71,[1]control_de_carga!$A:$D,4,0),VLOOKUP(BASE!X71,[1]control_de_carga!$A:$D,4,0)),"")</f>
        <v/>
      </c>
      <c r="B416" s="19" t="str">
        <f>IF(BASE!V71&lt;&gt;"",_xlfn.IFNA(VLOOKUP(BASE!V71,[1]control_de_carga!$A:$B,1,0),VLOOKUP(BASE!X71,[1]control_de_carga!$A:$B,1,0)),"")</f>
        <v/>
      </c>
      <c r="C416" s="19" t="str">
        <f>IF(BASE!V71&lt;&gt;"",IF(BASE!$N$1="PEDIDO_EN_TRANSITO",IF(OR($A416="CONECEL",$A416="CONECEL_DOCUENTOS"),"ENTREGA EN TRANSITO",BASE!$N$1),BASE!$N$1),"")</f>
        <v/>
      </c>
      <c r="D416" s="29" t="str">
        <f>IF(BASE!V71&lt;&gt;"",BASE!$N$2,"")</f>
        <v/>
      </c>
      <c r="E416" s="19"/>
      <c r="F416" s="19"/>
      <c r="G416" s="19"/>
    </row>
    <row r="417" spans="1:7" x14ac:dyDescent="0.25">
      <c r="A417" s="19" t="str">
        <f>IF(BASE!V72&lt;&gt;"",_xlfn.IFNA(VLOOKUP(BASE!V72,[1]control_de_carga!$A:$D,4,0),VLOOKUP(BASE!X72,[1]control_de_carga!$A:$D,4,0)),"")</f>
        <v/>
      </c>
      <c r="B417" s="19" t="str">
        <f>IF(BASE!V72&lt;&gt;"",_xlfn.IFNA(VLOOKUP(BASE!V72,[1]control_de_carga!$A:$B,1,0),VLOOKUP(BASE!X72,[1]control_de_carga!$A:$B,1,0)),"")</f>
        <v/>
      </c>
      <c r="C417" s="19" t="str">
        <f>IF(BASE!V72&lt;&gt;"",IF(BASE!$N$1="PEDIDO_EN_TRANSITO",IF(OR($A417="CONECEL",$A417="CONECEL_DOCUENTOS"),"ENTREGA EN TRANSITO",BASE!$N$1),BASE!$N$1),"")</f>
        <v/>
      </c>
      <c r="D417" s="29" t="str">
        <f>IF(BASE!V72&lt;&gt;"",BASE!$N$2,"")</f>
        <v/>
      </c>
      <c r="E417" s="19"/>
      <c r="F417" s="19"/>
      <c r="G417" s="19"/>
    </row>
    <row r="418" spans="1:7" x14ac:dyDescent="0.25">
      <c r="A418" s="19" t="str">
        <f>IF(BASE!V73&lt;&gt;"",_xlfn.IFNA(VLOOKUP(BASE!V73,[1]control_de_carga!$A:$D,4,0),VLOOKUP(BASE!X73,[1]control_de_carga!$A:$D,4,0)),"")</f>
        <v/>
      </c>
      <c r="B418" s="19" t="str">
        <f>IF(BASE!V73&lt;&gt;"",_xlfn.IFNA(VLOOKUP(BASE!V73,[1]control_de_carga!$A:$B,1,0),VLOOKUP(BASE!X73,[1]control_de_carga!$A:$B,1,0)),"")</f>
        <v/>
      </c>
      <c r="C418" s="19" t="str">
        <f>IF(BASE!V73&lt;&gt;"",IF(BASE!$N$1="PEDIDO_EN_TRANSITO",IF(OR($A418="CONECEL",$A418="CONECEL_DOCUENTOS"),"ENTREGA EN TRANSITO",BASE!$N$1),BASE!$N$1),"")</f>
        <v/>
      </c>
      <c r="D418" s="29" t="str">
        <f>IF(BASE!V73&lt;&gt;"",BASE!$N$2,"")</f>
        <v/>
      </c>
      <c r="E418" s="19"/>
      <c r="F418" s="19"/>
      <c r="G418" s="19"/>
    </row>
    <row r="419" spans="1:7" x14ac:dyDescent="0.25">
      <c r="A419" s="19" t="str">
        <f>IF(BASE!V74&lt;&gt;"",_xlfn.IFNA(VLOOKUP(BASE!V74,[1]control_de_carga!$A:$D,4,0),VLOOKUP(BASE!X74,[1]control_de_carga!$A:$D,4,0)),"")</f>
        <v/>
      </c>
      <c r="B419" s="19" t="str">
        <f>IF(BASE!V74&lt;&gt;"",_xlfn.IFNA(VLOOKUP(BASE!V74,[1]control_de_carga!$A:$B,1,0),VLOOKUP(BASE!X74,[1]control_de_carga!$A:$B,1,0)),"")</f>
        <v/>
      </c>
      <c r="C419" s="19" t="str">
        <f>IF(BASE!V74&lt;&gt;"",IF(BASE!$N$1="PEDIDO_EN_TRANSITO",IF(OR($A419="CONECEL",$A419="CONECEL_DOCUENTOS"),"ENTREGA EN TRANSITO",BASE!$N$1),BASE!$N$1),"")</f>
        <v/>
      </c>
      <c r="D419" s="29" t="str">
        <f>IF(BASE!V74&lt;&gt;"",BASE!$N$2,"")</f>
        <v/>
      </c>
      <c r="E419" s="19"/>
      <c r="F419" s="19"/>
      <c r="G419" s="19"/>
    </row>
    <row r="420" spans="1:7" x14ac:dyDescent="0.25">
      <c r="A420" s="19" t="str">
        <f>IF(BASE!V75&lt;&gt;"",_xlfn.IFNA(VLOOKUP(BASE!V75,[1]control_de_carga!$A:$D,4,0),VLOOKUP(BASE!X75,[1]control_de_carga!$A:$D,4,0)),"")</f>
        <v/>
      </c>
      <c r="B420" s="19" t="str">
        <f>IF(BASE!V75&lt;&gt;"",_xlfn.IFNA(VLOOKUP(BASE!V75,[1]control_de_carga!$A:$B,1,0),VLOOKUP(BASE!X75,[1]control_de_carga!$A:$B,1,0)),"")</f>
        <v/>
      </c>
      <c r="C420" s="19" t="str">
        <f>IF(BASE!V75&lt;&gt;"",IF(BASE!$N$1="PEDIDO_EN_TRANSITO",IF(OR($A420="CONECEL",$A420="CONECEL_DOCUENTOS"),"ENTREGA EN TRANSITO",BASE!$N$1),BASE!$N$1),"")</f>
        <v/>
      </c>
      <c r="D420" s="29" t="str">
        <f>IF(BASE!V75&lt;&gt;"",BASE!$N$2,"")</f>
        <v/>
      </c>
      <c r="E420" s="19"/>
      <c r="F420" s="19"/>
      <c r="G420" s="19"/>
    </row>
    <row r="421" spans="1:7" x14ac:dyDescent="0.25">
      <c r="A421" s="19" t="str">
        <f>IF(BASE!V76&lt;&gt;"",_xlfn.IFNA(VLOOKUP(BASE!V76,[1]control_de_carga!$A:$D,4,0),VLOOKUP(BASE!X76,[1]control_de_carga!$A:$D,4,0)),"")</f>
        <v/>
      </c>
      <c r="B421" s="19" t="str">
        <f>IF(BASE!V76&lt;&gt;"",_xlfn.IFNA(VLOOKUP(BASE!V76,[1]control_de_carga!$A:$B,1,0),VLOOKUP(BASE!X76,[1]control_de_carga!$A:$B,1,0)),"")</f>
        <v/>
      </c>
      <c r="C421" s="19" t="str">
        <f>IF(BASE!V76&lt;&gt;"",IF(BASE!$N$1="PEDIDO_EN_TRANSITO",IF(OR($A421="CONECEL",$A421="CONECEL_DOCUENTOS"),"ENTREGA EN TRANSITO",BASE!$N$1),BASE!$N$1),"")</f>
        <v/>
      </c>
      <c r="D421" s="29" t="str">
        <f>IF(BASE!V76&lt;&gt;"",BASE!$N$2,"")</f>
        <v/>
      </c>
      <c r="E421" s="19"/>
      <c r="F421" s="19"/>
      <c r="G421" s="19"/>
    </row>
    <row r="422" spans="1:7" x14ac:dyDescent="0.25">
      <c r="D422" s="21"/>
    </row>
    <row r="423" spans="1:7" x14ac:dyDescent="0.25">
      <c r="D423" s="21"/>
    </row>
    <row r="424" spans="1:7" x14ac:dyDescent="0.25">
      <c r="D424" s="21"/>
    </row>
    <row r="425" spans="1:7" x14ac:dyDescent="0.25">
      <c r="D425" s="21"/>
    </row>
    <row r="426" spans="1:7" x14ac:dyDescent="0.25">
      <c r="D426" s="21"/>
    </row>
    <row r="427" spans="1:7" x14ac:dyDescent="0.25">
      <c r="D427" s="21"/>
    </row>
    <row r="428" spans="1:7" x14ac:dyDescent="0.25">
      <c r="D428" s="21"/>
    </row>
    <row r="429" spans="1:7" x14ac:dyDescent="0.25">
      <c r="D429" s="21"/>
    </row>
    <row r="430" spans="1:7" x14ac:dyDescent="0.25">
      <c r="D430" s="21"/>
    </row>
  </sheetData>
  <conditionalFormatting sqref="B1:B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5</vt:i4>
      </vt:variant>
    </vt:vector>
  </HeadingPairs>
  <TitlesOfParts>
    <vt:vector size="8" baseType="lpstr">
      <vt:lpstr>BASE</vt:lpstr>
      <vt:lpstr>CARTA PORTE</vt:lpstr>
      <vt:lpstr>CAMBIO ESTADO</vt:lpstr>
      <vt:lpstr>ESCANEO_CARTA1</vt:lpstr>
      <vt:lpstr>ESCANEO_CARTA2</vt:lpstr>
      <vt:lpstr>ESCANEO_CARTA3</vt:lpstr>
      <vt:lpstr>ESCANEO_CARTA4</vt:lpstr>
      <vt:lpstr>ESCANEO_CARTA5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OPERATIVOS</dc:creator>
  <cp:lastModifiedBy>JOEL JG. GANCHOZO</cp:lastModifiedBy>
  <dcterms:created xsi:type="dcterms:W3CDTF">2023-02-02T00:26:36Z</dcterms:created>
  <dcterms:modified xsi:type="dcterms:W3CDTF">2023-02-17T00:42:41Z</dcterms:modified>
</cp:coreProperties>
</file>